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Davi PC\Desktop\Data Analytics\EXCEL Materials\Interactive Dashboards\"/>
    </mc:Choice>
  </mc:AlternateContent>
  <xr:revisionPtr revIDLastSave="0" documentId="13_ncr:1_{9E0A4E0C-D094-4A54-BA24-878076FB57E2}" xr6:coauthVersionLast="47" xr6:coauthVersionMax="47" xr10:uidLastSave="{00000000-0000-0000-0000-000000000000}"/>
  <bookViews>
    <workbookView xWindow="-110" yWindow="-110" windowWidth="19420" windowHeight="11020" activeTab="1" xr2:uid="{80D99477-D4C0-4E83-9C2C-ACDDF56F64E7}"/>
  </bookViews>
  <sheets>
    <sheet name="Dataset" sheetId="1" r:id="rId1"/>
    <sheet name="Dashboard" sheetId="7" r:id="rId2"/>
    <sheet name="Insight" sheetId="8" r:id="rId3"/>
    <sheet name="McAfee" sheetId="2" r:id="rId4"/>
    <sheet name="Forcepoint" sheetId="3" r:id="rId5"/>
    <sheet name="Lansweeper" sheetId="4" r:id="rId6"/>
    <sheet name="Solarwind" sheetId="5" r:id="rId7"/>
    <sheet name="BitLocker" sheetId="6" r:id="rId8"/>
  </sheets>
  <definedNames>
    <definedName name="_xlnm._FilterDatabase" localSheetId="0" hidden="1">Dataset!$A$1:$AAL$201</definedName>
    <definedName name="_xlchart.v5.0" hidden="1">Insight!$B$52:$C$52</definedName>
    <definedName name="_xlchart.v5.1" hidden="1">Insight!$B$53:$C$88</definedName>
    <definedName name="_xlchart.v5.2" hidden="1">Insight!$D$52</definedName>
    <definedName name="_xlchart.v5.3" hidden="1">Insight!$D$53:$D$88</definedName>
    <definedName name="Slicer_Date">#N/A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 i="1"/>
  <c r="J83" i="1"/>
  <c r="P83" i="1" s="1"/>
  <c r="J84" i="1"/>
  <c r="J85" i="1"/>
  <c r="J86" i="1"/>
  <c r="J87" i="1"/>
  <c r="P87" i="1" s="1"/>
  <c r="J88" i="1"/>
  <c r="J89" i="1"/>
  <c r="J90" i="1"/>
  <c r="J91" i="1"/>
  <c r="P91" i="1" s="1"/>
  <c r="J92" i="1"/>
  <c r="J93" i="1"/>
  <c r="J94" i="1"/>
  <c r="J95" i="1"/>
  <c r="P95" i="1" s="1"/>
  <c r="J96" i="1"/>
  <c r="J97" i="1"/>
  <c r="J98" i="1"/>
  <c r="J99" i="1"/>
  <c r="P99" i="1" s="1"/>
  <c r="J100" i="1"/>
  <c r="J101" i="1"/>
  <c r="J102" i="1"/>
  <c r="J103" i="1"/>
  <c r="P103" i="1" s="1"/>
  <c r="J104" i="1"/>
  <c r="J105" i="1"/>
  <c r="J106" i="1"/>
  <c r="J107" i="1"/>
  <c r="P107" i="1" s="1"/>
  <c r="J108" i="1"/>
  <c r="J109" i="1"/>
  <c r="J110" i="1"/>
  <c r="J111" i="1"/>
  <c r="P111" i="1" s="1"/>
  <c r="J112" i="1"/>
  <c r="J113" i="1"/>
  <c r="J114" i="1"/>
  <c r="J115" i="1"/>
  <c r="P115" i="1" s="1"/>
  <c r="J116" i="1"/>
  <c r="J117" i="1"/>
  <c r="J118" i="1"/>
  <c r="J119" i="1"/>
  <c r="P119" i="1" s="1"/>
  <c r="J120" i="1"/>
  <c r="J121" i="1"/>
  <c r="J122" i="1"/>
  <c r="J123" i="1"/>
  <c r="P123" i="1" s="1"/>
  <c r="J124" i="1"/>
  <c r="J125" i="1"/>
  <c r="J126" i="1"/>
  <c r="J127" i="1"/>
  <c r="P127" i="1" s="1"/>
  <c r="J128" i="1"/>
  <c r="J129" i="1"/>
  <c r="J130" i="1"/>
  <c r="J131" i="1"/>
  <c r="P131" i="1" s="1"/>
  <c r="J132" i="1"/>
  <c r="J133" i="1"/>
  <c r="J134" i="1"/>
  <c r="J135" i="1"/>
  <c r="P135" i="1" s="1"/>
  <c r="J136" i="1"/>
  <c r="J137" i="1"/>
  <c r="J138" i="1"/>
  <c r="J139" i="1"/>
  <c r="P139" i="1" s="1"/>
  <c r="J140" i="1"/>
  <c r="J141" i="1"/>
  <c r="J142" i="1"/>
  <c r="J143" i="1"/>
  <c r="P143" i="1" s="1"/>
  <c r="J144" i="1"/>
  <c r="J145" i="1"/>
  <c r="J146" i="1"/>
  <c r="J147" i="1"/>
  <c r="P147" i="1" s="1"/>
  <c r="J148" i="1"/>
  <c r="J149" i="1"/>
  <c r="J150" i="1"/>
  <c r="J151" i="1"/>
  <c r="P151" i="1" s="1"/>
  <c r="J152" i="1"/>
  <c r="J153" i="1"/>
  <c r="J154" i="1"/>
  <c r="J155" i="1"/>
  <c r="P155" i="1" s="1"/>
  <c r="J156" i="1"/>
  <c r="J157" i="1"/>
  <c r="P157" i="1" s="1"/>
  <c r="J158" i="1"/>
  <c r="J159" i="1"/>
  <c r="P159" i="1" s="1"/>
  <c r="J160" i="1"/>
  <c r="J161" i="1"/>
  <c r="J162" i="1"/>
  <c r="J163" i="1"/>
  <c r="P163" i="1" s="1"/>
  <c r="J164" i="1"/>
  <c r="J165" i="1"/>
  <c r="J166" i="1"/>
  <c r="J167" i="1"/>
  <c r="P167" i="1" s="1"/>
  <c r="J168" i="1"/>
  <c r="J169" i="1"/>
  <c r="J170" i="1"/>
  <c r="J171" i="1"/>
  <c r="P171" i="1" s="1"/>
  <c r="J172" i="1"/>
  <c r="J173" i="1"/>
  <c r="P173" i="1" s="1"/>
  <c r="J174" i="1"/>
  <c r="J175" i="1"/>
  <c r="P175" i="1" s="1"/>
  <c r="J176" i="1"/>
  <c r="J177" i="1"/>
  <c r="J178" i="1"/>
  <c r="J179" i="1"/>
  <c r="P179" i="1" s="1"/>
  <c r="J180" i="1"/>
  <c r="J181" i="1"/>
  <c r="J182" i="1"/>
  <c r="J183" i="1"/>
  <c r="P183" i="1" s="1"/>
  <c r="J184" i="1"/>
  <c r="J185" i="1"/>
  <c r="J186" i="1"/>
  <c r="J187" i="1"/>
  <c r="P187" i="1" s="1"/>
  <c r="J188" i="1"/>
  <c r="J189" i="1"/>
  <c r="P189" i="1" s="1"/>
  <c r="J190" i="1"/>
  <c r="J191" i="1"/>
  <c r="P191" i="1" s="1"/>
  <c r="J192" i="1"/>
  <c r="J193" i="1"/>
  <c r="J194" i="1"/>
  <c r="J195" i="1"/>
  <c r="P195" i="1" s="1"/>
  <c r="J196" i="1"/>
  <c r="J197" i="1"/>
  <c r="J198" i="1"/>
  <c r="J199" i="1"/>
  <c r="P199" i="1" s="1"/>
  <c r="J200" i="1"/>
  <c r="J201" i="1"/>
  <c r="J82" i="1"/>
  <c r="J3" i="1"/>
  <c r="P3" i="1" s="1"/>
  <c r="J4" i="1"/>
  <c r="P4" i="1" s="1"/>
  <c r="J5" i="1"/>
  <c r="J6" i="1"/>
  <c r="J7" i="1"/>
  <c r="P7" i="1" s="1"/>
  <c r="J8" i="1"/>
  <c r="P8" i="1" s="1"/>
  <c r="J9" i="1"/>
  <c r="J10" i="1"/>
  <c r="J11" i="1"/>
  <c r="P11" i="1" s="1"/>
  <c r="J12" i="1"/>
  <c r="P12" i="1" s="1"/>
  <c r="J13" i="1"/>
  <c r="J14" i="1"/>
  <c r="J15" i="1"/>
  <c r="P15" i="1" s="1"/>
  <c r="J16" i="1"/>
  <c r="P16" i="1" s="1"/>
  <c r="J17" i="1"/>
  <c r="J18" i="1"/>
  <c r="J19" i="1"/>
  <c r="P19" i="1" s="1"/>
  <c r="J20" i="1"/>
  <c r="P20" i="1" s="1"/>
  <c r="J21" i="1"/>
  <c r="J22" i="1"/>
  <c r="J23" i="1"/>
  <c r="P23" i="1" s="1"/>
  <c r="J24" i="1"/>
  <c r="P24" i="1" s="1"/>
  <c r="J25" i="1"/>
  <c r="J26" i="1"/>
  <c r="J27" i="1"/>
  <c r="P27" i="1" s="1"/>
  <c r="J28" i="1"/>
  <c r="P28" i="1" s="1"/>
  <c r="J29" i="1"/>
  <c r="J30" i="1"/>
  <c r="J31" i="1"/>
  <c r="P31" i="1" s="1"/>
  <c r="J32" i="1"/>
  <c r="P32" i="1" s="1"/>
  <c r="J33" i="1"/>
  <c r="J34" i="1"/>
  <c r="J35" i="1"/>
  <c r="P35" i="1" s="1"/>
  <c r="J36" i="1"/>
  <c r="P36" i="1" s="1"/>
  <c r="J37" i="1"/>
  <c r="J38" i="1"/>
  <c r="J39" i="1"/>
  <c r="P39" i="1" s="1"/>
  <c r="J40" i="1"/>
  <c r="P40" i="1" s="1"/>
  <c r="J41" i="1"/>
  <c r="J42" i="1"/>
  <c r="J43" i="1"/>
  <c r="P43" i="1" s="1"/>
  <c r="J44" i="1"/>
  <c r="P44" i="1" s="1"/>
  <c r="J45" i="1"/>
  <c r="J46" i="1"/>
  <c r="J47" i="1"/>
  <c r="P47" i="1" s="1"/>
  <c r="J48" i="1"/>
  <c r="P48" i="1" s="1"/>
  <c r="J49" i="1"/>
  <c r="J50" i="1"/>
  <c r="J51" i="1"/>
  <c r="P51" i="1" s="1"/>
  <c r="J52" i="1"/>
  <c r="P52" i="1" s="1"/>
  <c r="J53" i="1"/>
  <c r="J54" i="1"/>
  <c r="J55" i="1"/>
  <c r="P55" i="1" s="1"/>
  <c r="J56" i="1"/>
  <c r="P56" i="1" s="1"/>
  <c r="J57" i="1"/>
  <c r="J58" i="1"/>
  <c r="J59" i="1"/>
  <c r="P59" i="1" s="1"/>
  <c r="J60" i="1"/>
  <c r="P60" i="1" s="1"/>
  <c r="J61" i="1"/>
  <c r="J62" i="1"/>
  <c r="J63" i="1"/>
  <c r="P63" i="1" s="1"/>
  <c r="J64" i="1"/>
  <c r="P64" i="1" s="1"/>
  <c r="J65" i="1"/>
  <c r="J66" i="1"/>
  <c r="J67" i="1"/>
  <c r="P67" i="1" s="1"/>
  <c r="J68" i="1"/>
  <c r="P68" i="1" s="1"/>
  <c r="J69" i="1"/>
  <c r="J70" i="1"/>
  <c r="J71" i="1"/>
  <c r="P71" i="1" s="1"/>
  <c r="J72" i="1"/>
  <c r="P72" i="1" s="1"/>
  <c r="J73" i="1"/>
  <c r="J74" i="1"/>
  <c r="J75" i="1"/>
  <c r="P75" i="1" s="1"/>
  <c r="J76" i="1"/>
  <c r="P76" i="1" s="1"/>
  <c r="J77" i="1"/>
  <c r="J78" i="1"/>
  <c r="J79" i="1"/>
  <c r="P79" i="1" s="1"/>
  <c r="J80" i="1"/>
  <c r="P80" i="1" s="1"/>
  <c r="J81" i="1"/>
  <c r="J2" i="1"/>
  <c r="N2" i="1"/>
  <c r="N3" i="1"/>
  <c r="N4" i="1"/>
  <c r="N5" i="1"/>
  <c r="P5" i="1" s="1"/>
  <c r="N6" i="1"/>
  <c r="N7" i="1"/>
  <c r="N8" i="1"/>
  <c r="N9" i="1"/>
  <c r="P9" i="1" s="1"/>
  <c r="N10" i="1"/>
  <c r="N11" i="1"/>
  <c r="N12" i="1"/>
  <c r="N13" i="1"/>
  <c r="P13" i="1" s="1"/>
  <c r="N14" i="1"/>
  <c r="N15" i="1"/>
  <c r="N16" i="1"/>
  <c r="N17" i="1"/>
  <c r="P17" i="1" s="1"/>
  <c r="N18" i="1"/>
  <c r="N19" i="1"/>
  <c r="N20" i="1"/>
  <c r="N21" i="1"/>
  <c r="P21" i="1" s="1"/>
  <c r="N22" i="1"/>
  <c r="N23" i="1"/>
  <c r="N24" i="1"/>
  <c r="N25" i="1"/>
  <c r="P25" i="1" s="1"/>
  <c r="N26" i="1"/>
  <c r="N27" i="1"/>
  <c r="N28" i="1"/>
  <c r="N29" i="1"/>
  <c r="P29" i="1" s="1"/>
  <c r="N30" i="1"/>
  <c r="N31" i="1"/>
  <c r="N32" i="1"/>
  <c r="N33" i="1"/>
  <c r="P33" i="1" s="1"/>
  <c r="N34" i="1"/>
  <c r="N35" i="1"/>
  <c r="N36" i="1"/>
  <c r="N37" i="1"/>
  <c r="P37" i="1" s="1"/>
  <c r="N38" i="1"/>
  <c r="N39" i="1"/>
  <c r="N40" i="1"/>
  <c r="N41" i="1"/>
  <c r="P41" i="1" s="1"/>
  <c r="N42" i="1"/>
  <c r="N43" i="1"/>
  <c r="N44" i="1"/>
  <c r="N45" i="1"/>
  <c r="P45" i="1" s="1"/>
  <c r="N46" i="1"/>
  <c r="N47" i="1"/>
  <c r="N48" i="1"/>
  <c r="N49" i="1"/>
  <c r="P49" i="1" s="1"/>
  <c r="N50" i="1"/>
  <c r="N51" i="1"/>
  <c r="N52" i="1"/>
  <c r="N53" i="1"/>
  <c r="P53" i="1" s="1"/>
  <c r="N54" i="1"/>
  <c r="N55" i="1"/>
  <c r="N56" i="1"/>
  <c r="N57" i="1"/>
  <c r="P57" i="1" s="1"/>
  <c r="N58" i="1"/>
  <c r="N59" i="1"/>
  <c r="N60" i="1"/>
  <c r="N61" i="1"/>
  <c r="P61" i="1" s="1"/>
  <c r="N62" i="1"/>
  <c r="N63" i="1"/>
  <c r="N64" i="1"/>
  <c r="N65" i="1"/>
  <c r="P65" i="1" s="1"/>
  <c r="N66" i="1"/>
  <c r="N67" i="1"/>
  <c r="N68" i="1"/>
  <c r="N69" i="1"/>
  <c r="P69" i="1" s="1"/>
  <c r="N70" i="1"/>
  <c r="N71" i="1"/>
  <c r="N72" i="1"/>
  <c r="N73" i="1"/>
  <c r="P73" i="1" s="1"/>
  <c r="N74" i="1"/>
  <c r="N75" i="1"/>
  <c r="N76" i="1"/>
  <c r="N77" i="1"/>
  <c r="P77" i="1" s="1"/>
  <c r="N78" i="1"/>
  <c r="N79" i="1"/>
  <c r="N80" i="1"/>
  <c r="N81" i="1"/>
  <c r="P81" i="1" s="1"/>
  <c r="N82" i="1"/>
  <c r="N83" i="1"/>
  <c r="N84" i="1"/>
  <c r="N85" i="1"/>
  <c r="P85" i="1" s="1"/>
  <c r="N86" i="1"/>
  <c r="N87" i="1"/>
  <c r="N88" i="1"/>
  <c r="N89" i="1"/>
  <c r="P89" i="1" s="1"/>
  <c r="N90" i="1"/>
  <c r="N91" i="1"/>
  <c r="N92" i="1"/>
  <c r="N93" i="1"/>
  <c r="P93" i="1" s="1"/>
  <c r="N94" i="1"/>
  <c r="N95" i="1"/>
  <c r="N96" i="1"/>
  <c r="N97" i="1"/>
  <c r="P97" i="1" s="1"/>
  <c r="N98" i="1"/>
  <c r="N99" i="1"/>
  <c r="N100" i="1"/>
  <c r="N101" i="1"/>
  <c r="P101" i="1" s="1"/>
  <c r="N102" i="1"/>
  <c r="N103" i="1"/>
  <c r="N104" i="1"/>
  <c r="N105" i="1"/>
  <c r="P105" i="1" s="1"/>
  <c r="N106" i="1"/>
  <c r="N107" i="1"/>
  <c r="N108" i="1"/>
  <c r="N109" i="1"/>
  <c r="P109" i="1" s="1"/>
  <c r="N110" i="1"/>
  <c r="N111" i="1"/>
  <c r="N112" i="1"/>
  <c r="N113" i="1"/>
  <c r="P113" i="1" s="1"/>
  <c r="N114" i="1"/>
  <c r="N115" i="1"/>
  <c r="N116" i="1"/>
  <c r="N117" i="1"/>
  <c r="P117" i="1" s="1"/>
  <c r="N118" i="1"/>
  <c r="N119" i="1"/>
  <c r="N120" i="1"/>
  <c r="N121" i="1"/>
  <c r="P121" i="1" s="1"/>
  <c r="N122" i="1"/>
  <c r="N123" i="1"/>
  <c r="N124" i="1"/>
  <c r="N125" i="1"/>
  <c r="P125" i="1" s="1"/>
  <c r="N126" i="1"/>
  <c r="N127" i="1"/>
  <c r="N128" i="1"/>
  <c r="N129" i="1"/>
  <c r="P129" i="1" s="1"/>
  <c r="N130" i="1"/>
  <c r="N131" i="1"/>
  <c r="N132" i="1"/>
  <c r="N133" i="1"/>
  <c r="P133" i="1" s="1"/>
  <c r="N134" i="1"/>
  <c r="N135" i="1"/>
  <c r="N136" i="1"/>
  <c r="N137" i="1"/>
  <c r="P137" i="1" s="1"/>
  <c r="N138" i="1"/>
  <c r="N139" i="1"/>
  <c r="N140" i="1"/>
  <c r="N141" i="1"/>
  <c r="P141" i="1" s="1"/>
  <c r="N142" i="1"/>
  <c r="N143" i="1"/>
  <c r="N144" i="1"/>
  <c r="N145" i="1"/>
  <c r="P145" i="1" s="1"/>
  <c r="N146" i="1"/>
  <c r="N147" i="1"/>
  <c r="N148" i="1"/>
  <c r="N149" i="1"/>
  <c r="P149" i="1" s="1"/>
  <c r="N150" i="1"/>
  <c r="N151" i="1"/>
  <c r="N152" i="1"/>
  <c r="N153" i="1"/>
  <c r="P153" i="1" s="1"/>
  <c r="N154" i="1"/>
  <c r="N155" i="1"/>
  <c r="N156" i="1"/>
  <c r="N157" i="1"/>
  <c r="N158" i="1"/>
  <c r="N159" i="1"/>
  <c r="N160" i="1"/>
  <c r="N161" i="1"/>
  <c r="P161" i="1" s="1"/>
  <c r="N162" i="1"/>
  <c r="N163" i="1"/>
  <c r="N164" i="1"/>
  <c r="N165" i="1"/>
  <c r="P165" i="1" s="1"/>
  <c r="N166" i="1"/>
  <c r="N167" i="1"/>
  <c r="N168" i="1"/>
  <c r="N169" i="1"/>
  <c r="P169" i="1" s="1"/>
  <c r="N170" i="1"/>
  <c r="N171" i="1"/>
  <c r="N172" i="1"/>
  <c r="N173" i="1"/>
  <c r="N174" i="1"/>
  <c r="N175" i="1"/>
  <c r="N176" i="1"/>
  <c r="N177" i="1"/>
  <c r="P177" i="1" s="1"/>
  <c r="N178" i="1"/>
  <c r="N179" i="1"/>
  <c r="N180" i="1"/>
  <c r="N181" i="1"/>
  <c r="P181" i="1" s="1"/>
  <c r="N182" i="1"/>
  <c r="N183" i="1"/>
  <c r="N184" i="1"/>
  <c r="N185" i="1"/>
  <c r="P185" i="1" s="1"/>
  <c r="N186" i="1"/>
  <c r="N187" i="1"/>
  <c r="N188" i="1"/>
  <c r="N189" i="1"/>
  <c r="N190" i="1"/>
  <c r="N191" i="1"/>
  <c r="N192" i="1"/>
  <c r="N193" i="1"/>
  <c r="P193" i="1" s="1"/>
  <c r="N194" i="1"/>
  <c r="N195" i="1"/>
  <c r="N196" i="1"/>
  <c r="N197" i="1"/>
  <c r="P197" i="1" s="1"/>
  <c r="N198" i="1"/>
  <c r="N199" i="1"/>
  <c r="N200" i="1"/>
  <c r="N201" i="1"/>
  <c r="P201" i="1"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 i="1"/>
  <c r="P2" i="1" l="1"/>
  <c r="P78" i="1"/>
  <c r="P74" i="1"/>
  <c r="P70" i="1"/>
  <c r="P66" i="1"/>
  <c r="P62" i="1"/>
  <c r="P58" i="1"/>
  <c r="P54" i="1"/>
  <c r="P50" i="1"/>
  <c r="P46" i="1"/>
  <c r="P42" i="1"/>
  <c r="P38" i="1"/>
  <c r="P34" i="1"/>
  <c r="P30" i="1"/>
  <c r="P26" i="1"/>
  <c r="P22" i="1"/>
  <c r="P18" i="1"/>
  <c r="P14" i="1"/>
  <c r="P10" i="1"/>
  <c r="P6" i="1"/>
  <c r="P82" i="1"/>
  <c r="P186" i="1"/>
  <c r="P182" i="1"/>
  <c r="P178" i="1"/>
  <c r="P174" i="1"/>
  <c r="P170" i="1"/>
  <c r="P166" i="1"/>
  <c r="P162" i="1"/>
  <c r="P158" i="1"/>
  <c r="P154" i="1"/>
  <c r="P150" i="1"/>
  <c r="P146" i="1"/>
  <c r="P142" i="1"/>
  <c r="P138" i="1"/>
  <c r="P134" i="1"/>
  <c r="P130" i="1"/>
  <c r="P126" i="1"/>
  <c r="P122" i="1"/>
  <c r="P118" i="1"/>
  <c r="P114" i="1"/>
  <c r="P110" i="1"/>
  <c r="P106" i="1"/>
  <c r="P102" i="1"/>
  <c r="P98" i="1"/>
  <c r="P94" i="1"/>
  <c r="P90" i="1"/>
  <c r="P86" i="1"/>
  <c r="P200" i="1"/>
  <c r="P196" i="1"/>
  <c r="P192" i="1"/>
  <c r="P188" i="1"/>
  <c r="P184" i="1"/>
  <c r="P180" i="1"/>
  <c r="P176" i="1"/>
  <c r="P172" i="1"/>
  <c r="P168" i="1"/>
  <c r="P164" i="1"/>
  <c r="P160" i="1"/>
  <c r="P156" i="1"/>
  <c r="P152" i="1"/>
  <c r="P148" i="1"/>
  <c r="P144" i="1"/>
  <c r="P140" i="1"/>
  <c r="P136" i="1"/>
  <c r="P132" i="1"/>
  <c r="P128" i="1"/>
  <c r="P124" i="1"/>
  <c r="P120" i="1"/>
  <c r="P116" i="1"/>
  <c r="P112" i="1"/>
  <c r="P108" i="1"/>
  <c r="P104" i="1"/>
  <c r="P100" i="1"/>
  <c r="P96" i="1"/>
  <c r="P92" i="1"/>
  <c r="P88" i="1"/>
  <c r="P84" i="1"/>
  <c r="P190" i="1"/>
  <c r="P194" i="1"/>
  <c r="P198" i="1"/>
  <c r="D35" i="8"/>
  <c r="E35" i="8" s="1"/>
  <c r="D36" i="8"/>
  <c r="E36" i="8" s="1"/>
  <c r="D37" i="8"/>
  <c r="E37" i="8" s="1"/>
  <c r="D34" i="8"/>
  <c r="E34" i="8" s="1"/>
  <c r="D38" i="8"/>
  <c r="E38" i="8" s="1"/>
</calcChain>
</file>

<file path=xl/sharedStrings.xml><?xml version="1.0" encoding="utf-8"?>
<sst xmlns="http://schemas.openxmlformats.org/spreadsheetml/2006/main" count="2276" uniqueCount="570">
  <si>
    <t>S/N</t>
  </si>
  <si>
    <t>Region</t>
  </si>
  <si>
    <t>Location HR</t>
  </si>
  <si>
    <t>EUS SUPPORT</t>
  </si>
  <si>
    <t>Hostname</t>
  </si>
  <si>
    <t>Staff ID</t>
  </si>
  <si>
    <t>AD Name</t>
  </si>
  <si>
    <t>Manager</t>
  </si>
  <si>
    <t>Directorate</t>
  </si>
  <si>
    <t>HQ</t>
  </si>
  <si>
    <t>MB</t>
  </si>
  <si>
    <t>DST</t>
  </si>
  <si>
    <t>SCM</t>
  </si>
  <si>
    <t>FN</t>
  </si>
  <si>
    <t>LR</t>
  </si>
  <si>
    <t>CX</t>
  </si>
  <si>
    <t>IT</t>
  </si>
  <si>
    <t>HR</t>
  </si>
  <si>
    <t>IA</t>
  </si>
  <si>
    <t>Marketing &amp; Brands</t>
  </si>
  <si>
    <t>Distribution</t>
  </si>
  <si>
    <t>Finance</t>
  </si>
  <si>
    <t>Legal &amp; Regulatory Affairs</t>
  </si>
  <si>
    <t>Customer Experience</t>
  </si>
  <si>
    <t>Information Technology</t>
  </si>
  <si>
    <t>Human Resources</t>
  </si>
  <si>
    <t>Internal Assurance</t>
  </si>
  <si>
    <t>Lolade Funmilayo </t>
  </si>
  <si>
    <t>Damilare Oluwatosin </t>
  </si>
  <si>
    <t>LG</t>
  </si>
  <si>
    <t>Ah_Net</t>
  </si>
  <si>
    <t>Ilupeju</t>
  </si>
  <si>
    <t>Ah_IT</t>
  </si>
  <si>
    <t>Ah_SCM</t>
  </si>
  <si>
    <t>OGBA</t>
  </si>
  <si>
    <t xml:space="preserve">Lagoon </t>
  </si>
  <si>
    <t>Ah_ENT</t>
  </si>
  <si>
    <t>IKORODU</t>
  </si>
  <si>
    <t>SilverBird</t>
  </si>
  <si>
    <t>Network</t>
  </si>
  <si>
    <t>Sales</t>
  </si>
  <si>
    <t>Retail</t>
  </si>
  <si>
    <t>Enterprise</t>
  </si>
  <si>
    <t>Cherechi Babatunde </t>
  </si>
  <si>
    <t>Bankole Oluwashina</t>
  </si>
  <si>
    <t>Shade Aminat </t>
  </si>
  <si>
    <t>NE</t>
  </si>
  <si>
    <t>Jigawa</t>
  </si>
  <si>
    <t>Kano</t>
  </si>
  <si>
    <t>Yobe</t>
  </si>
  <si>
    <t>Adamawa</t>
  </si>
  <si>
    <t>Gombe</t>
  </si>
  <si>
    <t>Kano-Zonal</t>
  </si>
  <si>
    <t>Kano-Reg</t>
  </si>
  <si>
    <t>Borno</t>
  </si>
  <si>
    <t>Taraba</t>
  </si>
  <si>
    <t>Bauchi</t>
  </si>
  <si>
    <t>Kano2</t>
  </si>
  <si>
    <t>Funmilade Obiageli </t>
  </si>
  <si>
    <t>Ifeoma Isokun </t>
  </si>
  <si>
    <t>Ikhidie Afolabi </t>
  </si>
  <si>
    <t>Fatima Ayisat </t>
  </si>
  <si>
    <t>Akunna Olasunkanmi-fasayo </t>
  </si>
  <si>
    <t>Yakubu Oluwatosin </t>
  </si>
  <si>
    <t>Habiba Uchechi </t>
  </si>
  <si>
    <t>Ikenna Funmilayo </t>
  </si>
  <si>
    <t>Muyiwa Busari </t>
  </si>
  <si>
    <t>Yusuf Olubunmi </t>
  </si>
  <si>
    <t>Lola Wuraola </t>
  </si>
  <si>
    <t>Aminu Tamunoemi </t>
  </si>
  <si>
    <t>Simisola Adewunmi </t>
  </si>
  <si>
    <t>Ayebatari Funmilayo</t>
  </si>
  <si>
    <t>Ebiere Onyinyechukwu</t>
  </si>
  <si>
    <t>Olufunmi Nojeem</t>
  </si>
  <si>
    <t>Ayebatari Onohinosen</t>
  </si>
  <si>
    <t>Bankole Tamunoemi</t>
  </si>
  <si>
    <t>Damilare Habeeb</t>
  </si>
  <si>
    <t>Tari Osuagwu</t>
  </si>
  <si>
    <t>Akande Omolara</t>
  </si>
  <si>
    <t>Oluwunmi Ajakaiye</t>
  </si>
  <si>
    <t>Akunna Clare</t>
  </si>
  <si>
    <t>Chiamaka Isokun</t>
  </si>
  <si>
    <t>Kubra Elebiyo</t>
  </si>
  <si>
    <t>Johnson Oluwaseyi</t>
  </si>
  <si>
    <t>Titi Motalo</t>
  </si>
  <si>
    <t>Chinyere Onose</t>
  </si>
  <si>
    <t>Omawunmi Chibuike</t>
  </si>
  <si>
    <t>Damilola Lawal</t>
  </si>
  <si>
    <t>Chiamaka Tamunoemi</t>
  </si>
  <si>
    <t>Habiba Olubukola</t>
  </si>
  <si>
    <t>Titilayo Nojeem</t>
  </si>
  <si>
    <t>Sumayyah Bamisebi</t>
  </si>
  <si>
    <t>Obioma Abiola</t>
  </si>
  <si>
    <t>Titilayo Chidinma</t>
  </si>
  <si>
    <t>Omolara Olufeyikemi</t>
  </si>
  <si>
    <t>Jolayemi Lawal</t>
  </si>
  <si>
    <t>Obioma Grace</t>
  </si>
  <si>
    <t>Buchi Hanifat</t>
  </si>
  <si>
    <t>Obioma Olawale</t>
  </si>
  <si>
    <t>Sname Olaoluwa</t>
  </si>
  <si>
    <t>Akunna Oluwatosin</t>
  </si>
  <si>
    <t>Sekinat Miracle</t>
  </si>
  <si>
    <t>Chiamaka Agboola</t>
  </si>
  <si>
    <t>Onome Sekinat</t>
  </si>
  <si>
    <t>Augustina Omolara</t>
  </si>
  <si>
    <t>Zainab Sabdat</t>
  </si>
  <si>
    <t>Zainab Wuraola</t>
  </si>
  <si>
    <t>Tope Sylvester</t>
  </si>
  <si>
    <t>Tari Habeeb</t>
  </si>
  <si>
    <t>Omolara Ehigiator</t>
  </si>
  <si>
    <t>Yusuf Sarah</t>
  </si>
  <si>
    <t>Kubura Wasiu</t>
  </si>
  <si>
    <t>Lola Omobolanle</t>
  </si>
  <si>
    <t>Titi Olubunmi</t>
  </si>
  <si>
    <t>Damilare Ndukwu</t>
  </si>
  <si>
    <t>Simisola Mutiat</t>
  </si>
  <si>
    <t>Chinyere Wilcox</t>
  </si>
  <si>
    <t>Toke Ayomide</t>
  </si>
  <si>
    <t>Simisola Osuagwu</t>
  </si>
  <si>
    <t>Ikhidie Ekwueme</t>
  </si>
  <si>
    <t>Ifeanyichukwu Amaechi</t>
  </si>
  <si>
    <t>Mohammed Onose</t>
  </si>
  <si>
    <t>Aminu Omolara</t>
  </si>
  <si>
    <t>Obioma Adegboye</t>
  </si>
  <si>
    <t>Tari Samuel</t>
  </si>
  <si>
    <t>Lola Olubukola</t>
  </si>
  <si>
    <t>Ayinde Isokun</t>
  </si>
  <si>
    <t>Adegoke Adeniyan</t>
  </si>
  <si>
    <t>Azubuike Adewura</t>
  </si>
  <si>
    <t>Omolara Babatunde</t>
  </si>
  <si>
    <t>Rotimi Aminat</t>
  </si>
  <si>
    <t>Abisola Muinat</t>
  </si>
  <si>
    <t>Tope Obianuju</t>
  </si>
  <si>
    <t>Ebiowei Busari</t>
  </si>
  <si>
    <t>Tobiloba Peter</t>
  </si>
  <si>
    <t>Obioma Christian</t>
  </si>
  <si>
    <t>Aminu Jamiu</t>
  </si>
  <si>
    <t>Cherechi Kimberly</t>
  </si>
  <si>
    <t>Ebiere Ngozi</t>
  </si>
  <si>
    <t>Titi Atanda</t>
  </si>
  <si>
    <t>Ayinde Leonard</t>
  </si>
  <si>
    <t>Onoriode Chidozie</t>
  </si>
  <si>
    <t>Ifeoma Katherine</t>
  </si>
  <si>
    <t>Chiamaka Nwuzor</t>
  </si>
  <si>
    <t>Adedayo Ehigiator</t>
  </si>
  <si>
    <t>Sekinat Iyalla</t>
  </si>
  <si>
    <t>Lola Aremu</t>
  </si>
  <si>
    <t>Bukola Makuachukwu</t>
  </si>
  <si>
    <t>Toluwani Aderonke</t>
  </si>
  <si>
    <t>Augustina Sylvester</t>
  </si>
  <si>
    <t>Kayode Ayomide</t>
  </si>
  <si>
    <t>Zainab Ismail</t>
  </si>
  <si>
    <t>Kayode Oladimeji</t>
  </si>
  <si>
    <t>Funmilade Ndukwu</t>
  </si>
  <si>
    <t>Obioma Olaoluwa</t>
  </si>
  <si>
    <t>Abisola Agboola</t>
  </si>
  <si>
    <t>Wale Mobolaji</t>
  </si>
  <si>
    <t>Ayebatari Latifat</t>
  </si>
  <si>
    <t>Lola Uchechi</t>
  </si>
  <si>
    <t>Sekinat Agboola</t>
  </si>
  <si>
    <t>Isioma Makuachukwu</t>
  </si>
  <si>
    <t>Habiba Clare</t>
  </si>
  <si>
    <t>Isioma Sylvester</t>
  </si>
  <si>
    <t>Omolara Ogunwande</t>
  </si>
  <si>
    <t>Chiamaka Elizabeth</t>
  </si>
  <si>
    <t>Ifeanyichukwu Mogbadunade</t>
  </si>
  <si>
    <t>Sekinat Katherine</t>
  </si>
  <si>
    <t>Sumayyah Ayisat</t>
  </si>
  <si>
    <t>Obioma Wilcox</t>
  </si>
  <si>
    <t>Zainab Afunku</t>
  </si>
  <si>
    <t>Aminat Joshua</t>
  </si>
  <si>
    <t>Esse Taiwo</t>
  </si>
  <si>
    <t>Azubuike Ayobami</t>
  </si>
  <si>
    <t>Toluwani Adeyemo</t>
  </si>
  <si>
    <t>Cherechi Chibike</t>
  </si>
  <si>
    <t>Olaide Sanusi</t>
  </si>
  <si>
    <t>Isioma Onose</t>
  </si>
  <si>
    <t>Adegoke Ayomide</t>
  </si>
  <si>
    <t>Ifunanya Olubunmi</t>
  </si>
  <si>
    <t>Tari Amaechi</t>
  </si>
  <si>
    <t>Akanni Sylvester</t>
  </si>
  <si>
    <t>Zainab Nwuzor</t>
  </si>
  <si>
    <t>Simisola Atanda</t>
  </si>
  <si>
    <t>Remilekun Yaqub</t>
  </si>
  <si>
    <t>Rasheedah Adewale</t>
  </si>
  <si>
    <t>Zainab Sekinat</t>
  </si>
  <si>
    <t>Kemi Katherine</t>
  </si>
  <si>
    <t>Titi Babalola</t>
  </si>
  <si>
    <t>Isioma Wilcox</t>
  </si>
  <si>
    <t>Fatima Onohinosen</t>
  </si>
  <si>
    <t>Sumayyah Gbadamosi</t>
  </si>
  <si>
    <t>Shalewa Olasunkanmi-fasayo</t>
  </si>
  <si>
    <t>Nnamdi Adegboye</t>
  </si>
  <si>
    <t>Onome David</t>
  </si>
  <si>
    <t>Olufunmi Olawale</t>
  </si>
  <si>
    <t>Ebiere Saheed</t>
  </si>
  <si>
    <t>Rotimi Iyalla</t>
  </si>
  <si>
    <t>Onome Elebiyo</t>
  </si>
  <si>
    <t>Bukola Chibike</t>
  </si>
  <si>
    <t>Adegoke Latifat</t>
  </si>
  <si>
    <t>Toluwani Saheed</t>
  </si>
  <si>
    <t>Titi Odunayo</t>
  </si>
  <si>
    <t>Esse Chidinma</t>
  </si>
  <si>
    <t>Aminu Kimberly</t>
  </si>
  <si>
    <t>Chiamaka Sylvester</t>
  </si>
  <si>
    <t>Omawunmi Okonkwo</t>
  </si>
  <si>
    <t>Ebiere Oluwakemi</t>
  </si>
  <si>
    <t>Bankole Adegboye</t>
  </si>
  <si>
    <t>Adaugo Hanifat</t>
  </si>
  <si>
    <t>Omolara Ajose-adeogun</t>
  </si>
  <si>
    <t>Adaugo Agnes</t>
  </si>
  <si>
    <t>Isioma Adeoluwa</t>
  </si>
  <si>
    <t>Ebiere David</t>
  </si>
  <si>
    <t>Funmilayo Ogunbanwo</t>
  </si>
  <si>
    <t>Omawunmi Mayowa</t>
  </si>
  <si>
    <t>Rasheedah Babalola</t>
  </si>
  <si>
    <t>Wale Nwachukwu</t>
  </si>
  <si>
    <t>Zainab Abodunrin</t>
  </si>
  <si>
    <t>Efe Olaoluwa</t>
  </si>
  <si>
    <t>Johnson Oluwaseun</t>
  </si>
  <si>
    <t>Oluwunmi Latifat</t>
  </si>
  <si>
    <t>Yusuf Ebubechukwu</t>
  </si>
  <si>
    <t>Damilola Adeoluwa</t>
  </si>
  <si>
    <t>Ayebatari Oladeji</t>
  </si>
  <si>
    <t>Sname Ademola</t>
  </si>
  <si>
    <t>Efe Grace</t>
  </si>
  <si>
    <t>Tomiloba Ekwueme</t>
  </si>
  <si>
    <t>Kemi Gbadamosi</t>
  </si>
  <si>
    <t>Chinyere Obianuju</t>
  </si>
  <si>
    <t>Ikenna Muinat</t>
  </si>
  <si>
    <t>Omawunmi Mustapha</t>
  </si>
  <si>
    <t>Jolayemi Onose</t>
  </si>
  <si>
    <t>Efe Abodunrin</t>
  </si>
  <si>
    <t>Tomiloba Obianuju</t>
  </si>
  <si>
    <t>Tope Egbochukwu</t>
  </si>
  <si>
    <t>Chinyere Akeem-omosanya</t>
  </si>
  <si>
    <t>Titi Segunmaru</t>
  </si>
  <si>
    <t>Bukola Joshua</t>
  </si>
  <si>
    <t>Bankole Oluwaseun</t>
  </si>
  <si>
    <t>Titilope Motalo</t>
  </si>
  <si>
    <t>Chukwu Ayobami</t>
  </si>
  <si>
    <t>Omolara Babalola</t>
  </si>
  <si>
    <t>Azubuike Akeem-omosanya</t>
  </si>
  <si>
    <t>Ebiere Oluwanisola</t>
  </si>
  <si>
    <t>Fatima Ademayowa</t>
  </si>
  <si>
    <t>Funmilade Sanusi</t>
  </si>
  <si>
    <t>Abisola Adegoke</t>
  </si>
  <si>
    <t>Chiamaka Lawal</t>
  </si>
  <si>
    <t>Lolade Israel</t>
  </si>
  <si>
    <t>Bankole Ladega</t>
  </si>
  <si>
    <t>Lolade Ademayowa</t>
  </si>
  <si>
    <t>NW</t>
  </si>
  <si>
    <t>Niger</t>
  </si>
  <si>
    <t>Kaduna</t>
  </si>
  <si>
    <t>Abj</t>
  </si>
  <si>
    <t>ZM &amp; KAT</t>
  </si>
  <si>
    <t>Plateau</t>
  </si>
  <si>
    <t>SKT &amp; KEB</t>
  </si>
  <si>
    <t>Nasarawa</t>
  </si>
  <si>
    <t>SE</t>
  </si>
  <si>
    <t>Ebonyi</t>
  </si>
  <si>
    <t>Abia</t>
  </si>
  <si>
    <t>Enugu</t>
  </si>
  <si>
    <t>Imo</t>
  </si>
  <si>
    <t>Anambra</t>
  </si>
  <si>
    <t>Benue</t>
  </si>
  <si>
    <t>SS</t>
  </si>
  <si>
    <t>Edo</t>
  </si>
  <si>
    <t>Akwa Ibom</t>
  </si>
  <si>
    <t>Bayelsa</t>
  </si>
  <si>
    <t>Warri</t>
  </si>
  <si>
    <t>Rivers1</t>
  </si>
  <si>
    <t>Rivers2</t>
  </si>
  <si>
    <t>Asaba</t>
  </si>
  <si>
    <t>Cross River</t>
  </si>
  <si>
    <t>W</t>
  </si>
  <si>
    <t>Kwara</t>
  </si>
  <si>
    <t>Ekiti</t>
  </si>
  <si>
    <t>Oyo</t>
  </si>
  <si>
    <t>Ondo</t>
  </si>
  <si>
    <t>Osun</t>
  </si>
  <si>
    <t>Ogun</t>
  </si>
  <si>
    <t>Danjuma Ajakaiye </t>
  </si>
  <si>
    <t>Remilekun Abodunrin </t>
  </si>
  <si>
    <t>Ifeoma Aderinsola</t>
  </si>
  <si>
    <t>Obioma Peter </t>
  </si>
  <si>
    <t>Chisom Olasunkanmi</t>
  </si>
  <si>
    <t>Onome Yaqub</t>
  </si>
  <si>
    <t>Alade Oladeji</t>
  </si>
  <si>
    <t>Kemi Adebayo</t>
  </si>
  <si>
    <t>Jolayemi Abiodun</t>
  </si>
  <si>
    <t>Olufunmi Olasunkanmi-fasayo</t>
  </si>
  <si>
    <t>Temitope Omobolaji</t>
  </si>
  <si>
    <t>Isioma Miracle</t>
  </si>
  <si>
    <t>Bankole Olubunmi</t>
  </si>
  <si>
    <t>Ifunanya Omobolaji</t>
  </si>
  <si>
    <t>Zainab Ademola</t>
  </si>
  <si>
    <t>Adaugo Sarah</t>
  </si>
  <si>
    <t>Aminat Chibike</t>
  </si>
  <si>
    <t>Chiamaka Nwachukwu</t>
  </si>
  <si>
    <t>Chiamaka Adegoke</t>
  </si>
  <si>
    <t>Bankole Emmanuel</t>
  </si>
  <si>
    <t>Abisola Oluwakemi</t>
  </si>
  <si>
    <t>Esse Gbadamosi</t>
  </si>
  <si>
    <t>Chisom Mogbadunade</t>
  </si>
  <si>
    <t>Funmilade Wasiu</t>
  </si>
  <si>
    <t>Fatima Odunayo</t>
  </si>
  <si>
    <t>Toluwani Olutola</t>
  </si>
  <si>
    <t>Chizoba Aminat</t>
  </si>
  <si>
    <t>Bukola Ngozi</t>
  </si>
  <si>
    <t>Adedayo Maryam</t>
  </si>
  <si>
    <t>Tari Oladimeji</t>
  </si>
  <si>
    <t>Aminat Ladega</t>
  </si>
  <si>
    <t>Omawunmi David</t>
  </si>
  <si>
    <t>Chinyere Segunmaru</t>
  </si>
  <si>
    <t>Musa Maryjane</t>
  </si>
  <si>
    <t>Aminat Isaac</t>
  </si>
  <si>
    <t>Augustina Ajose-adeogun</t>
  </si>
  <si>
    <t>Rasheedah Olaoluwa</t>
  </si>
  <si>
    <t>Chizoba Mustapha</t>
  </si>
  <si>
    <t>Titilayo Tolulope</t>
  </si>
  <si>
    <t>Habiba Osuagwu, Akunna Adaobi</t>
  </si>
  <si>
    <t>Ifeoma Miracle, Titilayo Atanda</t>
  </si>
  <si>
    <t>Remilekun Abodunrin, Akunna Oladeji</t>
  </si>
  <si>
    <t>1780833L</t>
  </si>
  <si>
    <t>2882099L</t>
  </si>
  <si>
    <t>1840162L</t>
  </si>
  <si>
    <t>2005451L</t>
  </si>
  <si>
    <t>2356188L</t>
  </si>
  <si>
    <t>2989108L</t>
  </si>
  <si>
    <t>2128231L</t>
  </si>
  <si>
    <t>1387037L</t>
  </si>
  <si>
    <t>1274575L</t>
  </si>
  <si>
    <t>2504063L</t>
  </si>
  <si>
    <t>1022012L</t>
  </si>
  <si>
    <t>2001046L</t>
  </si>
  <si>
    <t>1051827L</t>
  </si>
  <si>
    <t>2282655L</t>
  </si>
  <si>
    <t>1820206L</t>
  </si>
  <si>
    <t>2424167L</t>
  </si>
  <si>
    <t>1733057L</t>
  </si>
  <si>
    <t>2223321L</t>
  </si>
  <si>
    <t>2348294L</t>
  </si>
  <si>
    <t>2301415L</t>
  </si>
  <si>
    <t>2670932L</t>
  </si>
  <si>
    <t>2398179L</t>
  </si>
  <si>
    <t>2179559L</t>
  </si>
  <si>
    <t>1347172L</t>
  </si>
  <si>
    <t>2784046L</t>
  </si>
  <si>
    <t>1545798L</t>
  </si>
  <si>
    <t>2887252L</t>
  </si>
  <si>
    <t>1720153L</t>
  </si>
  <si>
    <t>2267860L</t>
  </si>
  <si>
    <t>1221502L</t>
  </si>
  <si>
    <t>1124121L</t>
  </si>
  <si>
    <t>2228042L</t>
  </si>
  <si>
    <t>2877898L</t>
  </si>
  <si>
    <t>2045811L</t>
  </si>
  <si>
    <t>1954692L</t>
  </si>
  <si>
    <t>2123668L</t>
  </si>
  <si>
    <t>1252115L</t>
  </si>
  <si>
    <t>2995610L</t>
  </si>
  <si>
    <t>2375003L</t>
  </si>
  <si>
    <t>1523048L</t>
  </si>
  <si>
    <t>2002907L</t>
  </si>
  <si>
    <t>2922654L</t>
  </si>
  <si>
    <t>1176371L</t>
  </si>
  <si>
    <t>1149019L</t>
  </si>
  <si>
    <t>1767323L</t>
  </si>
  <si>
    <t>2415598L</t>
  </si>
  <si>
    <t>2253726L</t>
  </si>
  <si>
    <t>2726903L</t>
  </si>
  <si>
    <t>1694090L</t>
  </si>
  <si>
    <t>1568964L</t>
  </si>
  <si>
    <t>1604618L</t>
  </si>
  <si>
    <t>2527059L</t>
  </si>
  <si>
    <t>2800107L</t>
  </si>
  <si>
    <t>1360782L</t>
  </si>
  <si>
    <t>2262344L</t>
  </si>
  <si>
    <t>1629955L</t>
  </si>
  <si>
    <t>1765146L</t>
  </si>
  <si>
    <t>2040695L</t>
  </si>
  <si>
    <t>2351409L</t>
  </si>
  <si>
    <t>2630404L</t>
  </si>
  <si>
    <t>2170763L</t>
  </si>
  <si>
    <t>2404796L</t>
  </si>
  <si>
    <t>2310258L</t>
  </si>
  <si>
    <t>1742816L</t>
  </si>
  <si>
    <t>2645888L</t>
  </si>
  <si>
    <t>2719959L</t>
  </si>
  <si>
    <t>1236738L</t>
  </si>
  <si>
    <t>2760238L</t>
  </si>
  <si>
    <t>2959277L</t>
  </si>
  <si>
    <t>2583746L</t>
  </si>
  <si>
    <t>1345046L</t>
  </si>
  <si>
    <t>2532718L</t>
  </si>
  <si>
    <t>2446965L</t>
  </si>
  <si>
    <t>1683450L</t>
  </si>
  <si>
    <t>1215577L</t>
  </si>
  <si>
    <t>1620652L</t>
  </si>
  <si>
    <t>2418550L</t>
  </si>
  <si>
    <t>2230798L</t>
  </si>
  <si>
    <t>1133114L</t>
  </si>
  <si>
    <t>1986649L</t>
  </si>
  <si>
    <t>2987914L</t>
  </si>
  <si>
    <t>1468207L</t>
  </si>
  <si>
    <t>1958886L</t>
  </si>
  <si>
    <t>2092582L</t>
  </si>
  <si>
    <t>2910391L</t>
  </si>
  <si>
    <t>1789542L</t>
  </si>
  <si>
    <t>1519666L</t>
  </si>
  <si>
    <t>1508917L</t>
  </si>
  <si>
    <t>2337623L</t>
  </si>
  <si>
    <t>2460666L</t>
  </si>
  <si>
    <t>1483795L</t>
  </si>
  <si>
    <t>1312696L</t>
  </si>
  <si>
    <t>2774703L</t>
  </si>
  <si>
    <t>2247969L</t>
  </si>
  <si>
    <t>2760330L</t>
  </si>
  <si>
    <t>1430486L</t>
  </si>
  <si>
    <t>1777417L</t>
  </si>
  <si>
    <t>2107549L</t>
  </si>
  <si>
    <t>1019505L</t>
  </si>
  <si>
    <t>1904540L</t>
  </si>
  <si>
    <t>1550604L</t>
  </si>
  <si>
    <t>1528877L</t>
  </si>
  <si>
    <t>1937564L</t>
  </si>
  <si>
    <t>1981217L</t>
  </si>
  <si>
    <t>2414128L</t>
  </si>
  <si>
    <t>1989254L</t>
  </si>
  <si>
    <t>2930102L</t>
  </si>
  <si>
    <t>1011790L</t>
  </si>
  <si>
    <t>1062666L</t>
  </si>
  <si>
    <t>2910723L</t>
  </si>
  <si>
    <t>1384386L</t>
  </si>
  <si>
    <t>1769720L</t>
  </si>
  <si>
    <t>1640447L</t>
  </si>
  <si>
    <t>1804164L</t>
  </si>
  <si>
    <t>2070669L</t>
  </si>
  <si>
    <t>2625327L</t>
  </si>
  <si>
    <t>2339096L</t>
  </si>
  <si>
    <t>2459445L</t>
  </si>
  <si>
    <t>1252517L</t>
  </si>
  <si>
    <t>1118253L</t>
  </si>
  <si>
    <t>2816557L</t>
  </si>
  <si>
    <t>1161855L</t>
  </si>
  <si>
    <t>2743069L</t>
  </si>
  <si>
    <t>2103307L</t>
  </si>
  <si>
    <t>2014439L</t>
  </si>
  <si>
    <t>2000617L</t>
  </si>
  <si>
    <t>2757676L</t>
  </si>
  <si>
    <t>1691724L</t>
  </si>
  <si>
    <t>2011694L</t>
  </si>
  <si>
    <t>2110877L</t>
  </si>
  <si>
    <t>2676989L</t>
  </si>
  <si>
    <t>1734961L</t>
  </si>
  <si>
    <t>2744849L</t>
  </si>
  <si>
    <t>2100090L</t>
  </si>
  <si>
    <t>1894230L</t>
  </si>
  <si>
    <t>1135529L</t>
  </si>
  <si>
    <t>2074011L</t>
  </si>
  <si>
    <t>1632149L</t>
  </si>
  <si>
    <t>1655569L</t>
  </si>
  <si>
    <t>2445977L</t>
  </si>
  <si>
    <t>1497756L</t>
  </si>
  <si>
    <t>2704180L</t>
  </si>
  <si>
    <t>1622012L</t>
  </si>
  <si>
    <t>2923929L</t>
  </si>
  <si>
    <t>1481622L</t>
  </si>
  <si>
    <t>2363802L</t>
  </si>
  <si>
    <t>2551994L</t>
  </si>
  <si>
    <t>2676063L</t>
  </si>
  <si>
    <t>1007198L</t>
  </si>
  <si>
    <t>2330771L</t>
  </si>
  <si>
    <t>1043490L</t>
  </si>
  <si>
    <t>2073696L</t>
  </si>
  <si>
    <t>1686117L</t>
  </si>
  <si>
    <t>2394775L</t>
  </si>
  <si>
    <t>2631016L</t>
  </si>
  <si>
    <t>1935565L</t>
  </si>
  <si>
    <t>2094781L</t>
  </si>
  <si>
    <t>2716797L</t>
  </si>
  <si>
    <t>1417713L</t>
  </si>
  <si>
    <t>1842176L</t>
  </si>
  <si>
    <t>2619964L</t>
  </si>
  <si>
    <t>1709781L</t>
  </si>
  <si>
    <t>2905940L</t>
  </si>
  <si>
    <t>1005490L</t>
  </si>
  <si>
    <t>1319343L</t>
  </si>
  <si>
    <t>1035952L</t>
  </si>
  <si>
    <t>2204987L</t>
  </si>
  <si>
    <t>1827234L</t>
  </si>
  <si>
    <t>2037909L</t>
  </si>
  <si>
    <t>1095624L</t>
  </si>
  <si>
    <t>2757064L</t>
  </si>
  <si>
    <t>1111706L</t>
  </si>
  <si>
    <t>1641559L</t>
  </si>
  <si>
    <t>2559920L</t>
  </si>
  <si>
    <t>1815300L</t>
  </si>
  <si>
    <t>2310138L</t>
  </si>
  <si>
    <t>2010152L</t>
  </si>
  <si>
    <t>1827557L</t>
  </si>
  <si>
    <t>2452334L</t>
  </si>
  <si>
    <t>1536309L</t>
  </si>
  <si>
    <t>2195342L</t>
  </si>
  <si>
    <t>1009658L</t>
  </si>
  <si>
    <t>1912240L</t>
  </si>
  <si>
    <t>1807640L</t>
  </si>
  <si>
    <t>2974987L</t>
  </si>
  <si>
    <t>1283486L</t>
  </si>
  <si>
    <t>1992800L</t>
  </si>
  <si>
    <t>2565404L</t>
  </si>
  <si>
    <t>1894304L</t>
  </si>
  <si>
    <t>2189594L</t>
  </si>
  <si>
    <t>2716506L</t>
  </si>
  <si>
    <t>2048612L</t>
  </si>
  <si>
    <t>2845945L</t>
  </si>
  <si>
    <t>1802500L</t>
  </si>
  <si>
    <t>2281852L</t>
  </si>
  <si>
    <t>1145523L</t>
  </si>
  <si>
    <t>2316246L</t>
  </si>
  <si>
    <t>1745494L</t>
  </si>
  <si>
    <t>2085284L</t>
  </si>
  <si>
    <t>1609232L</t>
  </si>
  <si>
    <t>Manager A</t>
  </si>
  <si>
    <t>Manager B</t>
  </si>
  <si>
    <t>Manager C</t>
  </si>
  <si>
    <t>Manager D</t>
  </si>
  <si>
    <t>Manager E</t>
  </si>
  <si>
    <t>Manager F</t>
  </si>
  <si>
    <t>Aminu Kayode </t>
  </si>
  <si>
    <t>Cherechi Sarah</t>
  </si>
  <si>
    <t>System Name</t>
  </si>
  <si>
    <t>Last Seen</t>
  </si>
  <si>
    <t>McAfee</t>
  </si>
  <si>
    <t>Forcepoint</t>
  </si>
  <si>
    <t>Lansweeper</t>
  </si>
  <si>
    <t>Solarwind</t>
  </si>
  <si>
    <t>BitLocker</t>
  </si>
  <si>
    <t>Date</t>
  </si>
  <si>
    <t>Status</t>
  </si>
  <si>
    <t>Some systems are compliant with all the security solutions which means the agents were found on the system.</t>
  </si>
  <si>
    <t>Some systems have few solutions.</t>
  </si>
  <si>
    <t>The dataset will contain,</t>
  </si>
  <si>
    <t>Asset inventory that contains System name, User, Location, Region, IT Support Staff, Department etc.</t>
  </si>
  <si>
    <t>Reports from different security solutions showing system name with the agents, version, and date.</t>
  </si>
  <si>
    <t>Section A</t>
  </si>
  <si>
    <t>Using the data set provided and the practice you have completed, create a beautiful security compliance dashboard on Microsoft Excel and Power BI showcasing:</t>
  </si>
  <si>
    <t>Problem Statement:</t>
  </si>
  <si>
    <t>The dashboard should be interactive such that once a month is clicked, compliance status below will show.</t>
  </si>
  <si>
    <t>Total number of assets</t>
  </si>
  <si>
    <t>Number and % Compliance of each security solution</t>
  </si>
  <si>
    <t>Number and % Compliance across the country and display the map.</t>
  </si>
  <si>
    <t>Top 5 states by % compliance and %non-compliance</t>
  </si>
  <si>
    <t>Top 3 regions by % compliance and %non-compliance</t>
  </si>
  <si>
    <t>Top 3 departments by % compliance and %non-compliance</t>
  </si>
  <si>
    <t>Compliance</t>
  </si>
  <si>
    <t>Non-Compliance</t>
  </si>
  <si>
    <t>Grand Total</t>
  </si>
  <si>
    <t>Number</t>
  </si>
  <si>
    <t>Percentage</t>
  </si>
  <si>
    <t>Security Solution</t>
  </si>
  <si>
    <t>% Compliance</t>
  </si>
  <si>
    <t>Bitlocker</t>
  </si>
  <si>
    <t>Number and % of Compliance and Non-compliance of All security solution</t>
  </si>
  <si>
    <t>Department</t>
  </si>
  <si>
    <t>State</t>
  </si>
  <si>
    <t xml:space="preserve">                    A company called XYZ Telecom Company in Nigeria has a total of 200 systems. The organization has branches in different states and regions in Nigeria. They implemented 5 security solutions. The security solutions are Antivirus called McAfee, Data loss Prevention Solution called Forcepoint, Asset Inventory Solution called Lansweeper, patching solution called Solarwind, System encryption solution called BitLocker. All security solution has agent/sensor and should be installed on all systems. An Audit was conducted, and it was observed that:</t>
  </si>
  <si>
    <t>Nigeria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</si>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</sst>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numFmts>
  <fonts count="10">
    <font>
      <sz val="11"/>
      <color theme="1"/>
      <name val="Aptos Narrow"/>
      <family val="2"/>
      <scheme val="minor"/>
    </font>
    <font>
      <b/>
      <sz val="11"/>
      <color theme="1"/>
      <name val="Aptos Narrow"/>
      <family val="2"/>
      <scheme val="minor"/>
    </font>
    <font>
      <b/>
      <sz val="8"/>
      <name val="Aptos Narrow"/>
      <family val="2"/>
      <scheme val="minor"/>
    </font>
    <font>
      <sz val="8"/>
      <name val="Aptos Narrow"/>
      <family val="2"/>
      <scheme val="minor"/>
    </font>
    <font>
      <sz val="8"/>
      <color theme="1"/>
      <name val="Aptos Narrow"/>
      <family val="2"/>
      <scheme val="minor"/>
    </font>
    <font>
      <sz val="11"/>
      <name val="Aptos Narrow"/>
      <family val="2"/>
      <scheme val="minor"/>
    </font>
    <font>
      <sz val="11"/>
      <color theme="1"/>
      <name val="Aptos Narrow"/>
      <family val="2"/>
      <scheme val="minor"/>
    </font>
    <font>
      <b/>
      <sz val="14"/>
      <color theme="1"/>
      <name val="Aptos Narrow"/>
      <scheme val="minor"/>
    </font>
    <font>
      <b/>
      <sz val="14"/>
      <color theme="1"/>
      <name val="Aptos Narrow"/>
      <family val="2"/>
      <scheme val="minor"/>
    </font>
    <font>
      <sz val="20"/>
      <color theme="1"/>
      <name val="Bahnschrift SemiBold"/>
      <family val="2"/>
    </font>
  </fonts>
  <fills count="2">
    <fill>
      <patternFill patternType="none"/>
    </fill>
    <fill>
      <patternFill patternType="gray125"/>
    </fill>
  </fills>
  <borders count="1">
    <border>
      <left/>
      <right/>
      <top/>
      <bottom/>
      <diagonal/>
    </border>
  </borders>
  <cellStyleXfs count="2">
    <xf numFmtId="0" fontId="0" fillId="0" borderId="0"/>
    <xf numFmtId="9" fontId="6" fillId="0" borderId="0" applyFont="0" applyFill="0" applyBorder="0" applyAlignment="0" applyProtection="0"/>
  </cellStyleXfs>
  <cellXfs count="25">
    <xf numFmtId="0" fontId="0" fillId="0" borderId="0" xfId="0"/>
    <xf numFmtId="0" fontId="2" fillId="0" borderId="0" xfId="0" applyFont="1" applyAlignment="1">
      <alignment horizontal="left" vertical="top"/>
    </xf>
    <xf numFmtId="0" fontId="4" fillId="0" borderId="0" xfId="0" applyFont="1"/>
    <xf numFmtId="0" fontId="1" fillId="0" borderId="0" xfId="0" applyFont="1"/>
    <xf numFmtId="0" fontId="5" fillId="0" borderId="0" xfId="0" applyFont="1" applyAlignment="1">
      <alignment horizontal="left" vertical="top"/>
    </xf>
    <xf numFmtId="17" fontId="0" fillId="0" borderId="0" xfId="0" applyNumberFormat="1"/>
    <xf numFmtId="0" fontId="2" fillId="0" borderId="0" xfId="0" applyFont="1" applyBorder="1" applyAlignment="1">
      <alignment horizontal="left" vertical="top"/>
    </xf>
    <xf numFmtId="0" fontId="4" fillId="0" borderId="0" xfId="0" applyFont="1" applyBorder="1"/>
    <xf numFmtId="0" fontId="3" fillId="0" borderId="0" xfId="0" applyFont="1" applyBorder="1" applyAlignment="1">
      <alignment horizontal="left" vertical="top"/>
    </xf>
    <xf numFmtId="164" fontId="4" fillId="0" borderId="0" xfId="0" applyNumberFormat="1" applyFont="1" applyBorder="1"/>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10" fontId="0" fillId="0" borderId="0" xfId="1" applyNumberFormat="1" applyFont="1"/>
    <xf numFmtId="0" fontId="8" fillId="0" borderId="0" xfId="0" applyNumberFormat="1" applyFont="1" applyAlignment="1">
      <alignment horizontal="center" vertical="center"/>
    </xf>
    <xf numFmtId="0" fontId="0" fillId="0" borderId="0" xfId="0" applyFill="1" applyBorder="1"/>
    <xf numFmtId="0" fontId="0" fillId="0" borderId="0" xfId="0"/>
    <xf numFmtId="0" fontId="7" fillId="0" borderId="0" xfId="0" applyFont="1"/>
    <xf numFmtId="0" fontId="9" fillId="0" borderId="0" xfId="0" applyFont="1" applyAlignment="1">
      <alignment horizontal="center"/>
    </xf>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cellXfs>
  <cellStyles count="2">
    <cellStyle name="Normal" xfId="0" builtinId="0"/>
    <cellStyle name="Percent" xfId="1" builtinId="5"/>
  </cellStyles>
  <dxfs count="106">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alignment horizontal="center"/>
    </dxf>
    <dxf>
      <alignment vertical="center"/>
    </dxf>
    <dxf>
      <font>
        <b/>
      </font>
    </dxf>
    <dxf>
      <font>
        <sz val="14"/>
      </font>
    </dxf>
    <dxf>
      <font>
        <b val="0"/>
        <i val="0"/>
        <strike val="0"/>
        <condense val="0"/>
        <extend val="0"/>
        <outline val="0"/>
        <shadow val="0"/>
        <u val="none"/>
        <vertAlign val="baseline"/>
        <sz val="8"/>
        <color theme="1"/>
        <name val="Aptos Narrow"/>
        <family val="2"/>
        <scheme val="minor"/>
      </font>
      <numFmt numFmtId="0" formatCode="General"/>
    </dxf>
    <dxf>
      <font>
        <sz val="14"/>
      </font>
    </dxf>
    <dxf>
      <font>
        <b/>
      </font>
    </dxf>
    <dxf>
      <alignment vertical="center"/>
    </dxf>
    <dxf>
      <alignment horizontal="center"/>
    </dxf>
    <dxf>
      <font>
        <b val="0"/>
        <i val="0"/>
        <strike val="0"/>
        <condense val="0"/>
        <extend val="0"/>
        <outline val="0"/>
        <shadow val="0"/>
        <u val="none"/>
        <vertAlign val="baseline"/>
        <sz val="8"/>
        <color theme="1"/>
        <name val="Aptos Narrow"/>
        <family val="2"/>
        <scheme val="minor"/>
      </font>
      <numFmt numFmtId="164" formatCode="mmm"/>
    </dxf>
    <dxf>
      <font>
        <b val="0"/>
        <i val="0"/>
        <strike val="0"/>
        <condense val="0"/>
        <extend val="0"/>
        <outline val="0"/>
        <shadow val="0"/>
        <u val="none"/>
        <vertAlign val="baseline"/>
        <sz val="8"/>
        <color theme="1"/>
        <name val="Aptos Narrow"/>
        <family val="2"/>
        <scheme val="minor"/>
      </font>
    </dxf>
    <dxf>
      <font>
        <b val="0"/>
        <i val="0"/>
        <strike val="0"/>
        <condense val="0"/>
        <extend val="0"/>
        <outline val="0"/>
        <shadow val="0"/>
        <u val="none"/>
        <vertAlign val="baseline"/>
        <sz val="8"/>
        <color theme="1"/>
        <name val="Aptos Narrow"/>
        <family val="2"/>
        <scheme val="minor"/>
      </font>
    </dxf>
    <dxf>
      <font>
        <b val="0"/>
        <i val="0"/>
        <strike val="0"/>
        <condense val="0"/>
        <extend val="0"/>
        <outline val="0"/>
        <shadow val="0"/>
        <u val="none"/>
        <vertAlign val="baseline"/>
        <sz val="8"/>
        <color theme="1"/>
        <name val="Aptos Narrow"/>
        <family val="2"/>
        <scheme val="minor"/>
      </font>
    </dxf>
    <dxf>
      <font>
        <b val="0"/>
        <i val="0"/>
        <strike val="0"/>
        <condense val="0"/>
        <extend val="0"/>
        <outline val="0"/>
        <shadow val="0"/>
        <u val="none"/>
        <vertAlign val="baseline"/>
        <sz val="8"/>
        <color theme="1"/>
        <name val="Aptos Narrow"/>
        <family val="2"/>
        <scheme val="minor"/>
      </font>
    </dxf>
    <dxf>
      <font>
        <b val="0"/>
        <i val="0"/>
        <strike val="0"/>
        <condense val="0"/>
        <extend val="0"/>
        <outline val="0"/>
        <shadow val="0"/>
        <u val="none"/>
        <vertAlign val="baseline"/>
        <sz val="8"/>
        <color theme="1"/>
        <name val="Aptos Narrow"/>
        <family val="2"/>
        <scheme val="minor"/>
      </font>
    </dxf>
    <dxf>
      <font>
        <b val="0"/>
        <i val="0"/>
        <strike val="0"/>
        <condense val="0"/>
        <extend val="0"/>
        <outline val="0"/>
        <shadow val="0"/>
        <u val="none"/>
        <vertAlign val="baseline"/>
        <sz val="8"/>
        <color theme="1"/>
        <name val="Aptos Narrow"/>
        <family val="2"/>
        <scheme val="minor"/>
      </font>
    </dxf>
    <dxf>
      <font>
        <b val="0"/>
        <i val="0"/>
        <strike val="0"/>
        <condense val="0"/>
        <extend val="0"/>
        <outline val="0"/>
        <shadow val="0"/>
        <u val="none"/>
        <vertAlign val="baseline"/>
        <sz val="8"/>
        <color auto="1"/>
        <name val="Aptos Narrow"/>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Aptos Narrow"/>
        <family val="2"/>
        <scheme val="minor"/>
      </font>
    </dxf>
    <dxf>
      <font>
        <b val="0"/>
        <i val="0"/>
        <strike val="0"/>
        <condense val="0"/>
        <extend val="0"/>
        <outline val="0"/>
        <shadow val="0"/>
        <u val="none"/>
        <vertAlign val="baseline"/>
        <sz val="8"/>
        <color auto="1"/>
        <name val="Aptos Narrow"/>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auto="1"/>
        <name val="Aptos Narrow"/>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auto="1"/>
        <name val="Aptos Narrow"/>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Aptos Narrow"/>
        <family val="2"/>
        <scheme val="minor"/>
      </font>
    </dxf>
    <dxf>
      <font>
        <b val="0"/>
        <i val="0"/>
        <strike val="0"/>
        <condense val="0"/>
        <extend val="0"/>
        <outline val="0"/>
        <shadow val="0"/>
        <u val="none"/>
        <vertAlign val="baseline"/>
        <sz val="8"/>
        <color theme="1"/>
        <name val="Aptos Narrow"/>
        <family val="2"/>
        <scheme val="minor"/>
      </font>
    </dxf>
    <dxf>
      <font>
        <b val="0"/>
        <i val="0"/>
        <strike val="0"/>
        <condense val="0"/>
        <extend val="0"/>
        <outline val="0"/>
        <shadow val="0"/>
        <u val="none"/>
        <vertAlign val="baseline"/>
        <sz val="8"/>
        <color theme="1"/>
        <name val="Aptos Narrow"/>
        <family val="2"/>
        <scheme val="minor"/>
      </font>
    </dxf>
    <dxf>
      <font>
        <b val="0"/>
        <i val="0"/>
        <strike val="0"/>
        <condense val="0"/>
        <extend val="0"/>
        <outline val="0"/>
        <shadow val="0"/>
        <u val="none"/>
        <vertAlign val="baseline"/>
        <sz val="8"/>
        <color theme="1"/>
        <name val="Aptos Narrow"/>
        <family val="2"/>
        <scheme val="minor"/>
      </font>
    </dxf>
    <dxf>
      <font>
        <b/>
        <i val="0"/>
        <strike val="0"/>
        <condense val="0"/>
        <extend val="0"/>
        <outline val="0"/>
        <shadow val="0"/>
        <u val="none"/>
        <vertAlign val="baseline"/>
        <sz val="8"/>
        <color auto="1"/>
        <name val="Aptos Narrow"/>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[XYZ Telecomm.xlsx]Insight!status</c:name>
    <c:fmtId val="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a:t>Number and % of Compliance or Non-compliance of All security solution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22549869904596703"/>
          <c:y val="0.18485697199242498"/>
          <c:w val="0.63626445219932937"/>
          <c:h val="0.84908902012248466"/>
        </c:manualLayout>
      </c:layout>
      <c:pieChart>
        <c:varyColors val="1"/>
        <c:ser>
          <c:idx val="0"/>
          <c:order val="0"/>
          <c:tx>
            <c:strRef>
              <c:f>Insight!$D$43</c:f>
              <c:strCache>
                <c:ptCount val="1"/>
                <c:pt idx="0">
                  <c:v>Number</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77D-4722-ABB0-5AF5BADD5102}"/>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877D-4722-ABB0-5AF5BADD510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Insight!$C$44:$C$46</c:f>
              <c:strCache>
                <c:ptCount val="2"/>
                <c:pt idx="0">
                  <c:v>Compliance</c:v>
                </c:pt>
                <c:pt idx="1">
                  <c:v>Non-Compliance</c:v>
                </c:pt>
              </c:strCache>
            </c:strRef>
          </c:cat>
          <c:val>
            <c:numRef>
              <c:f>Insight!$D$44:$D$46</c:f>
              <c:numCache>
                <c:formatCode>General</c:formatCode>
                <c:ptCount val="2"/>
                <c:pt idx="0">
                  <c:v>90</c:v>
                </c:pt>
                <c:pt idx="1">
                  <c:v>110</c:v>
                </c:pt>
              </c:numCache>
            </c:numRef>
          </c:val>
          <c:extLst>
            <c:ext xmlns:c16="http://schemas.microsoft.com/office/drawing/2014/chart" uri="{C3380CC4-5D6E-409C-BE32-E72D297353CC}">
              <c16:uniqueId val="{00000004-877D-4722-ABB0-5AF5BADD5102}"/>
            </c:ext>
          </c:extLst>
        </c:ser>
        <c:ser>
          <c:idx val="1"/>
          <c:order val="1"/>
          <c:tx>
            <c:strRef>
              <c:f>Insight!$E$43</c:f>
              <c:strCache>
                <c:ptCount val="1"/>
                <c:pt idx="0">
                  <c:v>Percentage</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6-877D-4722-ABB0-5AF5BADD5102}"/>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8-877D-4722-ABB0-5AF5BADD510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Insight!$C$44:$C$46</c:f>
              <c:strCache>
                <c:ptCount val="2"/>
                <c:pt idx="0">
                  <c:v>Compliance</c:v>
                </c:pt>
                <c:pt idx="1">
                  <c:v>Non-Compliance</c:v>
                </c:pt>
              </c:strCache>
            </c:strRef>
          </c:cat>
          <c:val>
            <c:numRef>
              <c:f>Insight!$E$44:$E$46</c:f>
              <c:numCache>
                <c:formatCode>0.00%</c:formatCode>
                <c:ptCount val="2"/>
                <c:pt idx="0">
                  <c:v>0.45</c:v>
                </c:pt>
                <c:pt idx="1">
                  <c:v>0.55000000000000004</c:v>
                </c:pt>
              </c:numCache>
            </c:numRef>
          </c:val>
          <c:extLst>
            <c:ext xmlns:c16="http://schemas.microsoft.com/office/drawing/2014/chart" uri="{C3380CC4-5D6E-409C-BE32-E72D297353CC}">
              <c16:uniqueId val="{00000009-877D-4722-ABB0-5AF5BADD510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2.7926600241752052E-2"/>
          <c:y val="0.82227945465150187"/>
          <c:w val="0.28741291120049717"/>
          <c:h val="0.14240606000199343"/>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[XYZ Telecomm.xlsx]Insight!top state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states by % compliance or %non-compliance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Insight!$D$96</c:f>
              <c:strCache>
                <c:ptCount val="1"/>
                <c:pt idx="0">
                  <c:v>Total</c:v>
                </c:pt>
              </c:strCache>
            </c:strRef>
          </c:tx>
          <c:spPr>
            <a:solidFill>
              <a:schemeClr val="accent1"/>
            </a:solidFill>
            <a:ln>
              <a:noFill/>
            </a:ln>
            <a:effectLst/>
          </c:spPr>
          <c:invertIfNegative val="0"/>
          <c:cat>
            <c:multiLvlStrRef>
              <c:f>Insight!$C$97:$C$110</c:f>
              <c:multiLvlStrCache>
                <c:ptCount val="11"/>
                <c:lvl>
                  <c:pt idx="0">
                    <c:v>Ah_Net</c:v>
                  </c:pt>
                  <c:pt idx="1">
                    <c:v>CX</c:v>
                  </c:pt>
                  <c:pt idx="2">
                    <c:v>Ah_ENT</c:v>
                  </c:pt>
                  <c:pt idx="3">
                    <c:v>Ilupeju</c:v>
                  </c:pt>
                  <c:pt idx="4">
                    <c:v>FN</c:v>
                  </c:pt>
                  <c:pt idx="5">
                    <c:v>Enugu</c:v>
                  </c:pt>
                  <c:pt idx="6">
                    <c:v>Kwara</c:v>
                  </c:pt>
                  <c:pt idx="7">
                    <c:v>Oyo</c:v>
                  </c:pt>
                  <c:pt idx="8">
                    <c:v>Edo</c:v>
                  </c:pt>
                  <c:pt idx="9">
                    <c:v>Abj</c:v>
                  </c:pt>
                  <c:pt idx="10">
                    <c:v>Ondo</c:v>
                  </c:pt>
                </c:lvl>
                <c:lvl>
                  <c:pt idx="0">
                    <c:v>Compliance</c:v>
                  </c:pt>
                  <c:pt idx="5">
                    <c:v>Non-Compliance</c:v>
                  </c:pt>
                </c:lvl>
              </c:multiLvlStrCache>
            </c:multiLvlStrRef>
          </c:cat>
          <c:val>
            <c:numRef>
              <c:f>Insight!$D$97:$D$110</c:f>
              <c:numCache>
                <c:formatCode>0.00%</c:formatCode>
                <c:ptCount val="11"/>
                <c:pt idx="0">
                  <c:v>0.12162162162162163</c:v>
                </c:pt>
                <c:pt idx="1">
                  <c:v>9.45945945945946E-2</c:v>
                </c:pt>
                <c:pt idx="2">
                  <c:v>6.7567567567567571E-2</c:v>
                </c:pt>
                <c:pt idx="3">
                  <c:v>6.7567567567567571E-2</c:v>
                </c:pt>
                <c:pt idx="4">
                  <c:v>6.7567567567567571E-2</c:v>
                </c:pt>
                <c:pt idx="5">
                  <c:v>0.12162162162162163</c:v>
                </c:pt>
                <c:pt idx="6">
                  <c:v>0.10810810810810811</c:v>
                </c:pt>
                <c:pt idx="7">
                  <c:v>9.45945945945946E-2</c:v>
                </c:pt>
                <c:pt idx="8">
                  <c:v>9.45945945945946E-2</c:v>
                </c:pt>
                <c:pt idx="9">
                  <c:v>8.1081081081081086E-2</c:v>
                </c:pt>
                <c:pt idx="10">
                  <c:v>8.1081081081081086E-2</c:v>
                </c:pt>
              </c:numCache>
            </c:numRef>
          </c:val>
          <c:extLst>
            <c:ext xmlns:c16="http://schemas.microsoft.com/office/drawing/2014/chart" uri="{C3380CC4-5D6E-409C-BE32-E72D297353CC}">
              <c16:uniqueId val="{00000000-D7BB-4EBF-8D10-F508E4770461}"/>
            </c:ext>
          </c:extLst>
        </c:ser>
        <c:dLbls>
          <c:showLegendKey val="0"/>
          <c:showVal val="0"/>
          <c:showCatName val="0"/>
          <c:showSerName val="0"/>
          <c:showPercent val="0"/>
          <c:showBubbleSize val="0"/>
        </c:dLbls>
        <c:gapWidth val="182"/>
        <c:axId val="1432104847"/>
        <c:axId val="1432106095"/>
      </c:barChart>
      <c:catAx>
        <c:axId val="1432104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106095"/>
        <c:crosses val="autoZero"/>
        <c:auto val="1"/>
        <c:lblAlgn val="ctr"/>
        <c:lblOffset val="100"/>
        <c:noMultiLvlLbl val="0"/>
      </c:catAx>
      <c:valAx>
        <c:axId val="143210609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10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[XYZ Telecomm.xlsx]Insight!top region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Regions by % compliance or %non-compliance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Insight!$D$117</c:f>
              <c:strCache>
                <c:ptCount val="1"/>
                <c:pt idx="0">
                  <c:v>Total</c:v>
                </c:pt>
              </c:strCache>
            </c:strRef>
          </c:tx>
          <c:spPr>
            <a:solidFill>
              <a:schemeClr val="accent1"/>
            </a:solidFill>
            <a:ln>
              <a:noFill/>
            </a:ln>
            <a:effectLst/>
          </c:spPr>
          <c:invertIfNegative val="0"/>
          <c:cat>
            <c:multiLvlStrRef>
              <c:f>Insight!$C$118:$C$126</c:f>
              <c:multiLvlStrCache>
                <c:ptCount val="6"/>
                <c:lvl>
                  <c:pt idx="0">
                    <c:v>HQ</c:v>
                  </c:pt>
                  <c:pt idx="1">
                    <c:v>LG</c:v>
                  </c:pt>
                  <c:pt idx="2">
                    <c:v>NE</c:v>
                  </c:pt>
                  <c:pt idx="3">
                    <c:v>SE</c:v>
                  </c:pt>
                  <c:pt idx="4">
                    <c:v>W</c:v>
                  </c:pt>
                  <c:pt idx="5">
                    <c:v>SS</c:v>
                  </c:pt>
                </c:lvl>
                <c:lvl>
                  <c:pt idx="0">
                    <c:v>Compliance</c:v>
                  </c:pt>
                  <c:pt idx="3">
                    <c:v>Non-Compliance</c:v>
                  </c:pt>
                </c:lvl>
              </c:multiLvlStrCache>
            </c:multiLvlStrRef>
          </c:cat>
          <c:val>
            <c:numRef>
              <c:f>Insight!$D$118:$D$126</c:f>
              <c:numCache>
                <c:formatCode>0.00%</c:formatCode>
                <c:ptCount val="6"/>
                <c:pt idx="0">
                  <c:v>0.18292682926829268</c:v>
                </c:pt>
                <c:pt idx="1">
                  <c:v>0.18292682926829268</c:v>
                </c:pt>
                <c:pt idx="2">
                  <c:v>0.12195121951219512</c:v>
                </c:pt>
                <c:pt idx="3">
                  <c:v>0.17073170731707318</c:v>
                </c:pt>
                <c:pt idx="4">
                  <c:v>0.17073170731707318</c:v>
                </c:pt>
                <c:pt idx="5">
                  <c:v>0.17073170731707318</c:v>
                </c:pt>
              </c:numCache>
            </c:numRef>
          </c:val>
          <c:extLst>
            <c:ext xmlns:c16="http://schemas.microsoft.com/office/drawing/2014/chart" uri="{C3380CC4-5D6E-409C-BE32-E72D297353CC}">
              <c16:uniqueId val="{00000000-48C2-4780-AA2A-E53CE3CBCBE1}"/>
            </c:ext>
          </c:extLst>
        </c:ser>
        <c:dLbls>
          <c:showLegendKey val="0"/>
          <c:showVal val="0"/>
          <c:showCatName val="0"/>
          <c:showSerName val="0"/>
          <c:showPercent val="0"/>
          <c:showBubbleSize val="0"/>
        </c:dLbls>
        <c:gapWidth val="219"/>
        <c:overlap val="-27"/>
        <c:axId val="1432134383"/>
        <c:axId val="1432128143"/>
      </c:barChart>
      <c:catAx>
        <c:axId val="143213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128143"/>
        <c:crosses val="autoZero"/>
        <c:auto val="1"/>
        <c:lblAlgn val="ctr"/>
        <c:lblOffset val="100"/>
        <c:noMultiLvlLbl val="0"/>
      </c:catAx>
      <c:valAx>
        <c:axId val="14321281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13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[XYZ Telecomm.xlsx]Insight!top department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Departments by % compliance or %non-compliance</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Insight!$D$133</c:f>
              <c:strCache>
                <c:ptCount val="1"/>
                <c:pt idx="0">
                  <c:v>Total</c:v>
                </c:pt>
              </c:strCache>
            </c:strRef>
          </c:tx>
          <c:spPr>
            <a:solidFill>
              <a:schemeClr val="accent1"/>
            </a:solidFill>
            <a:ln>
              <a:noFill/>
            </a:ln>
            <a:effectLst/>
          </c:spPr>
          <c:invertIfNegative val="0"/>
          <c:cat>
            <c:multiLvlStrRef>
              <c:f>Insight!$C$134:$C$143</c:f>
              <c:multiLvlStrCache>
                <c:ptCount val="7"/>
                <c:lvl>
                  <c:pt idx="0">
                    <c:v>Sales</c:v>
                  </c:pt>
                  <c:pt idx="1">
                    <c:v>Network</c:v>
                  </c:pt>
                  <c:pt idx="2">
                    <c:v>Retail</c:v>
                  </c:pt>
                  <c:pt idx="3">
                    <c:v>Sales</c:v>
                  </c:pt>
                  <c:pt idx="4">
                    <c:v>SCM</c:v>
                  </c:pt>
                  <c:pt idx="5">
                    <c:v>Enterprise</c:v>
                  </c:pt>
                  <c:pt idx="6">
                    <c:v>Retail</c:v>
                  </c:pt>
                </c:lvl>
                <c:lvl>
                  <c:pt idx="0">
                    <c:v>Compliance</c:v>
                  </c:pt>
                  <c:pt idx="3">
                    <c:v>Non-Compliance</c:v>
                  </c:pt>
                </c:lvl>
              </c:multiLvlStrCache>
            </c:multiLvlStrRef>
          </c:cat>
          <c:val>
            <c:numRef>
              <c:f>Insight!$D$134:$D$143</c:f>
              <c:numCache>
                <c:formatCode>0.00%</c:formatCode>
                <c:ptCount val="7"/>
                <c:pt idx="0">
                  <c:v>0.17482517482517482</c:v>
                </c:pt>
                <c:pt idx="1">
                  <c:v>7.6923076923076927E-2</c:v>
                </c:pt>
                <c:pt idx="2">
                  <c:v>6.9930069930069935E-2</c:v>
                </c:pt>
                <c:pt idx="3">
                  <c:v>0.45454545454545453</c:v>
                </c:pt>
                <c:pt idx="4">
                  <c:v>8.3916083916083919E-2</c:v>
                </c:pt>
                <c:pt idx="5">
                  <c:v>6.9930069930069935E-2</c:v>
                </c:pt>
                <c:pt idx="6">
                  <c:v>6.9930069930069935E-2</c:v>
                </c:pt>
              </c:numCache>
            </c:numRef>
          </c:val>
          <c:extLst>
            <c:ext xmlns:c16="http://schemas.microsoft.com/office/drawing/2014/chart" uri="{C3380CC4-5D6E-409C-BE32-E72D297353CC}">
              <c16:uniqueId val="{00000000-287B-4238-8F27-6845540D80F0}"/>
            </c:ext>
          </c:extLst>
        </c:ser>
        <c:dLbls>
          <c:showLegendKey val="0"/>
          <c:showVal val="0"/>
          <c:showCatName val="0"/>
          <c:showSerName val="0"/>
          <c:showPercent val="0"/>
          <c:showBubbleSize val="0"/>
        </c:dLbls>
        <c:gapWidth val="219"/>
        <c:overlap val="-27"/>
        <c:axId val="1432134383"/>
        <c:axId val="1432128143"/>
      </c:barChart>
      <c:catAx>
        <c:axId val="143213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128143"/>
        <c:crosses val="autoZero"/>
        <c:auto val="1"/>
        <c:lblAlgn val="ctr"/>
        <c:lblOffset val="100"/>
        <c:noMultiLvlLbl val="0"/>
      </c:catAx>
      <c:valAx>
        <c:axId val="14321281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134383"/>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effectLst/>
                <a:latin typeface="Aptos Narrow" panose="02110004020202020204"/>
                <a:ea typeface="Calibri" panose="020F0502020204030204" pitchFamily="34" charset="0"/>
                <a:cs typeface="Calibri" panose="020F0502020204030204" pitchFamily="34" charset="0"/>
              </a:rPr>
              <a:t>% Compliance across the country</a:t>
            </a:r>
            <a:endParaRPr lang="en-US" sz="1400" b="0" i="0" u="none" strike="noStrike" baseline="0">
              <a:solidFill>
                <a:sysClr val="windowText" lastClr="000000">
                  <a:lumMod val="65000"/>
                  <a:lumOff val="35000"/>
                </a:sysClr>
              </a:solidFill>
              <a:latin typeface="Aptos Narrow" panose="02110004020202020204"/>
            </a:endParaRPr>
          </a:p>
        </cx:rich>
      </cx:tx>
    </cx:title>
    <cx:plotArea>
      <cx:plotAreaRegion>
        <cx:plotSurface>
          <cx:spPr>
            <a:ln>
              <a:noFill/>
            </a:ln>
          </cx:spPr>
        </cx:plotSurface>
        <cx:series layoutId="regionMap" uniqueId="{05755382-07F2-498B-9A05-7AB3EA289859}">
          <cx:tx>
            <cx:txData>
              <cx:f>_xlchart.v5.2</cx:f>
              <cx:v>Number</cx:v>
            </cx:txData>
          </cx:tx>
          <cx:dataLabels>
            <cx:visibility seriesName="0" categoryName="1" value="0"/>
            <cx:separator>, </cx:separator>
          </cx:dataLabels>
          <cx:dataId val="0"/>
          <cx:layoutPr>
            <cx:geography cultureLanguage="en-US" cultureRegion="US" attribution="Powered by Bing">
              <cx:geoCache provider="{E9337A44-BEBE-4D9F-B70C-5C5E7DAFC167}">
                <cx:binary>3HxZc9040uVfcfhhnoYqLMTW09URDfLuWi3LtvzCUEkyQRIkuIHbr5+UZVVbalfXEjXzuUsvDhkX
lwkkcPLkyaT+fjv97dbe37SvptJW3d9upx9fm76v//bDD92tuS9vuqMyu21d5z71R7eu/MF9+pTd
3v9w196MWZX+QBAOf7g1N21/P73+x9/h29J7d+xub/rMVRf+vp3f3Hfe9t1/GPvm0Ktb56v+YXoK
3/Tj69MsvW+zm9evbu7KrIqzrm+z2x7/+Pr4JnWuevX61X3VZ/38dq7vf3z97EOvX/3wj7//8Ium
ffPxj1Z/c+g3W6ZdW7lfs+u5Wf+2Ta8s7GTv72BNmBxhKRhV+PUr66r06b/pEUUSIRoS9fjz9MjT
mxKmfbbi1WV/098/DXxrjz4v9eburr3vOtjjz/++mPxsU1+M/ZK3ss5Fj46M3MMiTjff8sa/uQf2
4X/AYYebP9Vf+EiqUFJF1DOHySNGeYgpll/8RZ/88uiwByv+qL++nvvCXV8P/SW8FX142rdvnec/
+c4/20xAnciVtc1uqtv/eKn+ZCN+yW0vjTsH0Li/8b+2Pb8detQRYpKGoQzR4w95dqLVEZeEE8lf
nOQvdvzRw/xi+rNV/vj6xegv7c1/FQC9vWlvfoIY959D2W/3mzyC8IwpeO4L1Dz3G0ZHggpOqcCP
boXI8vjoRyR6NOePuu/57Bfeez74l3DeP01yet8/7eD/B0z6pV17ttWAVTvr6/v8V+HgfyDgnm30
P7/DDQNPrk7ffoeGrU+/Q6Piy+9xq3bf48E6fvMd+m/7PRqlb/ytyX5tt357JIRQxwmRRIaQKj38
QKj7OolCR4hIIRiBCPl1CHy044+GwOezn+Ey5E+fl/j01b8E5v9V/GX3PSLBxpU//SpL/10niUqK
kHqZh+MjgjjjXL5gUZ+f/+TmX2Z2307An01+cYCejf0lzs8/f8qfrt93xJ8ON3e+uvk1w37nCSKM
EvycjosjySglhMHZevx5euaTMPBgxx89SY+reJr94ig9H/xLnKUT/bR739VRqlzw0VU39ns1DvTW
79C0y8wO963O2rvv0bjo5Du06vSmAzVh/BNxSx6FVArJv8anrziUPCIUCBZD/JFhIfm0K4/w9WTQ
EwT93lD4cv4LCHs5/JcAsWv3p1IXqCAQiDAhVY8uekGC8RE4jykqnjvu14z4NnN5nPXCSY//+Zdw
ze5w9uYsvnraqu8oyIB8cfldQtI+S/9UQIKKGCWMUE6fEyl1xDCiRJEn2fMFEj3a8Udx6PnsFwf8
+eBf4qB/PHn1v27K+v+8Ovzze0zv4LR/l2nn5eHt076tvkcq+rmg/j2i191N+aeixAMaEAXazlNW
BVWqr2jLA4hIiaWkTx942pRH2vLPR3v+KFq8mP4CLl6M/lfixdc87tkCPlf6f3taDFVEYCWUcfGF
P7JnfhJHD/4T0ALxZTh87qefG0R+2Z5vE5WfJz4z/quOk/83Etwvl1t+bgKJb/qb1eeulm910nxz
9PMSoQXnxeB/qig+7tfuDjpMOAaRFNjhV557+KJniuiufNGd8GLm/U3X//haQK4AeqsCl1JBKA7B
meP9wwg/4kA/QYUNBUciJBieVrm2Nz++ZkeKSgXaGg05FSFc29evOucfh7AKGXv4NgpVaCCxP3cb
nTs7p676ede+/P6q8uW5y6q+g4WFcOfrx889mCugVYYhCcVPwoDvYoU4jN/evIGWpoeP/28/IZ5l
kkVLqUhUtbVZhUyNa2MGqUmt6KnCaX0Sjlm3dWjAuS6GdtqHiJgPNKlZlIwL0r5KyGUqUL+ei3SV
4+JAujFJtVPI7hKVNfEQjnU0BGG77k1W7Adf+XNYXrUpsL8Z8qr6gMYh3NOmHteTmfiqDdpkmxPa
rGjBrx3mvaYzabclU/X7QCget0OAD1xU5MoNpl3Lkb7Dni6RMmWjaYHKaEx8ux2mQk0RsjZCMkvB
ylZet6FhB097dbK41mhaJ7Vu6XwWlkujTWvSfWWT5LhOjVsN1VwHunUN2famDg5cdo2WQdGtAozz
lWjpsq1kLXZ1wvFBjCGKZI6Ka45n81Pq2afGiPIsLWeDdRgYt8bYycshlctp2DmzETIZS80a5QuN
Q9Qd6opWPJo70+5Tks1R0NRXaZbkVrvRUe14WOuF5yZiEy4z3dT8bU7UpBOaXyBTm4j6MThvbV/s
E1Spq6xJgvVSJfU9y0XgY7FU+XE71x8nNHTdlpFimE9zR/O1beR8pppWfGTck309hk5nrDOns/U2
zkfcx7nJlG66WR5bR4urcpH0uBZuug1lpt5XTiU3kwkWrjuDaq+5yKcoGPMqrlBY3qZTXR93bF72
lMv+wpLU36JZVOuwDur1UrB+nfaT2XZlbvYjk3XkR8l3SyhK3bJhNXV1ctWTCs+6GwMCTmOD2acd
TXesYOuxLavbr9uunt2YW1fPbZaaLy16P//6j7P6vrrs2/v7/uSm/tyO9a+x57/+q1vrAS1+bt16
gUHPW+p+z+BvQy8BMV4QoPrQ7fcYdf4Nu85SXz0P5J/R4GniI3SFEIcUgwyZUfbQ9aIAGx6hixxx
hRgB6JLQVhEKBaD2BbogOjHQPhToIwyaZD436X2BLn5EhIQmMGiy+Ew0KP890MUEZONfQxdFhEOn
DQdklUgCWj9A21fQlfGlCFFbRGnf+Atb+nA7J3R5x7mqI8cDeVVUst+3OA92LGiVto53Wrp5WXSf
FSLTqJuQRo39GDRpo21tZNy06fCmoGETFeV435bjDo3otiyDRWdEXk5pgEk0N5i/XazPj3vMPg0Z
ru/LrNxYIazOFkrPEtJVh8aV4ccS8QTQArl9zQO7wl1ZrKqBhKcqyANdPXxvnVIWMUFOZlPKISKC
w2XryqoropqY07TNkVbV0C56WBzOtODt1VBZtKudtKtWSPNuouX0Iclmt25dj2MIKWo7jKhcFeGs
1r7u0tgIVnxkxJIz0LXEMeFWbHGTqThhpNllc1+OUdar5l6lqllTwyqs83Go9yrP1cd2zpMkQsRP
u3GYkwO2ZaBTM60oz4cq8gP+2Ai1ThMemWXXpi0AEw/67oISiw5JmlZaTdDKqVWaLms0U6GN7cqt
L5ZklUqfbPtRidVEErEqqpJfVNmSRqngJk7SGq+6yl1N9TzvCVJkVTFbRxIbp9mMpm1dBieDx0Gl
p6XqlC7cTOKUkW5bWq/GCLC2WU35UEZynMtIBTRdC+WHVd2hKiZFM2wDJpNz1vQ4jecieDsmYKAz
0xChpg/GjWckX6cEIDJpbBk3UplPtsnFOsBoMpHo52TPQttEo+nQBkJKW8SJNMuk6zCQH7zKONZG
dUM8CIWiMvdirXL4aEO7/G5JmvkkR8zrmY3m7VCO0+nc9+M24eZN2AludbeYKdRB6od9l6XDegyL
/j2b3XbosvI0z5gJIDCH541MT8s2FXDWm6veNxcZz8JYWuJvaeFrqpdsCdzWyZboIQWjbKdsrHhX
xGxKe0BpXO4ARvkqI8k17ZCAGTS9GPr0IMKijWRRn858cNrQQET5gucrFiT24EK/nPdzO120k5O6
WlKvhcQqhT2X2VXVySmeEniMaBceMa94VGfCxGmxOF2FrdyUpT/JynnelkMf6nCaqvuJF8m28mw8
cZaos77ur8owyeNJzO6NaJZlZRdrRz2bZitKMkVVzdkOF75pICw2yyFNRhVVNIQLj0R9Tpox0wq7
8Ng52tyLkbVxWo1ZNJOh2SqTo7iaCTCIQZyPXZ5HQyYt1yad1Enauisnp2pX2aq4arBcdDgS0el6
qFhEm+aCyBnFU55ctY2ao6xF6TZkRfcm983dFNR3vUqujRd3skgyHbRhvknCcI7cLIQWgK7rh8EC
iV4X3J32mc906eYpIo7ddWkloqadqqhvcHdZS3LX9IALE0NzRMY+WOGquxNG7HmXfFz4cp2FSnY6
dILrlLsgTpHDsamTSldzdihVkq5kM3TQU+67Y5QCGtZJkl8OZdLmWllabqp8viiEI++o4ngvMHSB
Oppm0dAmJQT+Ydx0toOdDlSCdJohecamZY5CM26nLDgRfuD3rS9VEU1dn+miBgNS01A9Ff2wKrPG
bBdciqiQE9+Zqm53U6iG825oAbw62rlVlmXghN6o5nxuAqWlqA51fl/3xXBZpoquMqBvh7RGqgbS
OYpaiw51cH4Lt56yuo/brPjJiKBY1VVK9Dh3gU5aTHUt7GVTlTcA+XW8kEnqMHEro8SeinmI4LSD
S7LsDKfBB2xzG3kXwj52Yts1KYqKlu2AFr8JWw9ognhU1t17Bj5aly7ro3mcVn2Cugi7zm7cgou9
gbuz8Zib47woqk3btarcyD4YLnDQZ7ETgxj0UE8lQLZys40oTxHXi2/LCxd0xQHVUlzmWA1bYucV
qY09yLyQ16hoxhOVy+yMz4i28TKFdBMmS3pJ0zm4yKVCtzYbO20CxVeWqXtU13g/F2N4xZqBH09V
WEbtJFQOhwlbWE/ZRGnhi8PSTMlhNpxtw7n1q5qGiS5VYz/kCbllpXk7YXYzT+g6ZctVMaurLpk2
gsJ9zNuARqWy2z7Pjc4Ldlc0ZOOytjsAcc3B48v1xMUcK6PuZCjOzDhgXVl3YGBRy9F5yYiP+oBL
PU72cgqBISceyzh1w7KaQcIAkK3KVdZlfj0bV25Tn4vTYrY9UEKRr9xoqsjYotqCHALnXlUA3aEN
j+U8uBiSPxfPZdscUkr7yNIp19jRB9YwNODr6tLzudDzXPXaJcslxxidhrguP3F4R8HptmxIFyWT
veE8FZs5GfMtJglZ+3QW8UjL46ZPBk0rMuuxbM8mX6e6t4ICX3g49Wk6RB7CagbwSwLNVR9ehoam
5yjp/TrhYRgHYXqc1HX+lloRXqrAtqdL3cRTh9sPGXOHYXS7iWTqDndm2i7AEaKCAUNGFSyj64B6
V8gDpJRBPkc17dEaeFQe+XDON7JI8T4oUR3zoGYbjJI0mnn+yRTqmAxVyjUbUzhljFaFbXTe8ZFv
hhrW89anYvYrSLeGt3WTNFFdJa3mdWC3eMnPOl76LaAt3y+FvTcoeCts8KEdgylepLuQVLAYJcxp
H9irhAQIEKtHQKzMSUEytu86eW17tUpUEq7qvN2EvjxhaXclmS0jkaEA7lbVXQ7Z0EULAO8WVVOy
92V+PbLQrU3Pt6ay03YI/XZcKr6phNjjgm8F8gJQfll2i2QfeB+sp7kw20nQ9xJl+coDUzivE0rW
vEz5LjdIbEUPgKUyymLb+DCiJXPnbjZ7CEF1xMVy45i3UcP6U2xmFSmnBi2WvIxymhS660oW4RZO
iyl4pSGzXKImTMoYI2J1GigI75g2cQvvt+y7uqxWyiKyN4md3iwBJKrFTFyhlepyGimJVBOTlIv7
RnGzxUCA9vCrGzVO5unjXz/neVJsIEf45azn6zc//l3seSj2fZZs1BHliKIHyeahvwloylPeI444
wAVXKgTNBt5bgQzmKe8B9ZQjkEZATyEc8igGqtyXvAda7hhkJ0wJxkMYI+L35D2E/1vewxGGtwyg
W10yAWIQZHpf5z1tQAo0MIDAfOmmmIKdlUbtKD7IMneHhE+m3WVpVX8Ajj8BE06TJdGiwTcmMKjT
OEPoUy8X3m7mpTs0wk4Ac03enOaC9t3WJ1SdLlnP00hNg30/dcPEdtmCgen2Y3u1uDyxkWBl9j5N
gyy/VB3Nl6jIDZ9jP3Rkw7ELNrbkbNF5g9Sh712/7WmXFfGQQ3BcVOkHPdugc3GYBu1GgaCQRiEb
khMhstpGILkUG5vCgrSDLA1uWFZvZt/hyGbTuCcObNDBNPhzEYohi8IsLQedLo6edrmsLhCEgtiw
OrxJ65x/MnnX3BfVYvt1k8jworNoUjrAfgBuQgKvLQ74RQeQhNdVyKptw2ZTaNvPZGXtFN7RZsJA
ALIGHgtyW3HlQzl4japmOh5ma1cur5c1hoNzy4Ayvle9KRoNKQg+dgWCxTJAr6i3iBuNej9uhmz+
aAeOpsNQsHGOBSqSCyqSYNR+YXQt83B4zwOeXFubhBHOCxzXraw/2bxttCtItRudzc8W1MozmSbl
OSnSZLvwGeQZ73LdmKExOhiG8CwlA1+boS8vlqJh20YUw1kCwkwPjxLdjcJh3mteZsVDwly852k3
XalByc0SduyOFv14ClGBrUOWJaEegB3dJ7NIReynlFxZwKIElD5Lw00NV+aKz5O8yisxfejrJD/u
UmorzTn2CtA7YWZXNaVZpaMdDtwXxbZ2ufV7JRpkIiuL5oa0ozlhTZJv65TXZ6VvsdNTkldUEybm
931VyMjImV4UvFQ/FQqUiHVVV+TjYIbijvgs+EmNRnySPJ+3U9jyFVtCu5blgN/XhcRnIzPhvvRu
Ph27yUHwmNLDMi42mgaanvRTnrsIBFjY+CCjcsW6Gdmoy9z4XsCWhRoSRXxRLE0xal714ceuDwjQ
7LT1m4BU1TsuGQcxsm9WpkYU9EBe3PvZDiuZs/x8BNYQS1mMbwXu5Zuh7uhVmPZtHgcGR1DN5QeV
qPqGkt6dZYFCSidpP5Q6bLus04hQ9z6vZLIagouwnvvTOQ2olrx0+2FpwzOjJrklU7DsGoHHWx8K
sRt5XZx0nZjWCujyEPHcitPcFKk2htLroRua06VPOOghnUfpCuS66saVc74tgAsO65oEwPKHic7v
TG/CtUmGKk4K495LhsdPbd6p9wSVVDfgjR31wi7RVJd9t2oCDtqtpUt2DlTanBEUtCdlnobrPq9L
qwtUFztOe/8+b9p5bUBvGTZu8mk88sKezF7W50KiZu2dKt72S1ZeV3YAfcFltrocZZHVBwiaooxc
kIvLQTaBNohysU2FoECq0xHS3LTH74xwzYFUcJOg7zDduYoPm9EVdhU0ZD6FHIUEO54MKIwGNgN1
I7CtpzhRZReNdePGCJfYvsumYF62GUtKKHb+633b/2qp8fbrV5Cfqk2fyx0ClL9fDrg/V5S+irYP
Mx7jLAaBUQgQBEErJDT8/Nbcz/qigNALncXi4Y2tz/WPL/oipkcSbg/oilCrgBLIg875Jc6GoC8i
AtIjExgUUHjZ6/fE2RdRFmRKxUOF2YPS+RC0oTrzdZS11WSKuc4jNAV6ULWIfNBGKiEe+OrQxpii
s6+25ov7v67FwD58LWd+eaAMQ3gHLQSi8DD+lZzZkMEnTQHZUZjvZ2IOilYacuj1rzxFQu3o+XMk
wgI0PimhKhWCxPv8OawwtCo9xLHET8W04ZViHSTORuBdYrplPs9ATnyXoL5yxyorAqzL0SRKUzMm
6gAXa3rX1hxKFFXowwt4kyDoz0JJJrbNUD/CtcDLvIz7tGX5zKLRZqnyukuXBMWoXoDzixFSt0IJ
43ZiDnMWBSVp+UkC34ciqHAFoAhZ5TmoF8RkkWsRRIYULUYnTd/7uMntFoJkr0F/vsv75rocvTdr
V/KpjgCeS/uTTOr8vIV4jS/Cscis9kk9zduiL8ZPBAlInMdCmBs1ot7dKeFZrbsytB8aklN3aIZq
ogfkyAqORpxnZokcDbZj43eynj/WFGBaVmGmPVbTuzptgZwYOS6tJsZCXuCYyq6LfLJZABwCwgyk
HlaV+2po0uLgFhWIWApX7ryp8B706bDblF1H47nmY5QXobGaLjnv46VeRrKiiYQsLvT1XG6Dwp2k
gkCA74M9g3yk2qDZW0iK+bzhtH6jWA+pc7qA8BkK00UNqYLwAARmthvaYARqE/VWVDvA7LbaJEmD
Jz0kZX+wzi61dt04fajSRPq1b4s0nzV/4GiresiDs9HbcgcyMGl1L1OCzpqsa34aM1FnsfBjlZ12
vMrOe4+KuEnKar4uTNuW22FIjNI5aViuuzov+qgpWLoKF5wsMQoycVv2GLTeMW0jUBFRsK9TZyFJ
H0wogKOFauOzDo8xFCVAzGhA2txAhRC1UUbK6XwxrBiiHtQwiGcdZFjRGA79p6mGUp0FceTS5n2F
VwSO0kee5mfp1GcnyzgVEbe8vvVMygtbLx0owk3Z7dOxyRKdWdnem9xzF5Vpi37q8bTOREs2jasK
HisHx2gj67EHERGKeF2c2ZkezzWZ2W5B2IkIGVwIEKpFlR/oOCRp3E0lAqU2GIHeFnOXGV3MrBdx
rtJGxr3EVRFhS++yHN1JN+Bik7ddMseIEJCNkfHzasqStn8f5oIBq8/bxZ81fBki3AVu2iKQItot
kz6tNWQOmbtqGIUq7Twzy1fJXBfHqEJDfZvQ0aB4xqn8QFDXkXiosch2je+HYScXqB2W49zOugHa
1m9tnpgwhiDIQWKbsxaCLwMT304T6EBrMid5ua4QS9dw2SSJQfbFlxLVQRL1akmCVZoBXdlOdUqw
7oclfzMnqpmiRZIqvZRQSFxubRqAaGGHvN50zZKe+j63RC8G/LH2XATviyoIBsCW4dqLTt0FRTC3
67xi3aRb8yCZ+HACalzloH7qyfcnwZylOjShfwtVomzShYdYBBxe9uYKMoms3haBHa6lSoLLTmWB
i60DlVfzJVSXtYM/QKHNwDognRJScy2T1l/aqa6yXTcVTRAXI+REh37KKNSGJozVBriaP4Rzht2W
TqS5A7+7DykrSKG5U8uqdalfkbDZ5EbmBzh+dF02gBHKLOaN6KvlHUmlWQ/hsPOou0ZJ0ETW+eOq
pKPuZBfjJfxEenleOdFsTYpb0Nin5KL0cKltSW+qsDLrcYZSwQwHPMts8x528bId6YUaRbae2NhE
pqRKZ5Cv7qpSuBWkNIumQ7VTcrqRPtjjxppYVZk1Gv7MiL9EkN/syi6M6cxLDR0NOQhvCSzykwVU
3Y5+GQ6+bdM3Xuaq8FEI0cVKbSbStjtLqh5qPQUe8LkNLJ6OLaSJQTQtmUQnC8SIGkpynazi2Sti
tEQpKgCD1BhsAaw81pOSKYZMZUZm433r37g6wXZV91l2J0KU0l2Xt9jfZR6ka2hjqKYPIcTuGuoL
IBbqwQ+yXEkG1LbahWPHxvFd66bZMSgCNp3uQGXZtMIkxU4lcjtC6l1FUzVdhay+61i2XjC+BZXv
DPZ3MNrNKPk4CCCtaz+04h4NkEtolsxvQ+5hd+ZieMuCbh5BZscfqtGHbyHlNZ+yVs6Bxk1He51U
wXwDf0RAQViaaJpHpg/ag/ysuSWQvl/WfCDXUHQNb5K2eCsgN4wCS/qzUUwZ1NWoU2+5Hdjp2Ivg
osPp8En2aBAHmjHhdEMbWUSmkEkAflWQ8VPQO3qdD6nxGhO5y+DdLQ7FDftxhCO/9S7dt0v2fmDk
fZUECmpBHvJx3aGsx5FP83f5g7gNN7/eF1wNyUGqGhLVyUqoIOGw6DZFbaFcMbACwbVzAd+wpYbI
SMeu/JQQkU5rEFUSvO1YIyBRHuqqoTddEgB73yqRZ7nTZOlmsM8WJfMfp24koMwvqmJAuoAf1Ctf
AN6PGo4EvhR9W7fjTnI/9yhu/TijqBqDcQuK6FS/d1MRiHVXQpKPwTeowESX8zK0kIf3gUhsjKsl
9JXO2TS2H8zSDcnHjJssWY0tD5qtHyGfr4H22SGUoI1Y1VTrFvRVdD9BgdWcDWFVhGy/LPUsgCT1
yfyJkhq0v5IV9bIaFuyLJoIn52pnVIEXtiohok5jvAD+2rWZoBi261sV+DPsw7DUpSh8+rGBch2T
GmRWHw8E+3yMyiml4Z2fem/3KbRqFOfQxCFl1HreT5uqa3q0T+oZhGs0T4vY2iZo+LpBIMFGNgdF
JIIIiYaDNS1E5rQR0EiisoxNVxL6bqBUx9iYgcpLmkZcqxHjD1MSTGQj+JKHOkcmrNa1n0VzULXL
Lok1Ckrp5XA/jLNqNyBFmGFbm0Y5q3mbN/1ZzzICwJhkbAsiUpCfmiSvx127OL/EVA5qXgFTqEg0
ODrU674v/y95Z7YkN44u6Vc5L8A2EAQI8mbMhmRsGZmRe6akG1pqKRBcwA0kAT79cWapqiT1TLfV
3PWcuy5J2bkFgf93/9xD7XFrz9OXFr/qIYWjUsTYcOvhcyuazh5aQqDzw/JWv7mhoMOetrPnLpPD
An7F1rLuD6QXeZhhzRPNzmgevnIsnNMZf1yUN2HXLm/amLV5I6OQKfFW+sUsxuyaSFRnfHUk0Sqg
9q3gcX3ol1x/xOlu1HESk2qyYckJSfHY8r2e7KwSRgfGboOpzVPPM/dBJGUCj6TDCyKqPggWhqeQ
adbufF42zYNXaLWri5nueqAM3pVrClcd2CLbPqtFV4y7YBrkdKrbtq5xB05gY0TFwj5bBm102gpv
BimFq41h5ISJRNwQ9pffraM66un5d9MIw8DU7kzNe5s5iJEq7SEz+IkiRU5O74aQhMUcpWTqizwd
5Qw/qXMTFg3lIpz3zi/Lfl+ztfaTdSzab7JTdbzz66XSd1UAjx2Wq2HzAP27vlfEn6t0msb+ZvB1
aFlaDqwe13TxxsDLMXl1tgxTqgtfggDrm5gNaTcUnZoTMzJiE993YLVyby2nVI2SVR9CaXW+Z6RS
DD9SK+pogvTD8woSAi38BQ+yaNS14UXF64wBciI2/dcbEoTaX/cj4CkxJiootRCCf8FKfJxQxYrH
nkGJTOiSfxRe9G8+hQ8F+cfPAXQl3tgZTgUHe0fiXz5HZZmwoZZpeZLHAobZ3tvZ1OLcSOixPLx/
P9+xybsfob8/uaTfGcA///N/3fxRXfYzr/TOB/31r/7TQKfvoj8jP/yC/wl1+ikc/IMO8TviuX3s
dzUCLVVYikFWQjIOIxL+STtBv2ciADpNBd325QCSwx9qhP8P/AWLAFHGPEIE408xArA1Y/jTKBJh
zPGP+N8RI/Dy+PkVg3EAHk8YCQAunPlhsL1qf1AHSqBBFYjHoygDsStM32ba2PpMfYvdca4bKKQN
18lSeSQbg+mrb6FzaSr0JfebAIt2wPYwmWWd0NwNh9Wu/LUrAnPREIZPMO34qxjFDB4TC/+cl3Ds
tW9mjKqmOhuKfzNUsesTQefuZaU8gJHgj/BlcQqBHiTLnhJouklel+TQgchMR1zkhzXGR44dnz+D
SSqGNIC6vjMzDlw3xP3nuALslEY15tBqae8aJT7XRXWFhfaaFf2h8Odjwdn62XW6fEFtn83aqTeJ
H+OL9HChn9eW81QMtUgqUIYpd97b6DURtpFp2vVLm642kru59TRNRGXMkLQ03hWlXhLWWZJxHV/N
DC40iNSUrUuYBmtub2u+POVsfXS8ufbzliZalgs0W8/tRBWrDAMupAa29OfAD144jhF86sIC61Ak
W+a6TZqpMCnHRreLZI/tNVhAtgRzefRAoaTNmod7DM4cymSu0gJePS41xhLNyju3MO/S2/Kq9Krb
1ct3rDBXUbOSTC2QUn1aLFMytzNontxWL23cdW/AL2RChO9jm+hAbJKihUYg4yZ64jFtrjsF8nNy
6PLCTVesWWu74LDSQe+8oB2THNbntzofxzPPvQp7nYnTCVPgF4oZapfbtYfiSYImcVMHXnatxzs3
6i/L4vJkLE2QktJOu3z0x9MYTTGMeesnrp/jk+yn8QD1h+PMH9YVh3pkbcrKscxY0dVw2ls4JYoG
xdljHuzmTmlyL0uC35QO+GNM1IM3DPop8Ad1pWXkP9ug9HhGXQjAxi30xbkmv+jR9S4ZSukCaPAT
vfekg1JQQ4q/wZIFfIkA36ubO2nq5koRXV8LVrTpYiKWKTlIrBjhkOSwNw41mDZwT1CBk4lG3nEt
18iAw9XBx2kKJoodVlTPUFh8eAp0IUmvKdbgXg4nU+fmOOCHn/b1mD/WazRdyLSwB78l/qELXXfU
wGXnhIUF+2oHC2PBH/ExBhrWMQZkcE3FNGLJidqr0BXrQcekvK91gQeukYA9wFTk1xVeUxc4vzD6
auegjVRkx+t83deesSnvh2EHnFrso6pwadPQr1iQu/FgOx9CTgwrS9gJy7Jbm4CcYw5DqpjxreGq
xaQUhXr6quPg6zxWFq8NxePrpVTjPmBYrtMoMO1dHFLRZCis1E9Kl3C5c5uD8Db5FN2GE0OwJe7K
UxV4S53KwJc8UTGhO1tL+Wjy1QJ9CHuMU+CwTvnYwkBrYY/MhTZnvsZRVk+evDW5FYcBGMXVMEJ/
gKbp2WQqnX4i5VCdaBFiA2bWFbuR5XUAka6Zl73JoU2Whbx3g1e8AB8br1p/xogL2md4nipuP3tR
0wHjGFWXGZitPjA/3rZJ0BqakNUBstS5xXCGQUCQQ6niYRvv/Ms4gV/WulPnkPLiMTBN/9DX/qJw
BMfsUxXOG+9S84uztf+KAa5Nas3tQx9Rp9MRN4vK/v7l/p92bQso9DCt/tWl/XMNw1+39p8f+vud
Hf0DxgH3YwErgL6HKP5w6sN/kCgWAUT8+N1A8CHv/3Vnc4q2N8R7ozCk/vaVfHcQUO9HCLwFyP6Y
0QMS/S1COQh+ubS3AAdhPk4WQgXDCPCLU0+9Fovm5Pa978u7lcj4E+JX2ElHG+kct1sctqcSDwfY
HTZ5F9XH6/3oBXWZmF57VSKbqb9iyu/TkvtwyC2fsB/1jZZFIuFrmoxGgX874YV8yzwQZzIYpuNa
rwa72NrXFYCtBj51qyG2p7jpzaPnr94nUjXiubK2eOS6beP7ntX9DrKu05c1huQGenEyB9CJBc8a
HJPPplRVhce9io+B7yFjsHhrVyU6Wk8FKMCj6NoecrMj6kAlCYp9yGuxJHHph5AmNzahjODLJ4tH
BpuVm3nWqjbwEfPwh2u6+Wr23WKzbQ27Ldict+XdhBPvhhwZXeAhByDXi90cu27z7qq8Lk456fxM
bc6erUP/ZXm3+4rN+TPQIkHxiMlL2nYRj967SWjfDUOsNfpxpR5sxI6S+uO8eYvR5jJWJB8eCACF
c7d5kOrdjpzBE+wBR0yv9eZWTu/GZQNpdR9sbiZnprhtNofTwRcxiXs3Ptm7CTq8+6GbMxoQHr/C
61p+y+epfVWbg4q5je2XzVXt3w1WqFElzNbNd4VXr9+qflrlLhAdjNkSct4lzlu4tU0hAZqH4YVD
eYbwvfm6reeVN3m/itOwub65DlYoWmX1UmMfxnHr5+K20jq/0yWd80Mj1KgzjwZDlImGsCssXOLb
mMvwN7568Zy1cw0RH8t+Hme1MeWXJV4AMsAB8yCUdlWVll0EYWUq4wXJFFPD3sdVCqQMKiFQhfhU
1TBfM6Um+jTnc3tXRsU47HVFRTICE3zBr8+Sgwn5oo8c/OcHvhjMjqIuz7wxbkxU2FuaYuwOn1uo
RBZAJWoeAd6B8KPALtTRb2K912UJ7rSmpffJl0Sc5RQGu5FXzgeca+UNbgBxVEDDYRmY4VriWnnM
p0rtqyi2j8pT/jcKwJ4ni5ykTuXs7FVNRrhGNWvnO1nHRQIrstjXU19nvCF5mWq62LfaF5hVnbQ4
5qtuaRO/qWiQKm9u0ykmQDo9YOeQ/UggCX5GvXoJtmdMapwHWc6IuLGh379Yb2Zp5ce/dW1VvLF4
WpskQOQKtK9SyBMFEaSTvfXpnExNsxycKscuqXKPf2iM3GwSXFwvI3CX12WM2ENXFB2AexhTWWGc
vo0ozhQA+Ep8UzDZDnSB/pJ5oYKHFg+VucwAGvnBWYdPRma93ngA0d9IychdNfqAcBpCMYZBHDhB
vmXX/TLCYPCmHMw9L/Pwvg2KiWXwF2K1i0DQg5tY+zsVxebCTRnfT20l1xQqhncqRegglK6xzaLV
VZlxcfVNBD0klLnBIAI+p1qTcRC0SR23o9vnMaCRHn7TAJeLVRfCSvpEClJ3YEujrsnqeJVjsogR
Y9YULkdwo62fLhRkd47f252cW5Z0LdsAJtd88lZMrTLimGFLgdPIunyfD6GcM4Yk0Ru2ibZKe52X
u1VGUDXmYgJLDI+Y7Vds46898UAMLzYOAPNEVQmLEoPQs2lwQGAGN5tyyJpmfPJV4GVR11cfwSrA
3QodvAwgk/vQrMtzJD1AxUU+wcGpmO9fx83AvB22KP+GhABF0srQCjomIUOQNAZ7w3EAUvoR5hSD
Ri6i7jrwW4U9YQWFCAHVhsE5Z1E5I5XmVJDxXPJvxMO4ZmpVn/ClzqCDBIHLtwDt3GFWnJZjOA79
wTgi4sziJGtxzAuGjJ2UhUzzAI6IBlfbg10ZKmCVIKHlvom0lRnhyPLtUTYHm7FqzPxbzz1ZXIum
Lv3DFmapdwQUmPh/EDT+02ae71IF/5dSxf+ulrf/On1um//6qaX8h1zp9vF/jD4Bg9ceMxqBF+CY
qP4YfZA4DTFvYPDxEdsCVIu/+T76cCTA4wASB6YFjFI/wxOYeLZAMegAzD2M/q3RB1Vdv+gVQCAx
mVGMV2iCA9yBL+JHvQLs0jCIgKR2qcedrMWQ5t2whwvyyfVrjtuwHWjqRdMnglgPoG2rDiULZwza
vQo+29V8iOjspZ1d8+gRURoN3m82Ip2jkSPMU60OdqlY1v26RKXJ8glA5GCNOLdVGaWjcTJdxjyV
jF80kpHZ0sK1cuym4L7ahZ0aboNxuCo1yLhCP+HHYeBnsPUq7KdnAGkfTY8ggHEQQg3urVPNRp0u
TYVwZ+1VGdgJ7yZsmtuaLM05VNji5ExBO7g1Snor7G3XTvlurBzZQ7h/avr1FfzYN+zfD3TqIqgd
OLfU6HlY1oK0nMvokFOEIRat54x7IX+LCukdh6iqYfItACB07carSeTt1y6YyQNYpGHvqzwG7W+W
w+Bsf9u0K3hCtuYn3P7uRZB6ffFnep9PLSbFeCSnXrN1j6mnfN+RIS8HyyWCP3Fuw9btGnDfR0QV
ynO19ONd5eb4o8Q4l9LBN7h8Jd4pIYjcXal8vZt6LEhTUNYgldfgqqIw40O6IvYz5aYBhAh5k2v8
gigGv93oseqq5HS+GZbaPcmo7u+a1Q8OKm+QWmg60FWYzNJ87PQNVPSb0cNpDU9hPiH0BvUYLtq1
H7UqwTAEWrGLJqBjQ3vfhv7HXnB7NoNob3yO+NtoyJiFHTRniWTjq2zK8uBLKT5J69zXqOHuajAD
2RW132X9FiNjGodf1HG6G4emvKeafQVkj/xNX/ME02t3yI27X0yp70aam1cMRYiGWW6y948ENBjt
8ogXBww4MOhyPX8Ox6XdB2XAQcM2R577BaI5/UUyBbcV2wKEEPhO+G5ieSg49/YEKY6PTds0HzG0
qdfWC5rdWmFuyBt2RYH0H8ETqhs8ciu+8ZnsccqqpBhMtBtjp+EPqzCpxJp/Ii3A2xko5V3vKuz6
81KflwXnda0o2RM3lzeN69kJAET3HDVQVDYj7warOTkBbmY7qKHhkYNlpXUfJo2GLtKN3hvIK5qM
21iS28Yc2kWux3xo8NIMIMf1QkgEGn28ABooFsUgQL1363Af5ZiJ8g6BaX8akeCjSmVulWK3uMoc
MdzNKQCc+I70Q5EFMdzaAttbMnr8CTSSOLEKpufMo+7NwCNKq5UG19SW7D6CQ5S5cqbXk+eXKasW
l6za7x8WXEu3FiHODCdkkdRLO++GRUX3pGxWJMBoeCkHwpFm2NyxCB5rabqXtogdblFp2IG2y/xb
3CJV3hd+foEEevc/YW2PYdL+ywvs//AWG7/nir9/5L/j/nwUb9E42NZ2AnwPNWp/Xl3g/gT4aSz1
AqywH/zA/UGfB//ig9dDaQb+9m/dXMD5f725fMjsqFLCXuGTMGbb3/+gtPuBkkE8hCdjsCGlNa/8
j+g3gNI9jHq4gDwvRApFcfWuFsxW+6n2oTyBBRpgljKNAG8x1XkKDApTPAJOa31i0Yo50xOzF+yl
KvjFUtenXhfcTUg2vQQjzPQK2eV9sHZjlOa+7Z6qth5vfDfKPAEeENx3inAvWVe4ybfYdIfHecGG
clUPnl1vcH6CS4xnbz2LvPNAyTug418gow/7cFq9o+oR0r+OwP/j4eiDCLQwBvY7r3eDPhbdQrI6
KLk4qWkZD4vXTjuEfqBdt33RURxoYfg6mcDrUunL6gFDr8Y/jddk6Dx2a/Mw0mk4xlTuOFPmYOjQ
X3gb+ZmPE+Nn6mULsijl0R1+hNCqN/KlhZ6c8Xa++JZE0A+AwNT1/MUZi0DUrwhMPwBjqYIjL2j6
MwoDhhmHahhF2J2oPWAWeJwW/uGdixknZARqwOoLvHeG82zjY2Q9NIec+xLdEXn6b0GZOeYJ9Q2y
eT/AMmOxAMXrXDaYBZgEwg5URZh6e4A1lb6daX/255EjAj4firY+zV40ZOO4NtmfRI2qlP3QecLd
KuSqTg0C3a/cVSrP8qDmn/KCFCdf1dVXmLbqc+8jvGTmjaz8E7yBHF7cRzVXMl2RlPfOEieju647
Bp2g4KD3Ei2UvvZEg0Sy9pomZZ1AQrda4U/vB40JYA/V9A9cZ1JwYZE0jcUDGA3gQYhqADMsNHYn
MtNjPKMYYljgYwSL4QduEJZNVOHY0SuV+UCgFT3TsqrPpdeNKsWsY67xXdV36OLATbG+Uz+NcFW7
SQbR/kf0B+FQPGpVWDY3CJHj+vudAlqCkMstyRom/UoWnfRQqTOXIw4X1rhfogExuLDW3rd3RohP
7ZTmUnXXCHVZwPF0mo8DaceUSz5ldWHwk1jIGKTTOILJMi0968XXD6Yup2vSNTaTrCsz0rbVMaey
fsy9ssbO7CnvUhXd+BToFi/aXtk04jI6trIZAsBaucq6eBmX5B1E0gjvb5HHBf468B/arx6CYbPY
EVf1u9qGxR7lC+M3qALoARj96kPpevKtZGwabsyA7a/Y+yMbkQ2t7VC5J7KE84hJ1XPhOYyjfv/O
MK3BjmnMdHBWoEfMTKZDV8UfcgYXLqhrkaJqt0zjhhJMgQxYW4+UhYq7fdA+qcawc++7el9XdEBP
Sev2ti8/D/36qBbUJ5QOj6TZlWrKGjpeyDAcDRpIFtuoi1cJfWwGTOS4zwFfqaK/dExMN7mq18yr
DSb3en3whxALNa0HcAqrt3sHp3QxxlcdkyVmo+/wlF/kfYIY0fQ11Hq5qwqIn/OgdkukL3+RVAT6
zDekQgUS6xgxx5ggu+Eg94+t6NJSCXr9A2DlkFI89pjcdnWpuwwgIE1XGDmnd+YK0wJNIhx1+zXX
BXjedqRPWKOBJGO7PkSY2vZuYOG1ryL+LO3a3VRI2OzAN/NXCGH9nrOnJUaURN4V/hBnquvFLp7q
u3deSxRrj/+TorimW6kCW8iSVTxo7v+it1psA8cWv5pU1nN+hBkmb3HTKTw1NdJJlQgCDNRCvkJH
RJfN6s2Z0I7dM6dR0jOL+LZd2eqSnPrrYwlgdNfrAqDvO/dlKMmfFfK+CPiiB6LHywzUSSnhPMrq
FDTSu6KDtVeBNsBOK4kwfJvGRhS7YgmbHSwNJI+KyrtikQlv/dBrDx7MOWV6mxS+/TqVpkowbB3H
qjzMS3Bb1vKpkfbGg412Xif4jhHMxgNYwR50LgpwpB2L/ZbXTvMqQnkOQ95VeCBBAF0gw71OeMi9
FSEXoUfQXC4u06iYXdZz9AptJJrMeZyKchTPG43GOB7gWGMV9HLoFKCH8VLkFLqXXsNuvyCECcRX
e8iN6bkU52YYwhxZV2Lzi1oQPs9aLpFgHRc3exlgPf8zF7Y5lVpV8UkVOVcvfs/Ww5S3fZQC3553
HD7ZoQfqlpaLHWFTA6gjs1uvZ8Bk7ZMVnsIEGw8oDpCdNKBhRwdiigguzaMsWPu18XNzH1pVP0wG
wBKMfALJfSnrHO1KlSkroKrdvBxX2KxYZMopeIN4Ht00WtcJM1x8C8ESF+la4lm4KIRw6hOM9AKU
OdDZNB6C8TR1Wyqf9532MbLgje5wZnj51WDHHuUKQYE4fNMUK086v+JdAnQNsjLKq4Z9PboGok6L
18HRz0v51goL995TsZ9VOKnbZMUhfzs3UXS2oBWO4FwirGUKnl7uq/HOH1bQudVjX4RzlwaOFZ/J
3EKgmqeODQe8nqKHmsji6Iq8xWWq1i4D6TOIBIqorvZxaFyC5B/prm0n66xdISsvXSiecgum4Nwa
0b7lDUeLAqA4uBt1V1/sBuquvMYKQgNoBWQpqgnbAFpN8rotj3Rh7kik8V4xSFZHxG+Ll4WJ8ZWu
St/NelDnolztjm7uv1kC80Lcxkx2hGVGwHY/qAatVNyNASIHY3UCQLqt+8Q8EySkrsAF48W5oQqx
tEePTGTftSDO1P8/IaGfGv1+Cgl9b1PDMP9/jwr93Bf6l+P3R7AXH/x9e8AbWBAKNRIRIDQPsRjM
ze+poQilvmJ7Zy50qfkMUcCftgdIYluOB2YcSJ4If/Xd88P2ABENOhVsRLyxlwj+DqcTvMeCfuhT
C1D6/Hs4F9APlC+xxYp+2B7Kdp6raSlPyJCAicfwncai40Digd2VSN6XaShx6Cd5FM0ZLdYAT3sV
zyiBwfGa5VBof1tBTj+QcQkv/oIDufW78ARbSWdYWiDt9IQ+l2aJL2DEpwUtYDHBIOevmd/IC44p
zGbLkC/jORKNvsNSb2oAzmHhMAribfp2ro68lzokLkodIP84Wdaw2cPPQNvBjGjxpzzwngcw/G06
DGP/1jed+iDwSKQVTsQA6LgZz1Ms1lOAIpiL6GepkRccwEx0o7N3ncznh6laAKS0Y4mN3Z9UeeKI
ekHw0xCsd0IOrtutQMyfJ9tgTYqCLvqKxKl3jPB2cw8KNU4rsk+YzIUn2pfK7wcCJSuw494aG7FH
V+r2bUEZwHnGVEz3wRCiKMW2BH4Epg22s8skp30ZWw9tJpzX7jwwO6OpzhvJ51xAHNMrzCzsay+D
eCf4Ra+mpK+DfEmKKagzF1Om0o75DZyOYW6vcjgQGpdHFPXZOndTdfJXsBE33RywO44LeRe10qZx
2dWoqVm6uzxeGrNjMEE/QAuP96ElfZc10YgaHQf0nLd0uSqhg34JW8VePdIAuqotspEJelZw6EkM
tW94W8XwaFu5SLQ5zPHthCqROyTk3AlRuOYBmG57q6UXfQmXgD1j+kImdZzYeRLB1GSr4tOLVCVK
+novb66JKNgT5z3u2YEWEba2hV418RI+inFo/WQBv8WTsHL6i1/y+crjpoUFUeC526HGAoe0LgyU
sTIY2IHB3u4S0/DgFKLv7YmVffz8Dmh3uCkHnQyujzB8ICdAHySkKndN2CjPiyyKNjOzrl5oOAxY
V4URKm0iiy+ewFtogXlr70FXU/FbGztRZsOI2clWUt1QHOoZo038rbJCX5u8pm8TfnYBalmwkqDP
KUDXUmRHCF9TRb50cAsvMlZTuYvMMALlqi1SSEb2w80QOwze4zrYHenqfCdoHyKYgyaSV7xmNVgO
ul5Pk+ivxyjkFleJ1dmAUNbdVPT1mmDqRz6qC1b50U1e+6zydXzBOQQhKxq8eu/kWB0lYubnZss8
2/f4M3+PQg/vsWj02ZXXc966D4hGR8+oFUIU2M6MHWwZIVbdGEOfkQkoEBFCWMOmqu3UPaRVvi+Z
Wi5BE/GvPK7iA2oyLFLXW3578cvngiLylEzKIN/9HvVWZTjdYusAk42E3L3nI1ko8KTcAvGlF7QT
squh9aJk3mLk4Nyau03VvIUfX97CF9WnagueY7XpfkNLF8mqLZYOoRp47BZVn0Dv7gcfXigSt0t+
D8wGqfbqPeE+Ieu+mo0xCkrk38MtCq/fU/F+UfrXVs1ln7AtNt+Vhn/RW5QeaekaJwTi9aDdgLs1
W+jeK7b8fSk1hW+2Sv7VWkZ3IQOckDRbbH94T/DzgoT3tSyR68+3iP+I2z5GvRGC/5WcKrP3l6j7
5rUoBogxYL+tW1kAoYu+Z6i2uUD/QZeAFzrYh8IPpzv/vW2gGNrlat0qCMhWRtBqZS/Ve0OB6lh1
wHeF3oJgqzCI3tsMwDAMBzzY6DjQ02rmZMG8uCsmDCYZul7M0cv7+MzDGmJt2BTewWzVCUiccPzc
1qqQd0FJYdbWiswPi1LYHx0ys3cFOh0wvHWRfDHoKigAYRh99vFY4B+0QqLXSYNuQvcRw3OkES4f
MtFPy8V3IVWJHwC68xD/2nnxOtzVPVP3iAYWKE8LJi/YxShRKLMWFuBXYzhmKgCg/rVRtWwQxQG1
fBIKH1IgePGVFDKu/gcMOPDawo0V+hfjTYp3jh7/60HhzTv+2dz78+N/n3Bi4Mbw4GJc5+CHfWDE
f0w4eGMchk8EFRazBf48AFf+3doL8R67IUNkOsI/CQJKgJR/n3AY3pV0K5PFaAKCmULe/DsjDrrj
fxVIMURhB0WyFwA7Ohh/sfZoM0OQzGGCof7iBfHKMpNbOmls2/bW83mfvGd1sThWn4xYm2//nNct
EOClg3tWirQCdw4pb/BK9j5JUVH09ZD+A16wBCFYLeN72An8ulpZm410apDnVe46HB0+IT21Xbv2
u751DoHsFYsiAog/p33hCjRriucaNj1yVxqrxJb8LUqxmETNfvw52Lq9am+SAUoo/kwCIy6mGZQO
vbxGFi6WIPNwihfrpZNXIDxtnUXrSuXKZNA8PxV0KtO+D81tp2FjEWSHXQTZD6Wutpk/w8o8agwk
qocwWRWntQoy675VEl1uC2VnzuJngUjatAWKRajc7dr5MXoMJEWj4q/RYqEDKj/OkEt6hBN57wDo
/JUynuU6f+otFkQ9ENRZKcbyzDZtjiIjdf2eO44wXoWNa65msvq7qoRggvf5rfzDXylk38vdqwwm
A+gswBY2LnXxsRTIoxxQ//TamjAc0eqUl+v10PMRxZrYmel1KSMVnIYGaWQMBqVcshJI0dWwFMzu
culBCg2Bdl55tsZtFgCI5PsaUmGBKqm2/6jnusbVBm6oSf3Omgpplti6bLEE8sCsihQ9W/IlgEIl
9gQ1scshZMAxjQoR1cdjZfOMokbCpGIZzMnTsbot+k7txyBEt4xGr1svwnkHONC7pnEb7keLUWh1
Th0xWMojKNb8ZoJykSqx8GvfxeuBrH2JmhYHA9JfikdXIF+MuYFjPGbDs7Bo2whEKZ+R6vUeCGfg
tCuinnrMyvDZ6UE7vG38xA347yC/Al+N/RMAzpWmuvm69EzUO0xpk4RWV/lVJuM5/lDG3QwPk/Aa
dV0dImElQy/xldHEQsNDVlit9MLQd4v1INdXVm2eOlG5dzWGEnl+6E/9Hg+OQQkVrYpiF+aFBxge
xSYr6cneI847dmBKDnMABjCF2KTOE83jZ739LwvUD4ZCzNWUkirkvwEtr25L1elja4DO4QiYMou2
ZrSkIW92I8DMgvoC3w2wj8JFSKKe+oeYr/WQMv7f5J3ZctzGtm2/CA4Ameheq69iT5GUyBcEKYno
eyS6r78jS7IseW/tCN/H47dzYpuWTLIyc80155hRdYs2uzzYSdN0qKS1Mm/5z8auQ/4+Xxsz61QB
YRlp2debjArc6DZRChlsqZDSp1YOzQr3VXCbLD2WYj/p62btJiy93fO62Si9cc8xgIEp0dtpqH+R
vRaZPzqbMO7DGL260pb3sQw+tsJ2P/uiaCGdBXljbXthi/5IbJJlezZUUbQe9B4+n6vUX8Eeq1ve
G4OboeoafKpF5A27RcRkk77hCvC4WYegc+UnKy6rT//3d4Xfp3ablMrvR/6f63R+8rjoL/o+6tv0
8GjSBzO1lKbkSvs26UPI93ShPA5f+CCe+ZO5V1BiwEWHj9JmOCfq/+MaZNAHqe8y/H9jFnOv/clH
/iVEBTT++///M62DRMuv1yB2TSBc3Pz8TXDUYLf5ddIfsTXwWfBZ2PCkWql2yN8qSKybvsnzTRY5
WPl9LWVhwqqy3XJWuDyoPORatfDVe4Rrg0inrLUiNp7FMfCfCGULIfM3lkoY6glhPNWeeAll391K
rbGNkNqTVW/5wUFpDa70uv4mPQtzwo5DQj9ar2MSj17DtBm8A8cVqpo6i3sQqMRzH9pIfuVZ/nPO
UmB3lgVnrRDWZ7GwH7LaumYgM8xVPRvd0R2Ldlk7RRhzMKo6Z/ZXyXDtnYVIThnva6nVSTwM/hWr
VfFqnsVLcw7g2OZnUXM6C5xthsVijdiB8OlWKr8v8Ljeyaasv1hnidQ+y6XxWTrth7hwyfxHWYFo
IOfqIYMdeSmH0D9mWn1NTPCiUiuyXl2QHzjLtNNiLPtmLP3kaeCeCY4gS4ojf4T91ql5NAi/LIi+
6VkAXs5icHkWhluMohdNh4cE31AKiqHSKrKr9eQxVr2zZV+2PA7NwklQBErtxMx4m5Sdqy2V7Ey7
CAWR1NTGiXsChKKONzwxxpe2YUkoMwJNlVeSm4QhYA+DczgHpnlfl6ekXObTWNvJJurJx+NYxpWQ
L+W8Cqp2WjN+1sc8nLDvJS1J33y2NkbavpuFSlkEsZFe8srKriKxwPD8OXFtRECP4QgSAPIukM6m
9u5b+tpmnll4DdmRBmgshTORdvzPDHYYEcr6MEwmeey6Xmp/XRtu9OlbJtvmF4cTH0S8+YA0K47i
rAgkWhxIlwCdICgNNAMzCgO5XUaz5tbWsoKbx9XnkSyysxpiAM+rXEsQLtjPU6dliTzid2G1aLGi
1bLFOAsUDIPY8ZM9mEOxcS0hgQ6jFzha9mCVgQCipZAimRFFtDwS8hS9ZZQLbsazeqLBWqxahunV
Pqsr8WyjtKSJ3SVIMQgwiZZi4FCMJ0/LM5AEcDSRsak3uZZvhBZygrOmk2t5Z+r9jEcbkk++SPCN
ZSdvq6xke9mGgnzv6Nn5W8Fi99pm57KciNkKqBzJMm7qmfXGK1cwIXufUodbQLdkowGcXExt6l3m
yZDDOeUl8ymqAtJphpeww81MKyab18+0LqAuEKifdlOEz/yw2I0Nahnvvb0uLDd6z0tJqjeO4+iV
PEuDIC7hWW4MeDvXbtunRE+nKX9eMlcYKPaReyum6kEYmUvCV8elajAmV+E5QwXzyL5rzskqAApA
MUdE2aeIV+qyK3QgS7HjSkCYT+NjnsWBv8uDxCTqrUNeSTmWzR6RIcnWgc6HcUJD72zIQJPJhxW9
EWY2QCrWubNhCSVkzz7vCJpF5lPB9uj/IzDzfzoNC13yf9y55wm0+88R9M8Lmy/+dveCujRRsrl6
JX4cuJY/4rDuH5iwqCfxweT6pFuCv25f5w8snbYfMLqaNACD5/px+0qCslzYpsWfhAeVtf4/uX0Z
hH+9fc+0LNw5QposbHgF/C1BDRRaeYubr4lvsAcqID+xsGrWLZ+OJ9Zq0VU7FV/9PDpVaYEpcsi4
81uW/jpCU25d5c33pes8s+Irj+D5+8e5GJwN2IeqXOWkZZ96CMMbFEljC8c/uPQ758buzQ9Zi7+i
qkKkGnIEcDfNBXVXkWa0p+EpM5ZpU87BNWDa5aVBXFmFoytW7VBnrOeCm8THJNiMD04HViEzszs8
vtMTHwRx45QExRr7Y0Qok3SyemySItwlUZOi38BHhrr5IWgpKpAtD4DMbRt21zBxLoLEYhrvQtcu
NmGQXVegFV+SrgvALk7h9DWpo2Btm7ZOxLKudDfKqcKNB3L7OsHZ1mqLW6jNbkLb3pCmADmevXCG
3T7ZlcweQgunRKYtcyHeOevsokOc9e8Kba2ztckO51azkVaX3YAZae9Hm6X0oG15izboBdqqV2SD
vMu1fU9pI5/u93h1tLmvAkH0yEhfw9lLmh3kMRglAdj/zJqg01v5cNub+X1YwTCiYiRn5innvZDD
a+H0D0EPbV9YPWd5E15ZQ3CRxMlTxoQOJ6q/TBz3uhPDXZuXpyiMISTP4MhS/rAhF97nGcNSvYqY
AD7ZsrOOA6R5gPjTtLe8lL2eb6mtkdnzrg0Wdzs7xrJxMwkDwoDNba5a5rAnrIXzc2gU0X7KzeYB
DwItL0RtHmLbhqbN8ZntRFKHp2x0rHtZ1/6lZEGxrYYx2EC1n3ZW1vqrKBcjGmoabwd0zfWk20xc
ak1iUgnHzqHppD+XnihbF6DMugtlEGrLyV6shpGelGiUwJ9tN2JhX8cwiOZ+5+hmlS61yt20TP1n
D4/0Xa8bWOKJLGNlnltZ6GfxdL6mj00gTHOsC1zIhYWvkRqDjw3C82dVF/KyANX02CJvXma6Bwau
DIiyczeMbolhkqooeCjsU6g7ZArdJpPpXpneMsb5Os886LL8lF9KIsI8DTy3v1UMqwfT9fnPNToQ
r5XDGthLZ164/Hu3GW/XjU3mYGfV9bTy8tJkJdPFzRqD1LhqJ6c9EVQId1HsRXtn9uks4KW8tsPW
eTSMwFp3gYSFHQ+k5KHWbJagA4MqKrg+wmbNEEVvfNPi+zETcbGBWAUrXrSskSG+iB1EnFiu85qN
Q9YWzaZLetxKYg6/tP1U8Q7lp2PKur218Sas5EznUN0XBFmiNjt1MP7XQ9dKShhCf4czhCSVBnLj
nZLChuRGzHrDczvZzskYzKvCjtJtFmFsg9dRoQ8rCfrNiN5k5cy7ymqzD1kkCH0FdUjIbPb6Z8M3
1T4hSX9Zj1n12OexwT5eVlRHpMGa1oRi3xhp8yXwF+2aFn7xYey84Foi1F8WTj5u+9H04GUVBmkb
CfSyUcVzgkdw3cnqNLE/Xw19SDRKLtHIsdSkV+U0BQ+YEReUd5wHcYFILXIeTCw61BGMXUR2jOWP
kEZw6iX0snloi20b8F0NJUtGskHurnWd+d6sR8E+sjH5US5Dd1PG1Bq1aSqI/ip/U7ZZew9bRe15
6vgQdECNsGNs87vKis1L1w7zQ+Oal/+eeZtb8Pfz9str8U4T8u8vf776z8sf0AXbcleQ3ACGohHU
3yZv+Yevc7bwMDW8hKmXZ8GfuVrxB3ZO5nHuZB/9+afSMkZv6J7SYidue55D9uSfXP78XX69/Fmy
s+XnUOCt4dtkePX//tOSnQO/c+Kx3s3smsEKpi4hO3uo/IGaA7J3o8vKZ4UMJYPVxG86DHbiTiei
+hDOADdphGeHey90ybSK0CbDlljP2TnyJwtvOg3nIGDYBoOzaszZ+polzfyBhq5kFy38X53OEbpC
cagISPGNThn6g0PgMNbZw7gNvAu/9OUtIHuf7h07rXYhMAZgVzq7yNvFlsRTrIxIY+GaO14MyUmm
ubQ3uHNdTp86Uc/pmEg4EGZO3qrqv5i+T31J79Nksp8LC8Zz2UjG38CMi6OXkVJbweEDJeiZ3TY0
ZHKZ2FlHSsLC9R9BFb3CwBze+iEnO/7PJHmtwXC/9GXP28QpMvzCQKu/ROgC730J/toyc7WOuNw3
dT/iww9cdReRMBZrXMsT/SeDH27MrncuAUj1BznGVXHB4kLcQnuMr0Kfi2QfGLPTHIxhomGEfG2S
fOx64b4pUmRv1hjq+JmCr5FTQGBvOPc7jIp9wzYf557xZCFsHJfCTfItz8vosx063jXk5OQYVH35
obK9jpVoOhxMxc98+53b1deen+2TwAiCdWrl3X3hecV74tWNuMqNWH1NePeS/GV/328VVW43pmwG
Ms3utA14E19VmVwuhTCMPaZze8apSZ0IGKWhP9XoDgRgRtJEU0ShUV33/YOIPewRag7Lm7YpzYdZ
hdQExfOw5G9Jk/mfY6c3L1ufjd6qGpUbsJgc+RsUbdBax9yKpmLVhcrDd1jBSmffHon3uSzjB6Te
+aEyprldtf4y4oyOiJlvlyZKIIXmlX2Xsh+hNCJc+mDldTkVMgir8c7IwvRxGPVwi/+Y9T48KbB/
LXw6TCkYtqjBSroNO3/V0jrg9k/dYMXGhsTrWK4NuEfTOhaFeZv2+pmtwrkc9uVSZh/55lGIJ92S
xx3tf7CyRO8u/mVd1IQ/0nLBYcZk2qJ0RxmeShOUxa6p0O3BLFRhu5W8HMdN2VSIVw3IhDV/cC5X
hLyo22vsKrrr4zi8jaYk5rNDdtY/lSRhUIrCNlobhJ2/DEbuH3B+kioDkxlumELFAbUKtSbnFxwT
wezepunkdNuFtwc0jmUCZYFkmN4gctA0FBThe2plyxraYjas3LboHkWlxmTbV+Gwi0VVYxlhF69b
Z1rm3Ap2iWs3/oWowgJCCmnTFUwW67H16vk4L7WHV5H/EHczdLOHuwNO3zO/XOm1IlIlN5YaeUHQ
MLUQRgvGfk18huqVqAiqAWEeTOSHGHRjta/57H9cqrgmxTlFB6eRkc9XnLEp7lIqChGX1oQZ46S8
5D2OtFSi8Cym2VXroXaiT5ZnT0BNUu5o/pPrfNz3U8hHvDaKY2b3SbVOJZ7aLOmGf0Gu5fvo67BL
/f3d+bd+2v/wp+mv/i5aE1RBeBYBERUTzheX6rerk3ALwQMATlyNTMbkNv+6OrUHDUMbIjLuNGZk
7tvvy1vvD0H3Hl5uvtIzHdoo/snVKay/U6ZBXnALCzyZ0jdtbtK/XZ0KE7waxF7ZwuApFs/5duga
8yTSiZyl5ZGeXpYFJpIvL7w+Dr+2WKGvS2XVd42qwXs6IJi3ZTENnypnHC4q/AuYwkOH3rU0cXfz
4Ml1W6j6A2VDw7Z3uwzQhZXDaGkHj0ReUzyobpGHrGyMl5DFTkYnDEbKVW6qAK1WmsUuK2fnQMte
eEOXWXiKyGHeLFY8mvuJa/alABF0rwBzexiDk1y8h0vOQ7XTE0RUullNQ6UxAVZ27PulJ0MALr7a
us1SVVt+BNOxs7g38ARFR3g5FeHEHpJUYUBxyo3BfgvMuv16ZuM2AIceO2XQ4FKSBSi2XTjCS+AY
vCYSGyXbijc1pKuku/SXH9DcUnjjuyy6lr2kl2plwo++lkQQv35D6LIenT7LaD5W5pS8L0EyfVlw
XdxVcUqHoawrWD5KvIGvGbFXRzGvmP8A7Q6+dd1Cfjr50azW9JlZ1zIrsDTNnn34CcCrlNVfTOWI
mG0wZa4oOHSezcqcnyFjAVxdxBQ77LhkcR0oI3w843lN09mG7Qgs1vY975jVFNUQIykyrnAK9jzX
yIrd6DYAf104nE7WyJvK9qNLu+PXZePJij/J6+VEh8cPrG9vu5BE5ZIxjgvWqHk3bhmEsCtaXdVs
g6kALfXfUL9Oo8QzqUE0xm+830aaxmc4EfZeZk56+gb+jYqeXUHaWnDB4x/QXzfLjAs4VM4dbF5R
b1QOpXup415ucMsnz4HI/W3rBMwrVSY8oqRjufk7F7jy1fIS5K31Mxt49ANFrdZQPiCI/coHnuE1
PhumVz0D/kwuc0kyNRB1Cr5hrJodGOTpKehq9+A6zXj5jSBMw6KNpD+NL2NVNuvBTexLN5LjyS3F
eAl0CkJgNVyeEcMNm/FDPUULjzsGr10KKWtDmDXbiwnsMHmTZiXc6ZXmWrR3y7vWA/cNPSb4u+Zz
WItHcfRKmIVmOiZ6UcTtgrdrSSfYXgNPHWMMNHFCB8GaWoOjEuowjr3fQFttyqY8ZIC/kbvRm/2V
p2NlLgvx6jIZWri9Qcju+ZxAg8NOGi3UwTTznFErznm18Zxds2JFjI1erOymJ2sAJ8NdxJ19zryZ
xdBdGToI5/WqxTqr43FSB+V6HZlbGuu27xQhupg4XTuS8tmBmXInlr06cTdbND1qaHAWrgdlFAPE
sdlrGRJGQUkjPbOFHCaCDVUVeWsRB821fabZwW+1nqEkt+Va1F7v300M14QC+AG3ogLfxCtevxI1
5c46A++SCvYdLBcs9qVTaCzegi1CGzP6FO84Ab7q0optWP4TOxrkwKbbLxCvLpIADsiHBYYaplCn
eIcmOrwlLLPejcnkUYZiXvrXPNtYWAFTXbZp1NCX4cViWC65KNpoW3PQ7uveAk9hql60W9WWyti3
WFePgoPYeTDKPlIbttvAbsMWz4IsU8waC3IPx6yHrWbVBCno1t72iWOB62KNhu3fM29xuPBZLs2E
bxrk4rD6TKlddCHjON0UaTd8lDRrRXdqMGui536TcGlQxVORGKpv0rAe7ghY2wZEQdrlsOJSu3ma
FhTDIyPY7KykLcd53SF/ETpZIgJy8OaxxP17pnnu7t+/SB4Y5d/+xzDPF39/kFh/BNoRFvisZSQf
AhbVf67RLYuuDNK2+Lj04+Ivwzwbdl4I+LzYvjsORna+6PuLxGUpzwWgNwN40Bjn/1HNBh3jvw7z
kC3BTeuNgl7AuRz4v75IOlxrtWVZO8IsfErOPH8r7OJ7kDDOB5TIbvPfwf6U5Vl7lrHFPaYk84R3
Rm4TcADaEcnHp6See2cWi/tsi72G/guQWqdZuPmhBcb1K/w/JYAFxvnT3OZrd4z30qovPI/sFIWl
lp9fGqmAzVib7sZq6v4+DdRAzo/uPmiSzYPdFnJfRGmwWtjOXcS9UPe/bQ9g5pDrfrTUVVbakOZ0
BwTnvY4krqxIDh/Aa2VXqlHhhwpV7nqhRusOc7bkL1hSvJO85ZlhMjnRDrhKKBRCX2Y7YHZN+kmx
vdeTgEX5AN3z7Vc/qMxtH6j+wunG5oMT9AAuYQ4cYgDKLKf9npEEXNgBY291UbKWvKg7mBoGWH/D
iFwHc3TtvEYy9jAFm/HJLwf3FmCMzeojsZI3q01b1rxaxK7WEfRj1neTkWNFPX/SAYap/uAsAM4P
yfk0ECqkrNmplXfJP11cMjk25gezLUbnJnIS613o80Xpkybu+vozeKI8Af6bEwbbUhUVmLetxSIY
oQRW9MbNLQ6vjLUlP58myoudRNvpgCPpw67wSYpygMdq09qJ5zwM5JVh60+DsbfOByZNThyejT5H
0b04Uv3z8QpfkaM2EtTTbnN9AmMx5jCOZn0wp/qMHvRpzYH/bp4P8PR8mEsuz7sBv0p2UXZl+XnR
GMDJroN0q/0dwcnT2ECQlnZDChagYGsjdrCbtbAtKWm8+pJKjzXjfhQyIIt5W3HBAtfx2Lls+57A
316Yoz+cmtJT3Q4YavdlcGfrTom5+MxZSgN9YhS3GN+tFxJgi00acfE+R7IvrlQLe9Ev1c2QeN5H
j0kdXKs9ZfAviBDeiABS/obykfnRGrvmPR8GWe9A7GcXNPXaPuv/rkpuvCFtvzRqaupTkxvpXRrX
VgcdZIm9C3fMYNOtvQx3+yrMgIKthnSK+aEMi+ffyDyo4Xhz9agLvADpdNultNwPOeHnTbhk/ouC
k/RAy+nY76DN0hSZ5sRyV1lPewxtuDYbPmeaauPUNJ5kgG3FHK28ICewZvROdRP5szqkbR2iQ1PM
ta5KoxHvRUuY8iEfnAWJbOQhzp6vLEDh+rLOy0Oeu8G2k+jMDArYwg9L1xdqB1DPi1cejKOQyrI2
Jb1Ylx3v2slGCRFN8DpRiNY+5LFcyk1tOu1HAB3Z/WSVOdafoseo4Roi/uygLHbrFrVL7LysDELM
KkPVrkQYRJAmSze4mwOzfDdrM7yJJLmySJo8hRVhByBwULnpMduWXRqQOzGDfTAjXK2APhnX54aX
QSS8xgdskkPQOOFa0YlM3UUoQvaFw7IJjGzZ45dI7416GE5AnmAV2BBfDLaEajnZFPGdsHouYMj/
KobJ4cZttdy3T1OL8mZQHlf/vSam6HCBqlWL1eIyq0q59ju4A/z4gYX+1RqzREg764IPdX51bo2J
sOFNRE0S3Ap8cn2Wcqb1POFpQhrVjr3QKq19Y7fLoYFNcEh72V9G+oPghoblr/FJzxd5HajLDkmz
3fxn04wVjh4DK9XFKKz2dKhg3CMgjTXrs3PVzDA2ZOOpUqniDdvh6h6oIhtLv2nAmFFhxq9yH8NX
THT1DF2lsBpIDL01PfUzrkdvwr/A/P5dPhH/EwxyU36pfrt30F/67akCtZOzDhkEb4FPP432t397
qmAf8FykEVNz06XLs+SHeOL94TkmLnWfPQDpPp45P54qDl1hkEbZFVgAr4j3Wf9EPJEUiP0d287f
AR3GQuvGEOhoceWnvQM9OSR8RLaO0oF0m59PDFSJK6yvZaKiT95UdfIQqQYIAMOGBalTal40DTW1
3zLnWxsVe1c5qiZeImiehHHg5r2Iljy1a5inzOA8SIVNjN296r3w3a/FS6Dm55pivDLCFRPmY7ji
rbwRmQQvN9E7ae6CmbvK5V0dDd2ts3AtJeVTMLhUBVoB/3g7QdiJAtKFsd2vo5HkT497B3714q1j
k24IX05qs2DS2cAcSw9jYz+5izdubYiHj9Hg3M6wUrcF0ZMLKHfeFpcZhm+QuOzdW8xZEj+g0X4e
mrxaxwil23IIShLWC/mRYgS6MMcFL5S+IGZlAh/xRzLXONdXiXJus9rGvdA02IYiyY7QiZplKxv6
J3ElfhGZta7hqoBwaLs11LnqkHXAulqIFitafN4yIjyrvmqebMq+8foP67hD94w6H0OwNxabalaf
ROz6a08m1xjccVwaVD5ft0th3swmnU28P4EmldGrmPPwQbFj+DwWkfjkKBrv20q5h7SKrsfUFuse
ohAtYDMdzxaJdkHJZ0/hcFxY9s6b42EdBC3Ocq7WLamaiiaR3No0M1mpCtVi47m0jsRu3r80Xr+s
XacqP44LjYNN0Nm3tIc94Jnyd8NAvyal8sVXhrpy70y9c9W7g3+IZknkflJF8uRHQ3w5NCKGggg4
9pJH8HyLs9O992Y17O3WEPdAweRD3GU2XIsQw5XXBMVhqscJrPjkHtEpTkk9VwQ7IakGNu8BwFz8
ZL1+OAiHYqGJoivlzlTUIAquCidpXntfHaKE5ku7Q3Uui/IFBOkXVKuUOlSzpnKCfDXiwJ1XR9dG
MrcbI4mflrFwXkO+OTs8rPEaB3h8AHxyMff8nLMx4IfmXcicMZsIxK1qwDM3nYy3LH3eY8ZcPBiU
ogWz3+7LsvkyB/G9ywJtC8x3wfEGgBU3mbXcUEWVrjy7IHg+eneNW2vNqqGyxluGxyzkRoI9wyon
M9sNoP3rKSp0HItSL8AgK9vp3nQFxxjBtknppVgZJEBwKvi2Bl/M+yKv7d3oVOk6aYpqK52peVoM
r8c1biUfgwRXyURlCFTH0LxYUksdYbAtoNPECy+d7h7je++s+Lzaq7SfgSoudh0eiF/Zn5iMxM3S
zuGly6W5aUMKrUvD695kvMgHgsHtcZZ+vCIT7B+GyH1JRvzBZWUJnuzWct8QNl6Nhb1s4859wTi7
+KAt/elT0pLxAJ3Xvy7RZF6a7KY+eJPX5KtkTB79UdpXqJT+zoHt/h7YKLERnK52hVD8tVOu9dYi
dd6BcjFwy4fd21Bb5saN4u6I9KF2HZwtqKFGHTwWfsZ3q14m8sCzajCIdD7NMoWcLpqgbJJVSwp5
D7Ny/JgGqc7V2u14onDo2Q0aE/5ezurGgzlERkS61ySQYJEtvaYiyE9d4rs3Bo2i/srIiCLKqEG+
tSGZbfg1pR0AH9MmSv3qgIuDwASITevOyq3kFAWiO6RJpBBiu+yl8rFV1e0yXTb+WCgQbG4SbBrD
lu8p8Io9Okx1anz/K8aG3SJBK4dW5dyqsljuyw6NsjA9c5vILN5gjlsuDZrjDnnPiw0uxXTb5KO1
cTzyCkWcySvK3sUG6blhT1lYR3KsH3y7KMe1F3PiQeWJXhGZbUy0LtNvGlZvS9DSRYAesgWxYqyi
rA4vMlVMx4ZUREiZu+njoClqIHZZSb/RQNJjdvvm60yz0IjRSzVHh6X+pmB7f8jSkYYi7tYbLLXZ
i+pKume9NtgRsCq2gOiCQ0OlEUXnc7Wjun761IDqeZIN3+KhM18UtTtHMdePCg4fK9xyQCo0mhS9
fkyv/TnssrUwI4M2t6qLycLCrS8m0YL6yOzPMLiZwgo+SL6RGqtisOU1unlGXlyHPhNYYC+B3ZUX
BOFxwEmJkZ4E7phY9VdlOe9zrtLLWVTuQ2Cxx17PuIRL/a+zRvOzEFTmFONXmof57qKZ3VdFxCq7
q+k2DOoVAOyXpZvAYEDaTfjFYuW5yiruRWm0OKkpXjySmO1Poz+TvZ0cat2dZnkCgM01HgLp0BE8
QMzZtsClR3m1SXyfci7CtkZyTQ3ZByqRromLXPR2FN7ljd3QejAz9RC7nk8E6LwjlMBtvaBOTjRI
upVtpSurT6+41nbV1HVHM1q2YHK39EKNhHEoEvCOfm+GhN8Sh9EsIg6tWb1Zxr9iyFb1AFfpJ93o
v0QZUHnqX5AFZPgAFUBbc3yTVAVPq59fNUEHBq+B5zz1qj65IIcPIqJpPrYESXccBbXEukXnQejn
/6L3LsGS34tz168d8hw019+BXAVf/u3Ni9KG+MaTF5SPY38T4b69ed0/sNLoiInFg/Ob0Pan14aK
etQyVoZ4YCjC1e7XH/tCDz4em0csto5t8Vj+J09eXi+//nKgGpI09bR+6JIuBhDx6y9HYie94eZy
SxarW8+hL96UlZaPo5O0t7XqgssqalDfcAqDOB8Mprn1XHUT86c5J/a2dtJy2hsYVY5ZhklwB+8l
pktOWm6IxWKkYf1IbwZEYrQbzzxRihd9Uq1bHr2atdrB7wqXEX+Myvo44PANLsqzCpCfFYHS81AH
SNWlJDsag2ii1g8UOtTLAk6CIDXmPEKOWmoozrIDoC8L7zs+ExClhBN8/Klo4deG8L3uKHIw132V
hdZ2cjxFd0teqGcQ05O5XgIZbUn8QUhVaXhTAtZ/xZyEDSMEs0SzRQuSs7ajr87Amw0Cn89mlRzN
c1BP4rltQ/rSY7+/5l9PcxXdjESuAUsKtTGxAN4UJrwbUOQ48sRgXVuO6q5H28H34lf2fohq6nC5
KC78hX8To3ISXVWBqoBuJ0B9VoVR808oi1VJ1GkOX5yP17KvSw9YlZU2Fx5d39C1JgufpljaNw+S
DSJaCURjHYe4JarQq90Nlb725ZTa3tadKOda2QE+0W0GE4i+gqyiu8AoZ/8lMqv2ITaHpoCL48N5
9s/M5/bMf+6aQL2DTIy6NVmeKNuFSTdGm+lMjgbekitdOtakO7LuolynZ9w08xtJ+Zimh2CD2klk
QE3AqeUi2At1vQL/FA6EfGhGMGbzzm2VnVx4rTEO7F3A3iPiWYPzxlYsSh55cbLD4T06qXQnQ+Ra
bnmprsORwtNVRTC1OUlK2Eg0DaHpri20hBu04uJLjv5m4BaxaZJtvdTrqcs0kzcmJXObY1Qqaeyc
uXUzT7XWXuGy4pc583G+rjvlJekrVZc64ZUFTv882SmDWwheb9gBRwzu+I1O/evBVsZ46/VB4l2E
PdbuD8bgBd2utoL035Md1LHz3x+wq1f1OU5+e7zqL/6x/TjDQdEAOMAEg/ufkoL/B48b28KYTraQ
M/anHINF8BB0lUaRuo6kFIzT+vv5SjgfdYKIg+2CH4K0/c+sjPoP+fny5XwFShQ4Jhcwqw/h/82P
kcOkRnMY974o6S+KeAZ8YuCUj1Hn5a+8rO175mReIaIe4iM0/Gm5DiyrDTck/tUL+ZjOORWZ78mV
OSOWHucRDMrKFlNv72ss+9Vhiiyj2Pttx/+aWCAutin0JLUdVKEIA4cK/IdrErpawjgcTt1ZZe4W
m8xdpIagW6fwhbdpA66Lzb7Wp0GHGq+LFq2bs36d6YKc5tyVM0pqCg5SF+lY504dN0xGdzNDOwpv
h0Fg3hcBNY/7JojcaBuKjippi8Sm2M1eML6oNoB4uuRjfyHLdmChudAxmgZzTKVD3RC1nnSxEErE
MqKT686hoCES+QAwxq0PzEoQiweAXQPJO3KBq1CXGxFRDs0neG80CLDr7vYNFvi9O2Jig7sX9Tc2
5DMShazoTwSLW16vQVafSFIxsmGgv/TahJIAcpuT3BIrmz7Odi2trWQt/iEtxtTdl1kfdNu0t8Rz
IEn5bctwQHwZlBleOKnl3BKjJmqF5zt/nqMsQ1p0E7oMLKkAhATcDxA0SWs5ccMM1fGdJ0LZ2OHa
tHW0az7HvEKd+CJmnu9GnQKrzoEw2sQJh1WiC78sOjFWfAuP6RxZT6BsVjEacH+OmVk6ccb5RfiM
hfK4Gc6RNHGOp5U6qTbpzJrhegDOSCF6jFYY7/gedfCPGqlRSAvPkoSyDdNfs7TDMJCewUnDqGwe
+e6yoE1xMTHNOXk2X3ALQGDiCyHlSkuTmWgaW7j/NbBp0mCVrTsjgLO/KV+DhAj1B3gGY7czy6g2
nwi+VU92NsA+OjOhIsuqbgWdOqcMINyXghg7nWQaJOWemVLpZNXJltAS+Yl6bNIjqjlRE8X3CBqV
BlNVGlG1eA46TKmdAVtbQ6zcLpk/pa4L46q0SdIbASc/hsbkU9NqBBaGmmpdV87/I++8muM40ij7
i0pRNrPqcdtbOAIEyJcKEKa89/Xr92RJ4nAmRhOhx9XGvGhC6ibR6Mr8zL3n0tobCyiriEIcFZnC
ZyVCB6VFGK72tc2YM20hDADb0jR8bPvEG8HL1QrHlVcKzZUOLsk6itllFnM7rHuZejcaz/mTrHv/
WAg4X0MRiiM8GgYzbipuepoxwjcgg+Ua+S8b3W7798wLQYdBA8FsugDFogUu5syxf40LMICtazkk
1gUlR8JUXyMFbHEVugWo4CCObFpwbuoL3aVrAb2QeG2/+wv9pUWOaG8nxhJwVoewPDWB/R6O2U0d
WdY50IDHKFnhFyLYIMq4Ci4jkTRDXWT9g/iyLotiMy8sGmjlcGkKhajpFlpNBi7sK4cy4M3JbFAZ
LGSbDG3tA7EeWAkSPdO0WwdV1LwOfBa3Xywilp8Tr4bHh33J3vFUDLDhPa13jg6/+2dyikWwNpvW
u+nrpmkOic2ehlTgdO80Ka1UbM0f5VA79V6PdP2TCFLtgaw/iLhAcHzUT+x0NpSl5Ys/x6S4JanI
zyWr735dhZPgPA0HEt4sqQKOSJOteCJIPQJRfyh5kMRa87Sy2tSBrsCdQefBgw21D7eeaxp4Ugef
MJIAfAXq+zy1PPiPGm/Q8ZlHervxyJjvzj5Fjr0SYcCAz84c2u9g8k6jlvMtRjpqFtssQ9y2DmUn
ohszmaphNxAFxbNkEYnEXEsO+tpLmaRSEBkAHhsEzqeQ6JinEH2ztrUnNXcNCX6P///p4xRH/K/L
jLv0tf147f6yzlCv/qPOAEvI4tyAJYg0wl52A7+3ce5vjkPZwZBQOgxamOP8XF3gi8ALz4ukQVIH
Kzje7o86w/0N5x9OCt2VrDDYNvytNk6qHv6XHl+1cQ5dvmeiS1Xi0/8oM1qWXrLJtJ0cAXXszA5G
OX7iIATnhy9dRTV4lTz3juGwyxVDldxHedSUp1xM9TtTjiq6FW1o4ckRA4ovLwcHV+lOySDNrT71
qZue5Nx42QYE5nTb6UjTV+6yYSb22X3ulrUz++dQLaJ9tZJmQsp2uleLahxK+R0SAuOc2WH+Fje+
cV+q1TZDfrbc+VKd6EulMqiiBaUH9QtVDLeHTlYpVc9S41RLvWMttU8lhwoK81ITmQ4hZlDMg9o5
lYQMfcfVV/kbo0ZJdWOrwsqvWxumuCq3GERTeI2t/WT7Wf7iUs5PTErVQ4O/jAcoWh6mSD1XrXrC
iuVhcyZF44mXh7DIYR2w3lEPp7U8qK3Sjt34oeQBJgrQKrbT8mCHPOLO8rDL5cH3E7u1Vw73ZHc2
9ISuhjkrB8VUhV70mKnzQ6iTBKBr/dS4ZcPxYg+cNL7hHZrl+Al8dRSxg+JYYsf7CZIaSkstClLb
ptJ1D9AQ42Tjp034FIBWcNBQAPWxsqrM1vOSAVe5Wkm3k2XefaxC4uaEuDhfBcfJKgRim8ekyaU0
wPzFZidJVhq70VRNczsaNvY9nWkVt7DsjFsNMmO7KZfEumFJr4uWJDtLhdoNwqxOzZJ0p2c5qXeh
CsDTfbfR1LaFPZPqRvOlMQ1Uj4ojeRzw5KvWFepd/aNuCddAKt/7FyKxNevSSTg/s2/ERE4AYWTU
5/Ywn9zS1i4J2iRoUwLHxgrF38CqqUiNG4I+h22q2u+EIcct5y89ebj05yP1nMdp7MKkoTCFzCvB
t31LVG9vL20+HrrwY1C9v6emAHIZCMy13WGdZEpQqXlBPvvBNqkQj6ylmicQDNobW8fNNIMNGxMH
fxk+aBoD3UuVxHSlni8UGleJJpbj62+FQf8/mp1kcWb99Ul9fm2bKP8fAzde/efADUcsnnabo5Bf
CgvjPztCGGoOZzjFBypwzO2/LJmJn0C8bwoVQKGavl+c7ej6DXxovCEB0ZzyNIt/hyujJoG/HtVI
8tVMTzIQVHYAgOz8+1+WzKWk+BJEijYeagWkSSTpsYwlVE9xkMslaK9XmXt9pkCAyRLF58yuhvpj
IKAvUVl9LMU1b1PIEJ6UvcT51SrZT3QD8GiV9kcmC8F/6RICWJfB6O91snzvSk6IW1ToBAaG2pB8
jTw6roHv860nMtUCRDam2zG6jcy524HgKZ4dYlSbFd6nPluJlJ9sNWMdvfV9r3w1AW6dYxgplFaw
ILqysZ4YMroP+LOGx8DW2EXESXLnj7R6MhbJR1SquKGOzZiIc/k1sPL8a0ht3+3bViPCGVHP9yRH
W7Li0TfuEWZzsuNoGZ7ToAJ9UtceeTitqdnrboyhXbWE4V31YSagCcvZeWzG4psppwliNMjLVMvM
W9p945kGJN21bEW3TNimAxWm/OzaUfuBqTx5R5liftdpqexdg4DhR9v51j0pe4R15OX8PHAHWQBr
PQzQRSDKW9qt5GBBPbuOzVy9+rIiwclowbWc2A+nVJKKERorXOiswKH0t+E3oGfQRP3ChyyK7G6+
Q2Wb07kp8mhkmtUlgUaaNbPikipEqdVMMtkzAvO+gKtit9EEME1lFAlWoAvq1K5IltoWioCaAXq9
Fq7W4JUaYaManIao5bkkgacremqjQKqxQqpaCq5qKMzqoICrueng1loorLPrhZ+zQrO6SUdgrq+n
7rAqtcQluYkbxVjD2E2+2tKD72oo1GuO7OdNsgl9c9KmaDsYZ4VjbWqKcyCggzYcxtAHe8vYwrc2
uTZItmosaqKNVQfl7Sw8TXFWW93ek9OVTduqi3x/g5Vd94/ZNPd1v6pKwypISdRT/1Xt4KevIoIa
QVIXCJetmNuRtXxrTthA56b3v0cCSdd2NvryUyoroUmcM/Jv7IXT4jQc3bI7IiyczwIAWIcNuUYV
NEL4NDfO4lbUlXGx5fvEBYSZUS6+Rr9fPI6L35HZM97HObGDKxt56y7ouE3PhBC3BxdbysVS1klr
cVFqXJsWQxHR3RfKZqlBQtyUeditx1xdrSl2TOQX5bun6d5bt7g1C2XctOUcvrrAEjzSFl3vLii7
+JoQl7qLF9+npiygXL9zs2WJt7F8icDNX8yigvHGelw8pKPZCJIOCnKdViku03Lxm7IZZjde6e23
YPGjDmVmmZtM2VRJ9NMhV1ARhEs8ZwrbpiGNkNROI8/0va2SPEun6/ODtwR81irrk2BMiVo1JACU
OW5xF6pU0H/+1aYompb839Kp6b8op36+7vcrzYZsxkiS7kJaBCcx6fzzSjMhpVH1Q+qD0EeIpMGm
6A+/toddm5WOhyHM/v26+9l8SNKTdWIF2fcQWYNl+29B0SGM/ueVxt+JPwmJOTeoyaX271daEeat
Q5rJei5jL7xL4Xjc9zXGLjnVU7hOFMxR6G30KecZp5WD8Qm3ku7vmmio13kj+cL5hn+RHVsWuExB
O2/GQUZHLsAWHaVesCg1xp5dres2j+TgZJ8eWkW4D8wBrLxOn+3Eyg7wu1k0RZ4dn4yWbyJzJefO
SvOUPBynnPel6+c7XKVyG6Pd2SvR/MovO8NdZX4dyXXrFfYlT6R9S6L5SDKgY5hPdVtxWZFk+CNp
hnvoZgE7eiaLJKpPKbKlKc6+6IPWk2EXAhih6xLVZ1DpxVkvzekGD0YsVRaDj8EjrmG/xD6CLvy1
U1tCeXQZLpQhalEvn5tyXVaQkFdIz4tvU1baB4dNFjCYMdAvOULU+5bT8WsvvLmCgd3BppYZAXMx
ZLfo1PT5SFBtPJ/GuHHahzmONevsEXAyrLuqphtEvKIb1rEww9Jaz1Xpq0NoYv9dZX1knDvbTgCu
l8m5qOfkrRITVtKx7orXQCMD8JD1QcO11EO3uNalgJpoeyUxPXQgANDKEWXBFuMuSiFhkhi9xYBq
etDDYl1HehtZw/xuxF3aXbWkLwHn9xm3qsARfU+hkpw1Lc3rYxtCxDrZpREHz05hmelhyix/Jaau
FRsH4jZU6nhkNDba07kqmvQbKrCRUYlbbAQKiY+pHPpjjAz4bCH1WGtae28BmVAJ7+UJ707yInnC
jkZsZi3fxc78RrZk4+yqYBDBRgvzaJuGvbnlzg/YPfX+uOXJC94Nxjub2E6M0wBgRw2agYDZQ0BM
YsMUZjOFZbGfpx7cR9qVx5FADULqnOID3Z09nx3uzwh0bpV+NpBNv+hZMOV71hZ1DE8E/gVu8Q4u
izDS6BUJsDRWhdYU+brsnPgtFaUUm6qAs4MYZP7Gop8su7x5d11qDFhvpb0GIe3tIyvtdoIjYudX
SA0wYMZQX4f6aCmyV2gNgECoQI1LhWfYXWdpnjwNaITwPxVicvd14qXG1qi4LiwCtl/DAAfTfjAt
5EYIs1Gj6Yzmi03nmQQTE4XsfW21rHstGnck9i+V7q5OM/+7PcXzXd7WllxZYeof9Cq/AbaLmKsS
4i3Kwu9pyb27zhov3XQBSwATDEr9kMR59yYqz9r0XVNcLL6vjCJAhhMXLauMuqGRAl27rd1PRjoc
ghjYNkxQb3ouDdsjERmm+4HdG+/4z79//hDv2hzIf91abXOyEv5yBKZe+/stJBefkTIx2xTxSsf7
5y2klAwG94xEwSuEcHR6mj9uIfkb6deCkRkjKkhe6qr5cwTm/MZdgYCPM8flyBC4ov9OY6X+kF8b
Ky5BLGUgw1iyQS9RYuB/a6zypGIMxjegCgO5IzzKvMlDY75zWRqu7MLXjrAuLHAJlcCKO8bRaTCc
mXot6i9a4wXbsTfHa07fhCBtZPCwwgcuLoIn9CmwYcvK2MSEHCIxRUtrg5IyAp8oh8Tyn1VK7iqo
NPRNEUrDRzMztQTTz+g5VFVxyylcKQm93VoPGm6sE4BtuSZVWz5MOFo9lMTza5uKfpW3imQdxpy0
O7/w0DE1OEsf6HLRACOdXQejFOu+xXzQgVmgqENwsQEaMh9RoX4UdlCe+taIHrquEvsqzf1TYYzF
Nqij+AHGJw4nUq++BJOVAxrI9DdFpTpidxzuiX5Hj4ZGzv+ixZkhUYB6EgGhcB9LK9GP1KLORyj8
cp+DPCsjB6dtVuEXphextoEBGWIVODUhUpk1vVez4T4Olsx2HkvGA20LJIzBn46N50YvQ6JZ15wV
1FcSpIrbTupcZn0Wu1fXd7OdqGprF1mVtatcWEUo68SGM8B4wp3qnHtLLWdkVOB60EFKpHZ1h0fE
PdTIbE+RzjmcmVI7+MEQYhXqIMghTw0P+VS3G9cnDSWv4MMYiRlvmf00B0IC+VzYaIHDL6u11CcT
DVzAx+5bgv5gRCUb8YY9kWu3jsOPM7uhdpx1r7ui5mg3E7byrxNm1TcwTta+DQx7ZyWR82pYU/OE
spEMNpFZXxO9d9CNQW3N2AAeHT/Jk1XvDjBt3AzeRFPUl1CvnJ3pJf5mGAZ/m05e+lKmsYkcsyMt
hs991xWjsxP4dy7aWDu7uU8amDIR2sUJTR9heTnaTK9JD07s2Ku+KG8zoCFvcZkXX0I0lsQrOHlz
K4uQe3HOPeWDsep2ZTgs0yoYeWTsVvaLCWbnCRqXcWiiwiPwEGkd4VBFuLKmqdj2URR8KZNkxIGm
A5RySPPC/dWydkyby+yM1m70AtBmsdDPyayPF1dNMLlAoKcLLuFHQqLznQYu4ENZj98ZMPPr0ox7
Jx07rOt96DGDEMlWgsW+a0RUsh2pwQLVXL2EuwTlmjplPJH9q93nRt//sINW37geEK4zWgx6fSC7
u3/+NcCwyeRw/l+XwHn4r+ion6/8/QoQvzFQcwBZUMAJVg72T3CUqagYDNdcVhCLD5Vr448rgC0I
dg+Lq9qjGXY849ctiK6jZ+NGcZmr8cZ/y8CBevXfrwALdRFvB7+SLQ0yuQUs9ctsbSyByo1hvolI
xP7u1lXL8k8bHsmt858cP4hPjtPWL0TcIPIXWRtQo8bEG63oSMonqdfpl2I2xaeP5tddQzMHgVOA
r71n+0vU1+j53tZi//AWpjDPSH4i2WnHQyyqDXdcyOZD9MQnJ5E7sV70rPDenwv9DkmaW5OKQw+9
koAP5/OADbbGLW0PK69Mk2uuW4Q9m9bUfvO6kEHFzMzm3PYxuFSvrDxjq3N3+dRhUaqtLZNlIvX/
jOuecXtA0nU+fo72WDxYkxUxClPjI700cutAmm1KLGpOdQZMqf0mOV4vCEaINPUby7/3+xJF+KCz
Ydmh0uBCYwDTRuvW0MdXAGJdu0fzN647xmbjyhe+xRZJVDq+F83JVpmoM+eYWYnZ3Mx5D6jYLZEL
dmMJhcuReQ/ro+/TfYXecV4PdgngjwhH76VzO/S4OrfJQyjN6EaSKfijzWewe0hpOYkJGOrfuCHM
YEMeDYTEyOsttjFzUowPlqN10ReNgX9+yew0u7HacMo2Y+h6jCJkdhOjbH/Jk6nYoFdxLi2gwW1a
82thUz38wJuB2l3joL2g+UKa3ofzsIuDtHyYw7jdz6JFV1bUWE9h3rPr1qIONt/AX7NrdEQnsTve
m30T7wy9sb65aaEfm6juL001xDurHZMtVod4xwo7MLZ+n0Q30ZzGL2Aba9pCvfoBEQNQb+bom2Hk
49y5Qzgcw6EPMAz6Tnycu9oad30TlOOGLIHcXPeF1Ze7ts2i3VQl2VNtTx2k4bkK74ZyImMA1U2m
kqdQINBYZ9V3vNV8FySfEnl7zGfGVV3K6keh6xEuzVSPPqcxGg9uhUBklYQGRucC2/BNK7sAH4Kb
ssay5zit9jpsQ7FBSCOz7RBZ0WNPUqVG/UDzuOJfhvGVrfnwSm6w3W19mfbbMqKP3xj5qD3gBBpx
f4OElCTXvLeZnh2qOeyOtV8kF2/sSUwXLj5mgIg76TEntAoZbchB8XdQ2PuvfZWMt7lv2nuZ+XyL
Bp+IV1KHvknYhbsYdeBxrFB7rsCrxswDuuZKFBpfugF41YB27yH3Q+sJP5D3MTUMI8xZ81H0dMlN
NZn+phF58xY5sX7CiBV+5sKdN0RmODuDVKerNdgvldt2gp2ag+LHdsghcSwhXoY6yILnshe+d2pm
xv4bbUzsj1LWydlRba27dLixpvQazpjl3XVOunl+d1yR+I/NyBdyl5SR5a0mtNjFVmoNjbTnt+6S
N88/W0uDXS3Ntrk03rSK4iUI81neEuFBVz6oBl2IimH4UEfpW6ca+LLA1kuuc2Cc8ULFybbPBq9b
20VOJPqwTAHa30cC2LyYD0zLrGBY5gaJGiEQ9zauomWuUCwzBlSyXb6BxxfvsMaYxxzS0Nsc59oL
KzJxRW45PDlYyJw1I1O9ZvemhcE6ICbvpjRtekqHRzfbmJFtE7jOYGfVJciXKtdQ2bjjUA6o42Jc
Fmkjp2iTDkly9a3WmXc6KVJvDeGz/uaff5X/0dEp5+Rfd3Q3UfDfcoh+ee2fHZ0lqT0pDQwCjn7l
QFq/OQwbWZUpmpS08EL+6zo38GryXzNYhFul1mg/OzoSGpk4Gup/Fv+k1OR/o6Oz9f9QNTDrtJhr
0jtBr5DgKNTc8ZfrvJ/YFmnIskdHD7dJO+rX0e9iLCC91t8HUJkPEqLsu127w9HiPjqAzOn2Qe2P
N3nrWY8xINhz0Hj9HfCnptgyvcFYNJkmHmqtv+s7S+wFD+7JmQaW3amGhGa6Yq1M4s9J96M7Dacw
mx1wMR0I22SuVHpDS6rxCQRheakj305WTW5O3+jbqoFmkhUY6m0vlTsX3zHIOAYRVz+rbW1bJwxw
L6npdLfI/mkYHTxMT1nW+TswmAjlHDpLbvvk22ix7ov0puzuoimd3ljQMY60PS28LWqZPRkuLC6Q
N61F7omuje5KRyzyXCGc2JFkoHAxbIHsNVnRpOLVaZGwi0/DVxNyIMLJEa2jb3vjptCS9q7tU4mJ
D635KqNLu+tNFYzmY5pcMwsbD6Se2g8ZBBdq84RTANFZmJYr1BnmoxvziJK26hB55KBe3bU15ry1
aSTJTM+FNFMDd0lNMXnJB79kcUmkYPopA80/9oQh453Dy3RvZwRcrwKzd/baVHrRNsCXAF1nmMT9
PDUaFdrAXbhySLG/TF3MbqqSgfvR50XxI26i8LXpvOlaDUwu1lR0hrMfA0FJwpnJnKzXGRwhkVCy
MlOzKC7KpPmsWPARi9a4NqBa14LJ15pf6bmZa7kgD19EYTQlTWk2MBVzCixVUUT+jATllbPC7wi2
hFoRvmLvig5k5NZfNYxI1yAcqVlIzGJ4KhYmXwedz1o4ffHvzD6p+H1xKflcJ226iIRalFYumayt
46MgJUraLBsqgUHc23mXAS2xRSZYeepZcWixFw5r5hQhDlO1+NpiI3QR2gNI+z5oETF0cigLsEAN
YIFLPI3mHvxmck0hFdT71vOScN0ZSlo5gP0xHhsj5Ac1/RjwWy8RcoZ6+qo0i1eduPRt1jVI5Hzd
9nfsE8VFZ794SRDIBHufldcRsrKJoawwn3zbyW5jk19HN0B1uhlIFfkyV1Vi8XUJArHyPMbVq4KM
+nCj62HDO2RJdhzi1hGnsJumZKPBLsMl3Y5WuZK97pIh36IY3Rt8PnsXhne7ASPVPpsRlmq0iDGD
FAPR4Qk5HQhHP8lG3pRQS9ix+RsItewNaPf8RlVAYmHkuVSSRUE1HyK/uWlCx3pyg5QHjXCydVQ7
5g1xt+EB3Ji4ek4WtevU8COecgPg2yqdGyvaSDNmvyf6Lo+Aosz5pyY0HrfKmn0flpY2B1fZhVVw
lw/6mJLy2PRfERxbJ1E6w63Zj326amQc1awcKrHNirQPd5wWzmNUDvnbaIdGuXbBZNcHwqFInAhI
yhg2RlRBhTWG2nrpU2Zrq4Fd67wBR2GciDOx4lVT+DjkisR03IM7u819BRWsPSeEPlerwm4nni82
ocBy6Iw9lo8qv5qzx0Hxm2FYTjQk00pOadyx9ZUeMd4VFDTIzCRRIVUo9avrZGBjuiFgQGYWjn7q
jU7PVh4JkISOdVb2JqmI+k1TDAHM9g5pvL4NrH6st+Qo6hq6nSDXt8XEMYjfQgEcClvblUDPld0u
+mKmoeet4FR9FOXEuACqX/Notll1b7pVZuC1p19YV0xwghNffpCFk95jXhJ1XJGUAyczPacFhBGg
Ws7BQI717I6+/O6xo/R2NWL2FHETf9La6MrbAXtUsiZJKzhMS82dqfIbEz2VuKeK8n6pzwWAkg0u
dCyRUVz/4OOr8TRS0mdWF924S53PJx3vZjDe25hAnF1i6P3F7Qf9qKsmwVDtgjkP471YegjXTqMb
TZgtLSctBqMQuo08p2uYVAvSE0Hy0Km2BEsTHYqEzn8RS99C+NzwwxnT+dyotgaYknPJVKvD7kW8
4OXLbgbVCOlo7LydvzRJ5tIwgVmleQqXRspYmirOHw4rWPf9mzaotqtZWjChurGAzxkGy1w+4Amn
WaNP817gvbOLn9iQq2+LOaR7WP/9riO2sFtJ1fsBkqUNTJeWMF3aQ7G0it3SNnqqg+zsHGgCHqcR
yodqMRvVbbLbovHEDEcT2i8Nqbc0p57qU/WlZQW0Tveq+thkaWkj1d26Nuusg5bR88boIVLaTDph
1IzjJz5N2uNAdcrm0jRDkqOBjsMgmtb8IzZ0QHy+3EFrNLJzAjPFeqkMUVxRcbQlSfS9CwXXT6YH
csOksUY2QBFCQmB9iCkhtB26/W4fu/rhn1+aYkrU2QL8r8L0/+Sv2Y//hij/+dqfhSn8Kuf3sRUw
EDXL/9M0CbSchTYRP/gqLUOFZ/4xZ0LexYiJd8LOZTgkYf6Lskpwick5xnSKDQXI879Vly4/039s
GlBxodxlTc+fwp743+vSmBDnsKuddR+O8aVlENlvCFKuPkSecqNNuvdUpdBCzW7Q7uYQYaZnxffg
ntnXluKRWi5DESNg4duhW66KnJpxUMZfoD/sGvJ8QpZe1ac0ngqxHl2vOQNlxRxsdQMk6aLuw/3c
ZfpNqOnul6Ivip2WTiFHYyizW0BJn44xhT9krCff8sSDesrRd0bnKnFAavPBN4x4i/ys2UYpNrp4
mLUtsmXEvj5ndSh781Ay29oyXO/L1RDx1xtzV/8RhCDQhsj5AYhk/mA+ku9wPYlH9gtwqJbZbqrG
vK0a+OIMDI66GgLLom8IQWYw3C4jYjUsxo88MkpggGyrUbLFuoZSVg2YKZu8bZGXxsFS42c9s+2X
Wo2kTTWcdtWYWl8m1u4yvY7UIDswvO6WpA7rNlEj7lwNu4kDRKbl2vx4eso1yiZlVMPxUqvDlb5M
zGU9sfbNHPtCiKazC+KS/zvAy0iH2iT4oM5eAkIItt2ImtiDUrfLvBEeig4Be1BDe7HM7wn+7I+u
GupjknVOtRr0x2rkzzyveapJ4XoNc0YbqK4h1aE844JvB2dlkJZ8MsM23DANmc5hIeiBZVLMV8v1
EzW5dLpy5cJ1ZcA+Vls9G2S+aRw/2hdAVfaW9O1THqbhdB3Cnlu+csRLLYPqhxjreuuKhi3/UM7t
1ujbcNvFZXIEC58dexBZ93rf8eEzNlD491Rj3RvO7a1bzeUOULcL2YRgGicqHEAnWvAURbXaCoQ2
8wltiA7txBKYSzrG3lVJ+Brt2J5lmtbv5qhpp9kJuve0nJocqVo1spHunAOAdONBtAm5ivQrLXAc
I3kINI1ih4gd5kP//DP0jxZd6ff/ur3/gt6l/S+qoV9e/Oe4XvnHORMdKV0kAc7Pja39G2eqQ2gw
LbwJWMn71zGKFJZhPEN0jOfojQBZ/+zvkcLyGqUpkqx6bd38e7qhxZXwi2tBSYbwTOg4IJj+syVG
KPVrfy81p/TCgLND0wdnaw9JfqAmuJS5Pz4XFNPnSFTFaz6E2psmovzCTzv9GAzdu4Fb4q5rpnwo
ttOkYTSXGI91Y7gnPwqrgwgz51PVbP3KdirjVqYG0kTZ+icByvocFP10HArh7FjcTd+0zgq3aWyZ
3xFYcND4/U3Rm+SWLuz5rKMfmViHnGOsa++d0JuA5ECA9bgDYdcHhQ/xyaka/642gdvroQ6NeliY
94THDjH7xNE9DygdBp5ezh84h4qW39J1FsyIFUXfrwRG9q6obep7F87+PI+Ge4HZq/j7QrH4q0yv
WM96evLcGZyp+2gh9wcWEH9/4fkX6CHztV4bEdMDX7RfkXzAM5wC9EAb2alUgLhO+kcwLmQF1EYq
v9RxjjozSAkTSJdcAdhu8l1b0gbyvDG6nWbO5v205BEkAX3FlljrMQRdM8KQcVV8QWv5xWNMLyDO
ta9CDgYAKDqxHT4D88CmjVjFMvI/qHvbR/T6Oy1KxpU7pPED5w6GxIlrK9v0ctYfe5WxILXZbtl0
tu1juIQwWNLItoVKZqj8rD1hsoRhnGceAMWa5oFRLnkO49B4116D3jurtIdW5T4USwREuMRBJCoZ
QuBBtK6+XueffTc21MIqRGLUIj/Z914KFn1VEENb5bvacXr9o0r4xaw01zJRPkqf5HpXCjsutrVR
xePNrC7VS5M1Rrxjlh6WiGvLOFuDGS7nbeM0ot61VubW18qK65mfQVkU/IhAMMAvQCU3uRGV1ao1
0hluQQgwoDhnvtuNw8abI2+rXILTJhxHvzkWhAw3x36wmLGXk2POT64+mCiU+urRAdNgHPMo058b
OVjFa4RuXCCxYqy/cSvhPNhmY3zgLUHGbdbtdO0rHeRAqieHwWucfDVrCdsoMw0sZzViZU1WFZxi
Ep+zZjyMWZtfsXfK45TWch/T3e6HtK1eGtlJ1OHYjV5I+U1eksCjpxrahH6XsTBrBs0kCiyJBRS/
Nrx1QBR2KzwzTcT6zBxRVHGfFYSYlAh2cry7fKfC5Ig62NoACSSikQU93R3luNgyq0FB3QZT2GwI
EHU2XjjZh7FhXbAaw8b+gu3UOCFBtt477t1bYhfxIGke+VYl3+V30uNYwTGMJo2LLsWPdmIGyrVq
fasItjSCarBvd2uJZdXcTHqlM92QmThihXFOvSR5kbm2sPeJ7Ucv5Ekm08kDqtive0dvHiZw09rK
YsXkrdws1G4HmRYf//9catw+f32p3TZd/pciJJOX/n6lOb/pTKa5uND46KQNqQCE3zsDm38DNAVf
hcsKmr7xX1JY9zcCg22USyynGTKyK/15pSFdQhzD+xFnuNyDf+9K+0+/v6Wb+AAXJ56OoAm2y79f
aQzbUt9q6nUjRnHf+onL1CNGFik7/9Ams78F85cdmk7KFfEr887BGK2mVnG+Ms1UP1c84/fWKOkQ
WsTiHohN6NqE52o8o5UYIUn1UC5eMYO4bEaCAovxaH6Jkcjg/reqNRHrwOIVmiplXo1u0jAYLljj
HclDaCq0YT4wYyJdyyC9lovP2C5gJ6wJ84OmQFj04+Ute7xdZWgfmQJR9S2Ml8njSo0HAaW0XLha
aETHS+CwgXMIzP1OBCM5BbPWHEwF5aqBkV3GqqN1wNBvrQjA69dRH1tPEfMHNj6I0cOtVxvy2gUl
UyipuYTV6tOh0hib25DdMvZvLW5Zzyu+48rQTkKQgdT5o7spaqf5Zo1WdkP5kG9Jl+1w0lANzF35
nXlwtYc3deq9elJU5Z7E1kbfWwWgNCctGmcT9GV37bAMX5KpNpDgELW0hU5sEPjn9N/0yoiOaWnr
p5nV69GU83fwCOypfL8ezp76ZSVGyDRQptVjNNjXMszu/WHQtnlQJPs2Bmo4WuRNkvXI74Bf2Edl
9uQOFqOOb8E0nrusIZSmxAOn+7N5Id6nP4CUbDbh4Ohn+qn0IuypP5RJGGwJD+6eYSQ6CE1dfY9n
/FFGQ7DtG/cxAIF4CJLmAbFqSkqwWyM67cnPy+YAsPbAEH9Z2THPuGk8pvJdoNXf7QBXTVVPFAHD
97EOjD3BM9G1FIP/lax36z5VimMS3oxNU+btAU9dj9gLQTLPkrufeyl3c8dmZnbHmnwCfdgg96IV
0OLXbiQousal+B5UStg8sUZa82UztkMMqEYbhP8Sj9VFZd1/yqqpTgkODwL/UOhpTPHvgOGQDgI9
a53y2QQrHrN2ixVF/7/knUlv3Viabf9KIec02B8SqJyQvK2kq9aNPCEsS2bf9/z1bx3aEemIKgcQ
b1aIUSIdltXdy3O+/e299uNgFvzGnHa5RMhlV+us97dmQ4gGwpHioS3Txyl7rz2h9pCE68bByssG
3rEb5exMRv6Ig3B+4g7YBtWEh7uJc+vNxmH1kHbTPSnQmbrMUfiKqE2vmqNHoYiPkdkal2hahgf6
gGzEMOEcQqsYvU76xfPNOm6Lyb1BAufnUIp2T9SMOIQ0mY/6SBAGdQJzlQI2O1mfqzlZD6ltkHTM
Ex4NUaG8V0vNvMsW9qbMQUApbZ0QzYR2XI7tp7RyuoPKe4OL2pCdVqC/+7ZbXxmk4C3xT7si/Ay7
6VuWS0uGNMWD4wCckNgsYAArcljGsa/0U/ckMK2TwOFlSLk6yDNrLY8cn1MQt0uyw7nFhCmBFNkC
qCAfV0z4ZWlc+rntggQ4iLfG3L0W3sIBrvRXcxJfuYuojIt9dir1FaB6jkERheYaTCdEg5ZfyYyC
oGbZYyeh5IAovrka+D+1Ic1W6iD5okkbCbPyTJwz5ckE2h0FMP7COy1rxmPVqWVgu8O4c+gYAEjI
hgkTTeETNqASYWVN4lMSBQOwWvRgWkssicOgsTQCsH6T29xfhBZX4C1zBs3J0HcYJpZzW5LLwtyz
U3iuBEUCDfgfc1TLs/PXR/X1l6j6dcew/NjvZzVQXzoHMIvhE6JTgGHvt7Mat5jKn7FeNuhJIvz+
Hw2Pv8yxKSyCKfb3mD3SUx//+1/0Est1M6Mix/j3noO/sVxmCOYk/sPwyeXBZKcMFk9nfSZ9zj8P
n70CJ9Ug2NYWcp05Crpjw1zViVFE5Q6MYnLWJ+CTseJOR13VeaYRGA8mdVhpEYLlyC268vqusHwc
wFBIV+79bA9HYBKL67dWfyEllftNTVGLGRLtWGKgVFZ1VzSD6YeJxHf0ePKVUIjjslZEEvRQhz81
DXdZV6U0jtsftaSLj6JX9kbjfFr1dcWFOwhfz6g6FwIHWWkfkMOPSQmlFkzGEfo3xmEjes7oYjuX
elkeV70B7daJ9nEsRsUv2pljcCi4z3cHgCPmrujdHeLBM1ll67yEyrWhTbSx64r6SqIuBkUkrKB0
m/tScEMu1fhZE/H7JcvfVtWxz908DEd1TW9FreRHqLmd1zQh8e+4HZ/Aljj7wi5yxzf6V9C+k32o
mJrY7nU41PSdMZZyMdiJ69lOv3GVgJyj1NaB2HYdiCzSzj1ZgoOw1dTv2RztE9ydsHHUgdGKDbmH
y632c6a1HctA9D3Vmo6LnrivE8hksu9XS6e1n8aOfntNNJfVHczHIXSSp9CMrnFEmwGAofgmAVFy
pF3CfGSPrXh9miJIwekdfMy3cEDG2bjWVspf56K9FdqyyKqd0YuS/HqMFhFQUaPv13BKjwmbjoMy
518wgmkdiPGEF0rlWPk3fBjqpbLmx3WhJzVpiLEUWf4IcrLx1YpvI8Org498hdEA9PcK5QbRbWzQ
JBKHTz/F6R7fjRYkOVJJPcUlrlsKJ1lv915FCOxiD1Fx5AI07Ou2LDieHeNgAjDdjSU7Zi9kmIJU
hNnmhPkI9G4/V3i+HZKu5OxXt0LIiLHY+7NqKcGkRE/GojwX7fjQkaHshlqc2N6lX/nhtHAbKF0c
kxlkaRxjqyhXaKTMQqbgFPEUcz31tpNUF2uOk8XrunHUDwLMdearU+ueQqunzji1B1ppF0p/udzY
t02muh7tzJ/YB2Z+00X07QEbTnBFm4VnTPojF47bfqHOzwvdlYqpJAH+FKTD2oh/0PMbY+yvn99X
VfRrtBq7kd/zHlS3QDuxhAmiRINX8tvj2wJPSZiG9QwMSkL2Fs/WH0sYqGvQDBxKZRxTUymQ+XnU
sgydh77NnsgW0EX/Xt5D/5PZ90fegy/B0CXNTcYsf36AN+E6wSDMgY/1g/VhGib9kNYJcafIVvpd
JdJwPBEpXm9ySjgmb0G9u9Jh+gSqFN7zUcwngPTKVxfLOeXiRjrRBJBGJx6QdqCPWvXSmKFFV3qm
sAKXiQEF/WHweI1W9V4Fk5R4dpm2d9Ziy+I5YgdarXQFqSgzvTErVjSeFWotvQ2gq6eda3eOoAPG
wINJxR3LBOE8QSlfXxWT1EQ3ick6u7nSnFqmhY9d2sbUIbeTc+VMvcABWlTaEpgpgu6uY1Z5SJzW
GnaOZcY0XCZTzhZ/ic0PhNfVgr56J7so3TpGj2AdI/MiSoCzQRxnVhgoU0NmLoqcqDoYtp6f1Q1o
6MYmZVWOXkfpF5W668oPY01RCvIwlH8fINiBRqyT3ihp4+JCj9yUvCiWA0yr3ZCK8ZCtiq9J0iK9
QO6tveEXsQWCYoRCmzXnYmhjADNlOl6MejWdW9Lv+hmSm30oAE7eGdKdJZk1mA7IkuzMchnvMunj
StG1nkx3nS8KAbtDVQjrOJFbOTmbB6wp06MpfWHaaiSZ37WletOnI74xlrOx3NJm28KWlAbLWwRh
9SbfVrp0gi8Pzrbo7balbyv3v/m2Cs4cJXzuqWtpQTnLPXGz7YxLQGALVttRp+sjRq/zB3s2D5Sz
GfgQWI4VV/G0KC+DmfXPeCTxdofS5r1Iw/e8eb+dzQc+b55w0qb4wxVpFW8217gKwOAqpFsEL7md
RdJXHtsLZXB9Pp6izXuuSxv6JA3pXHAJuIBTA4e9OdaJ1ONej5ZCfOP9yPHilnjJ59zipVvipZJk
n5Khrajt/YAB2zoRqWIcNZWRvB9bpuc0hR7mge9M0dRNxcfEIe5RF7KbYp6JvBTqegVSZzxIX2F9
0+ZL9tAbDbbfrDeSb52Rja99ZNX3HeYNyn9zylL8xoIe7zIGP3EPz8JdIwnoM6C2l1BfCHngOppV
xk1JjUjDUvsM/F7p9lTc4rXRW9NlhlDX5H25Yn8oK97NAaUfI8lgVJLWtybAyUQNm9nPur47gxMD
8g4JwD6HaT1c4Qap3Xva6GqfohGd39NqlReC1TtlGubD2AiyYQV3z4NpzNGFWDzlAIUDddGbtFn5
nGZpkd0O45xMl7zJ3LsQlw7I6743Pzm5iN1D6BrhGYoJSRl3VFo/z7W0f6RdxX2MwpgUrzo0n1a1
s1fwM+HcXzvmGu4rYNhvnJg/qM//CBIMZ8ZfnF5vLy9/cXzxsb8tvzQ5YjB+wN8E88lY8l0oNN6Z
KIg82nXMqpaKv/X304vdF+cJCySOLzJ7rEF+FwpligVrgbRGIyU6KtGXvzF+bOivP44f7EkoYTcx
KqBb/o/MfFMzAkUAt8IGJtShj9Hj/KRRyq9jN1lPFlDmkOIDfG2DtIipLf5CiEHSOQZXcr6tldk4
59JYVmweM3vzm2kzWZMb/Oj42wlF4Umj2KH8JjanmrO51ma9MhOYIFp7v46O8UaKLDrPqoLRLZae
NzK2yZGIpIG0hiOOy+KAJoJLjq6sHp7l7KLczB8yCDEH7mGqb2Yu+kxtWuvXRrrt+rivvoaoKHv2
Pcz2Rg9rV5cOPcrEMOsZm3FPSA8f0gTMpbmk7J0ceF1es53A1KeszXzrbN6/YTHdEyVvOs69cNzB
jGQZl2xGQeBNmAaJYuQnbbMSymr3woMTv17CzWcYI2TYntEo+A9xFbaPAxFR50J8PP6ypEpBZRym
RSQ6nToVjIzp5mlcpb2xtCL7GjB3uNcLJDaIpRghQ2mJNJccflhu9ntqFIcdwcuO6XHzUepUCBRe
bKp57FtZr7UHW+sz0IwYMLXNi5kMzXKtuzhnM7pNjuNm1uTr6T6Hm4WTyr6arUyWxe/1zd8Jfo1u
dDVGJiZMURqHRdVgjAHSL1H7Zse+r9q6wTXR6kuOKFSuBsn0qeqvh6JerxPpMRWiiD8tmNBgGEOz
ybywbZYvLL7SAKMalohq0SgCnbcKanuro3ZkM7WSlvWukW3VyVZcrX4vsd4KrSknpdx6lj3Xw1Z5
jdel2BAIVGETmkwurlNXzxMIm85zt9rspMHy4neiXk66UWrvl1lQsU0wt3gSsnd7ELLsy5Vt3GWV
U8zdW3N9JVszieIMFHcLLv3vU+K5XHZks/fCMuCbIdu+dVpVbpGjAWWPmj7j1E5nqsE12RK+JPxu
oAXQHV5Fg3E06wX/X2mo+9qs9M/RyO63gT72PMt9cKQUy0nIHbEpt8Xc8fAnyg0yrj+WyQsIy2+u
3DB3ctessyt/whDHehUjKapTNDv+KPfTgKmWF9FaxXVaL+HXpnHKL7XcaFdyt00DCGx0Rrg5nEcM
FnJNhEdTuTW33dG67ZEQgrsHeXaPILTlpilrOyJEcv00bJuoXC6l1mq0T4ttas0J40+oB6vRyl1q
zbg7pQMwAgSa1FsXVq37KG+p12ARxxaskQsxykvnrzZbQH1HNdhKgxurM/B02lmrTfPRTSw2a6Fc
smnTYmEUwWgZLNsWTpB42dG2k0IB3/Z0rc3iAYBcxs8Pz2i6bfSSbbsXbps+dQWE7rtIJPg/8Lje
znItWG0bwnDbFs5ycZjLFWK0skwkg5x/Uq3Y6egOYdloWFp8WJZFHGorcQgtG+WNEa7zkdJZNpUI
zWwtjW2DqW7bzIn7u+Rn0lgzNaw79c5YbopVsAM15DrUqQr7Idx2pHY3pLbfc8esvggqez7a20a1
jdPmyZVr1mbbuE7b9nXOIoIq2mAykxYiG6LPNbuc9WZOraL3HeZmmoEiMQSD2RRroJv1mnxNkfcT
ukwiw3wd6GLIz1E2LtmdUDBP+u1g87AsuwYHZVgvUhCABS2OeaM09r5RVxCgebqS3tGh1Y9XVmyA
4u9gLCaHqBEp5TlJYs3vnZHKC6+0rCkBEUJNzOdZD3vrvjTT/AwBujnPocLzSNhrijdKjc1y32nl
xxDTAq7czaFbZez2d3rNLm2XwUbCxusqmvVVxSL+Qgxj8TFXGZdmZOr2Bk3af7nfINRspmCxGYSb
Umu5YW/G4SGSVcp5Fzmun0hvcbrZjLPNclzDNrL8UDqRic7DPw0psPFod9TSW61D0uc36hCmd8a5
e7VHV++vunzu7iv2M86x3QzPJUD31CukD3rcLNHDZo9GZjA+1bVVoqlwoE1Y7qWZejSi6p9jNZLW
yl9ftvZvr2/tl/y//C+Mdfzv01vbIle1C7csnCH9cnr9979++I7kv/T96kVlG+4gwaSP4VLg7Pn9
7mW/w4lkaQjC+Hh1bQsP/VAO3HcmaiGoIjQDTJzC4Z/7If0677gmoQhj3cSOJPXiv3H1+nPLG7qB
hPwRDkbBUEn2/2lFO9aWGblpuWtLHPy4kGeb6srGoETA6bQx3UdNmeUHlA/Rn0VlKK+Oka4hklgG
LmJZQuuFJji4vizGHOCUiFvvQx7tLlEWMVwPrlX3x2FrMbDsvINEwW4iptSrH0ky5epNK1QwRcac
xx+4nyxXQ55whaGo/k6rZvMNSEpsMCGkQqdAIjLfp01LfQM9tS3ucv2b6izXQ6zbMeEizl4MmiWm
DH+atSWDyCBjS+GWYBoVmAxXZkiqvqVZB5Nh+v+hkN0kX9uqq771/y1Hk6948tskivvtF/Sf//d/
lEkph4ZfvzkAGPW/nkTkx/7mWQAcTKch9BNmEZMegN9GEfMdGxAWGja2EtzzvMB/H0XI0ml47H63
LMio/Y+3g3jH5EJHATAVYBMW7S1/5/0AiviPmxDeEHIeItXPuwEtzfxTzK6bSG2YgwuJCxvqqilY
go0Mv6yG0LMLdR1gvSxTeK/q8r6PFQ7CUFF3JynLrB6VyJheyly7V5taf6G37m1KFcxhjPW0SPVh
/W3hfrdndjdubOroieK1kDZkT9mIfnCNrWr4Yg8WLWZVs3wSa646Ab1xnzN2/YSepJAQj+yes3hV
Du6UGtdMJupOhVe0XxYtjjEOTOMBFXv2Q4D8n0puSdwf0Xto2XML0mPFkHBwIluYIDXWOGquRT3d
thko725tsxvbGW9slLix015BEE8+o4t5nMasOak11x9i4I1n2BN2Dgp6fa7KDbJAk39IifVcFjtR
rlHPgaNnJQJYm2SyiV0h5LDYysnSxle83POeht/GoiWrlvWPPe7pMaTjKjT75EzOsYb03nzpkmTY
2aiJ79v2mg3nQ1gMJmJ51T3bSD2fy9kRQI2LJejxZ7OK6sQ9MJL+fTHYNXJEOT2xFhcTm04StCCb
8Fg1EcUuU0crnaKr5RU9wslpJK/+rLGh4AmYmbsMX2PmbQt2VLT+hgdLawVp3mu7UsvVQ6xx7Wa+
WCA86mejEvVBxWvBX3K9WKMpMpJGjKpfikvVtd1zyE0zoOS69zq7U85zz0WENXZGcSNy0L6WJo9R
2j1UafzopQXEkWaQavOFxJtHJJZ2ES78oz9tHpJJ2kkaaSyJc0e7z2PNxq5npPUxk+VwOffJD1wq
WNpF8RKdQlkjh1+QK2+mFOI2pWXOkHVzVhxZAJoTcbFlGV1bt8l76oPKq5nqsbtkq67TNZijjU2f
HVdwqu2258Q/QZyRx+lfPBL/ogdWfuRv0gy+LbiFPA6FDUVWRbT5rs1g7yJavC2LbWK//PmP24F4
BzgE5hQrYPxa2Ad4uv54HBLuACOFh9hGaUZK4R7yN64HhEj+x+MQVQaTGDkTLiRsh/+4V+iXOiyr
afRz5GM6Da0pmlDXBY8M23Gy3VrSDCiUgjtpGy5xcx0P+JiRaUZj9OiWctZdqLi1cmltImk7dPgJ
D1MCb1eK+cMVPtH1iCOke9TXphwDoiYdKa6W8BYvZms9tNWkuzerG2r1o6wmvEJA6q2HeAkLGB1T
Rf15RI/jp5ne8RgWIfqhK5XEZBMVjaQVa5BLrTHeVEepP8a2lfePzVKBzxukQmkhqp5VmNzuYSiE
+Un5LmZKXXPcJM5RKbLsdpbKJ9EPRNB2E0SruYwupVRJp00wpSVmhtwqdkKqqZaisvBkkqwBAUm5
dYC+d5VDbzoj2DoUiEAuPa9zy4OaLvGcdYyUbtdNxk0ng1UJfMD5RZM6r7FJvpHoBOu9jCLCfVJX
GlZnbXwMZRMn2I3koxyPYi8WYXOTy/LOHnNuiSRMXyta9bFUy1fI3OlDLBtB6Z4OSQSqI+uRWiin
/HulKEh4X+k6+jIKR1N4bhQVOoJ7Vy2x6tEY7Vxbi9lcAcmPbh32PjRU6qagHNVixVLDswByCGHi
Jd7KVWXN6iQq5ROtivapn/L5VkxqV/oKcISG0GGk9Z4k5TyUdGPchWmTx8GchkvomWMp2yE4Cypv
1rLyUCpmo9HSnWjf6O6B2hzynso9cxqtmznipcAf0Ec7UDB6N+VcK/FVp0NxHcdtWIJyDG8i0RiP
gyihI7odBHL2R/2AQXDrybVpzNVjqnMjtLPI15KSDsaurZe9U8d9e8RL73w07LbzZ1MsJQnAebgl
8lxcLKq3d1SVVt90zrT3YZP0nGOoF56xuPWzrUzd7Rr2wx0pX4Wv1yENY8F2r2ptny7l/ULHMfk/
Huc0aOWpkIsp6V9yxAOvxPUSC8f4LMr3Yu4fM/zJ3K0b51bPFl6TFqcltSijoY2nHhnF54btyhB6
csicvn52St4NOPZra/VadCnakUWq7btqrkhsOzN99zS/fBlVIag+sMR4oBaY/4SRTGVL1dLJhoMQ
G10Wq8FaW/E+H2g5g7Ey3OCrsq51JR6fqNcEumUMvJmtsVI/Ozkg47GvxWPZLjmhrmk5pJBFng2F
zVQ8VGMSrM2kflmSZXpwq9odT90yrgapmlE9WR11YR7Kk+tXMb+zS2mCDSGg5WanpaxD364T/Za+
OW5TaLeHf855xG321+eR92V5y7tfY+NlI8dvZ5INY0JSdnEOs8BWuQX/diYZklElXUemxPDKOffH
qcQinClX3t+BF/CRtIX9diqZ7/gjtudkbzSJPeT0+xunEpf9n7cFOrx4xlV2FmRuaL+QX8LPu274
TnG21Kmvzoo3urXwBxZMAPsGL9HHNoCD971IgBEteqvuvvug/gt0wF2VlH33739x0v4vn9AhS429
8rt16+dPyAJ6YDOR+hkw3UWPr1yjBIBu73/6Zfwvn4Wg0Z8/D5lNfro63xo/QU3/0zdWxaPG5Tz0
umyg0Cq3ENMd0H73wl2UwIynguRdhgVg5xKO4AG0OJ/iAaAjHkECOkPiBINiNOd0KBuaGsGoEkSM
2A63WfsAjM4JujQ1btukjH2jsbtbfsHq5KmDbuwUQhcPK7ujvWJixwFEGnlJPRe7GHpFQKAlPNdj
W+LxMqIg1obhZOZI7ei0w0GYFTO7pRDpmGf3SSNHd2PqWjyhKiTQ13WifK1ZnTl36a51ofk2LHD7
HnIEoR9OwtLKpx04W0zSnXAvizYVj5aI6p7eWmDgZjoWBwWztY/PAjExj5UjMKXqfWOvzXXkqgOo
WdE/227NFRvJ076YupE9mqGy7FttiF9WYCA7R8vrYx7Fuo/PMt2tyeRiIjVxelJhsfSBsSr6sQen
S3EVgEM3II7j7lOOt3tHm0yKNNfsnFc1D7pFLfwBVxQkh7oFOQV3sHTt6no1lvAVpYh695YNQFHD
lRfNnJj+nA7GnpI9fqwNS/bdnEGKCJS+pnIusqIXSoZBN8C4P+sRrHFvMlhLsxfH4RpTKV2H4fRe
MSf3jOdu2Vdd0QYLLSAHUaUpEU2Az3KPR7WHoR37BDCuICPCVWGN7hY7bDGjY6xzm9G5jtOlfnKx
cOxn1mGHUu/rnQ0tmnHJ6PcGL4ydoMgywDXfY6en8jjOmjwggDOc5NFNQKSmgq6sywuQgLepiI3e
E8qCap6E1T0Ypg5J10p3oTViq6Ac4DOGYCRUfpejBw0zebEdmB156+bHQu0p/oqBPpGnWXil2vbB
0ar17ERZhDCeTuy61vyg5sYjPLvE6yabgdB6Hjn7/S5LhuckqdiXN6RRcB1SCe0Ul6zmTVFPaM7K
EJ5SO++v2t75AAh+3JeOlWC7NTSYWiisVdOA8Yqszi9G67gO9r3QUo0vSYwssuqKRs0p24OgACiV
UvVAfw1ea7LxXJJW/UFwf/TiNr+jnmagoByCpdU7pm9q63CIrW4EK1Ow9TIU7Q7YSuQPglsnPUkf
Gh5i16SA5ge7hSq2Yq18ghjFwovHwEnld0H5nkGiCY7+rnScBecwQPCJQKk3RyG53cmpeNglunZM
Q1256GX/GRN05HPpTtiNFW2dBjUX2I+OjofOcVgtrTBeoqU3HkDStX7I0MwbQPmKJTx+SHgy5X46
zIbYgf4wTk3WjR/DVtTvba29nkdxUuP4ODjm0yAXsl8KchlQLDMBQm7J9n0D/kejUJAxITfyo6ND
jK603kH24Fa6NuuRwZdaRw10nxWpPVEJp7mzaJuDpcPdBY+nvLkRrirD9D6z297CbqiK/Jhi4jsq
VfWFWpruYGM7GnGR5Bw38OSU3AQ7KKLb1AgvQ9r+kLN/+fBnMPvjw99RKRDnVCMCynAhPVw/P/wJ
9NaU0jueKfB6Ey18Zkb3/zk3Dn4cv75x7F6qcvkLVZAP/n7hkKI2KAKQCTJOu10Qflw4mHUN2sKw
12Ga5gj+jz8B+dw1cUbzhxLMtTmnf5+CbbbD0u2gaeSZkAX/zn0DL/SfXwMu9xduLrg98fFpQoqG
P7G3bF7g8GbboE6UbwiEk9+WefIh1mOVipQo/oBAPfmlY8TwGtcUAJ/S3CxGQxdVOfaDzJSXyHtT
yYu4n2+LUhyKumhvwtihXZAsK5EQokgTlBQMe1AO29W5mUqr2GVWHV9jYAB0QN+EB01mDTBaue9X
Ix+DQmWZLwB8IH3NbnPAZ64cZVJvv8wQ8KwwRn7j/L5UhTtcDM67vUFwzy86dbD8FMzeXiypsdPS
eAD8Q+MyVTqkJFQt9CAigYI0iOKojj4HgzDR/FrIN2D1yGjBzQnixZqDKa+T/agm2mMOYYAqg4wk
yWCoV64VAjMyqRcJhbEeAAZ1+2oAzxIO9fo1ywz3Ralmxj8rNx04Sq71GZbezASgKEHWRtYjRFHh
J+VU3iSuNd6zX4ZVbRHUWe2qfKjhpvB0rIjrxKC+qIp57Umq4FHI7goH3ZYGDwKUetR4CgcilIVO
9bTc8Wy+ky42XrQEFxW76JEHrQnQJqe03qAZgIJDnBm0ey44GrmxqKWqBE5h00+CQGskxEWqwSWq
tawvTly9cBnFdwUkIVRpscSuYfkWQ5xEurQ+0QzmH9u4TUsm1nbK+FEWPCitdeI7r/GNJKApcCGI
M02NCxU7S+G3fWJ56aike7t23uxM+5DmxeO6Wm9LPGiUonI4QWDgxAOuGsBrvQ7VxUGSxb/piNPQ
T5dW2OMOsfvzqI2fgBCGN1k8PKSgEbwQS8o60lDR2c1wtNq6/jD30S2qgeqHhvEymfGz1RvPilE8
FNzDKaEgyZmZ5nBE9qjhfGlQ4MT0yULFXSv4WUtV8PwvFswMuvWpEp2KfYRC2GiS9aK2s++t/oVk
XQfKWXc8GKjqVcLL9KoexuS1It+wNyYtPK6Ew/YjG+IAHVPZx0Zb+Y2OWq0uDY209gCjvyjSe/wp
7sMkim7fcCfgJbLMz3Zq655uWZrfdaVBPXsYD2e9sMMlcEbdueYCquwJWWiLz+aXIDpf+LozzHDd
k/OllslC3mZnznGVTPpl3UjkmLnFwxpawg8lqLwxOTqdjV6eS5A58gxMc62QfHPE7AhHZg/1HPuS
Db2kDj+mwwTiiz5b7dRurHQ7BZuuGADULYlSH8GSkgUWLI1TMpngJIZuvmkNI9p1qTVcm0LKYxLP
PkhQO3U5+PIMiW/nEeqSbgLp7tKtcFkKbu6uBDzDRLXx30rqsyUB0JU2ji9NrrdQKua7Sm/TKzYp
S8ZlE3R3lCTzjvtCcilKZ0V/tvqdNaff2mZipMjq2ImCaDUUJAQ7mx55MEyPDsV1x0YNzQ9sSqwr
C4n8OJhDF0AnyXY9dpVz1Ufxp3TozQ9Yi77+cw7LvyRZBG95/xfDOR/723COVEyhG1xn1k1MiZxW
34dz8x1rMGY2ipRtkxoBwfn6Yzi331nUdjE6s2zmDFMl/eL3wxIsBgUGrsVhSfX831soa1IR/ilK
RCaJ9h3XIldsSEFbJqB+PivVeh7JKyT+WjVIvfJa3NflnVIXrhfKK3PZh5VfCDphJiupb/Gj0/4n
L9kp5cR7NCWyoPIKvnAXD4V9NFnZgnecil03h7ZfyKs7fTpJoDhc5/GwfSjB6VzhlDi5pT7ga+Cd
EerVJUvJA0+SsRfLEcFJp+F5kmPD0jvP6ip2lRwoViYLfLG0F4tqClRBqKVDxzpHZiwOBpn5A5B8
3EzOzKAiRxZrG17kGKNtE40lhxtFMOYUoz7vgRymPHiT/lUf6/reloPRuM1IdjG8OSTyLnGrF0+R
NZaEEhmq8nzMA6Gh3eWzw0VdDl+mHMNKOZDZUQY2Zl7rHf7ikpmCvuhIjnCOHOaobnCOCd1pPsd8
dOfIoc9a23Yfj4p2pHnb3tWY+45KW6a05i72IVraNhjlEBnKcbKSg6UBjQkjSZ6fkD7LvbZNoHOW
5Wd31AUlvwyo0cCoOpt1/KBF0YvhWsjCrAT2Sm0S943SJkgLvTsAwaDaQU2gigrTAphv9h1aqvIM
ARdQk1uE+7FIujPtKJOXp3nS+IbJIjUmmYgvfDT3mQHYpw7XnB9qisERGZ6gQKLWBzZcuq8zVhxn
BUhhVJl6DTUKbo4mCToLF8mBqE2qPyxA/45KMs97AgtSh8W4+UoVFx1tk9q+LrPdX+kNpJ5ig/bE
LLgCazKTo9osQH3ARlPpxgb4vVsNcsYYU9qJ4AC5kghE73p/22yYIChuIIOAvkWPdOxE981GFJJs
IV1ShmbJGyLpAHpISApRJ+ARTd2q+lMDo6iJYhGIaU73eT2H+8XJ1Os1pEMo59L2FUuTdqoIY980
Fl/ZpJrVy6oP6wn9v/1MPUVx6Nj/7SgmMK+qcH4ceyRWWZE6BZmejQEgbgJ12tr5reJSyEbH4K0T
KVUwtl2HGsysHWCtVcmwy01LvTrFc1wNy5F0KUHQCYZ7EBltih1jGr/2GNv3qdF0j8i167GS25tx
6deRM0uPQJhbFpF8ueSZFXNW0HlY0DhR4k5+PGKHZApUksgrOkcfPcEuk4XXkO0IavfPU1k2n8PV
4MZVG7wIvHIaw4wuKNzvy5jpt/Vs51f0kCD5KKSllXopoaIu+qfWLR+pNyLqZ/bFeZViMGyw+tvK
C4ZC8YoUmtSLl5LXdler9iFD2TqssJ07CQhDWlaKNPRHTIZBCrUmwLgX710GWL9LS/XUb6I0TVGh
4sd8jx1XwmJ6wCepfmGcj25KquA/sD6Hiz5E6bEYY/0B8o2DIQbNu0WYI3g7njHb0XlfhgbzQoXg
ZXdrMA0OolNB0yMAS9vjBxN6cL7p8xGDerABKNILuT4uDlaVlnTGjv9oXauLRmsEtEGvADrglZVD
CXnlZoEqxXl8eVXA83DdCb3orpXeEBdyEVuzouMNBo3iChVhOzfJVbycKZQCR2g7t3PUU+VIYm5k
w0qdhHZfz3l5sAnL3GDCCY8Om71D3Y630QI5NhFTdC7k+mBwQuXDSPO5T7pf2+O2pWdgNSnrzSt7
ushFwT4KizmYuZbRxwhe04JtCGVe7m4qXn1uC02rVuy3qCxovrQ0b17bM9KOvpM9tAdbbjRm3shc
rOpbCs8+Omv5IVU7EPLiJXTcJ5XtkEsamgbyvbNMdFmqGDKqlA7NLk94kadvE5hkzzRby3Oi6bbG
D0jt6RNlbdAB8GD41tozDFSr2vqMLG4SjIpozGM6RdEnO6u0N5rLQsfj6xfoUtqs+rZLUBuWVza/
OvkMVj9u0885NawPcT6nH1XsKoKzg1sQoqmpzl7dFRZg08m4FzU1KVmdG4eqtpZgddXyMIELuM61
QjEDcqaFw19PKvYjw3APWdIK/VJJzW9Use3wQ8aHuNCcfSryhZfB5PgoReEBB5f+IVHt8QyJuG18
QMnW+5C93reCxZjXhFBlBnP8bExxdDuD6ziOUkKaNjVplMJSsXXOSbGJptJ+x1pYB/GMFFWB5Dvl
Up6i65HQipSsXCleMelm1zh0PvRS2NKkxBVLsauUsheyGitdKYWZUhT759wDETF+LZp4b+Xw9kv6
i7Q+fb8Huu8g9slFCNdBg/28g3L1/R4oNZP/R96ZNbXNpFH4r0zNvSjtli7mq4o3jFkChISQG5dZ
Pu377l8/TxuTmMQQZ0TNUDW6S2TU6lYv73bOAcxBdsYi+kGehnjFxg6kkgo0B9UGQmwKfRJR/7Sx
A80DqgVwOyxsQBwlKrH+JGiCHPUvhqAuUzFAESNKJCZJ4OeGIAWxQa5H8gQVBlhNozr3jlF/YApp
pYQcglZWVgLhgyZpUxvYNuBgQF5w24cFieHSjlIytxVYKicurltwlJyLcerA2lAY9lKOoaIeDWzJ
V4YaceLFUVOFljuMtS6upk0kJf4MbnJUQP0YMPM89ePIQbZbHNNjQr0IUMV5EFZXCert2t9a21TQ
nhGfmLhWV81KCGGNY8iW0dshHHBIeDcCopCb8dGA1MhXN8SCnXe63qVDRHMblbomc7E60RGgIpQe
BkbhTh2S9kdUMoTtYSFxMEw0dPzIYCc6pOJaY3b1aYjgYzaiTG7ljyLoruGDzhaWPKqDtgi/WUi3
DY4btZKac/w63zqLZcdNDrO6hmQ8wmCbOY4sxYeLZg1hXMMZzTW0EVWTQsOf1SGawBlE4hxZJG3k
B5mXD1sfDrFxIPCRnuEYQItTNfwKEU4TjjMbjSlwAvBqWdQQXzpCD4qNGLAJtkoJ9NInlzABVZfK
w4LU2DVF3NlRhAqWI+SwBjLCWJ2lRTWigRStD33LCDTYKgzgfj5S9Coauq73qfRs6W+tBtYJLYlc
N0NtgWIzLM4pXx+45YUnoZYysUttpX2si8KY4WVbQ1u46Ypw2FXhuptWkOVj8E649aTApWmQOPZJ
1OpSN6YS30cfJHYgtSsjh8BLEQaXRRi1X6pCki/Bivi3pbrw7kkK2vIQHV/9S+IVAw2qR7meen64
gLVqgVAOZabkK7p8imNi3kIWGp4sYiBAI0dVusWYWrvMHxl66qG0VAcNyO42QHZNyd0vMQmSUVKa
KaACu+3GKWUDKFAErgszWh2GxjRPFbeGzDO2jbnSriAngVtEPrcdqTAIuUlqO9GMFGqByHeacRZZ
JM9Y7YF2hA8eqidZBlf+sOOoWZ3EpWkW48rNr71BjtJ93oTujZ0PpGAMVBLihf+bPVhUMr28B3+4
9V52xcWfPm7BqABaA8pSBYAb15uS0R9bsCK2PW4h8IHfreNvf3fFuaFQ1kU2wbZheuRxmy2YElgK
wPDFiXjj3hMI/5MtGLatn7fgwQBKXt4BzB/ZIiGUse2La0ngu3asjyxnQPYmsq48svtDMMExqpaI
ckNlbZ+riVSP2i6A2ciMBpNIiTGZIqWbS2lQTMirayMEY/MLaqniISJE/sVqBb91OsASisyY7Axu
oJ4mq1mklaD3GlSfgLkBMyukZdTaFL9KJWng1eDOYLRmikXFoZshE9QuAvXUps7os9y06ee4y3Qy
X4Z/mlIUPwWY6oybJjzuYhFQG4DyoiicOhbAOYtvBbG9IcA7Elrk9ia4Q4BKPVWeslRWJJcz7xQM
dTqzI33eAVEZxsQzYfdovesqlKObwO2sG0V1HKgMUY1dYXQNV02uEy3QKeQdFNlZSAxxbgJfoTTV
OOwsNZlmhlrf2ilxA5JP7mEF5+VEiwf2WGmNcuyWpAEC5JauW5Lb51LZXWgr+LfCLDSGpkpmTIn1
e1ltfUxAg/NA/CWrn/Cx06TjrMyRkooMRr7punvZcQbfpND3DyW4Ya6N1MnGOZbtmAo4qKjyQXKa
KU17zOjc+KEsZ3AAKYbLm5H990VGoi4YLa2iK22e0ScnvLc73bsPlRLRjmbQXrdS4Z/Ytd8CJASH
ft9lnfdtJfvxSZoRT1344ZIvWZ4mgzw5TxFpHa4Cz0RvCw33cSACfKkI9VUi6BeL8F8tAoGmCAki
Y2Ec5yJMaIuAoSJCh3CjNZ/cdTwxXMcW0YgizmgScQwgzZ/EIggJ16N3pntJO1FFiLIO21XARiv7
x227Os9FKBM0pgSeGrk7eEvSUZY0sIew48FE0BJdkqhcOK8pr57IQjaPAxgFvVBSLmQhqlcJeb2k
Um+dQLII3JfybZMnJFJKFYphG98ZDtZYnYUDWYZSEypob00K7abScZZk6qyKOxSzEk7iSRQuFieK
mTpzSFKzYaZ1H9V0ASdUQoIWsUv7NK51/Vgyc+sGylHnU0e+FvaCRZXP8kUdEffAFUktKAFCYOB6
0n6CizGfohamfs6I4RwvKIYZh4adXuPv5jMnJdvuK9qNZsCCHDvBYgZRFwe06jVTS2Gy57URfbW8
YmmpZXw4QK3pHB41f04OK5/mUL9gaNjpuDGLEBNCqHbGHkMbOJME7qGpAER9WgA4RQsREoUEIcWv
sua1c6joZbBDAzOfGbqanEZmp51RPd1O47qxx8KCmmhpSipnVSqXOU+eVy5hvRKagGzUrkz7yvMG
yVTR4uwq8sTCQ+TiRrNC9Qu6taE8zNqYGtOsBBNeqzBcsjt0U0EAC7DUr+YWVCiHVaiy2PRCOZLg
vvrqSXKJNEYeWXc5QbERBTaEgGyXepZknmv1hWuYwNcpHo9bmFWy4Itc28ea75ypCkiutGoCBre8
UvV6GSsxVWoV57KKoTcx1PjSNZv63FfacOzakGOtytg6SqiTnhoFjcWqXHx+PwfqpiB7vCyXhA6B
K11UD3l3+VBUQKOfyrHE3XUZ1FXyn/3o9QdtgFJXXfrwr38u72H2gLGmzL27kiP1ZwyVIDl5dkSv
X2z91q89J0QcoazuaUBRDyioJqhB8fL64vwLE9iqNrdhcJYpWBOYd9rZGp+XRuD1zj0O5eu/efbi
d0mF6jOfwPGS+NkAEITfq+s/PeFH1+0DwSzDuc8mtb544FbXMVy4RLR/c/txqP/7Q/C7OaBDZNNv
DsgHlNNQOyDYR7dGAPpu9JnJ2glo3f/k6/+u65tp+Vio8n1d/sn0Vw4sQgBwEmF8bnXdIjwACFqg
ph4vUjTvawQIQkCFzlv3//QqMSqRo9rq/+DAwhYmFc2keLzeX//Bdti9pz7bH+k8ISS73X14PTQZ
UKkm3JP19d66Dz6QIlhdw53pNwFUuLkg5QLQ92wE7ANoTRBZFYjC9fXY0Pvb/QTmp9cIQPYMUEij
4HrT0+cDocgwlJEShjP+8Rx4t3sh791zIJhOQKW21/zWlmAdqBpoasyBzXn4XmeEiCP0Ggg+OWuL
vupsAeL6aXOQD6ACQolC6PjQ0PtbEyLG0msExOqnEIK4yObi+NuaChiN1HsqkEE+/eCdDoTQIuk5
ELKB/BOVIo8zQX6+OWBCWsTtAWXvPwB7TJfvrsbI9cL7tZPhPRS7fJGXfvBkYf96f9uHwIR+9kPh
czy2/ehoiH//9cwGW0/2rZtPk3/dzubPNx38telnbT316uk/Zx7EEfmd261vdJvXPFtGOCkfux3q
NYhpUT6DAfDjdX7xl75/+1ef7uxSEuDxRAaZP30ff9wsdymYYb+xwliovZ+/vK/iHZHY7wZi3wZG
8DUU/7j06l0awaKCGNRr/24gQxbv/MobM69vL/aQkls71zv97r3m0bdl9PfOT72x1QRwuG8vbpLb
h6enbFGpiDBA30df8e63O+bR09tjZ/VtYh8hqp4fYT1NXyYbFxp/fXtxTgjhYVm9mH5+i03j9+om
PcfpY/wK8l57g111D03xnl04WxZM2eblKStcmr4few/u+p7d+D27ct8Gfk+A2beFJTSlu86gJy/1
Dc6H4+Wu4+GpgTdY1nPPeXUyvYEpcBTtOOGeuoDX0neyQmJ8+0pZzBus6j/m9+o5syZx5by80woN
hr5jtgcpU98+vLLTrjlO+j5/DwRZzyb2qLvv2cIeFV19W9gH2t+7jerOfQXM9wZr/EPAiXcE4/uL
9ofxBuv8w/0yem03FBGGvivv9wUkr36NXW7m92DMr87nU+Zp158996zFL+7Ch2X+178BAAD//w==
</cx:binary>
              </cx:geoCache>
            </cx:geography>
          </cx:layoutPr>
        </cx:series>
      </cx:plotAreaRegion>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529169</xdr:colOff>
      <xdr:row>3</xdr:row>
      <xdr:rowOff>148166</xdr:rowOff>
    </xdr:from>
    <xdr:to>
      <xdr:col>9</xdr:col>
      <xdr:colOff>645584</xdr:colOff>
      <xdr:row>21</xdr:row>
      <xdr:rowOff>10584</xdr:rowOff>
    </xdr:to>
    <xdr:graphicFrame macro="">
      <xdr:nvGraphicFramePr>
        <xdr:cNvPr id="2" name="Chart 1">
          <a:extLst>
            <a:ext uri="{FF2B5EF4-FFF2-40B4-BE49-F238E27FC236}">
              <a16:creationId xmlns:a16="http://schemas.microsoft.com/office/drawing/2014/main" id="{6EE83B2E-D91C-405E-BFCE-87F508807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402167</xdr:colOff>
      <xdr:row>3</xdr:row>
      <xdr:rowOff>148166</xdr:rowOff>
    </xdr:from>
    <xdr:to>
      <xdr:col>20</xdr:col>
      <xdr:colOff>635001</xdr:colOff>
      <xdr:row>21</xdr:row>
      <xdr:rowOff>42334</xdr:rowOff>
    </xdr:to>
    <xdr:graphicFrame macro="">
      <xdr:nvGraphicFramePr>
        <xdr:cNvPr id="3" name="Chart 2">
          <a:extLst>
            <a:ext uri="{FF2B5EF4-FFF2-40B4-BE49-F238E27FC236}">
              <a16:creationId xmlns:a16="http://schemas.microsoft.com/office/drawing/2014/main" id="{5DAEFA8C-26AB-40E8-A34E-91C3D3BCD5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21166</xdr:colOff>
      <xdr:row>21</xdr:row>
      <xdr:rowOff>27214</xdr:rowOff>
    </xdr:from>
    <xdr:to>
      <xdr:col>6</xdr:col>
      <xdr:colOff>630766</xdr:colOff>
      <xdr:row>37</xdr:row>
      <xdr:rowOff>31750</xdr:rowOff>
    </xdr:to>
    <xdr:graphicFrame macro="">
      <xdr:nvGraphicFramePr>
        <xdr:cNvPr id="4" name="Chart 3">
          <a:extLst>
            <a:ext uri="{FF2B5EF4-FFF2-40B4-BE49-F238E27FC236}">
              <a16:creationId xmlns:a16="http://schemas.microsoft.com/office/drawing/2014/main" id="{9FE4622B-55AE-454B-BC82-9B88488CB4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635000</xdr:colOff>
      <xdr:row>21</xdr:row>
      <xdr:rowOff>54429</xdr:rowOff>
    </xdr:from>
    <xdr:to>
      <xdr:col>13</xdr:col>
      <xdr:colOff>588433</xdr:colOff>
      <xdr:row>37</xdr:row>
      <xdr:rowOff>31750</xdr:rowOff>
    </xdr:to>
    <xdr:graphicFrame macro="">
      <xdr:nvGraphicFramePr>
        <xdr:cNvPr id="5" name="Chart 4">
          <a:extLst>
            <a:ext uri="{FF2B5EF4-FFF2-40B4-BE49-F238E27FC236}">
              <a16:creationId xmlns:a16="http://schemas.microsoft.com/office/drawing/2014/main" id="{BE2CF4DC-82CA-47EA-B060-994539E85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582083</xdr:colOff>
      <xdr:row>21</xdr:row>
      <xdr:rowOff>54430</xdr:rowOff>
    </xdr:from>
    <xdr:to>
      <xdr:col>20</xdr:col>
      <xdr:colOff>635000</xdr:colOff>
      <xdr:row>37</xdr:row>
      <xdr:rowOff>30079</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DF4BD513-6A24-459A-81F1-A70DE5D0CD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167283" y="3788230"/>
              <a:ext cx="4675717" cy="28204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31750</xdr:colOff>
      <xdr:row>0</xdr:row>
      <xdr:rowOff>44450</xdr:rowOff>
    </xdr:from>
    <xdr:to>
      <xdr:col>2</xdr:col>
      <xdr:colOff>548217</xdr:colOff>
      <xdr:row>8</xdr:row>
      <xdr:rowOff>137584</xdr:rowOff>
    </xdr:to>
    <mc:AlternateContent xmlns:mc="http://schemas.openxmlformats.org/markup-compatibility/2006" xmlns:a14="http://schemas.microsoft.com/office/drawing/2010/main">
      <mc:Choice Requires="a14">
        <xdr:graphicFrame macro="">
          <xdr:nvGraphicFramePr>
            <xdr:cNvPr id="7" name="Date">
              <a:extLst>
                <a:ext uri="{FF2B5EF4-FFF2-40B4-BE49-F238E27FC236}">
                  <a16:creationId xmlns:a16="http://schemas.microsoft.com/office/drawing/2014/main" id="{8706EDB4-4EDA-4177-AB69-80D3B490CE6E}"/>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31750" y="44450"/>
              <a:ext cx="1840896" cy="15445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9</xdr:row>
      <xdr:rowOff>10584</xdr:rowOff>
    </xdr:from>
    <xdr:to>
      <xdr:col>2</xdr:col>
      <xdr:colOff>497418</xdr:colOff>
      <xdr:row>20</xdr:row>
      <xdr:rowOff>31751</xdr:rowOff>
    </xdr:to>
    <xdr:sp macro="" textlink="">
      <xdr:nvSpPr>
        <xdr:cNvPr id="8" name="Oval 7">
          <a:extLst>
            <a:ext uri="{FF2B5EF4-FFF2-40B4-BE49-F238E27FC236}">
              <a16:creationId xmlns:a16="http://schemas.microsoft.com/office/drawing/2014/main" id="{637A837F-67DA-434D-BF7B-F22154277450}"/>
            </a:ext>
          </a:extLst>
        </xdr:cNvPr>
        <xdr:cNvSpPr/>
      </xdr:nvSpPr>
      <xdr:spPr>
        <a:xfrm>
          <a:off x="1" y="1629834"/>
          <a:ext cx="1809750" cy="2000250"/>
        </a:xfrm>
        <a:prstGeom prst="ellipse">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cap="none" spc="0">
              <a:ln w="0"/>
              <a:solidFill>
                <a:schemeClr val="bg1"/>
              </a:solidFill>
              <a:effectLst>
                <a:outerShdw blurRad="38100" dist="19050" dir="2700000" algn="tl" rotWithShape="0">
                  <a:schemeClr val="dk1">
                    <a:alpha val="40000"/>
                  </a:schemeClr>
                </a:outerShdw>
              </a:effectLst>
            </a:rPr>
            <a:t>TOTAL</a:t>
          </a:r>
        </a:p>
        <a:p>
          <a:pPr algn="ctr"/>
          <a:r>
            <a:rPr lang="en-US" sz="2400" b="1" cap="none" spc="0">
              <a:ln w="0"/>
              <a:solidFill>
                <a:schemeClr val="bg1"/>
              </a:solidFill>
              <a:effectLst>
                <a:outerShdw blurRad="38100" dist="19050" dir="2700000" algn="tl" rotWithShape="0">
                  <a:schemeClr val="dk1">
                    <a:alpha val="40000"/>
                  </a:schemeClr>
                </a:outerShdw>
              </a:effectLst>
            </a:rPr>
            <a:t>ASSETS</a:t>
          </a:r>
        </a:p>
      </xdr:txBody>
    </xdr:sp>
    <xdr:clientData/>
  </xdr:twoCellAnchor>
  <xdr:twoCellAnchor>
    <xdr:from>
      <xdr:col>0</xdr:col>
      <xdr:colOff>275168</xdr:colOff>
      <xdr:row>15</xdr:row>
      <xdr:rowOff>116417</xdr:rowOff>
    </xdr:from>
    <xdr:to>
      <xdr:col>2</xdr:col>
      <xdr:colOff>201085</xdr:colOff>
      <xdr:row>18</xdr:row>
      <xdr:rowOff>127000</xdr:rowOff>
    </xdr:to>
    <xdr:sp macro="" textlink="Insight!$C$28">
      <xdr:nvSpPr>
        <xdr:cNvPr id="9" name="TextBox 8">
          <a:extLst>
            <a:ext uri="{FF2B5EF4-FFF2-40B4-BE49-F238E27FC236}">
              <a16:creationId xmlns:a16="http://schemas.microsoft.com/office/drawing/2014/main" id="{BD4C6100-02ED-4849-853A-3616116A4508}"/>
            </a:ext>
          </a:extLst>
        </xdr:cNvPr>
        <xdr:cNvSpPr txBox="1"/>
      </xdr:nvSpPr>
      <xdr:spPr>
        <a:xfrm>
          <a:off x="275168" y="2815167"/>
          <a:ext cx="1238250" cy="550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651C28-738F-40CE-85A6-62A92D7C2018}" type="TxLink">
            <a:rPr lang="en-US" sz="5400" b="1" i="0" u="none" strike="noStrike">
              <a:solidFill>
                <a:schemeClr val="bg1"/>
              </a:solidFill>
              <a:latin typeface="Aptos Narrow"/>
            </a:rPr>
            <a:pPr algn="ctr"/>
            <a:t>200</a:t>
          </a:fld>
          <a:endParaRPr lang="en-US" sz="4400">
            <a:solidFill>
              <a:schemeClr val="bg1"/>
            </a:solidFill>
          </a:endParaRPr>
        </a:p>
      </xdr:txBody>
    </xdr:sp>
    <xdr:clientData/>
  </xdr:twoCellAnchor>
  <xdr:twoCellAnchor>
    <xdr:from>
      <xdr:col>3</xdr:col>
      <xdr:colOff>391583</xdr:colOff>
      <xdr:row>1</xdr:row>
      <xdr:rowOff>0</xdr:rowOff>
    </xdr:from>
    <xdr:to>
      <xdr:col>20</xdr:col>
      <xdr:colOff>63500</xdr:colOff>
      <xdr:row>3</xdr:row>
      <xdr:rowOff>116417</xdr:rowOff>
    </xdr:to>
    <xdr:sp macro="" textlink="">
      <xdr:nvSpPr>
        <xdr:cNvPr id="10" name="Rectangle: Rounded Corners 9">
          <a:extLst>
            <a:ext uri="{FF2B5EF4-FFF2-40B4-BE49-F238E27FC236}">
              <a16:creationId xmlns:a16="http://schemas.microsoft.com/office/drawing/2014/main" id="{84FF90A6-ACA1-41C6-A36F-CD1508DCD596}"/>
            </a:ext>
          </a:extLst>
        </xdr:cNvPr>
        <xdr:cNvSpPr/>
      </xdr:nvSpPr>
      <xdr:spPr>
        <a:xfrm>
          <a:off x="2360083" y="179917"/>
          <a:ext cx="10826750" cy="47625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2800" b="1" cap="none" spc="0">
              <a:ln w="6600">
                <a:solidFill>
                  <a:schemeClr val="accent2"/>
                </a:solidFill>
                <a:prstDash val="solid"/>
              </a:ln>
              <a:solidFill>
                <a:srgbClr val="FFFFFF"/>
              </a:solidFill>
              <a:effectLst>
                <a:outerShdw dist="38100" dir="2700000" algn="tl" rotWithShape="0">
                  <a:schemeClr val="accent2"/>
                </a:outerShdw>
              </a:effectLst>
              <a:latin typeface="Copperplate Gothic Bold" panose="020E0705020206020404" pitchFamily="34" charset="0"/>
            </a:rPr>
            <a:t>XYZ TELECOMM SECURITY SOLUTION DASHBORAD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 PC" refreshedDate="45419.981266435185" createdVersion="7" refreshedVersion="7" minRefreshableVersion="3" recordCount="200" xr:uid="{E886111F-7019-450E-A6E3-28DF3C323207}">
  <cacheSource type="worksheet">
    <worksheetSource name="dataset"/>
  </cacheSource>
  <cacheFields count="18">
    <cacheField name="S/N" numFmtId="0">
      <sharedItems containsSemiMixedTypes="0" containsString="0" containsNumber="1" containsInteger="1" minValue="1" maxValue="200"/>
    </cacheField>
    <cacheField name="Country" numFmtId="0">
      <sharedItems/>
    </cacheField>
    <cacheField name="Region" numFmtId="0">
      <sharedItems count="7">
        <s v="HQ"/>
        <s v="LG"/>
        <s v="NE"/>
        <s v="NW"/>
        <s v="SE"/>
        <s v="SS"/>
        <s v="W"/>
      </sharedItems>
    </cacheField>
    <cacheField name="Location HR" numFmtId="0">
      <sharedItems count="56">
        <s v="MB"/>
        <s v="DST"/>
        <s v="HR"/>
        <s v="FN"/>
        <s v="LR"/>
        <s v="CX"/>
        <s v="SCM"/>
        <s v="IT"/>
        <s v="IA"/>
        <s v="Ah_Net"/>
        <s v="Ilupeju"/>
        <s v="Ah_IT"/>
        <s v="Ah_SCM"/>
        <s v="OGBA"/>
        <s v="Lagoon "/>
        <s v="Ah_ENT"/>
        <s v="IKORODU"/>
        <s v="SilverBird"/>
        <s v="Jigawa"/>
        <s v="Kano"/>
        <s v="Yobe"/>
        <s v="Adamawa"/>
        <s v="Gombe"/>
        <s v="Kano-Zonal"/>
        <s v="Kano-Reg"/>
        <s v="Borno"/>
        <s v="Taraba"/>
        <s v="Bauchi"/>
        <s v="Kano2"/>
        <s v="Niger"/>
        <s v="Kaduna"/>
        <s v="Abj"/>
        <s v="ZM &amp; KAT"/>
        <s v="Plateau"/>
        <s v="SKT &amp; KEB"/>
        <s v="Nasarawa"/>
        <s v="Ebonyi"/>
        <s v="Abia"/>
        <s v="Enugu"/>
        <s v="Imo"/>
        <s v="Anambra"/>
        <s v="Benue"/>
        <s v="Edo"/>
        <s v="Akwa Ibom"/>
        <s v="Bayelsa"/>
        <s v="Warri"/>
        <s v="Rivers1"/>
        <s v="Rivers2"/>
        <s v="Asaba"/>
        <s v="Cross River"/>
        <s v="Kwara"/>
        <s v="Ekiti"/>
        <s v="Oyo"/>
        <s v="Ondo"/>
        <s v="Osun"/>
        <s v="Ogun"/>
      </sharedItems>
    </cacheField>
    <cacheField name="EUS SUPPORT" numFmtId="0">
      <sharedItems/>
    </cacheField>
    <cacheField name="Hostname" numFmtId="0">
      <sharedItems/>
    </cacheField>
    <cacheField name="Staff ID" numFmtId="0">
      <sharedItems containsSemiMixedTypes="0" containsString="0" containsNumber="1" containsInteger="1" minValue="1005490" maxValue="2995610"/>
    </cacheField>
    <cacheField name="AD Name" numFmtId="0">
      <sharedItems/>
    </cacheField>
    <cacheField name="Manager" numFmtId="0">
      <sharedItems/>
    </cacheField>
    <cacheField name="Directorate" numFmtId="0">
      <sharedItems count="13">
        <s v="Marketing &amp; Brands"/>
        <s v="Distribution"/>
        <s v="Human Resources"/>
        <s v="Finance"/>
        <s v="Legal &amp; Regulatory Affairs"/>
        <s v="Customer Experience"/>
        <s v="SCM"/>
        <s v="Information Technology"/>
        <s v="Internal Assurance"/>
        <s v="Network"/>
        <s v="Sales"/>
        <s v="Retail"/>
        <s v="Enterprise"/>
      </sharedItems>
    </cacheField>
    <cacheField name="McAfee" numFmtId="0">
      <sharedItems/>
    </cacheField>
    <cacheField name="Forcepoint" numFmtId="0">
      <sharedItems/>
    </cacheField>
    <cacheField name="Lansweeper" numFmtId="0">
      <sharedItems/>
    </cacheField>
    <cacheField name="Solarwind" numFmtId="0">
      <sharedItems/>
    </cacheField>
    <cacheField name="BitLocker" numFmtId="0">
      <sharedItems/>
    </cacheField>
    <cacheField name="Date" numFmtId="164">
      <sharedItems containsDate="1" containsMixedTypes="1" minDate="2024-01-01T00:00:00" maxDate="2024-03-02T00:00:00" count="4">
        <d v="2024-03-01T00:00:00"/>
        <s v=""/>
        <d v="2024-02-01T00:00:00"/>
        <d v="2024-01-01T00:00:00"/>
      </sharedItems>
    </cacheField>
    <cacheField name="Column1" numFmtId="0">
      <sharedItems containsSemiMixedTypes="0" containsString="0" containsNumber="1" containsInteger="1" minValue="0" maxValue="5"/>
    </cacheField>
    <cacheField name="Status" numFmtId="0">
      <sharedItems count="2">
        <s v="Compliance"/>
        <s v="Non-Compliance"/>
      </sharedItems>
    </cacheField>
  </cacheFields>
  <extLst>
    <ext xmlns:x14="http://schemas.microsoft.com/office/spreadsheetml/2009/9/main" uri="{725AE2AE-9491-48be-B2B4-4EB974FC3084}">
      <x14:pivotCacheDefinition pivotCacheId="18263654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1"/>
    <s v="Nigeria"/>
    <x v="0"/>
    <x v="0"/>
    <s v="Chisom Olasunkanmi"/>
    <s v="1780833L"/>
    <n v="1780833"/>
    <s v="Ayebatari Funmilayo"/>
    <s v="Manager A"/>
    <x v="0"/>
    <s v="1780833L"/>
    <s v="1780833L"/>
    <s v="1780833L"/>
    <s v="1780833L"/>
    <s v="1780833L"/>
    <x v="0"/>
    <n v="5"/>
    <x v="0"/>
  </r>
  <r>
    <n v="2"/>
    <s v="Nigeria"/>
    <x v="0"/>
    <x v="1"/>
    <s v="Onome Yaqub"/>
    <s v="2882099L"/>
    <n v="2882099"/>
    <s v="Ebiere Onyinyechukwu"/>
    <s v="Manager B"/>
    <x v="1"/>
    <s v="2882099L"/>
    <s v="2882099L"/>
    <s v="2882099L"/>
    <s v="2882099L"/>
    <s v="2882099L"/>
    <x v="0"/>
    <n v="5"/>
    <x v="0"/>
  </r>
  <r>
    <n v="3"/>
    <s v="Nigeria"/>
    <x v="0"/>
    <x v="0"/>
    <s v="Chisom Olasunkanmi"/>
    <s v="1840162L"/>
    <n v="1840162"/>
    <s v="Olufunmi Nojeem"/>
    <s v="Manager C"/>
    <x v="0"/>
    <s v="1840162L"/>
    <s v="1840162L"/>
    <s v="1840162L"/>
    <s v="1840162L"/>
    <s v="1840162L"/>
    <x v="0"/>
    <n v="5"/>
    <x v="0"/>
  </r>
  <r>
    <n v="4"/>
    <s v="Nigeria"/>
    <x v="0"/>
    <x v="2"/>
    <s v="Onome Yaqub"/>
    <s v="2005451L"/>
    <n v="2005451"/>
    <s v="Ayebatari Onohinosen"/>
    <s v="Manager D"/>
    <x v="2"/>
    <s v="2005451L"/>
    <s v="2005451L"/>
    <s v="2005451L"/>
    <s v="2005451L"/>
    <s v="2005451L"/>
    <x v="0"/>
    <n v="5"/>
    <x v="0"/>
  </r>
  <r>
    <n v="5"/>
    <s v="Nigeria"/>
    <x v="0"/>
    <x v="3"/>
    <s v="Chisom Olasunkanmi"/>
    <s v="2356188L"/>
    <n v="2356188"/>
    <s v="Bankole Tamunoemi"/>
    <s v="Manager E"/>
    <x v="3"/>
    <s v="2356188L"/>
    <s v="2356188L"/>
    <s v="2356188L"/>
    <s v="2356188L"/>
    <s v="2356188L"/>
    <x v="0"/>
    <n v="5"/>
    <x v="0"/>
  </r>
  <r>
    <n v="6"/>
    <s v="Nigeria"/>
    <x v="0"/>
    <x v="4"/>
    <s v="Onome Yaqub"/>
    <s v="2989108L"/>
    <n v="2989108"/>
    <s v="Damilare Habeeb"/>
    <s v="Manager F"/>
    <x v="4"/>
    <s v="2989108L"/>
    <s v="2989108L"/>
    <s v="2989108L"/>
    <s v="2989108L"/>
    <s v="2989108L"/>
    <x v="0"/>
    <n v="5"/>
    <x v="0"/>
  </r>
  <r>
    <n v="7"/>
    <s v="Nigeria"/>
    <x v="0"/>
    <x v="4"/>
    <s v="Onome Yaqub"/>
    <s v="2128231L"/>
    <n v="2128231"/>
    <s v="Tari Osuagwu"/>
    <s v="Manager A"/>
    <x v="4"/>
    <s v="2128231L"/>
    <s v="2128231L"/>
    <s v="2128231L"/>
    <s v="2128231L"/>
    <s v="2128231L"/>
    <x v="0"/>
    <n v="5"/>
    <x v="0"/>
  </r>
  <r>
    <n v="8"/>
    <s v="Nigeria"/>
    <x v="0"/>
    <x v="1"/>
    <s v="Onome Yaqub"/>
    <s v="1387037L"/>
    <n v="1387037"/>
    <s v="Akande Omolara"/>
    <s v="Manager B"/>
    <x v="1"/>
    <s v="1387037L"/>
    <s v="1387037L"/>
    <s v="1387037L"/>
    <s v="1387037L"/>
    <s v="1387037L"/>
    <x v="0"/>
    <n v="5"/>
    <x v="0"/>
  </r>
  <r>
    <n v="9"/>
    <s v="Nigeria"/>
    <x v="0"/>
    <x v="3"/>
    <s v="Chisom Olasunkanmi"/>
    <s v="1274575L"/>
    <n v="1274575"/>
    <s v="Oluwunmi Ajakaiye"/>
    <s v="Manager C"/>
    <x v="3"/>
    <s v="1274575L"/>
    <s v="1274575L"/>
    <s v="1274575L"/>
    <s v="1274575L"/>
    <s v="1274575L"/>
    <x v="0"/>
    <n v="5"/>
    <x v="0"/>
  </r>
  <r>
    <n v="10"/>
    <s v="Nigeria"/>
    <x v="0"/>
    <x v="2"/>
    <s v="Onome Yaqub"/>
    <s v="2504063L"/>
    <n v="2504063"/>
    <s v="Lolade Funmilayo "/>
    <s v="Manager D"/>
    <x v="2"/>
    <s v="2504063L"/>
    <s v="2504063L"/>
    <s v="2504063L"/>
    <s v="2504063L"/>
    <s v="2504063L"/>
    <x v="0"/>
    <n v="5"/>
    <x v="0"/>
  </r>
  <r>
    <n v="11"/>
    <s v="Nigeria"/>
    <x v="0"/>
    <x v="1"/>
    <s v="Onome Yaqub"/>
    <s v="1022012L"/>
    <n v="1022012"/>
    <s v="Akunna Clare"/>
    <s v="Manager E"/>
    <x v="1"/>
    <s v="1022012L"/>
    <s v="1022012L"/>
    <s v="1022012L"/>
    <s v="1022012L"/>
    <s v="1022012L"/>
    <x v="0"/>
    <n v="5"/>
    <x v="0"/>
  </r>
  <r>
    <n v="12"/>
    <s v="Nigeria"/>
    <x v="0"/>
    <x v="5"/>
    <s v="Chisom Olasunkanmi"/>
    <s v="2001046L"/>
    <n v="2001046"/>
    <s v="Chiamaka Isokun"/>
    <s v="Manager F"/>
    <x v="5"/>
    <s v="2001046L"/>
    <s v="2001046L"/>
    <s v="2001046L"/>
    <s v="2001046L"/>
    <s v="2001046L"/>
    <x v="0"/>
    <n v="5"/>
    <x v="0"/>
  </r>
  <r>
    <n v="13"/>
    <s v="Nigeria"/>
    <x v="0"/>
    <x v="6"/>
    <s v="Onome Yaqub"/>
    <s v="1051827L"/>
    <n v="1051827"/>
    <s v="Kubra Elebiyo"/>
    <s v="Manager A"/>
    <x v="6"/>
    <s v="1051827L"/>
    <s v="1051827L"/>
    <s v="1051827L"/>
    <s v="1051827L"/>
    <s v="1051827L"/>
    <x v="0"/>
    <n v="5"/>
    <x v="0"/>
  </r>
  <r>
    <n v="14"/>
    <s v="Nigeria"/>
    <x v="0"/>
    <x v="3"/>
    <s v="Chisom Olasunkanmi"/>
    <s v="2282655L"/>
    <n v="2282655"/>
    <s v="Johnson Oluwaseyi"/>
    <s v="Manager B"/>
    <x v="3"/>
    <s v="2282655L"/>
    <s v="2282655L"/>
    <s v="2282655L"/>
    <s v="2282655L"/>
    <s v="2282655L"/>
    <x v="0"/>
    <n v="5"/>
    <x v="0"/>
  </r>
  <r>
    <n v="15"/>
    <s v="Nigeria"/>
    <x v="0"/>
    <x v="5"/>
    <s v="Chisom Olasunkanmi"/>
    <s v="1820206L"/>
    <n v="1820206"/>
    <s v="Titi Motalo"/>
    <s v="Manager C"/>
    <x v="5"/>
    <s v="1820206L"/>
    <s v="1820206L"/>
    <s v="1820206L"/>
    <s v="1820206L"/>
    <s v="1820206L"/>
    <x v="0"/>
    <n v="5"/>
    <x v="0"/>
  </r>
  <r>
    <n v="16"/>
    <s v="Nigeria"/>
    <x v="0"/>
    <x v="6"/>
    <s v="Onome Yaqub"/>
    <s v="2424167L"/>
    <n v="2424167"/>
    <s v="Chinyere Onose"/>
    <s v="Manager D"/>
    <x v="6"/>
    <s v="2424167L"/>
    <s v="2424167L"/>
    <s v="2424167L"/>
    <s v="2424167L"/>
    <s v="2424167L"/>
    <x v="0"/>
    <n v="5"/>
    <x v="0"/>
  </r>
  <r>
    <n v="17"/>
    <s v="Nigeria"/>
    <x v="0"/>
    <x v="5"/>
    <s v="Chisom Olasunkanmi"/>
    <s v="1733057L"/>
    <n v="1733057"/>
    <s v="Omawunmi Chibuike"/>
    <s v="Manager E"/>
    <x v="5"/>
    <s v="1733057L"/>
    <s v="1733057L"/>
    <s v="1733057L"/>
    <s v="1733057L"/>
    <s v="1733057L"/>
    <x v="0"/>
    <n v="5"/>
    <x v="0"/>
  </r>
  <r>
    <n v="18"/>
    <s v="Nigeria"/>
    <x v="0"/>
    <x v="5"/>
    <s v="Chisom Olasunkanmi"/>
    <s v="2223321L"/>
    <n v="2223321"/>
    <s v="Damilola Lawal"/>
    <s v="Manager F"/>
    <x v="5"/>
    <s v="2223321L"/>
    <s v="2223321L"/>
    <s v="2223321L"/>
    <s v="2223321L"/>
    <s v="2223321L"/>
    <x v="0"/>
    <n v="5"/>
    <x v="0"/>
  </r>
  <r>
    <n v="19"/>
    <s v="Nigeria"/>
    <x v="0"/>
    <x v="7"/>
    <s v="Alade Oladeji"/>
    <s v="2348294L"/>
    <n v="2348294"/>
    <s v="Chiamaka Tamunoemi"/>
    <s v="Manager A"/>
    <x v="7"/>
    <s v="2348294L"/>
    <s v="2348294L"/>
    <s v="2348294L"/>
    <s v="2348294L"/>
    <s v="2348294L"/>
    <x v="0"/>
    <n v="5"/>
    <x v="0"/>
  </r>
  <r>
    <n v="20"/>
    <s v="Nigeria"/>
    <x v="0"/>
    <x v="1"/>
    <s v="Onome Yaqub"/>
    <s v="2301415L"/>
    <n v="2301415"/>
    <s v="Aminu Kayode "/>
    <s v="Manager B"/>
    <x v="1"/>
    <s v="2301415L"/>
    <s v="2301415L"/>
    <s v="2301415L"/>
    <s v="2301415L"/>
    <s v="2301415L"/>
    <x v="0"/>
    <n v="5"/>
    <x v="0"/>
  </r>
  <r>
    <n v="21"/>
    <s v="Nigeria"/>
    <x v="0"/>
    <x v="2"/>
    <s v="Alade Oladeji"/>
    <s v="2670932L"/>
    <n v="2670932"/>
    <s v="Habiba Olubukola"/>
    <s v="Manager C"/>
    <x v="2"/>
    <s v="2670932L"/>
    <s v="2670932L"/>
    <s v="2670932L"/>
    <s v="2670932L"/>
    <s v="2670932L"/>
    <x v="0"/>
    <n v="5"/>
    <x v="0"/>
  </r>
  <r>
    <n v="22"/>
    <s v="Nigeria"/>
    <x v="0"/>
    <x v="8"/>
    <s v="Onome Yaqub"/>
    <s v="2398179L"/>
    <n v="2398179"/>
    <s v="Titilayo Nojeem"/>
    <s v="Manager D"/>
    <x v="8"/>
    <s v="2398179L"/>
    <s v="2398179L"/>
    <s v="2398179L"/>
    <s v="2398179L"/>
    <s v="2398179L"/>
    <x v="0"/>
    <n v="5"/>
    <x v="0"/>
  </r>
  <r>
    <n v="23"/>
    <s v="Nigeria"/>
    <x v="0"/>
    <x v="4"/>
    <s v="Onome Yaqub"/>
    <s v="2179559L"/>
    <n v="2179559"/>
    <s v="Sumayyah Bamisebi"/>
    <s v="Manager E"/>
    <x v="4"/>
    <s v="2179559L"/>
    <s v="2179559L"/>
    <s v="2179559L"/>
    <s v="2179559L"/>
    <s v="2179559L"/>
    <x v="0"/>
    <n v="5"/>
    <x v="0"/>
  </r>
  <r>
    <n v="24"/>
    <s v="Nigeria"/>
    <x v="0"/>
    <x v="3"/>
    <s v="Chisom Olasunkanmi"/>
    <s v="1347172L"/>
    <n v="1347172"/>
    <s v="Obioma Abiola"/>
    <s v="Manager F"/>
    <x v="3"/>
    <s v="1347172L"/>
    <s v="1347172L"/>
    <s v="1347172L"/>
    <s v="1347172L"/>
    <s v="1347172L"/>
    <x v="0"/>
    <n v="5"/>
    <x v="0"/>
  </r>
  <r>
    <n v="25"/>
    <s v="Nigeria"/>
    <x v="0"/>
    <x v="8"/>
    <s v="Onome Yaqub"/>
    <s v="2784046L"/>
    <n v="2784046"/>
    <s v="Titilayo Chidinma"/>
    <s v="Manager A"/>
    <x v="8"/>
    <s v="2784046L"/>
    <s v="2784046L"/>
    <s v="2784046L"/>
    <s v="2784046L"/>
    <s v="2784046L"/>
    <x v="0"/>
    <n v="5"/>
    <x v="0"/>
  </r>
  <r>
    <n v="26"/>
    <s v="Nigeria"/>
    <x v="0"/>
    <x v="5"/>
    <s v="Chisom Olasunkanmi"/>
    <s v="1545798L"/>
    <n v="1545798"/>
    <s v="Omolara Olufeyikemi"/>
    <s v="Manager B"/>
    <x v="5"/>
    <s v="1545798L"/>
    <s v="1545798L"/>
    <s v="1545798L"/>
    <s v="1545798L"/>
    <s v="1545798L"/>
    <x v="0"/>
    <n v="5"/>
    <x v="0"/>
  </r>
  <r>
    <n v="27"/>
    <s v="Nigeria"/>
    <x v="0"/>
    <x v="5"/>
    <s v="Chisom Olasunkanmi"/>
    <s v="2887252L"/>
    <n v="2887252"/>
    <s v="Jolayemi Lawal"/>
    <s v="Manager C"/>
    <x v="5"/>
    <s v="2887252L"/>
    <s v="2887252L"/>
    <s v="2887252L"/>
    <s v="2887252L"/>
    <s v="2887252L"/>
    <x v="0"/>
    <n v="5"/>
    <x v="0"/>
  </r>
  <r>
    <n v="28"/>
    <s v="Nigeria"/>
    <x v="0"/>
    <x v="5"/>
    <s v="Chisom Olasunkanmi"/>
    <s v="1720153L"/>
    <n v="1720153"/>
    <s v="Obioma Grace"/>
    <s v="Manager D"/>
    <x v="5"/>
    <s v="1720153L"/>
    <s v="1720153L"/>
    <s v="1720153L"/>
    <s v="1720153L"/>
    <s v="1720153L"/>
    <x v="0"/>
    <n v="5"/>
    <x v="0"/>
  </r>
  <r>
    <n v="29"/>
    <s v="Nigeria"/>
    <x v="0"/>
    <x v="8"/>
    <s v="Onome Yaqub"/>
    <s v="2267860L"/>
    <n v="2267860"/>
    <s v="Buchi Hanifat"/>
    <s v="Manager E"/>
    <x v="8"/>
    <s v="2267860L"/>
    <s v="2267860L"/>
    <s v="2267860L"/>
    <s v="2267860L"/>
    <s v="2267860L"/>
    <x v="0"/>
    <n v="5"/>
    <x v="0"/>
  </r>
  <r>
    <n v="30"/>
    <s v="Nigeria"/>
    <x v="0"/>
    <x v="3"/>
    <s v="Chisom Olasunkanmi"/>
    <s v="1221502L"/>
    <n v="1221502"/>
    <s v="Damilare Oluwatosin "/>
    <s v="Manager F"/>
    <x v="3"/>
    <s v="1221502L"/>
    <s v="1221502L"/>
    <s v="1221502L"/>
    <s v="1221502L"/>
    <s v="1221502L"/>
    <x v="0"/>
    <n v="5"/>
    <x v="0"/>
  </r>
  <r>
    <n v="31"/>
    <s v="Nigeria"/>
    <x v="1"/>
    <x v="9"/>
    <s v="Kemi Adebayo"/>
    <s v="1124121L"/>
    <n v="1124121"/>
    <s v="Obioma Olawale"/>
    <s v="Manager A"/>
    <x v="9"/>
    <s v="1124121L"/>
    <s v="1124121L"/>
    <s v="1124121L"/>
    <s v="1124121L"/>
    <s v="1124121L"/>
    <x v="0"/>
    <n v="5"/>
    <x v="0"/>
  </r>
  <r>
    <n v="32"/>
    <s v="Nigeria"/>
    <x v="1"/>
    <x v="9"/>
    <s v="Kemi Adebayo"/>
    <s v="2228042L"/>
    <n v="2228042"/>
    <s v="Sname Olaoluwa"/>
    <s v="Manager B"/>
    <x v="9"/>
    <s v="2228042L"/>
    <s v="2228042L"/>
    <s v="2228042L"/>
    <s v="2228042L"/>
    <s v="2228042L"/>
    <x v="0"/>
    <n v="5"/>
    <x v="0"/>
  </r>
  <r>
    <n v="33"/>
    <s v="Nigeria"/>
    <x v="1"/>
    <x v="9"/>
    <s v="Kemi Adebayo"/>
    <s v="2877898L"/>
    <n v="2877898"/>
    <s v="Akunna Oluwatosin"/>
    <s v="Manager C"/>
    <x v="9"/>
    <s v="2877898L"/>
    <s v="2877898L"/>
    <s v="2877898L"/>
    <s v="2877898L"/>
    <s v="2877898L"/>
    <x v="0"/>
    <n v="5"/>
    <x v="0"/>
  </r>
  <r>
    <n v="34"/>
    <s v="Nigeria"/>
    <x v="1"/>
    <x v="9"/>
    <s v="Kemi Adebayo"/>
    <s v="2045811L"/>
    <n v="2045811"/>
    <s v="Sekinat Miracle"/>
    <s v="Manager D"/>
    <x v="9"/>
    <s v="2045811L"/>
    <s v="2045811L"/>
    <s v="2045811L"/>
    <s v="2045811L"/>
    <s v="2045811L"/>
    <x v="0"/>
    <n v="5"/>
    <x v="0"/>
  </r>
  <r>
    <n v="35"/>
    <s v="Nigeria"/>
    <x v="1"/>
    <x v="9"/>
    <s v="Kemi Adebayo"/>
    <s v="1954692L"/>
    <n v="1954692"/>
    <s v="Chiamaka Agboola"/>
    <s v="Manager E"/>
    <x v="9"/>
    <s v="1954692L"/>
    <s v="1954692L"/>
    <s v="1954692L"/>
    <s v="1954692L"/>
    <s v="1954692L"/>
    <x v="0"/>
    <n v="5"/>
    <x v="0"/>
  </r>
  <r>
    <n v="36"/>
    <s v="Nigeria"/>
    <x v="1"/>
    <x v="9"/>
    <s v="Kemi Adebayo"/>
    <s v="2123668L"/>
    <n v="2123668"/>
    <s v="Onome Sekinat"/>
    <s v="Manager F"/>
    <x v="9"/>
    <s v="2123668L"/>
    <s v="2123668L"/>
    <s v="2123668L"/>
    <s v="2123668L"/>
    <s v="2123668L"/>
    <x v="0"/>
    <n v="5"/>
    <x v="0"/>
  </r>
  <r>
    <n v="37"/>
    <s v="Nigeria"/>
    <x v="1"/>
    <x v="9"/>
    <s v="Kemi Adebayo"/>
    <s v="1252115L"/>
    <n v="1252115"/>
    <s v="Augustina Omolara"/>
    <s v="Manager A"/>
    <x v="9"/>
    <s v="1252115L"/>
    <s v="1252115L"/>
    <s v="1252115L"/>
    <s v="1252115L"/>
    <s v="1252115L"/>
    <x v="0"/>
    <n v="5"/>
    <x v="0"/>
  </r>
  <r>
    <n v="38"/>
    <s v="Nigeria"/>
    <x v="1"/>
    <x v="9"/>
    <s v="Kemi Adebayo"/>
    <s v="2995610L"/>
    <n v="2995610"/>
    <s v="Zainab Sabdat"/>
    <s v="Manager B"/>
    <x v="9"/>
    <s v="2995610L"/>
    <s v="2995610L"/>
    <s v="2995610L"/>
    <s v="2995610L"/>
    <s v="2995610L"/>
    <x v="0"/>
    <n v="5"/>
    <x v="0"/>
  </r>
  <r>
    <n v="39"/>
    <s v="Nigeria"/>
    <x v="1"/>
    <x v="9"/>
    <s v="Kemi Adebayo"/>
    <s v="2375003L"/>
    <n v="2375003"/>
    <s v="Zainab Wuraola"/>
    <s v="Manager C"/>
    <x v="9"/>
    <s v="2375003L"/>
    <s v="2375003L"/>
    <s v="2375003L"/>
    <s v="2375003L"/>
    <s v="2375003L"/>
    <x v="0"/>
    <n v="5"/>
    <x v="0"/>
  </r>
  <r>
    <n v="40"/>
    <s v="Nigeria"/>
    <x v="1"/>
    <x v="10"/>
    <s v="Jolayemi Abiodun"/>
    <s v="1523048L"/>
    <n v="1523048"/>
    <s v="Cherechi Babatunde "/>
    <s v="Manager D"/>
    <x v="10"/>
    <s v="1523048L"/>
    <s v="1523048L"/>
    <s v="1523048L"/>
    <s v="1523048L"/>
    <s v="1523048L"/>
    <x v="0"/>
    <n v="5"/>
    <x v="0"/>
  </r>
  <r>
    <n v="41"/>
    <s v="Nigeria"/>
    <x v="1"/>
    <x v="10"/>
    <s v="Jolayemi Abiodun"/>
    <s v="2002907L"/>
    <n v="2002907"/>
    <s v="Tope Sylvester"/>
    <s v="Manager E"/>
    <x v="10"/>
    <s v="2002907L"/>
    <s v="2002907L"/>
    <s v="2002907L"/>
    <s v="2002907L"/>
    <s v="2002907L"/>
    <x v="0"/>
    <n v="5"/>
    <x v="0"/>
  </r>
  <r>
    <n v="42"/>
    <s v="Nigeria"/>
    <x v="1"/>
    <x v="11"/>
    <s v="Olufunmi Olasunkanmi-fasayo"/>
    <s v="2922654L"/>
    <n v="2922654"/>
    <s v="Tari Habeeb"/>
    <s v="Manager F"/>
    <x v="7"/>
    <s v="2922654L"/>
    <s v="2922654L"/>
    <s v="2922654L"/>
    <s v="2922654L"/>
    <s v="2922654L"/>
    <x v="0"/>
    <n v="5"/>
    <x v="0"/>
  </r>
  <r>
    <n v="43"/>
    <s v="Nigeria"/>
    <x v="1"/>
    <x v="12"/>
    <s v="Kemi Adebayo"/>
    <s v="1176371L"/>
    <n v="1176371"/>
    <s v="Omolara Ehigiator"/>
    <s v="Manager A"/>
    <x v="6"/>
    <s v="1176371L"/>
    <s v="1176371L"/>
    <s v="1176371L"/>
    <s v="1176371L"/>
    <s v="1176371L"/>
    <x v="0"/>
    <n v="5"/>
    <x v="0"/>
  </r>
  <r>
    <n v="44"/>
    <s v="Nigeria"/>
    <x v="1"/>
    <x v="13"/>
    <s v="Temitope Omobolaji"/>
    <s v="1149019L"/>
    <n v="1149019"/>
    <s v="Yusuf Sarah"/>
    <s v="Manager B"/>
    <x v="11"/>
    <s v="1149019L"/>
    <s v="1149019L"/>
    <s v="1149019L"/>
    <s v="1149019L"/>
    <s v="1149019L"/>
    <x v="0"/>
    <n v="5"/>
    <x v="0"/>
  </r>
  <r>
    <n v="45"/>
    <s v="Nigeria"/>
    <x v="1"/>
    <x v="14"/>
    <s v="Isioma Miracle"/>
    <s v="1767323L"/>
    <n v="1767323"/>
    <s v="Kubura Wasiu"/>
    <s v="Manager C"/>
    <x v="11"/>
    <s v="1767323L"/>
    <s v="1767323L"/>
    <s v="1767323L"/>
    <s v="1767323L"/>
    <s v="1767323L"/>
    <x v="0"/>
    <n v="5"/>
    <x v="0"/>
  </r>
  <r>
    <n v="46"/>
    <s v="Nigeria"/>
    <x v="1"/>
    <x v="15"/>
    <s v="Kemi Adebayo"/>
    <s v="2415598L"/>
    <n v="2415598"/>
    <s v="Lola Omobolanle"/>
    <s v="Manager D"/>
    <x v="12"/>
    <s v="2415598L"/>
    <s v="2415598L"/>
    <s v="2415598L"/>
    <s v="2415598L"/>
    <s v="2415598L"/>
    <x v="0"/>
    <n v="5"/>
    <x v="0"/>
  </r>
  <r>
    <n v="47"/>
    <s v="Nigeria"/>
    <x v="1"/>
    <x v="15"/>
    <s v="Kemi Adebayo"/>
    <s v="2253726L"/>
    <n v="2253726"/>
    <s v="Titi Olubunmi"/>
    <s v="Manager E"/>
    <x v="12"/>
    <s v="2253726L"/>
    <s v="2253726L"/>
    <s v="2253726L"/>
    <s v="2253726L"/>
    <s v="2253726L"/>
    <x v="0"/>
    <n v="5"/>
    <x v="0"/>
  </r>
  <r>
    <n v="48"/>
    <s v="Nigeria"/>
    <x v="1"/>
    <x v="13"/>
    <s v="Temitope Omobolaji"/>
    <s v="2726903L"/>
    <n v="2726903"/>
    <s v="Damilare Ndukwu"/>
    <s v="Manager F"/>
    <x v="11"/>
    <s v="2726903L"/>
    <s v="2726903L"/>
    <s v="2726903L"/>
    <s v="2726903L"/>
    <s v="2726903L"/>
    <x v="0"/>
    <n v="5"/>
    <x v="0"/>
  </r>
  <r>
    <n v="49"/>
    <s v="Nigeria"/>
    <x v="1"/>
    <x v="16"/>
    <s v="Bankole Olubunmi"/>
    <s v="1694090L"/>
    <n v="1694090"/>
    <s v="Simisola Mutiat"/>
    <s v="Manager A"/>
    <x v="10"/>
    <s v="1694090L"/>
    <s v="1694090L"/>
    <s v="1694090L"/>
    <s v="1694090L"/>
    <s v="1694090L"/>
    <x v="0"/>
    <n v="5"/>
    <x v="0"/>
  </r>
  <r>
    <n v="50"/>
    <s v="Nigeria"/>
    <x v="1"/>
    <x v="15"/>
    <s v="Kemi Adebayo"/>
    <s v="1568964L"/>
    <n v="1568964"/>
    <s v="Bankole Oluwashina"/>
    <s v="Manager B"/>
    <x v="12"/>
    <s v="1568964L"/>
    <s v="1568964L"/>
    <s v="1568964L"/>
    <s v="1568964L"/>
    <s v="1568964L"/>
    <x v="0"/>
    <n v="5"/>
    <x v="0"/>
  </r>
  <r>
    <n v="51"/>
    <s v="Nigeria"/>
    <x v="1"/>
    <x v="15"/>
    <s v="Kemi Adebayo"/>
    <s v="1604618L"/>
    <n v="1604618"/>
    <s v="Chinyere Wilcox"/>
    <s v="Manager C"/>
    <x v="12"/>
    <s v="1604618L"/>
    <s v="1604618L"/>
    <s v="1604618L"/>
    <s v="1604618L"/>
    <s v="1604618L"/>
    <x v="0"/>
    <n v="5"/>
    <x v="0"/>
  </r>
  <r>
    <n v="52"/>
    <s v="Nigeria"/>
    <x v="1"/>
    <x v="17"/>
    <s v="Jolayemi Abiodun"/>
    <s v="2527059L"/>
    <n v="2527059"/>
    <s v="Toke Ayomide"/>
    <s v="Manager D"/>
    <x v="10"/>
    <s v="2527059L"/>
    <s v="2527059L"/>
    <s v="2527059L"/>
    <s v="2527059L"/>
    <s v="2527059L"/>
    <x v="0"/>
    <n v="5"/>
    <x v="0"/>
  </r>
  <r>
    <n v="53"/>
    <s v="Nigeria"/>
    <x v="1"/>
    <x v="17"/>
    <s v="Jolayemi Abiodun"/>
    <s v="2800107L"/>
    <n v="2800107"/>
    <s v="Simisola Osuagwu"/>
    <s v="Manager E"/>
    <x v="11"/>
    <s v="2800107L"/>
    <s v="2800107L"/>
    <s v="2800107L"/>
    <s v="2800107L"/>
    <s v="2800107L"/>
    <x v="0"/>
    <n v="5"/>
    <x v="0"/>
  </r>
  <r>
    <n v="54"/>
    <s v="Nigeria"/>
    <x v="1"/>
    <x v="13"/>
    <s v="Temitope Omobolaji"/>
    <s v="1360782L"/>
    <n v="1360782"/>
    <s v="Ikhidie Ekwueme"/>
    <s v="Manager F"/>
    <x v="11"/>
    <s v="1360782L"/>
    <s v="1360782L"/>
    <s v="1360782L"/>
    <s v="1360782L"/>
    <s v="1360782L"/>
    <x v="0"/>
    <n v="5"/>
    <x v="0"/>
  </r>
  <r>
    <n v="55"/>
    <s v="Nigeria"/>
    <x v="1"/>
    <x v="15"/>
    <s v="Kemi Adebayo"/>
    <s v="2262344L"/>
    <n v="2262344"/>
    <s v="Ifeanyichukwu Amaechi"/>
    <s v="Manager A"/>
    <x v="12"/>
    <s v="2262344L"/>
    <s v="2262344L"/>
    <s v="2262344L"/>
    <s v="2262344L"/>
    <s v="2262344L"/>
    <x v="0"/>
    <n v="5"/>
    <x v="0"/>
  </r>
  <r>
    <n v="56"/>
    <s v="Nigeria"/>
    <x v="1"/>
    <x v="13"/>
    <s v="Temitope Omobolaji"/>
    <s v="1629955L"/>
    <n v="1629955"/>
    <s v="Mohammed Onose"/>
    <s v="Manager B"/>
    <x v="10"/>
    <s v="1629955L"/>
    <s v="1629955L"/>
    <s v="1629955L"/>
    <s v="1629955L"/>
    <s v="1629955L"/>
    <x v="0"/>
    <n v="5"/>
    <x v="0"/>
  </r>
  <r>
    <n v="57"/>
    <s v="Nigeria"/>
    <x v="1"/>
    <x v="10"/>
    <s v="Jolayemi Abiodun"/>
    <s v="1765146L"/>
    <n v="1765146"/>
    <s v="Aminu Omolara"/>
    <s v="Manager C"/>
    <x v="10"/>
    <s v="1765146L"/>
    <s v="1765146L"/>
    <s v="1765146L"/>
    <s v="1765146L"/>
    <s v="1765146L"/>
    <x v="0"/>
    <n v="5"/>
    <x v="0"/>
  </r>
  <r>
    <n v="58"/>
    <s v="Nigeria"/>
    <x v="1"/>
    <x v="10"/>
    <s v="Jolayemi Abiodun"/>
    <s v="2040695L"/>
    <n v="2040695"/>
    <s v="Obioma Adegboye"/>
    <s v="Manager D"/>
    <x v="10"/>
    <s v="2040695L"/>
    <s v="2040695L"/>
    <s v="2040695L"/>
    <s v="2040695L"/>
    <s v="2040695L"/>
    <x v="0"/>
    <n v="5"/>
    <x v="0"/>
  </r>
  <r>
    <n v="59"/>
    <s v="Nigeria"/>
    <x v="1"/>
    <x v="10"/>
    <s v="Jolayemi Abiodun"/>
    <s v="2351409L"/>
    <n v="2351409"/>
    <s v="Tari Samuel"/>
    <s v="Manager E"/>
    <x v="11"/>
    <s v="2351409L"/>
    <s v="2351409L"/>
    <s v="2351409L"/>
    <s v="2351409L"/>
    <s v="2351409L"/>
    <x v="0"/>
    <n v="5"/>
    <x v="0"/>
  </r>
  <r>
    <n v="60"/>
    <s v="Nigeria"/>
    <x v="1"/>
    <x v="16"/>
    <s v="Bankole Olubunmi"/>
    <s v="2630404L"/>
    <n v="2630404"/>
    <s v="Shade Aminat "/>
    <s v="Manager F"/>
    <x v="11"/>
    <s v="2630404L"/>
    <s v="2630404L"/>
    <s v="2630404L"/>
    <s v="2630404L"/>
    <s v="2630404L"/>
    <x v="0"/>
    <n v="5"/>
    <x v="0"/>
  </r>
  <r>
    <n v="61"/>
    <s v="Nigeria"/>
    <x v="2"/>
    <x v="18"/>
    <s v="Danjuma Ajakaiye "/>
    <s v="2170763L"/>
    <n v="2170763"/>
    <s v="Lola Olubukola"/>
    <s v="Manager A"/>
    <x v="7"/>
    <s v="2170763L"/>
    <s v="2170763L"/>
    <s v="2170763L"/>
    <s v="2170763L"/>
    <s v="2170763L"/>
    <x v="0"/>
    <n v="5"/>
    <x v="0"/>
  </r>
  <r>
    <n v="62"/>
    <s v="Nigeria"/>
    <x v="2"/>
    <x v="19"/>
    <s v="Ifunanya Omobolaji"/>
    <s v="2404796L"/>
    <n v="2404796"/>
    <s v="Ayinde Isokun"/>
    <s v="Manager B"/>
    <x v="7"/>
    <s v="2404796L"/>
    <s v="2404796L"/>
    <s v="2404796L"/>
    <s v="2404796L"/>
    <s v="2404796L"/>
    <x v="0"/>
    <n v="5"/>
    <x v="0"/>
  </r>
  <r>
    <n v="63"/>
    <s v="Nigeria"/>
    <x v="2"/>
    <x v="19"/>
    <s v="Ifunanya Omobolaji"/>
    <s v="2310258L"/>
    <n v="2310258"/>
    <s v="Adegoke Adeniyan"/>
    <s v="Manager C"/>
    <x v="7"/>
    <s v="2310258L"/>
    <s v="2310258L"/>
    <s v="2310258L"/>
    <s v="2310258L"/>
    <s v="2310258L"/>
    <x v="0"/>
    <n v="5"/>
    <x v="0"/>
  </r>
  <r>
    <n v="64"/>
    <s v="Nigeria"/>
    <x v="2"/>
    <x v="20"/>
    <s v="Zainab Ademola"/>
    <s v="1742816L"/>
    <n v="1742816"/>
    <s v="Azubuike Adewura"/>
    <s v="Manager D"/>
    <x v="11"/>
    <s v="1742816L"/>
    <s v="1742816L"/>
    <s v="1742816L"/>
    <s v="1742816L"/>
    <s v="1742816L"/>
    <x v="0"/>
    <n v="5"/>
    <x v="0"/>
  </r>
  <r>
    <n v="65"/>
    <s v="Nigeria"/>
    <x v="2"/>
    <x v="21"/>
    <s v="Adaugo Sarah"/>
    <s v="2645888L"/>
    <n v="2645888"/>
    <s v="Omolara Babatunde"/>
    <s v="Manager E"/>
    <x v="6"/>
    <s v="2645888L"/>
    <s v="2645888L"/>
    <s v="2645888L"/>
    <s v="2645888L"/>
    <s v="2645888L"/>
    <x v="0"/>
    <n v="5"/>
    <x v="0"/>
  </r>
  <r>
    <n v="66"/>
    <s v="Nigeria"/>
    <x v="2"/>
    <x v="22"/>
    <s v="Aminat Chibike"/>
    <s v="2719959L"/>
    <n v="2719959"/>
    <s v="Rotimi Aminat"/>
    <s v="Manager F"/>
    <x v="10"/>
    <s v="2719959L"/>
    <s v="2719959L"/>
    <s v="2719959L"/>
    <s v="2719959L"/>
    <s v="2719959L"/>
    <x v="0"/>
    <n v="5"/>
    <x v="0"/>
  </r>
  <r>
    <n v="67"/>
    <s v="Nigeria"/>
    <x v="2"/>
    <x v="22"/>
    <s v="Aminat Chibike"/>
    <s v="1236738L"/>
    <n v="1236738"/>
    <s v="Abisola Muinat"/>
    <s v="Manager A"/>
    <x v="10"/>
    <s v="1236738L"/>
    <s v="1236738L"/>
    <s v="1236738L"/>
    <s v="1236738L"/>
    <s v="1236738L"/>
    <x v="0"/>
    <n v="5"/>
    <x v="0"/>
  </r>
  <r>
    <n v="68"/>
    <s v="Nigeria"/>
    <x v="2"/>
    <x v="23"/>
    <s v="Zainab Ademola"/>
    <s v="2760238L"/>
    <n v="2760238"/>
    <s v="Tope Obianuju"/>
    <s v="Manager B"/>
    <x v="10"/>
    <s v="2760238L"/>
    <s v="2760238L"/>
    <s v="2760238L"/>
    <s v="2760238L"/>
    <s v="2760238L"/>
    <x v="0"/>
    <n v="5"/>
    <x v="0"/>
  </r>
  <r>
    <n v="69"/>
    <s v="Nigeria"/>
    <x v="2"/>
    <x v="23"/>
    <s v="Zainab Ademola"/>
    <s v="2959277L"/>
    <n v="2959277"/>
    <s v="Ebiowei Busari"/>
    <s v="Manager C"/>
    <x v="9"/>
    <s v="2959277L"/>
    <s v="2959277L"/>
    <s v="2959277L"/>
    <s v="2959277L"/>
    <s v="2959277L"/>
    <x v="0"/>
    <n v="5"/>
    <x v="0"/>
  </r>
  <r>
    <n v="70"/>
    <s v="Nigeria"/>
    <x v="2"/>
    <x v="24"/>
    <s v="Zainab Ademola"/>
    <s v="2583746L"/>
    <n v="2583746"/>
    <s v="Funmilade Obiageli "/>
    <s v="Manager D"/>
    <x v="10"/>
    <s v="2583746L"/>
    <s v="2583746L"/>
    <s v="2583746L"/>
    <s v="2583746L"/>
    <s v="2583746L"/>
    <x v="0"/>
    <n v="5"/>
    <x v="0"/>
  </r>
  <r>
    <n v="71"/>
    <s v="Nigeria"/>
    <x v="2"/>
    <x v="25"/>
    <s v="Chiamaka Nwachukwu"/>
    <s v="1345046L"/>
    <n v="1345046"/>
    <s v="Tobiloba Peter"/>
    <s v="Manager E"/>
    <x v="10"/>
    <s v="1345046L"/>
    <s v="1345046L"/>
    <s v="1345046L"/>
    <s v="1345046L"/>
    <s v="1345046L"/>
    <x v="0"/>
    <n v="5"/>
    <x v="0"/>
  </r>
  <r>
    <n v="72"/>
    <s v="Nigeria"/>
    <x v="2"/>
    <x v="26"/>
    <s v="Chiamaka Adegoke"/>
    <s v="2532718L"/>
    <n v="2532718"/>
    <s v="Obioma Christian"/>
    <s v="Manager F"/>
    <x v="10"/>
    <s v="2532718L"/>
    <s v="2532718L"/>
    <s v="2532718L"/>
    <s v="2532718L"/>
    <s v="2532718L"/>
    <x v="0"/>
    <n v="5"/>
    <x v="0"/>
  </r>
  <r>
    <n v="73"/>
    <s v="Nigeria"/>
    <x v="2"/>
    <x v="27"/>
    <s v="Bankole Emmanuel"/>
    <s v="2446965L"/>
    <n v="2446965"/>
    <s v="Aminu Jamiu"/>
    <s v="Manager A"/>
    <x v="10"/>
    <s v="2446965L"/>
    <s v="2446965L"/>
    <s v="2446965L"/>
    <s v="2446965L"/>
    <s v="2446965L"/>
    <x v="0"/>
    <n v="5"/>
    <x v="0"/>
  </r>
  <r>
    <n v="74"/>
    <s v="Nigeria"/>
    <x v="2"/>
    <x v="18"/>
    <s v="Danjuma Ajakaiye "/>
    <s v="1683450L"/>
    <n v="1683450"/>
    <s v="Cherechi Kimberly"/>
    <s v="Manager B"/>
    <x v="0"/>
    <s v="1683450L"/>
    <s v="1683450L"/>
    <s v="1683450L"/>
    <s v="1683450L"/>
    <s v="1683450L"/>
    <x v="0"/>
    <n v="5"/>
    <x v="0"/>
  </r>
  <r>
    <n v="75"/>
    <s v="Nigeria"/>
    <x v="2"/>
    <x v="25"/>
    <s v="Chiamaka Nwachukwu"/>
    <s v="1215577L"/>
    <n v="1215577"/>
    <s v="Ebiere Ngozi"/>
    <s v="Manager C"/>
    <x v="10"/>
    <s v="1215577L"/>
    <s v="1215577L"/>
    <s v="1215577L"/>
    <s v="1215577L"/>
    <s v="1215577L"/>
    <x v="0"/>
    <n v="5"/>
    <x v="0"/>
  </r>
  <r>
    <n v="76"/>
    <s v="Nigeria"/>
    <x v="2"/>
    <x v="19"/>
    <s v="Ifunanya Omobolaji"/>
    <s v="1620652L"/>
    <n v="1620652"/>
    <s v="Titi Atanda"/>
    <s v="Manager D"/>
    <x v="11"/>
    <s v="1620652L"/>
    <s v="1620652L"/>
    <s v="1620652L"/>
    <s v="1620652L"/>
    <s v="1620652L"/>
    <x v="0"/>
    <n v="5"/>
    <x v="0"/>
  </r>
  <r>
    <n v="77"/>
    <s v="Nigeria"/>
    <x v="2"/>
    <x v="24"/>
    <s v="Zainab Ademola"/>
    <s v="2418550L"/>
    <n v="2418550"/>
    <s v="Ayinde Leonard"/>
    <s v="Manager E"/>
    <x v="9"/>
    <s v="2418550L"/>
    <s v="2418550L"/>
    <s v="2418550L"/>
    <s v="2418550L"/>
    <s v="2418550L"/>
    <x v="0"/>
    <n v="5"/>
    <x v="0"/>
  </r>
  <r>
    <n v="78"/>
    <s v="Nigeria"/>
    <x v="2"/>
    <x v="22"/>
    <s v="Aminat Chibike"/>
    <s v="2230798L"/>
    <n v="2230798"/>
    <s v="Onoriode Chidozie"/>
    <s v="Manager F"/>
    <x v="10"/>
    <s v="2230798L"/>
    <s v="2230798L"/>
    <s v="2230798L"/>
    <s v="2230798L"/>
    <s v="2230798L"/>
    <x v="0"/>
    <n v="5"/>
    <x v="0"/>
  </r>
  <r>
    <n v="79"/>
    <s v="Nigeria"/>
    <x v="2"/>
    <x v="19"/>
    <s v="Ifunanya Omobolaji"/>
    <s v="1133114L"/>
    <n v="1133114"/>
    <s v="Ifeoma Katherine"/>
    <s v="Manager A"/>
    <x v="10"/>
    <s v="1133114L"/>
    <s v="1133114L"/>
    <s v="1133114L"/>
    <s v="1133114L"/>
    <s v="1133114L"/>
    <x v="0"/>
    <n v="5"/>
    <x v="0"/>
  </r>
  <r>
    <n v="80"/>
    <s v="Nigeria"/>
    <x v="2"/>
    <x v="20"/>
    <s v="Zainab Ademola"/>
    <s v="1986649L"/>
    <n v="1986649"/>
    <s v="Ifeoma Isokun "/>
    <s v="Manager B"/>
    <x v="10"/>
    <s v="1986649L"/>
    <s v="1986649L"/>
    <s v="1986649L"/>
    <s v="1986649L"/>
    <s v="1986649L"/>
    <x v="0"/>
    <n v="5"/>
    <x v="0"/>
  </r>
  <r>
    <n v="81"/>
    <s v="Nigeria"/>
    <x v="2"/>
    <x v="28"/>
    <s v="Abisola Oluwakemi"/>
    <s v="2987914L"/>
    <n v="2987914"/>
    <s v="Chiamaka Nwuzor"/>
    <s v="Manager C"/>
    <x v="10"/>
    <s v=""/>
    <s v=""/>
    <s v="2987914L"/>
    <s v=""/>
    <s v="2987914L"/>
    <x v="1"/>
    <n v="2"/>
    <x v="1"/>
  </r>
  <r>
    <n v="82"/>
    <s v="Nigeria"/>
    <x v="2"/>
    <x v="19"/>
    <s v="Ifunanya Omobolaji"/>
    <s v="1468207L"/>
    <n v="1468207"/>
    <s v="Adedayo Ehigiator"/>
    <s v="Manager D"/>
    <x v="10"/>
    <s v=""/>
    <s v=""/>
    <s v="1468207L"/>
    <s v=""/>
    <s v="1468207L"/>
    <x v="1"/>
    <n v="2"/>
    <x v="1"/>
  </r>
  <r>
    <n v="83"/>
    <s v="Nigeria"/>
    <x v="2"/>
    <x v="26"/>
    <s v="Chiamaka Adegoke"/>
    <s v="1958886L"/>
    <n v="1958886"/>
    <s v="Sekinat Iyalla"/>
    <s v="Manager E"/>
    <x v="10"/>
    <s v="1958886L"/>
    <s v=""/>
    <s v="1958886L"/>
    <s v=""/>
    <s v="1958886L"/>
    <x v="2"/>
    <n v="3"/>
    <x v="1"/>
  </r>
  <r>
    <n v="84"/>
    <s v="Nigeria"/>
    <x v="2"/>
    <x v="23"/>
    <s v="Zainab Ademola"/>
    <s v="2092582L"/>
    <n v="2092582"/>
    <s v="Lola Aremu"/>
    <s v="Manager F"/>
    <x v="10"/>
    <s v="2092582L"/>
    <s v=""/>
    <s v="2092582L"/>
    <s v=""/>
    <s v="2092582L"/>
    <x v="2"/>
    <n v="3"/>
    <x v="1"/>
  </r>
  <r>
    <n v="85"/>
    <s v="Nigeria"/>
    <x v="2"/>
    <x v="24"/>
    <s v="Zainab Ademola"/>
    <s v="2910391L"/>
    <n v="2910391"/>
    <s v="Bukola Makuachukwu"/>
    <s v="Manager A"/>
    <x v="10"/>
    <s v="2910391L"/>
    <s v=""/>
    <s v="2910391L"/>
    <s v=""/>
    <s v="2910391L"/>
    <x v="2"/>
    <n v="3"/>
    <x v="1"/>
  </r>
  <r>
    <n v="86"/>
    <s v="Nigeria"/>
    <x v="2"/>
    <x v="23"/>
    <s v="Zainab Ademola"/>
    <s v="1789542L"/>
    <n v="1789542"/>
    <s v="Toluwani Aderonke"/>
    <s v="Manager B"/>
    <x v="10"/>
    <s v="1789542L"/>
    <s v=""/>
    <s v="1789542L"/>
    <s v=""/>
    <s v="1789542L"/>
    <x v="2"/>
    <n v="3"/>
    <x v="1"/>
  </r>
  <r>
    <n v="87"/>
    <s v="Nigeria"/>
    <x v="2"/>
    <x v="26"/>
    <s v="Chiamaka Adegoke"/>
    <s v="1519666L"/>
    <n v="1519666"/>
    <s v="Augustina Sylvester"/>
    <s v="Manager C"/>
    <x v="11"/>
    <s v="1519666L"/>
    <s v=""/>
    <s v="1519666L"/>
    <s v=""/>
    <s v="1519666L"/>
    <x v="2"/>
    <n v="3"/>
    <x v="1"/>
  </r>
  <r>
    <n v="88"/>
    <s v="Nigeria"/>
    <x v="2"/>
    <x v="24"/>
    <s v="Zainab Ademola"/>
    <s v="1508917L"/>
    <n v="1508917"/>
    <s v="Kayode Ayomide"/>
    <s v="Manager D"/>
    <x v="10"/>
    <s v="1508917L"/>
    <s v=""/>
    <s v="1508917L"/>
    <s v=""/>
    <s v="1508917L"/>
    <x v="2"/>
    <n v="3"/>
    <x v="1"/>
  </r>
  <r>
    <n v="89"/>
    <s v="Nigeria"/>
    <x v="3"/>
    <x v="29"/>
    <s v="Esse Gbadamosi"/>
    <s v="2337623L"/>
    <n v="2337623"/>
    <s v="Zainab Ismail"/>
    <s v="Manager E"/>
    <x v="7"/>
    <s v="2337623L"/>
    <s v=""/>
    <s v="2337623L"/>
    <s v=""/>
    <s v=""/>
    <x v="2"/>
    <n v="2"/>
    <x v="1"/>
  </r>
  <r>
    <n v="90"/>
    <s v="Nigeria"/>
    <x v="3"/>
    <x v="30"/>
    <s v="Remilekun Abodunrin "/>
    <s v="2460666L"/>
    <n v="2460666"/>
    <s v="Ikhidie Afolabi "/>
    <s v="Manager F"/>
    <x v="7"/>
    <s v="2460666L"/>
    <s v="2460666L"/>
    <s v="2460666L"/>
    <s v="2460666L"/>
    <s v="2460666L"/>
    <x v="2"/>
    <n v="5"/>
    <x v="0"/>
  </r>
  <r>
    <n v="91"/>
    <s v="Nigeria"/>
    <x v="3"/>
    <x v="31"/>
    <s v="Habiba Osuagwu, Akunna Adaobi"/>
    <s v="1483795L"/>
    <n v="1483795"/>
    <s v="Kayode Oladimeji"/>
    <s v="Manager A"/>
    <x v="6"/>
    <s v="1483795L"/>
    <s v=""/>
    <s v="1483795L"/>
    <s v=""/>
    <s v=""/>
    <x v="2"/>
    <n v="2"/>
    <x v="1"/>
  </r>
  <r>
    <n v="92"/>
    <s v="Nigeria"/>
    <x v="3"/>
    <x v="31"/>
    <s v="Habiba Osuagwu, Akunna Adaobi"/>
    <s v="1312696L"/>
    <n v="1312696"/>
    <s v="Funmilade Ndukwu"/>
    <s v="Manager B"/>
    <x v="6"/>
    <s v="1312696L"/>
    <s v=""/>
    <s v="1312696L"/>
    <s v=""/>
    <s v=""/>
    <x v="2"/>
    <n v="2"/>
    <x v="1"/>
  </r>
  <r>
    <n v="93"/>
    <s v="Nigeria"/>
    <x v="3"/>
    <x v="31"/>
    <s v="Habiba Osuagwu, Akunna Adaobi"/>
    <s v="2774703L"/>
    <n v="2774703"/>
    <s v="Obioma Olaoluwa"/>
    <s v="Manager C"/>
    <x v="6"/>
    <s v="2774703L"/>
    <s v=""/>
    <s v="2774703L"/>
    <s v=""/>
    <s v=""/>
    <x v="2"/>
    <n v="2"/>
    <x v="1"/>
  </r>
  <r>
    <n v="94"/>
    <s v="Nigeria"/>
    <x v="3"/>
    <x v="32"/>
    <s v="Remilekun Abodunrin "/>
    <s v="2247969L"/>
    <n v="2247969"/>
    <s v="Abisola Agboola"/>
    <s v="Manager D"/>
    <x v="6"/>
    <s v="2247969L"/>
    <s v=""/>
    <s v="2247969L"/>
    <s v=""/>
    <s v=""/>
    <x v="2"/>
    <n v="2"/>
    <x v="1"/>
  </r>
  <r>
    <n v="95"/>
    <s v="Nigeria"/>
    <x v="3"/>
    <x v="33"/>
    <s v="Chisom Mogbadunade"/>
    <s v="2760330L"/>
    <n v="2760330"/>
    <s v="Wale Mobolaji"/>
    <s v="Manager E"/>
    <x v="12"/>
    <s v="2760330L"/>
    <s v=""/>
    <s v="2760330L"/>
    <s v=""/>
    <s v=""/>
    <x v="2"/>
    <n v="2"/>
    <x v="1"/>
  </r>
  <r>
    <n v="96"/>
    <s v="Nigeria"/>
    <x v="3"/>
    <x v="34"/>
    <s v="Funmilade Wasiu"/>
    <s v="1430486L"/>
    <n v="1430486"/>
    <s v="Ayebatari Latifat"/>
    <s v="Manager F"/>
    <x v="10"/>
    <s v="1430486L"/>
    <s v=""/>
    <s v="1430486L"/>
    <s v=""/>
    <s v=""/>
    <x v="2"/>
    <n v="2"/>
    <x v="1"/>
  </r>
  <r>
    <n v="97"/>
    <s v="Nigeria"/>
    <x v="3"/>
    <x v="31"/>
    <s v="Habiba Osuagwu, Akunna Adaobi"/>
    <s v="1777417L"/>
    <n v="1777417"/>
    <s v="Lola Uchechi"/>
    <s v="Manager A"/>
    <x v="10"/>
    <s v="1777417L"/>
    <s v=""/>
    <s v="1777417L"/>
    <s v=""/>
    <s v=""/>
    <x v="2"/>
    <n v="2"/>
    <x v="1"/>
  </r>
  <r>
    <n v="98"/>
    <s v="Nigeria"/>
    <x v="3"/>
    <x v="35"/>
    <s v="Fatima Odunayo"/>
    <s v="2107549L"/>
    <n v="2107549"/>
    <s v="Sekinat Agboola"/>
    <s v="Manager B"/>
    <x v="10"/>
    <s v="2107549L"/>
    <s v=""/>
    <s v="2107549L"/>
    <s v=""/>
    <s v=""/>
    <x v="2"/>
    <n v="2"/>
    <x v="1"/>
  </r>
  <r>
    <n v="99"/>
    <s v="Nigeria"/>
    <x v="3"/>
    <x v="31"/>
    <s v="Habiba Osuagwu, Akunna Adaobi"/>
    <s v="1019505L"/>
    <n v="1019505"/>
    <s v="Isioma Makuachukwu"/>
    <s v="Manager C"/>
    <x v="10"/>
    <s v="1019505L"/>
    <s v=""/>
    <s v=""/>
    <s v=""/>
    <s v=""/>
    <x v="2"/>
    <n v="1"/>
    <x v="1"/>
  </r>
  <r>
    <n v="100"/>
    <s v="Nigeria"/>
    <x v="3"/>
    <x v="33"/>
    <s v="Chisom Mogbadunade"/>
    <s v="1904540L"/>
    <n v="1904540"/>
    <s v="Fatima Ayisat "/>
    <s v="Manager D"/>
    <x v="10"/>
    <s v=""/>
    <s v=""/>
    <s v=""/>
    <s v=""/>
    <s v=""/>
    <x v="1"/>
    <n v="0"/>
    <x v="1"/>
  </r>
  <r>
    <n v="101"/>
    <s v="Nigeria"/>
    <x v="3"/>
    <x v="30"/>
    <s v="Remilekun Abodunrin "/>
    <s v="1550604L"/>
    <n v="1550604"/>
    <s v="Habiba Clare"/>
    <s v="Manager E"/>
    <x v="10"/>
    <s v=""/>
    <s v=""/>
    <s v=""/>
    <s v=""/>
    <s v=""/>
    <x v="1"/>
    <n v="0"/>
    <x v="1"/>
  </r>
  <r>
    <n v="102"/>
    <s v="Nigeria"/>
    <x v="3"/>
    <x v="30"/>
    <s v="Remilekun Abodunrin "/>
    <s v="1528877L"/>
    <n v="1528877"/>
    <s v="Isioma Sylvester"/>
    <s v="Manager F"/>
    <x v="9"/>
    <s v=""/>
    <s v=""/>
    <s v=""/>
    <s v=""/>
    <s v=""/>
    <x v="1"/>
    <n v="0"/>
    <x v="1"/>
  </r>
  <r>
    <n v="103"/>
    <s v="Nigeria"/>
    <x v="3"/>
    <x v="31"/>
    <s v="Habiba Osuagwu, Akunna Adaobi"/>
    <s v="1937564L"/>
    <n v="1937564"/>
    <s v="Omolara Ogunwande"/>
    <s v="Manager A"/>
    <x v="10"/>
    <s v=""/>
    <s v=""/>
    <s v=""/>
    <s v=""/>
    <s v=""/>
    <x v="1"/>
    <n v="0"/>
    <x v="1"/>
  </r>
  <r>
    <n v="104"/>
    <s v="Nigeria"/>
    <x v="3"/>
    <x v="30"/>
    <s v="Remilekun Abodunrin "/>
    <s v="1981217L"/>
    <n v="1981217"/>
    <s v="Chiamaka Elizabeth"/>
    <s v="Manager B"/>
    <x v="10"/>
    <s v=""/>
    <s v=""/>
    <s v=""/>
    <s v=""/>
    <s v=""/>
    <x v="1"/>
    <n v="0"/>
    <x v="1"/>
  </r>
  <r>
    <n v="105"/>
    <s v="Nigeria"/>
    <x v="3"/>
    <x v="30"/>
    <s v="Remilekun Abodunrin "/>
    <s v="2414128L"/>
    <n v="2414128"/>
    <s v="Ifeanyichukwu Mogbadunade"/>
    <s v="Manager C"/>
    <x v="10"/>
    <s v=""/>
    <s v=""/>
    <s v=""/>
    <s v=""/>
    <s v=""/>
    <x v="1"/>
    <n v="0"/>
    <x v="1"/>
  </r>
  <r>
    <n v="106"/>
    <s v="Nigeria"/>
    <x v="3"/>
    <x v="35"/>
    <s v="Fatima Odunayo"/>
    <s v="1989254L"/>
    <n v="1989254"/>
    <s v="Sekinat Katherine"/>
    <s v="Manager D"/>
    <x v="10"/>
    <s v=""/>
    <s v=""/>
    <s v=""/>
    <s v=""/>
    <s v=""/>
    <x v="1"/>
    <n v="0"/>
    <x v="1"/>
  </r>
  <r>
    <n v="107"/>
    <s v="Nigeria"/>
    <x v="3"/>
    <x v="30"/>
    <s v="Remilekun Abodunrin "/>
    <s v="2930102L"/>
    <n v="2930102"/>
    <s v="Sumayyah Ayisat"/>
    <s v="Manager E"/>
    <x v="10"/>
    <s v=""/>
    <s v=""/>
    <s v=""/>
    <s v=""/>
    <s v=""/>
    <x v="1"/>
    <n v="0"/>
    <x v="1"/>
  </r>
  <r>
    <n v="108"/>
    <s v="Nigeria"/>
    <x v="3"/>
    <x v="35"/>
    <s v="Fatima Odunayo"/>
    <s v="1011790L"/>
    <n v="1011790"/>
    <s v="Obioma Wilcox"/>
    <s v="Manager F"/>
    <x v="5"/>
    <s v="1011790L"/>
    <s v="1011790L"/>
    <s v="1011790L"/>
    <s v="1011790L"/>
    <s v="1011790L"/>
    <x v="3"/>
    <n v="5"/>
    <x v="0"/>
  </r>
  <r>
    <n v="109"/>
    <s v="Nigeria"/>
    <x v="3"/>
    <x v="31"/>
    <s v="Habiba Osuagwu, Akunna Adaobi"/>
    <s v="1062666L"/>
    <n v="1062666"/>
    <s v="Zainab Afunku"/>
    <s v="Manager A"/>
    <x v="10"/>
    <s v="1062666L"/>
    <s v="1062666L"/>
    <s v="1062666L"/>
    <s v="1062666L"/>
    <s v="1062666L"/>
    <x v="2"/>
    <n v="5"/>
    <x v="0"/>
  </r>
  <r>
    <n v="110"/>
    <s v="Nigeria"/>
    <x v="3"/>
    <x v="31"/>
    <s v="Habiba Osuagwu, Akunna Adaobi"/>
    <s v="2910723L"/>
    <n v="2910723"/>
    <s v="Akunna Olasunkanmi-fasayo "/>
    <s v="Manager B"/>
    <x v="10"/>
    <s v="2910723L"/>
    <s v="2910723L"/>
    <s v="2910723L"/>
    <s v="2910723L"/>
    <s v="2910723L"/>
    <x v="0"/>
    <n v="5"/>
    <x v="0"/>
  </r>
  <r>
    <n v="111"/>
    <s v="Nigeria"/>
    <x v="3"/>
    <x v="30"/>
    <s v="Remilekun Abodunrin "/>
    <s v="1384386L"/>
    <n v="1384386"/>
    <s v="Aminat Joshua"/>
    <s v="Manager C"/>
    <x v="10"/>
    <s v="1384386L"/>
    <s v="1384386L"/>
    <s v="1384386L"/>
    <s v="1384386L"/>
    <s v="1384386L"/>
    <x v="3"/>
    <n v="5"/>
    <x v="0"/>
  </r>
  <r>
    <n v="112"/>
    <s v="Nigeria"/>
    <x v="3"/>
    <x v="32"/>
    <s v="Remilekun Abodunrin "/>
    <s v="1769720L"/>
    <n v="1769720"/>
    <s v="Esse Taiwo"/>
    <s v="Manager D"/>
    <x v="10"/>
    <s v="1769720L"/>
    <s v="1769720L"/>
    <s v="1769720L"/>
    <s v="1769720L"/>
    <s v="1769720L"/>
    <x v="2"/>
    <n v="5"/>
    <x v="0"/>
  </r>
  <r>
    <n v="113"/>
    <s v="Nigeria"/>
    <x v="3"/>
    <x v="33"/>
    <s v="Chisom Mogbadunade"/>
    <s v="1640447L"/>
    <n v="1640447"/>
    <s v="Azubuike Ayobami"/>
    <s v="Manager E"/>
    <x v="10"/>
    <s v="1640447L"/>
    <s v="1640447L"/>
    <s v="1640447L"/>
    <s v="1640447L"/>
    <s v="1640447L"/>
    <x v="0"/>
    <n v="5"/>
    <x v="0"/>
  </r>
  <r>
    <n v="114"/>
    <s v="Nigeria"/>
    <x v="3"/>
    <x v="34"/>
    <s v="Funmilade Wasiu"/>
    <s v="1804164L"/>
    <n v="1804164"/>
    <s v="Toluwani Adeyemo"/>
    <s v="Manager F"/>
    <x v="10"/>
    <s v="1804164L"/>
    <s v="1804164L"/>
    <s v="1804164L"/>
    <s v="1804164L"/>
    <s v="1804164L"/>
    <x v="3"/>
    <n v="5"/>
    <x v="0"/>
  </r>
  <r>
    <n v="115"/>
    <s v="Nigeria"/>
    <x v="3"/>
    <x v="31"/>
    <s v="Habiba Osuagwu, Akunna Adaobi"/>
    <s v="2070669L"/>
    <n v="2070669"/>
    <s v="Cherechi Chibike"/>
    <s v="Manager A"/>
    <x v="10"/>
    <s v="2070669L"/>
    <s v="2070669L"/>
    <s v="2070669L"/>
    <s v="2070669L"/>
    <s v="2070669L"/>
    <x v="2"/>
    <n v="5"/>
    <x v="0"/>
  </r>
  <r>
    <n v="116"/>
    <s v="Nigeria"/>
    <x v="3"/>
    <x v="29"/>
    <s v="Esse Gbadamosi"/>
    <s v="2625327L"/>
    <n v="2625327"/>
    <s v="Olaide Sanusi"/>
    <s v="Manager B"/>
    <x v="11"/>
    <s v="2625327L"/>
    <s v="2625327L"/>
    <s v="2625327L"/>
    <s v="2625327L"/>
    <s v="2625327L"/>
    <x v="0"/>
    <n v="5"/>
    <x v="0"/>
  </r>
  <r>
    <n v="117"/>
    <s v="Nigeria"/>
    <x v="4"/>
    <x v="36"/>
    <s v="Toluwani Olutola"/>
    <s v="2339096L"/>
    <n v="2339096"/>
    <s v="Isioma Onose"/>
    <s v="Manager C"/>
    <x v="10"/>
    <s v=""/>
    <s v=""/>
    <s v="2339096L"/>
    <s v=""/>
    <s v=""/>
    <x v="1"/>
    <n v="1"/>
    <x v="1"/>
  </r>
  <r>
    <n v="118"/>
    <s v="Nigeria"/>
    <x v="4"/>
    <x v="37"/>
    <s v="Chizoba Aminat"/>
    <s v="2459445L"/>
    <n v="2459445"/>
    <s v="Adegoke Ayomide"/>
    <s v="Manager D"/>
    <x v="6"/>
    <s v=""/>
    <s v=""/>
    <s v="2459445L"/>
    <s v=""/>
    <s v=""/>
    <x v="1"/>
    <n v="1"/>
    <x v="1"/>
  </r>
  <r>
    <n v="119"/>
    <s v="Nigeria"/>
    <x v="4"/>
    <x v="38"/>
    <s v="Ifeoma Miracle, Titilayo Atanda"/>
    <s v="1252517L"/>
    <n v="1252517"/>
    <s v="Ifunanya Olubunmi"/>
    <s v="Manager E"/>
    <x v="6"/>
    <s v=""/>
    <s v=""/>
    <s v="1252517L"/>
    <s v=""/>
    <s v=""/>
    <x v="1"/>
    <n v="1"/>
    <x v="1"/>
  </r>
  <r>
    <n v="120"/>
    <s v="Nigeria"/>
    <x v="4"/>
    <x v="38"/>
    <s v="Ifeoma Miracle, Titilayo Atanda"/>
    <s v="1118253L"/>
    <n v="1118253"/>
    <s v="Yakubu Oluwatosin "/>
    <s v="Manager F"/>
    <x v="10"/>
    <s v=""/>
    <s v=""/>
    <s v="1118253L"/>
    <s v=""/>
    <s v=""/>
    <x v="1"/>
    <n v="1"/>
    <x v="1"/>
  </r>
  <r>
    <n v="121"/>
    <s v="Nigeria"/>
    <x v="4"/>
    <x v="39"/>
    <s v="Bukola Ngozi"/>
    <s v="2816557L"/>
    <n v="2816557"/>
    <s v="Tari Amaechi"/>
    <s v="Manager A"/>
    <x v="10"/>
    <s v=""/>
    <s v=""/>
    <s v="2816557L"/>
    <s v=""/>
    <s v=""/>
    <x v="1"/>
    <n v="1"/>
    <x v="1"/>
  </r>
  <r>
    <n v="122"/>
    <s v="Nigeria"/>
    <x v="4"/>
    <x v="38"/>
    <s v="Ifeoma Miracle, Titilayo Atanda"/>
    <s v="1161855L"/>
    <n v="1161855"/>
    <s v="Akanni Sylvester"/>
    <s v="Manager B"/>
    <x v="10"/>
    <s v=""/>
    <s v=""/>
    <s v="1161855L"/>
    <s v=""/>
    <s v=""/>
    <x v="1"/>
    <n v="1"/>
    <x v="1"/>
  </r>
  <r>
    <n v="123"/>
    <s v="Nigeria"/>
    <x v="4"/>
    <x v="37"/>
    <s v="Chizoba Aminat"/>
    <s v="2743069L"/>
    <n v="2743069"/>
    <s v="Zainab Nwuzor"/>
    <s v="Manager C"/>
    <x v="9"/>
    <s v=""/>
    <s v=""/>
    <s v="2743069L"/>
    <s v=""/>
    <s v=""/>
    <x v="1"/>
    <n v="1"/>
    <x v="1"/>
  </r>
  <r>
    <n v="124"/>
    <s v="Nigeria"/>
    <x v="4"/>
    <x v="37"/>
    <s v="Chizoba Aminat"/>
    <s v="2103307L"/>
    <n v="2103307"/>
    <s v="Simisola Atanda"/>
    <s v="Manager D"/>
    <x v="10"/>
    <s v=""/>
    <s v=""/>
    <s v="2103307L"/>
    <s v=""/>
    <s v=""/>
    <x v="1"/>
    <n v="1"/>
    <x v="1"/>
  </r>
  <r>
    <n v="125"/>
    <s v="Nigeria"/>
    <x v="4"/>
    <x v="39"/>
    <s v="Bukola Ngozi"/>
    <s v="2014439L"/>
    <n v="2014439"/>
    <s v="Remilekun Yaqub"/>
    <s v="Manager E"/>
    <x v="10"/>
    <s v=""/>
    <s v=""/>
    <s v="2014439L"/>
    <s v=""/>
    <s v=""/>
    <x v="1"/>
    <n v="1"/>
    <x v="1"/>
  </r>
  <r>
    <n v="126"/>
    <s v="Nigeria"/>
    <x v="4"/>
    <x v="40"/>
    <s v="Adedayo Maryam"/>
    <s v="2000617L"/>
    <n v="2000617"/>
    <s v="Rasheedah Adewale"/>
    <s v="Manager F"/>
    <x v="10"/>
    <s v=""/>
    <s v=""/>
    <s v="2000617L"/>
    <s v=""/>
    <s v=""/>
    <x v="1"/>
    <n v="1"/>
    <x v="1"/>
  </r>
  <r>
    <n v="127"/>
    <s v="Nigeria"/>
    <x v="4"/>
    <x v="40"/>
    <s v="Adedayo Maryam"/>
    <s v="2757676L"/>
    <n v="2757676"/>
    <s v="Zainab Sekinat"/>
    <s v="Manager A"/>
    <x v="10"/>
    <s v=""/>
    <s v=""/>
    <s v="2757676L"/>
    <s v=""/>
    <s v=""/>
    <x v="1"/>
    <n v="1"/>
    <x v="1"/>
  </r>
  <r>
    <n v="128"/>
    <s v="Nigeria"/>
    <x v="4"/>
    <x v="41"/>
    <s v="Ifeoma Aderinsola"/>
    <s v="1691724L"/>
    <n v="1691724"/>
    <s v="Kemi Katherine"/>
    <s v="Manager B"/>
    <x v="10"/>
    <s v=""/>
    <s v=""/>
    <s v="1691724L"/>
    <s v=""/>
    <s v=""/>
    <x v="1"/>
    <n v="1"/>
    <x v="1"/>
  </r>
  <r>
    <n v="129"/>
    <s v="Nigeria"/>
    <x v="4"/>
    <x v="39"/>
    <s v="Bukola Ngozi"/>
    <s v="2011694L"/>
    <n v="2011694"/>
    <s v="Titi Babalola"/>
    <s v="Manager C"/>
    <x v="10"/>
    <s v=""/>
    <s v=""/>
    <s v="2011694L"/>
    <s v=""/>
    <s v=""/>
    <x v="1"/>
    <n v="1"/>
    <x v="1"/>
  </r>
  <r>
    <n v="130"/>
    <s v="Nigeria"/>
    <x v="4"/>
    <x v="40"/>
    <s v="Adedayo Maryam"/>
    <s v="2110877L"/>
    <n v="2110877"/>
    <s v="Habiba Uchechi "/>
    <s v="Manager D"/>
    <x v="10"/>
    <s v=""/>
    <s v=""/>
    <s v="2110877L"/>
    <s v=""/>
    <s v=""/>
    <x v="1"/>
    <n v="1"/>
    <x v="1"/>
  </r>
  <r>
    <n v="131"/>
    <s v="Nigeria"/>
    <x v="4"/>
    <x v="39"/>
    <s v="Bukola Ngozi"/>
    <s v="2676989L"/>
    <n v="2676989"/>
    <s v="Isioma Wilcox"/>
    <s v="Manager E"/>
    <x v="12"/>
    <s v=""/>
    <s v=""/>
    <s v="2676989L"/>
    <s v=""/>
    <s v=""/>
    <x v="1"/>
    <n v="1"/>
    <x v="1"/>
  </r>
  <r>
    <n v="132"/>
    <s v="Nigeria"/>
    <x v="4"/>
    <x v="37"/>
    <s v="Chizoba Aminat"/>
    <s v="1734961L"/>
    <n v="1734961"/>
    <s v="Fatima Onohinosen"/>
    <s v="Manager F"/>
    <x v="12"/>
    <s v=""/>
    <s v=""/>
    <s v="1734961L"/>
    <s v=""/>
    <s v=""/>
    <x v="1"/>
    <n v="1"/>
    <x v="1"/>
  </r>
  <r>
    <n v="133"/>
    <s v="Nigeria"/>
    <x v="4"/>
    <x v="40"/>
    <s v="Adedayo Maryam"/>
    <s v="2744849L"/>
    <n v="2744849"/>
    <s v="Sumayyah Gbadamosi"/>
    <s v="Manager A"/>
    <x v="12"/>
    <s v=""/>
    <s v=""/>
    <s v=""/>
    <s v=""/>
    <s v=""/>
    <x v="1"/>
    <n v="0"/>
    <x v="1"/>
  </r>
  <r>
    <n v="134"/>
    <s v="Nigeria"/>
    <x v="4"/>
    <x v="38"/>
    <s v="Ifeoma Miracle, Titilayo Atanda"/>
    <s v="2100090L"/>
    <n v="2100090"/>
    <s v="Shalewa Olasunkanmi-fasayo"/>
    <s v="Manager B"/>
    <x v="7"/>
    <s v=""/>
    <s v=""/>
    <s v=""/>
    <s v=""/>
    <s v="2100090L"/>
    <x v="1"/>
    <n v="1"/>
    <x v="1"/>
  </r>
  <r>
    <n v="135"/>
    <s v="Nigeria"/>
    <x v="4"/>
    <x v="40"/>
    <s v="Adedayo Maryam"/>
    <s v="1894230L"/>
    <n v="1894230"/>
    <s v="Nnamdi Adegboye"/>
    <s v="Manager C"/>
    <x v="10"/>
    <s v=""/>
    <s v=""/>
    <s v=""/>
    <s v=""/>
    <s v="1894230L"/>
    <x v="1"/>
    <n v="1"/>
    <x v="1"/>
  </r>
  <r>
    <n v="136"/>
    <s v="Nigeria"/>
    <x v="4"/>
    <x v="37"/>
    <s v="Chizoba Aminat"/>
    <s v="1135529L"/>
    <n v="1135529"/>
    <s v="Onome David"/>
    <s v="Manager D"/>
    <x v="11"/>
    <s v=""/>
    <s v=""/>
    <s v=""/>
    <s v=""/>
    <s v="1135529L"/>
    <x v="1"/>
    <n v="1"/>
    <x v="1"/>
  </r>
  <r>
    <n v="137"/>
    <s v="Nigeria"/>
    <x v="4"/>
    <x v="38"/>
    <s v="Ifeoma Miracle, Titilayo Atanda"/>
    <s v="2074011L"/>
    <n v="2074011"/>
    <s v="Olufunmi Olawale"/>
    <s v="Manager E"/>
    <x v="11"/>
    <s v=""/>
    <s v=""/>
    <s v=""/>
    <s v=""/>
    <s v="2074011L"/>
    <x v="1"/>
    <n v="1"/>
    <x v="1"/>
  </r>
  <r>
    <n v="138"/>
    <s v="Nigeria"/>
    <x v="4"/>
    <x v="38"/>
    <s v="Ifeoma Miracle, Titilayo Atanda"/>
    <s v="1632149L"/>
    <n v="1632149"/>
    <s v="Ebiere Saheed"/>
    <s v="Manager F"/>
    <x v="10"/>
    <s v=""/>
    <s v=""/>
    <s v=""/>
    <s v=""/>
    <s v="1632149L"/>
    <x v="1"/>
    <n v="1"/>
    <x v="1"/>
  </r>
  <r>
    <n v="139"/>
    <s v="Nigeria"/>
    <x v="4"/>
    <x v="38"/>
    <s v="Ifeoma Miracle, Titilayo Atanda"/>
    <s v="1655569L"/>
    <n v="1655569"/>
    <s v="Rotimi Iyalla"/>
    <s v="Manager A"/>
    <x v="11"/>
    <s v=""/>
    <s v=""/>
    <s v=""/>
    <s v=""/>
    <s v="1655569L"/>
    <x v="1"/>
    <n v="1"/>
    <x v="1"/>
  </r>
  <r>
    <n v="140"/>
    <s v="Nigeria"/>
    <x v="4"/>
    <x v="41"/>
    <s v="Ifeoma Aderinsola"/>
    <s v="2445977L"/>
    <n v="2445977"/>
    <s v="Ikenna Funmilayo "/>
    <s v="Manager B"/>
    <x v="11"/>
    <s v=""/>
    <s v=""/>
    <s v=""/>
    <s v=""/>
    <s v="2445977L"/>
    <x v="1"/>
    <n v="1"/>
    <x v="1"/>
  </r>
  <r>
    <n v="141"/>
    <s v="Nigeria"/>
    <x v="4"/>
    <x v="41"/>
    <s v="Ifeoma Aderinsola"/>
    <s v="1497756L"/>
    <n v="1497756"/>
    <s v="Onome Elebiyo"/>
    <s v="Manager C"/>
    <x v="10"/>
    <s v=""/>
    <s v=""/>
    <s v=""/>
    <s v=""/>
    <s v="1497756L"/>
    <x v="1"/>
    <n v="1"/>
    <x v="1"/>
  </r>
  <r>
    <n v="142"/>
    <s v="Nigeria"/>
    <x v="4"/>
    <x v="36"/>
    <s v="Toluwani Olutola"/>
    <s v="2704180L"/>
    <n v="2704180"/>
    <s v="Bukola Chibike"/>
    <s v="Manager D"/>
    <x v="10"/>
    <s v=""/>
    <s v=""/>
    <s v=""/>
    <s v=""/>
    <s v="2704180L"/>
    <x v="1"/>
    <n v="1"/>
    <x v="1"/>
  </r>
  <r>
    <n v="143"/>
    <s v="Nigeria"/>
    <x v="4"/>
    <x v="38"/>
    <s v="Ifeoma Miracle, Titilayo Atanda"/>
    <s v="1622012L"/>
    <n v="1622012"/>
    <s v="Adegoke Latifat"/>
    <s v="Manager E"/>
    <x v="10"/>
    <s v=""/>
    <s v=""/>
    <s v=""/>
    <s v=""/>
    <s v="1622012L"/>
    <x v="1"/>
    <n v="1"/>
    <x v="1"/>
  </r>
  <r>
    <n v="144"/>
    <s v="Nigeria"/>
    <x v="4"/>
    <x v="38"/>
    <s v="Ifeoma Miracle, Titilayo Atanda"/>
    <s v="2923929L"/>
    <n v="2923929"/>
    <s v="Toluwani Saheed"/>
    <s v="Manager F"/>
    <x v="11"/>
    <s v=""/>
    <s v=""/>
    <s v=""/>
    <s v=""/>
    <s v="2923929L"/>
    <x v="1"/>
    <n v="1"/>
    <x v="1"/>
  </r>
  <r>
    <n v="145"/>
    <s v="Nigeria"/>
    <x v="5"/>
    <x v="42"/>
    <s v="Tari Oladimeji"/>
    <s v="1481622L"/>
    <n v="1481622"/>
    <s v="Titi Odunayo"/>
    <s v="Manager A"/>
    <x v="10"/>
    <s v=""/>
    <s v=""/>
    <s v=""/>
    <s v=""/>
    <s v="1481622L"/>
    <x v="1"/>
    <n v="1"/>
    <x v="1"/>
  </r>
  <r>
    <n v="146"/>
    <s v="Nigeria"/>
    <x v="5"/>
    <x v="43"/>
    <s v="Aminat Ladega"/>
    <s v="2363802L"/>
    <n v="2363802"/>
    <s v="Esse Chidinma"/>
    <s v="Manager B"/>
    <x v="6"/>
    <s v=""/>
    <s v=""/>
    <s v=""/>
    <s v=""/>
    <s v="2363802L"/>
    <x v="1"/>
    <n v="1"/>
    <x v="1"/>
  </r>
  <r>
    <n v="147"/>
    <s v="Nigeria"/>
    <x v="5"/>
    <x v="44"/>
    <s v="Omawunmi David"/>
    <s v="2551994L"/>
    <n v="2551994"/>
    <s v="Aminu Kimberly"/>
    <s v="Manager C"/>
    <x v="6"/>
    <s v=""/>
    <s v=""/>
    <s v=""/>
    <s v=""/>
    <s v="2551994L"/>
    <x v="1"/>
    <n v="1"/>
    <x v="1"/>
  </r>
  <r>
    <n v="148"/>
    <s v="Nigeria"/>
    <x v="5"/>
    <x v="45"/>
    <s v="Chinyere Segunmaru"/>
    <s v="2676063L"/>
    <n v="2676063"/>
    <s v="Chiamaka Sylvester"/>
    <s v="Manager D"/>
    <x v="5"/>
    <s v=""/>
    <s v=""/>
    <s v=""/>
    <s v=""/>
    <s v="2676063L"/>
    <x v="1"/>
    <n v="1"/>
    <x v="1"/>
  </r>
  <r>
    <n v="149"/>
    <s v="Nigeria"/>
    <x v="5"/>
    <x v="43"/>
    <s v="Aminat Ladega"/>
    <s v="1007198L"/>
    <n v="1007198"/>
    <s v="Omawunmi Okonkwo"/>
    <s v="Manager E"/>
    <x v="10"/>
    <s v=""/>
    <s v=""/>
    <s v=""/>
    <s v=""/>
    <s v="1007198L"/>
    <x v="1"/>
    <n v="1"/>
    <x v="1"/>
  </r>
  <r>
    <n v="150"/>
    <s v="Nigeria"/>
    <x v="5"/>
    <x v="44"/>
    <s v="Omawunmi David"/>
    <s v="2330771L"/>
    <n v="2330771"/>
    <s v="Muyiwa Busari "/>
    <s v="Manager F"/>
    <x v="10"/>
    <s v=""/>
    <s v="2330771L"/>
    <s v=""/>
    <s v=""/>
    <s v="2330771L"/>
    <x v="1"/>
    <n v="2"/>
    <x v="1"/>
  </r>
  <r>
    <n v="151"/>
    <s v="Nigeria"/>
    <x v="5"/>
    <x v="46"/>
    <s v="Musa Maryjane"/>
    <s v="1043490L"/>
    <n v="1043490"/>
    <s v="Ebiere Oluwakemi"/>
    <s v="Manager A"/>
    <x v="10"/>
    <s v=""/>
    <s v="1043490L"/>
    <s v=""/>
    <s v=""/>
    <s v="1043490L"/>
    <x v="1"/>
    <n v="2"/>
    <x v="1"/>
  </r>
  <r>
    <n v="152"/>
    <s v="Nigeria"/>
    <x v="5"/>
    <x v="47"/>
    <s v="Musa Maryjane"/>
    <s v="2073696L"/>
    <n v="2073696"/>
    <s v="Bankole Adegboye"/>
    <s v="Manager B"/>
    <x v="10"/>
    <s v=""/>
    <s v="2073696L"/>
    <s v=""/>
    <s v=""/>
    <s v="2073696L"/>
    <x v="1"/>
    <n v="2"/>
    <x v="1"/>
  </r>
  <r>
    <n v="153"/>
    <s v="Nigeria"/>
    <x v="5"/>
    <x v="43"/>
    <s v="Aminat Ladega"/>
    <s v="1686117L"/>
    <n v="1686117"/>
    <s v="Adaugo Hanifat"/>
    <s v="Manager C"/>
    <x v="12"/>
    <s v=""/>
    <s v="1686117L"/>
    <s v=""/>
    <s v=""/>
    <s v="1686117L"/>
    <x v="1"/>
    <n v="2"/>
    <x v="1"/>
  </r>
  <r>
    <n v="154"/>
    <s v="Nigeria"/>
    <x v="5"/>
    <x v="47"/>
    <s v="Musa Maryjane"/>
    <s v="2394775L"/>
    <n v="2394775"/>
    <s v="Omolara Ajose-adeogun"/>
    <s v="Manager D"/>
    <x v="12"/>
    <s v=""/>
    <s v="2394775L"/>
    <s v=""/>
    <s v=""/>
    <s v="2394775L"/>
    <x v="1"/>
    <n v="2"/>
    <x v="1"/>
  </r>
  <r>
    <n v="155"/>
    <s v="Nigeria"/>
    <x v="5"/>
    <x v="47"/>
    <s v="Musa Maryjane"/>
    <s v="2631016L"/>
    <n v="2631016"/>
    <s v="Adaugo Agnes"/>
    <s v="Manager E"/>
    <x v="10"/>
    <s v=""/>
    <s v="2631016L"/>
    <s v=""/>
    <s v=""/>
    <s v="2631016L"/>
    <x v="1"/>
    <n v="2"/>
    <x v="1"/>
  </r>
  <r>
    <n v="156"/>
    <s v="Nigeria"/>
    <x v="5"/>
    <x v="48"/>
    <s v="Aminat Isaac"/>
    <s v="1935565L"/>
    <n v="1935565"/>
    <s v="Isioma Adeoluwa"/>
    <s v="Manager F"/>
    <x v="10"/>
    <s v=""/>
    <s v="1935565L"/>
    <s v=""/>
    <s v=""/>
    <s v="1935565L"/>
    <x v="1"/>
    <n v="2"/>
    <x v="1"/>
  </r>
  <r>
    <n v="157"/>
    <s v="Nigeria"/>
    <x v="5"/>
    <x v="42"/>
    <s v="Tari Oladimeji"/>
    <s v="2094781L"/>
    <n v="2094781"/>
    <s v="Ebiere David"/>
    <s v="Manager A"/>
    <x v="10"/>
    <s v=""/>
    <s v="2094781L"/>
    <s v=""/>
    <s v=""/>
    <s v="2094781L"/>
    <x v="1"/>
    <n v="2"/>
    <x v="1"/>
  </r>
  <r>
    <n v="158"/>
    <s v="Nigeria"/>
    <x v="5"/>
    <x v="49"/>
    <s v="Aminat Ladega"/>
    <s v="2716797L"/>
    <n v="2716797"/>
    <s v="Funmilayo Ogunbanwo"/>
    <s v="Manager B"/>
    <x v="9"/>
    <s v=""/>
    <s v="2716797L"/>
    <s v=""/>
    <s v=""/>
    <s v="2716797L"/>
    <x v="1"/>
    <n v="2"/>
    <x v="1"/>
  </r>
  <r>
    <n v="159"/>
    <s v="Nigeria"/>
    <x v="5"/>
    <x v="42"/>
    <s v="Tari Oladimeji"/>
    <s v="1417713L"/>
    <n v="1417713"/>
    <s v="Omawunmi Mayowa"/>
    <s v="Manager C"/>
    <x v="10"/>
    <s v=""/>
    <s v="1417713L"/>
    <s v=""/>
    <s v=""/>
    <s v="1417713L"/>
    <x v="1"/>
    <n v="2"/>
    <x v="1"/>
  </r>
  <r>
    <n v="160"/>
    <s v="Nigeria"/>
    <x v="5"/>
    <x v="42"/>
    <s v="Tari Oladimeji"/>
    <s v="1842176L"/>
    <n v="1842176"/>
    <s v="Yusuf Olubunmi "/>
    <s v="Manager D"/>
    <x v="12"/>
    <s v=""/>
    <s v="1842176L"/>
    <s v=""/>
    <s v=""/>
    <s v="1842176L"/>
    <x v="1"/>
    <n v="2"/>
    <x v="1"/>
  </r>
  <r>
    <n v="161"/>
    <s v="Nigeria"/>
    <x v="5"/>
    <x v="42"/>
    <s v="Tari Oladimeji"/>
    <s v="2619964L"/>
    <n v="2619964"/>
    <s v="Rasheedah Babalola"/>
    <s v="Manager E"/>
    <x v="10"/>
    <s v=""/>
    <s v="2619964L"/>
    <s v=""/>
    <s v=""/>
    <s v="2619964L"/>
    <x v="1"/>
    <n v="2"/>
    <x v="1"/>
  </r>
  <r>
    <n v="162"/>
    <s v="Nigeria"/>
    <x v="5"/>
    <x v="44"/>
    <s v="Omawunmi David"/>
    <s v="1709781L"/>
    <n v="1709781"/>
    <s v="Wale Nwachukwu"/>
    <s v="Manager F"/>
    <x v="10"/>
    <s v=""/>
    <s v="1709781L"/>
    <s v=""/>
    <s v=""/>
    <s v="1709781L"/>
    <x v="1"/>
    <n v="2"/>
    <x v="1"/>
  </r>
  <r>
    <n v="163"/>
    <s v="Nigeria"/>
    <x v="5"/>
    <x v="44"/>
    <s v="Omawunmi David"/>
    <s v="2905940L"/>
    <n v="2905940"/>
    <s v="Zainab Abodunrin"/>
    <s v="Manager A"/>
    <x v="10"/>
    <s v=""/>
    <s v="2905940L"/>
    <s v=""/>
    <s v=""/>
    <s v="2905940L"/>
    <x v="1"/>
    <n v="2"/>
    <x v="1"/>
  </r>
  <r>
    <n v="164"/>
    <s v="Nigeria"/>
    <x v="5"/>
    <x v="47"/>
    <s v="Musa Maryjane"/>
    <s v="1005490L"/>
    <n v="1005490"/>
    <s v="Efe Olaoluwa"/>
    <s v="Manager B"/>
    <x v="10"/>
    <s v=""/>
    <s v="1005490L"/>
    <s v=""/>
    <s v=""/>
    <s v="1005490L"/>
    <x v="1"/>
    <n v="2"/>
    <x v="1"/>
  </r>
  <r>
    <n v="165"/>
    <s v="Nigeria"/>
    <x v="5"/>
    <x v="46"/>
    <s v="Musa Maryjane"/>
    <s v="1319343L"/>
    <n v="1319343"/>
    <s v="Johnson Oluwaseun"/>
    <s v="Manager C"/>
    <x v="9"/>
    <s v=""/>
    <s v="1319343L"/>
    <s v=""/>
    <s v=""/>
    <s v="1319343L"/>
    <x v="1"/>
    <n v="2"/>
    <x v="1"/>
  </r>
  <r>
    <n v="166"/>
    <s v="Nigeria"/>
    <x v="5"/>
    <x v="42"/>
    <s v="Tari Oladimeji"/>
    <s v="1035952L"/>
    <n v="1035952"/>
    <s v="Oluwunmi Latifat"/>
    <s v="Manager D"/>
    <x v="10"/>
    <s v=""/>
    <s v="1035952L"/>
    <s v=""/>
    <s v=""/>
    <s v="1035952L"/>
    <x v="1"/>
    <n v="2"/>
    <x v="1"/>
  </r>
  <r>
    <n v="167"/>
    <s v="Nigeria"/>
    <x v="5"/>
    <x v="47"/>
    <s v="Musa Maryjane"/>
    <s v="2204987L"/>
    <n v="2204987"/>
    <s v="Yusuf Ebubechukwu"/>
    <s v="Manager E"/>
    <x v="12"/>
    <s v=""/>
    <s v="2204987L"/>
    <s v=""/>
    <s v=""/>
    <s v="2204987L"/>
    <x v="1"/>
    <n v="2"/>
    <x v="1"/>
  </r>
  <r>
    <n v="168"/>
    <s v="Nigeria"/>
    <x v="5"/>
    <x v="46"/>
    <s v="Musa Maryjane"/>
    <s v="1827234L"/>
    <n v="1827234"/>
    <s v="Damilola Adeoluwa"/>
    <s v="Manager F"/>
    <x v="10"/>
    <s v=""/>
    <s v="1827234L"/>
    <s v=""/>
    <s v=""/>
    <s v="1827234L"/>
    <x v="1"/>
    <n v="2"/>
    <x v="1"/>
  </r>
  <r>
    <n v="169"/>
    <s v="Nigeria"/>
    <x v="5"/>
    <x v="42"/>
    <s v="Tari Oladimeji"/>
    <s v="2037909L"/>
    <n v="2037909"/>
    <s v="Ayebatari Oladeji"/>
    <s v="Manager A"/>
    <x v="6"/>
    <s v=""/>
    <s v="2037909L"/>
    <s v=""/>
    <s v=""/>
    <s v="2037909L"/>
    <x v="1"/>
    <n v="2"/>
    <x v="1"/>
  </r>
  <r>
    <n v="170"/>
    <s v="Nigeria"/>
    <x v="5"/>
    <x v="43"/>
    <s v="Aminat Ladega"/>
    <s v="1095624L"/>
    <n v="1095624"/>
    <s v="Lola Wuraola "/>
    <s v="Manager B"/>
    <x v="10"/>
    <s v=""/>
    <s v=""/>
    <s v=""/>
    <s v=""/>
    <s v="1095624L"/>
    <x v="1"/>
    <n v="1"/>
    <x v="1"/>
  </r>
  <r>
    <n v="171"/>
    <s v="Nigeria"/>
    <x v="5"/>
    <x v="45"/>
    <s v="Chinyere Segunmaru"/>
    <s v="2757064L"/>
    <n v="2757064"/>
    <s v="Sname Ademola"/>
    <s v="Manager C"/>
    <x v="10"/>
    <s v=""/>
    <s v=""/>
    <s v=""/>
    <s v=""/>
    <s v="2757064L"/>
    <x v="1"/>
    <n v="1"/>
    <x v="1"/>
  </r>
  <r>
    <n v="172"/>
    <s v="Nigeria"/>
    <x v="5"/>
    <x v="44"/>
    <s v="Omawunmi David"/>
    <s v="1111706L"/>
    <n v="1111706"/>
    <s v="Efe Grace"/>
    <s v="Manager D"/>
    <x v="7"/>
    <s v=""/>
    <s v=""/>
    <s v=""/>
    <s v=""/>
    <s v="1111706L"/>
    <x v="1"/>
    <n v="1"/>
    <x v="1"/>
  </r>
  <r>
    <n v="173"/>
    <s v="Nigeria"/>
    <x v="6"/>
    <x v="50"/>
    <s v="Augustina Ajose-adeogun"/>
    <s v="1641559L"/>
    <n v="1641559"/>
    <s v="Tomiloba Ekwueme"/>
    <s v="Manager E"/>
    <x v="7"/>
    <s v=""/>
    <s v=""/>
    <s v=""/>
    <s v=""/>
    <s v="1641559L"/>
    <x v="1"/>
    <n v="1"/>
    <x v="1"/>
  </r>
  <r>
    <n v="174"/>
    <s v="Nigeria"/>
    <x v="6"/>
    <x v="51"/>
    <s v="Rasheedah Olaoluwa"/>
    <s v="2559920L"/>
    <n v="2559920"/>
    <s v="Kemi Gbadamosi"/>
    <s v="Manager F"/>
    <x v="7"/>
    <s v=""/>
    <s v=""/>
    <s v=""/>
    <s v=""/>
    <s v="2559920L"/>
    <x v="1"/>
    <n v="1"/>
    <x v="1"/>
  </r>
  <r>
    <n v="175"/>
    <s v="Nigeria"/>
    <x v="6"/>
    <x v="52"/>
    <s v="Remilekun Abodunrin, Akunna Oladeji"/>
    <s v="1815300L"/>
    <n v="1815300"/>
    <s v="Chinyere Obianuju"/>
    <s v="Manager A"/>
    <x v="6"/>
    <s v=""/>
    <s v=""/>
    <s v=""/>
    <s v=""/>
    <s v="1815300L"/>
    <x v="1"/>
    <n v="1"/>
    <x v="1"/>
  </r>
  <r>
    <n v="176"/>
    <s v="Nigeria"/>
    <x v="6"/>
    <x v="51"/>
    <s v="Rasheedah Olaoluwa"/>
    <s v="2310138L"/>
    <n v="2310138"/>
    <s v="Ikenna Muinat"/>
    <s v="Manager B"/>
    <x v="6"/>
    <s v=""/>
    <s v=""/>
    <s v=""/>
    <s v=""/>
    <s v="2310138L"/>
    <x v="1"/>
    <n v="1"/>
    <x v="1"/>
  </r>
  <r>
    <n v="177"/>
    <s v="Nigeria"/>
    <x v="6"/>
    <x v="53"/>
    <s v="Obioma Peter "/>
    <s v="2010152L"/>
    <n v="2010152"/>
    <s v="Omawunmi Mustapha"/>
    <s v="Manager C"/>
    <x v="6"/>
    <s v=""/>
    <s v=""/>
    <s v=""/>
    <s v=""/>
    <s v="2010152L"/>
    <x v="1"/>
    <n v="1"/>
    <x v="1"/>
  </r>
  <r>
    <n v="178"/>
    <s v="Nigeria"/>
    <x v="6"/>
    <x v="52"/>
    <s v="Remilekun Abodunrin, Akunna Oladeji"/>
    <s v="1827557L"/>
    <n v="1827557"/>
    <s v="Jolayemi Onose"/>
    <s v="Manager D"/>
    <x v="11"/>
    <s v=""/>
    <s v=""/>
    <s v=""/>
    <s v=""/>
    <s v="1827557L"/>
    <x v="1"/>
    <n v="1"/>
    <x v="1"/>
  </r>
  <r>
    <n v="179"/>
    <s v="Nigeria"/>
    <x v="6"/>
    <x v="54"/>
    <s v="Chizoba Mustapha"/>
    <s v="2452334L"/>
    <n v="2452334"/>
    <s v="Efe Abodunrin"/>
    <s v="Manager E"/>
    <x v="11"/>
    <s v=""/>
    <s v=""/>
    <s v=""/>
    <s v=""/>
    <s v="2452334L"/>
    <x v="1"/>
    <n v="1"/>
    <x v="1"/>
  </r>
  <r>
    <n v="180"/>
    <s v="Nigeria"/>
    <x v="6"/>
    <x v="54"/>
    <s v="Chizoba Mustapha"/>
    <s v="1536309L"/>
    <n v="1536309"/>
    <s v="Aminu Tamunoemi "/>
    <s v="Manager F"/>
    <x v="11"/>
    <s v=""/>
    <s v=""/>
    <s v=""/>
    <s v=""/>
    <s v="1536309L"/>
    <x v="1"/>
    <n v="1"/>
    <x v="1"/>
  </r>
  <r>
    <n v="181"/>
    <s v="Nigeria"/>
    <x v="6"/>
    <x v="52"/>
    <s v="Remilekun Abodunrin, Akunna Oladeji"/>
    <s v="2195342L"/>
    <n v="2195342"/>
    <s v="Tomiloba Obianuju"/>
    <s v="Manager A"/>
    <x v="10"/>
    <s v=""/>
    <s v="2195342L"/>
    <s v=""/>
    <s v=""/>
    <s v="2195342L"/>
    <x v="1"/>
    <n v="2"/>
    <x v="1"/>
  </r>
  <r>
    <n v="182"/>
    <s v="Nigeria"/>
    <x v="6"/>
    <x v="52"/>
    <s v="Remilekun Abodunrin, Akunna Oladeji"/>
    <s v="1009658L"/>
    <n v="1009658"/>
    <s v="Tope Egbochukwu"/>
    <s v="Manager B"/>
    <x v="10"/>
    <s v=""/>
    <s v="1009658L"/>
    <s v=""/>
    <s v=""/>
    <s v="1009658L"/>
    <x v="1"/>
    <n v="2"/>
    <x v="1"/>
  </r>
  <r>
    <n v="183"/>
    <s v="Nigeria"/>
    <x v="6"/>
    <x v="55"/>
    <s v="Titilayo Tolulope"/>
    <s v="1912240L"/>
    <n v="1912240"/>
    <s v="Chinyere Akeem-omosanya"/>
    <s v="Manager C"/>
    <x v="10"/>
    <s v=""/>
    <s v="1912240L"/>
    <s v=""/>
    <s v=""/>
    <s v="1912240L"/>
    <x v="1"/>
    <n v="2"/>
    <x v="1"/>
  </r>
  <r>
    <n v="184"/>
    <s v="Nigeria"/>
    <x v="6"/>
    <x v="53"/>
    <s v="Obioma Peter "/>
    <s v="1807640L"/>
    <n v="1807640"/>
    <s v="Titi Segunmaru"/>
    <s v="Manager D"/>
    <x v="10"/>
    <s v=""/>
    <s v="1807640L"/>
    <s v=""/>
    <s v=""/>
    <s v="1807640L"/>
    <x v="1"/>
    <n v="2"/>
    <x v="1"/>
  </r>
  <r>
    <n v="185"/>
    <s v="Nigeria"/>
    <x v="6"/>
    <x v="53"/>
    <s v="Obioma Peter "/>
    <s v="2974987L"/>
    <n v="2974987"/>
    <s v="Bukola Joshua"/>
    <s v="Manager E"/>
    <x v="10"/>
    <s v=""/>
    <s v="2974987L"/>
    <s v=""/>
    <s v=""/>
    <s v="2974987L"/>
    <x v="1"/>
    <n v="2"/>
    <x v="1"/>
  </r>
  <r>
    <n v="186"/>
    <s v="Nigeria"/>
    <x v="6"/>
    <x v="52"/>
    <s v="Remilekun Abodunrin, Akunna Oladeji"/>
    <s v="1283486L"/>
    <n v="1283486"/>
    <s v="Bankole Oluwaseun"/>
    <s v="Manager F"/>
    <x v="10"/>
    <s v=""/>
    <s v="1283486L"/>
    <s v=""/>
    <s v=""/>
    <s v="1283486L"/>
    <x v="1"/>
    <n v="2"/>
    <x v="1"/>
  </r>
  <r>
    <n v="187"/>
    <s v="Nigeria"/>
    <x v="6"/>
    <x v="50"/>
    <s v="Augustina Ajose-adeogun"/>
    <s v="1992800L"/>
    <n v="1992800"/>
    <s v="Titilope Motalo"/>
    <s v="Manager A"/>
    <x v="9"/>
    <s v=""/>
    <s v="1992800L"/>
    <s v=""/>
    <s v=""/>
    <s v="1992800L"/>
    <x v="1"/>
    <n v="2"/>
    <x v="1"/>
  </r>
  <r>
    <n v="188"/>
    <s v="Nigeria"/>
    <x v="6"/>
    <x v="50"/>
    <s v="Augustina Ajose-adeogun"/>
    <s v="2565404L"/>
    <n v="2565404"/>
    <s v="Chukwu Ayobami"/>
    <s v="Manager B"/>
    <x v="10"/>
    <s v=""/>
    <s v="2565404L"/>
    <s v=""/>
    <s v=""/>
    <s v="2565404L"/>
    <x v="1"/>
    <n v="2"/>
    <x v="1"/>
  </r>
  <r>
    <n v="189"/>
    <s v="Nigeria"/>
    <x v="6"/>
    <x v="53"/>
    <s v="Obioma Peter "/>
    <s v="1894304L"/>
    <n v="1894304"/>
    <s v="Omolara Babalola"/>
    <s v="Manager C"/>
    <x v="10"/>
    <s v=""/>
    <s v="1894304L"/>
    <s v=""/>
    <s v=""/>
    <s v=""/>
    <x v="1"/>
    <n v="1"/>
    <x v="1"/>
  </r>
  <r>
    <n v="190"/>
    <s v="Nigeria"/>
    <x v="6"/>
    <x v="53"/>
    <s v="Obioma Peter "/>
    <s v="2189594L"/>
    <n v="2189594"/>
    <s v="Simisola Adewunmi "/>
    <s v="Manager D"/>
    <x v="10"/>
    <s v=""/>
    <s v="2189594L"/>
    <s v=""/>
    <s v=""/>
    <s v=""/>
    <x v="1"/>
    <n v="1"/>
    <x v="1"/>
  </r>
  <r>
    <n v="191"/>
    <s v="Nigeria"/>
    <x v="6"/>
    <x v="50"/>
    <s v="Augustina Ajose-adeogun"/>
    <s v="2716506L"/>
    <n v="2716506"/>
    <s v="Azubuike Akeem-omosanya"/>
    <s v="Manager E"/>
    <x v="10"/>
    <s v=""/>
    <s v="2716506L"/>
    <s v=""/>
    <s v=""/>
    <s v=""/>
    <x v="1"/>
    <n v="1"/>
    <x v="1"/>
  </r>
  <r>
    <n v="192"/>
    <s v="Nigeria"/>
    <x v="6"/>
    <x v="50"/>
    <s v="Augustina Ajose-adeogun"/>
    <s v="2048612L"/>
    <n v="2048612"/>
    <s v="Ebiere Oluwanisola"/>
    <s v="Manager F"/>
    <x v="10"/>
    <s v=""/>
    <s v="2048612L"/>
    <s v=""/>
    <s v=""/>
    <s v=""/>
    <x v="1"/>
    <n v="1"/>
    <x v="1"/>
  </r>
  <r>
    <n v="193"/>
    <s v="Nigeria"/>
    <x v="6"/>
    <x v="52"/>
    <s v="Remilekun Abodunrin, Akunna Oladeji"/>
    <s v="2845945L"/>
    <n v="2845945"/>
    <s v="Fatima Ademayowa"/>
    <s v="Manager A"/>
    <x v="11"/>
    <s v=""/>
    <s v="2845945L"/>
    <s v=""/>
    <s v=""/>
    <s v=""/>
    <x v="1"/>
    <n v="1"/>
    <x v="1"/>
  </r>
  <r>
    <n v="194"/>
    <s v="Nigeria"/>
    <x v="6"/>
    <x v="54"/>
    <s v="Chizoba Mustapha"/>
    <s v="1802500L"/>
    <n v="1802500"/>
    <s v="Funmilade Sanusi"/>
    <s v="Manager B"/>
    <x v="9"/>
    <s v=""/>
    <s v="1802500L"/>
    <s v=""/>
    <s v=""/>
    <s v=""/>
    <x v="1"/>
    <n v="1"/>
    <x v="1"/>
  </r>
  <r>
    <n v="195"/>
    <s v="Nigeria"/>
    <x v="6"/>
    <x v="55"/>
    <s v="Titilayo Tolulope"/>
    <s v="2281852L"/>
    <n v="2281852"/>
    <s v="Abisola Adegoke"/>
    <s v="Manager C"/>
    <x v="0"/>
    <s v=""/>
    <s v="2281852L"/>
    <s v=""/>
    <s v=""/>
    <s v=""/>
    <x v="1"/>
    <n v="1"/>
    <x v="1"/>
  </r>
  <r>
    <n v="196"/>
    <s v="Nigeria"/>
    <x v="6"/>
    <x v="52"/>
    <s v="Remilekun Abodunrin, Akunna Oladeji"/>
    <s v="1145523L"/>
    <n v="1145523"/>
    <s v="Chiamaka Lawal"/>
    <s v="Manager D"/>
    <x v="10"/>
    <s v=""/>
    <s v="1145523L"/>
    <s v=""/>
    <s v=""/>
    <s v=""/>
    <x v="1"/>
    <n v="1"/>
    <x v="1"/>
  </r>
  <r>
    <n v="197"/>
    <s v="Nigeria"/>
    <x v="6"/>
    <x v="53"/>
    <s v="Obioma Peter "/>
    <s v="2316246L"/>
    <n v="2316246"/>
    <s v="Lolade Israel"/>
    <s v="Manager E"/>
    <x v="10"/>
    <s v=""/>
    <s v="2316246L"/>
    <s v=""/>
    <s v=""/>
    <s v=""/>
    <x v="1"/>
    <n v="1"/>
    <x v="1"/>
  </r>
  <r>
    <n v="198"/>
    <s v="Nigeria"/>
    <x v="6"/>
    <x v="50"/>
    <s v="Augustina Ajose-adeogun"/>
    <s v="1745494L"/>
    <n v="1745494"/>
    <s v="Bankole Ladega"/>
    <s v="Manager F"/>
    <x v="10"/>
    <s v=""/>
    <s v="1745494L"/>
    <s v=""/>
    <s v=""/>
    <s v=""/>
    <x v="1"/>
    <n v="1"/>
    <x v="1"/>
  </r>
  <r>
    <n v="199"/>
    <s v="Nigeria"/>
    <x v="6"/>
    <x v="50"/>
    <s v="Augustina Ajose-adeogun"/>
    <s v="2085284L"/>
    <n v="2085284"/>
    <s v="Lolade Ademayowa"/>
    <s v="Manager A"/>
    <x v="12"/>
    <s v=""/>
    <s v="2085284L"/>
    <s v=""/>
    <s v=""/>
    <s v=""/>
    <x v="1"/>
    <n v="1"/>
    <x v="1"/>
  </r>
  <r>
    <n v="200"/>
    <s v="Nigeria"/>
    <x v="6"/>
    <x v="50"/>
    <s v="Augustina Ajose-adeogun"/>
    <s v="1609232L"/>
    <n v="1609232"/>
    <s v="Cherechi Sarah"/>
    <s v="Manager B"/>
    <x v="12"/>
    <s v=""/>
    <s v="1609232L"/>
    <s v=""/>
    <s v=""/>
    <s v=""/>
    <x v="1"/>
    <n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93C519-A925-4E33-B757-92E519BEA83B}" name="asset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27:C28" firstHeaderRow="1" firstDataRow="1" firstDataCol="0"/>
  <pivotFields count="18">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showAll="0"/>
    <pivotField showAll="0"/>
  </pivotFields>
  <rowItems count="1">
    <i/>
  </rowItems>
  <colItems count="1">
    <i/>
  </colItems>
  <dataFields count="1">
    <dataField name="Total number of assets" fld="0" subtotal="count" baseField="0" baseItem="9"/>
  </dataFields>
  <formats count="4">
    <format dxfId="88">
      <pivotArea outline="0" collapsedLevelsAreSubtotals="1" fieldPosition="0"/>
    </format>
    <format dxfId="87">
      <pivotArea outline="0" collapsedLevelsAreSubtotals="1" fieldPosition="0"/>
    </format>
    <format dxfId="86">
      <pivotArea outline="0" collapsedLevelsAreSubtotals="1" fieldPosition="0"/>
    </format>
    <format dxfId="8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152095-8405-455E-8617-EDB418DF1F6A}" name="top departmen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Department">
  <location ref="C133:D143" firstHeaderRow="1" firstDataRow="1" firstDataCol="1"/>
  <pivotFields count="18">
    <pivotField showAll="0"/>
    <pivotField showAll="0"/>
    <pivotField showAll="0"/>
    <pivotField showAll="0"/>
    <pivotField showAll="0"/>
    <pivotField showAll="0"/>
    <pivotField showAll="0"/>
    <pivotField showAll="0"/>
    <pivotField showAll="0"/>
    <pivotField axis="axisRow" showAll="0" measureFilter="1" sortType="descending">
      <items count="14">
        <item x="5"/>
        <item x="1"/>
        <item x="12"/>
        <item x="3"/>
        <item x="2"/>
        <item x="7"/>
        <item x="8"/>
        <item x="4"/>
        <item x="0"/>
        <item x="9"/>
        <item x="11"/>
        <item x="1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5">
        <item x="1"/>
        <item x="3"/>
        <item x="2"/>
        <item x="0"/>
        <item t="default"/>
      </items>
    </pivotField>
    <pivotField dataField="1" showAll="0"/>
    <pivotField axis="axisRow" showAll="0">
      <items count="3">
        <item x="0"/>
        <item x="1"/>
        <item t="default"/>
      </items>
    </pivotField>
  </pivotFields>
  <rowFields count="2">
    <field x="17"/>
    <field x="9"/>
  </rowFields>
  <rowItems count="10">
    <i>
      <x/>
    </i>
    <i r="1">
      <x v="11"/>
    </i>
    <i r="1">
      <x v="9"/>
    </i>
    <i r="1">
      <x v="10"/>
    </i>
    <i>
      <x v="1"/>
    </i>
    <i r="1">
      <x v="11"/>
    </i>
    <i r="1">
      <x v="12"/>
    </i>
    <i r="1">
      <x v="2"/>
    </i>
    <i r="1">
      <x v="10"/>
    </i>
    <i t="grand">
      <x/>
    </i>
  </rowItems>
  <colItems count="1">
    <i/>
  </colItems>
  <dataFields count="1">
    <dataField name="Percentage" fld="16" subtotal="count" showDataAs="percentOfTotal" baseField="16" baseItem="0" numFmtId="10"/>
  </dataFields>
  <chartFormats count="2">
    <chartFormat chart="0" format="3"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EA4B75-6D13-43FD-9111-7D6B78C19ECE}" name="top reg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Region">
  <location ref="C117:D126" firstHeaderRow="1" firstDataRow="1" firstDataCol="1"/>
  <pivotFields count="18">
    <pivotField dataField="1" showAll="0"/>
    <pivotField showAll="0"/>
    <pivotField axis="axisRow" showAll="0" measureFilter="1" sortType="descending">
      <items count="8">
        <item x="0"/>
        <item x="1"/>
        <item x="2"/>
        <item x="3"/>
        <item x="4"/>
        <item x="5"/>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showAll="0"/>
    <pivotField axis="axisRow" showAll="0">
      <items count="3">
        <item x="0"/>
        <item x="1"/>
        <item t="default"/>
      </items>
    </pivotField>
  </pivotFields>
  <rowFields count="2">
    <field x="17"/>
    <field x="2"/>
  </rowFields>
  <rowItems count="9">
    <i>
      <x/>
    </i>
    <i r="1">
      <x/>
    </i>
    <i r="1">
      <x v="1"/>
    </i>
    <i r="1">
      <x v="2"/>
    </i>
    <i>
      <x v="1"/>
    </i>
    <i r="1">
      <x v="4"/>
    </i>
    <i r="1">
      <x v="6"/>
    </i>
    <i r="1">
      <x v="5"/>
    </i>
    <i t="grand">
      <x/>
    </i>
  </rowItems>
  <colItems count="1">
    <i/>
  </colItems>
  <dataFields count="1">
    <dataField name="Percentage" fld="0" subtotal="count" showDataAs="percentOfTotal" baseField="16" baseItem="0" numFmtId="1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E9B587-F07B-4FF9-BED8-20520F3D6A9C}" name="top stat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State">
  <location ref="C96:D110" firstHeaderRow="1" firstDataRow="1" firstDataCol="1"/>
  <pivotFields count="18">
    <pivotField dataField="1" showAll="0"/>
    <pivotField showAll="0"/>
    <pivotField showAll="0"/>
    <pivotField axis="axisRow" showAll="0" measureFilter="1" sortType="descending">
      <items count="57">
        <item x="37"/>
        <item x="31"/>
        <item x="21"/>
        <item x="15"/>
        <item x="11"/>
        <item x="9"/>
        <item x="12"/>
        <item x="43"/>
        <item x="40"/>
        <item x="48"/>
        <item x="27"/>
        <item x="44"/>
        <item x="41"/>
        <item x="25"/>
        <item x="49"/>
        <item x="5"/>
        <item x="1"/>
        <item x="36"/>
        <item x="42"/>
        <item x="51"/>
        <item x="38"/>
        <item x="3"/>
        <item x="22"/>
        <item x="2"/>
        <item x="8"/>
        <item x="16"/>
        <item x="10"/>
        <item x="39"/>
        <item x="7"/>
        <item x="18"/>
        <item x="30"/>
        <item x="19"/>
        <item x="28"/>
        <item x="24"/>
        <item x="23"/>
        <item x="50"/>
        <item x="14"/>
        <item x="4"/>
        <item x="0"/>
        <item x="35"/>
        <item x="29"/>
        <item x="13"/>
        <item x="55"/>
        <item x="53"/>
        <item x="54"/>
        <item x="52"/>
        <item x="33"/>
        <item x="46"/>
        <item x="47"/>
        <item x="6"/>
        <item x="17"/>
        <item x="34"/>
        <item x="26"/>
        <item x="45"/>
        <item x="20"/>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showAll="0"/>
    <pivotField axis="axisRow" showAll="0">
      <items count="3">
        <item x="0"/>
        <item x="1"/>
        <item t="default"/>
      </items>
    </pivotField>
  </pivotFields>
  <rowFields count="2">
    <field x="17"/>
    <field x="3"/>
  </rowFields>
  <rowItems count="14">
    <i>
      <x/>
    </i>
    <i r="1">
      <x v="5"/>
    </i>
    <i r="1">
      <x v="15"/>
    </i>
    <i r="1">
      <x v="3"/>
    </i>
    <i r="1">
      <x v="26"/>
    </i>
    <i r="1">
      <x v="21"/>
    </i>
    <i>
      <x v="1"/>
    </i>
    <i r="1">
      <x v="20"/>
    </i>
    <i r="1">
      <x v="35"/>
    </i>
    <i r="1">
      <x v="45"/>
    </i>
    <i r="1">
      <x v="18"/>
    </i>
    <i r="1">
      <x v="1"/>
    </i>
    <i r="1">
      <x v="43"/>
    </i>
    <i t="grand">
      <x/>
    </i>
  </rowItems>
  <colItems count="1">
    <i/>
  </colItems>
  <dataFields count="1">
    <dataField name="Percentage" fld="0" subtotal="count" showDataAs="percentOfTotal" baseField="16" baseItem="0" numFmtId="1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2B7771-3C67-454D-BE85-2253967A5A7F}" name="state ma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State">
  <location ref="C52:E89" firstHeaderRow="0" firstDataRow="1" firstDataCol="1"/>
  <pivotFields count="18">
    <pivotField dataField="1" showAll="0"/>
    <pivotField showAll="0"/>
    <pivotField showAll="0"/>
    <pivotField axis="axisRow" showAll="0" sortType="descending">
      <items count="57">
        <item x="37"/>
        <item x="31"/>
        <item x="21"/>
        <item x="15"/>
        <item x="11"/>
        <item x="9"/>
        <item x="12"/>
        <item x="43"/>
        <item x="40"/>
        <item x="48"/>
        <item x="27"/>
        <item x="44"/>
        <item x="41"/>
        <item x="25"/>
        <item x="49"/>
        <item x="5"/>
        <item x="1"/>
        <item x="36"/>
        <item x="42"/>
        <item x="51"/>
        <item x="38"/>
        <item x="3"/>
        <item x="22"/>
        <item x="2"/>
        <item x="8"/>
        <item x="16"/>
        <item x="10"/>
        <item x="39"/>
        <item x="7"/>
        <item x="18"/>
        <item x="30"/>
        <item x="19"/>
        <item x="28"/>
        <item x="24"/>
        <item x="23"/>
        <item x="50"/>
        <item x="14"/>
        <item x="4"/>
        <item x="0"/>
        <item x="35"/>
        <item x="29"/>
        <item x="13"/>
        <item x="55"/>
        <item x="53"/>
        <item x="54"/>
        <item x="52"/>
        <item x="33"/>
        <item x="46"/>
        <item x="47"/>
        <item x="6"/>
        <item x="17"/>
        <item x="34"/>
        <item x="26"/>
        <item x="45"/>
        <item x="20"/>
        <item x="32"/>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dataField="1" showAll="0"/>
    <pivotField axis="axisRow" showAll="0">
      <items count="3">
        <item x="0"/>
        <item h="1" x="1"/>
        <item t="default"/>
      </items>
    </pivotField>
  </pivotFields>
  <rowFields count="2">
    <field x="17"/>
    <field x="3"/>
  </rowFields>
  <rowItems count="37">
    <i>
      <x/>
    </i>
    <i r="1">
      <x v="5"/>
    </i>
    <i r="1">
      <x v="15"/>
    </i>
    <i r="1">
      <x v="26"/>
    </i>
    <i r="1">
      <x v="3"/>
    </i>
    <i r="1">
      <x v="21"/>
    </i>
    <i r="1">
      <x v="41"/>
    </i>
    <i r="1">
      <x v="31"/>
    </i>
    <i r="1">
      <x v="16"/>
    </i>
    <i r="1">
      <x v="37"/>
    </i>
    <i r="1">
      <x v="23"/>
    </i>
    <i r="1">
      <x v="22"/>
    </i>
    <i r="1">
      <x v="1"/>
    </i>
    <i r="1">
      <x v="24"/>
    </i>
    <i r="1">
      <x v="30"/>
    </i>
    <i r="1">
      <x v="38"/>
    </i>
    <i r="1">
      <x v="13"/>
    </i>
    <i r="1">
      <x v="50"/>
    </i>
    <i r="1">
      <x v="49"/>
    </i>
    <i r="1">
      <x v="33"/>
    </i>
    <i r="1">
      <x v="34"/>
    </i>
    <i r="1">
      <x v="54"/>
    </i>
    <i r="1">
      <x v="25"/>
    </i>
    <i r="1">
      <x v="29"/>
    </i>
    <i r="1">
      <x v="28"/>
    </i>
    <i r="1">
      <x v="55"/>
    </i>
    <i r="1">
      <x v="52"/>
    </i>
    <i r="1">
      <x v="6"/>
    </i>
    <i r="1">
      <x v="4"/>
    </i>
    <i r="1">
      <x v="39"/>
    </i>
    <i r="1">
      <x v="51"/>
    </i>
    <i r="1">
      <x v="40"/>
    </i>
    <i r="1">
      <x v="36"/>
    </i>
    <i r="1">
      <x v="10"/>
    </i>
    <i r="1">
      <x v="2"/>
    </i>
    <i r="1">
      <x v="46"/>
    </i>
    <i t="grand">
      <x/>
    </i>
  </rowItems>
  <colFields count="1">
    <field x="-2"/>
  </colFields>
  <colItems count="2">
    <i>
      <x/>
    </i>
    <i i="1">
      <x v="1"/>
    </i>
  </colItems>
  <dataFields count="2">
    <dataField name="Number" fld="16" subtotal="count" baseField="16" baseItem="0"/>
    <dataField name="Percentage" fld="0" subtotal="count" showDataAs="percentOfTotal" baseField="1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9CF63C4-7E0E-4509-8EFA-C240D096FE90}" name="stat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Status">
  <location ref="C43:E46" firstHeaderRow="0"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dataField="1" showAll="0"/>
    <pivotField axis="axisRow" showAll="0">
      <items count="3">
        <item x="0"/>
        <item x="1"/>
        <item t="default"/>
      </items>
    </pivotField>
  </pivotFields>
  <rowFields count="1">
    <field x="17"/>
  </rowFields>
  <rowItems count="3">
    <i>
      <x/>
    </i>
    <i>
      <x v="1"/>
    </i>
    <i t="grand">
      <x/>
    </i>
  </rowItems>
  <colFields count="1">
    <field x="-2"/>
  </colFields>
  <colItems count="2">
    <i>
      <x/>
    </i>
    <i i="1">
      <x v="1"/>
    </i>
  </colItems>
  <dataFields count="2">
    <dataField name="Number" fld="16" subtotal="count" baseField="16" baseItem="0"/>
    <dataField name="Percentage" fld="16" subtotal="count" showDataAs="percentOfTotal" baseField="16" baseItem="0" numFmtId="1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7" count="1" selected="0">
            <x v="0"/>
          </reference>
        </references>
      </pivotArea>
    </chartFormat>
    <chartFormat chart="2" format="10">
      <pivotArea type="data" outline="0" fieldPosition="0">
        <references count="2">
          <reference field="4294967294" count="1" selected="0">
            <x v="0"/>
          </reference>
          <reference field="17" count="1" selected="0">
            <x v="1"/>
          </reference>
        </references>
      </pivotArea>
    </chartFormat>
    <chartFormat chart="2" format="11" series="1">
      <pivotArea type="data" outline="0" fieldPosition="0">
        <references count="1">
          <reference field="4294967294" count="1" selected="0">
            <x v="1"/>
          </reference>
        </references>
      </pivotArea>
    </chartFormat>
    <chartFormat chart="2" format="12">
      <pivotArea type="data" outline="0" fieldPosition="0">
        <references count="2">
          <reference field="4294967294" count="1" selected="0">
            <x v="1"/>
          </reference>
          <reference field="17" count="1" selected="0">
            <x v="0"/>
          </reference>
        </references>
      </pivotArea>
    </chartFormat>
    <chartFormat chart="2" format="13">
      <pivotArea type="data" outline="0" fieldPosition="0">
        <references count="2">
          <reference field="4294967294" count="1" selected="0">
            <x v="1"/>
          </reference>
          <reference field="17" count="1" selected="0">
            <x v="1"/>
          </reference>
        </references>
      </pivotArea>
    </chartFormat>
    <chartFormat chart="0" format="2">
      <pivotArea type="data" outline="0" fieldPosition="0">
        <references count="2">
          <reference field="4294967294" count="1" selected="0">
            <x v="0"/>
          </reference>
          <reference field="17" count="1" selected="0">
            <x v="0"/>
          </reference>
        </references>
      </pivotArea>
    </chartFormat>
    <chartFormat chart="0" format="3">
      <pivotArea type="data" outline="0" fieldPosition="0">
        <references count="2">
          <reference field="4294967294" count="1" selected="0">
            <x v="0"/>
          </reference>
          <reference field="17" count="1" selected="0">
            <x v="1"/>
          </reference>
        </references>
      </pivotArea>
    </chartFormat>
    <chartFormat chart="0" format="4">
      <pivotArea type="data" outline="0" fieldPosition="0">
        <references count="2">
          <reference field="4294967294" count="1" selected="0">
            <x v="1"/>
          </reference>
          <reference field="17" count="1" selected="0">
            <x v="0"/>
          </reference>
        </references>
      </pivotArea>
    </chartFormat>
    <chartFormat chart="0" format="5">
      <pivotArea type="data" outline="0" fieldPosition="0">
        <references count="2">
          <reference field="4294967294" count="1" selected="0">
            <x v="1"/>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BCEE9BA0-274C-4456-A182-D4682E1A94FD}" sourceName="Date">
  <pivotTables>
    <pivotTable tabId="8" name="status"/>
    <pivotTable tabId="8" name="assets"/>
    <pivotTable tabId="8" name="state map"/>
    <pivotTable tabId="8" name="top department"/>
    <pivotTable tabId="8" name="top region"/>
    <pivotTable tabId="8" name="top state"/>
  </pivotTables>
  <data>
    <tabular pivotCacheId="1826365427">
      <items count="4">
        <i x="1"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82CDDDE0-5E56-4E40-A44B-969BF5FBAE1E}" cache="Slicer_Date" caption="Dat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A5F1C0-09D3-42ED-B9BC-08C7ACD7610E}" name="dataset" displayName="dataset" ref="A1:P201" totalsRowShown="0" headerRowDxfId="105" dataDxfId="104">
  <autoFilter ref="A1:P201" xr:uid="{DFA5F1C0-09D3-42ED-B9BC-08C7ACD7610E}"/>
  <tableColumns count="16">
    <tableColumn id="1" xr3:uid="{E701DE27-4285-4353-9D1F-DF130884ABC4}" name="S/N" dataDxfId="103"/>
    <tableColumn id="2" xr3:uid="{A2614C63-D0A5-42D2-81BF-5FF378D19B66}" name="Region" dataDxfId="102"/>
    <tableColumn id="3" xr3:uid="{179F1D66-9690-429B-B1EA-9583651C838F}" name="Location HR" dataDxfId="101"/>
    <tableColumn id="4" xr3:uid="{E8EDC441-FBAC-42DD-878E-127371234E5B}" name="EUS SUPPORT" dataDxfId="100"/>
    <tableColumn id="5" xr3:uid="{E086DCFE-7229-4CE7-998F-CD5E7650DA59}" name="Hostname" dataDxfId="99"/>
    <tableColumn id="6" xr3:uid="{9E0A04E2-2CE5-4CB8-BFC9-F568479487B0}" name="Staff ID" dataDxfId="98"/>
    <tableColumn id="7" xr3:uid="{FB358F70-9923-4F70-99AF-F9D27C13D0AB}" name="AD Name" dataDxfId="97"/>
    <tableColumn id="8" xr3:uid="{05B25006-B5FC-4E48-890F-54526F81DA97}" name="Manager" dataDxfId="96"/>
    <tableColumn id="9" xr3:uid="{A3E17C22-812F-4CCB-B4E3-3F6C45F2BEDA}" name="Directorate" dataDxfId="95"/>
    <tableColumn id="10" xr3:uid="{1FD13DC8-8C41-45DE-B365-B7791896C32F}" name="McAfee" dataDxfId="94">
      <calculatedColumnFormula>IFERROR(VLOOKUP(Dataset!E2,McAfee!$A$1:$B$124,1,0),"")</calculatedColumnFormula>
    </tableColumn>
    <tableColumn id="11" xr3:uid="{E1D81B97-405D-440C-B057-BBC4B1603D00}" name="Forcepoint" dataDxfId="93">
      <calculatedColumnFormula>IFERROR(VLOOKUP(E2,Forcepoint!$A$1:$B$131,1,0),"")</calculatedColumnFormula>
    </tableColumn>
    <tableColumn id="12" xr3:uid="{2C0CF409-072B-4C60-AA69-19ADFE33972D}" name="Lansweeper" dataDxfId="92">
      <calculatedColumnFormula>IFERROR(VLOOKUP(E2,Lansweeper!$A$1:$B$157,1,0),"")</calculatedColumnFormula>
    </tableColumn>
    <tableColumn id="13" xr3:uid="{B698AF1A-448E-436E-868E-2A239E8A63C6}" name="Solarwind" dataDxfId="91">
      <calculatedColumnFormula>IFERROR(VLOOKUP(E2,Solarwind!$A$1:$B$132,1,0),"")</calculatedColumnFormula>
    </tableColumn>
    <tableColumn id="14" xr3:uid="{8FC88824-B0C0-498B-86C1-F021379A0891}" name="BitLocker" dataDxfId="90">
      <calculatedColumnFormula>IFERROR(VLOOKUP(E2,BitLocker!$A$1:$B$163,1,0),"")</calculatedColumnFormula>
    </tableColumn>
    <tableColumn id="15" xr3:uid="{8B676AC5-7B75-45E0-8E26-44E5A94BA6BD}" name="Date" dataDxfId="89">
      <calculatedColumnFormula>IFERROR(VLOOKUP(E2,McAfee!$A$1:$B$124,2,0),"")</calculatedColumnFormula>
    </tableColumn>
    <tableColumn id="17" xr3:uid="{D8266412-3F8B-4E74-8913-FECC1FE00B55}" name="Status" dataDxfId="84">
      <calculatedColumnFormula>IF(COUNTIF(dataset[[#This Row],[McAfee]:[BitLocker]],dataset[[#This Row],[Hostname]])=5, "Compliance", "Non-compliance")</calculatedColumnFormula>
    </tableColumn>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75E19-51B7-40EF-9115-9CD45BAB9B44}">
  <sheetPr>
    <tabColor rgb="FF00B050"/>
  </sheetPr>
  <dimension ref="A1:P201"/>
  <sheetViews>
    <sheetView topLeftCell="D1" workbookViewId="0">
      <selection activeCell="P2" sqref="P2"/>
    </sheetView>
  </sheetViews>
  <sheetFormatPr defaultColWidth="8.75" defaultRowHeight="10"/>
  <cols>
    <col min="1" max="1" width="5.08203125" style="2" bestFit="1" customWidth="1"/>
    <col min="2" max="2" width="7.4140625" style="2" bestFit="1" customWidth="1"/>
    <col min="3" max="3" width="10.75" style="2" bestFit="1" customWidth="1"/>
    <col min="4" max="4" width="22.75" style="2" bestFit="1" customWidth="1"/>
    <col min="5" max="5" width="9.33203125" style="2" bestFit="1" customWidth="1"/>
    <col min="6" max="6" width="7.4140625" style="2" bestFit="1" customWidth="1"/>
    <col min="7" max="7" width="18" style="2" bestFit="1" customWidth="1"/>
    <col min="8" max="8" width="8.33203125" style="2" bestFit="1" customWidth="1"/>
    <col min="9" max="9" width="15.9140625" style="2" bestFit="1" customWidth="1"/>
    <col min="10" max="10" width="7.5" style="2" bestFit="1" customWidth="1"/>
    <col min="11" max="11" width="9.75" style="2" bestFit="1" customWidth="1"/>
    <col min="12" max="12" width="10.6640625" style="2" bestFit="1" customWidth="1"/>
    <col min="13" max="13" width="9.25" style="2" bestFit="1" customWidth="1"/>
    <col min="14" max="14" width="9" style="2" bestFit="1" customWidth="1"/>
    <col min="15" max="15" width="5.75" style="2" bestFit="1" customWidth="1"/>
    <col min="16" max="16" width="10.1640625" style="2" bestFit="1" customWidth="1"/>
    <col min="17" max="16384" width="8.75" style="2"/>
  </cols>
  <sheetData>
    <row r="1" spans="1:16" s="1" customFormat="1" ht="10.5">
      <c r="A1" s="6" t="s">
        <v>0</v>
      </c>
      <c r="B1" s="6" t="s">
        <v>1</v>
      </c>
      <c r="C1" s="6" t="s">
        <v>2</v>
      </c>
      <c r="D1" s="6" t="s">
        <v>3</v>
      </c>
      <c r="E1" s="6" t="s">
        <v>4</v>
      </c>
      <c r="F1" s="6" t="s">
        <v>5</v>
      </c>
      <c r="G1" s="6" t="s">
        <v>6</v>
      </c>
      <c r="H1" s="6" t="s">
        <v>7</v>
      </c>
      <c r="I1" s="6" t="s">
        <v>8</v>
      </c>
      <c r="J1" s="6" t="s">
        <v>534</v>
      </c>
      <c r="K1" s="6" t="s">
        <v>535</v>
      </c>
      <c r="L1" s="6" t="s">
        <v>536</v>
      </c>
      <c r="M1" s="6" t="s">
        <v>537</v>
      </c>
      <c r="N1" s="6" t="s">
        <v>538</v>
      </c>
      <c r="O1" s="6" t="s">
        <v>539</v>
      </c>
      <c r="P1" s="6" t="s">
        <v>540</v>
      </c>
    </row>
    <row r="2" spans="1:16">
      <c r="A2" s="7">
        <v>1</v>
      </c>
      <c r="B2" s="8" t="s">
        <v>9</v>
      </c>
      <c r="C2" s="8" t="s">
        <v>10</v>
      </c>
      <c r="D2" s="8" t="s">
        <v>286</v>
      </c>
      <c r="E2" s="8" t="s">
        <v>324</v>
      </c>
      <c r="F2" s="8">
        <v>1780833</v>
      </c>
      <c r="G2" s="8" t="s">
        <v>71</v>
      </c>
      <c r="H2" s="8" t="s">
        <v>524</v>
      </c>
      <c r="I2" s="8" t="s">
        <v>19</v>
      </c>
      <c r="J2" s="7" t="str">
        <f>IFERROR(VLOOKUP(Dataset!E2,McAfee!$A$1:$B$124,1,0),"")</f>
        <v>1780833L</v>
      </c>
      <c r="K2" s="7" t="str">
        <f>IFERROR(VLOOKUP(E2,Forcepoint!$A$1:$B$131,1,0),"")</f>
        <v>1780833L</v>
      </c>
      <c r="L2" s="7" t="str">
        <f>IFERROR(VLOOKUP(E2,Lansweeper!$A$1:$B$157,1,0),"")</f>
        <v>1780833L</v>
      </c>
      <c r="M2" s="7" t="str">
        <f>IFERROR(VLOOKUP(E2,Solarwind!$A$1:$B$132,1,0),"")</f>
        <v>1780833L</v>
      </c>
      <c r="N2" s="7" t="str">
        <f>IFERROR(VLOOKUP(E2,BitLocker!$A$1:$B$163,1,0),"")</f>
        <v>1780833L</v>
      </c>
      <c r="O2" s="9">
        <f>IFERROR(VLOOKUP(E2,McAfee!$A$1:$B$124,2,0),"")</f>
        <v>45352</v>
      </c>
      <c r="P2" s="7" t="str">
        <f>IF(COUNTIF(dataset[[#This Row],[McAfee]:[BitLocker]],dataset[[#This Row],[Hostname]])=5, "Compliance", "Non-compliance")</f>
        <v>Compliance</v>
      </c>
    </row>
    <row r="3" spans="1:16">
      <c r="A3" s="7">
        <v>2</v>
      </c>
      <c r="B3" s="8" t="s">
        <v>9</v>
      </c>
      <c r="C3" s="8" t="s">
        <v>11</v>
      </c>
      <c r="D3" s="8" t="s">
        <v>287</v>
      </c>
      <c r="E3" s="8" t="s">
        <v>325</v>
      </c>
      <c r="F3" s="8">
        <v>2882099</v>
      </c>
      <c r="G3" s="8" t="s">
        <v>72</v>
      </c>
      <c r="H3" s="8" t="s">
        <v>525</v>
      </c>
      <c r="I3" s="8" t="s">
        <v>20</v>
      </c>
      <c r="J3" s="7" t="str">
        <f>IFERROR(VLOOKUP(Dataset!E3,McAfee!$A$1:$B$124,1,0),"")</f>
        <v>2882099L</v>
      </c>
      <c r="K3" s="7" t="str">
        <f>IFERROR(VLOOKUP(E3,Forcepoint!$A$1:$B$131,1,0),"")</f>
        <v>2882099L</v>
      </c>
      <c r="L3" s="7" t="str">
        <f>IFERROR(VLOOKUP(E3,Lansweeper!$A$1:$B$157,1,0),"")</f>
        <v>2882099L</v>
      </c>
      <c r="M3" s="7" t="str">
        <f>IFERROR(VLOOKUP(E3,Solarwind!$A$1:$B$132,1,0),"")</f>
        <v>2882099L</v>
      </c>
      <c r="N3" s="7" t="str">
        <f>IFERROR(VLOOKUP(E3,BitLocker!$A$1:$B$163,1,0),"")</f>
        <v>2882099L</v>
      </c>
      <c r="O3" s="9">
        <f>IFERROR(VLOOKUP(E3,McAfee!$A$1:$B$124,2,0),"")</f>
        <v>45352</v>
      </c>
      <c r="P3" s="7" t="str">
        <f>IF(COUNTIF(dataset[[#This Row],[McAfee]:[BitLocker]],dataset[[#This Row],[Hostname]])=5, "Compliance", "Non-compliance")</f>
        <v>Compliance</v>
      </c>
    </row>
    <row r="4" spans="1:16">
      <c r="A4" s="7">
        <v>3</v>
      </c>
      <c r="B4" s="8" t="s">
        <v>9</v>
      </c>
      <c r="C4" s="8" t="s">
        <v>10</v>
      </c>
      <c r="D4" s="8" t="s">
        <v>286</v>
      </c>
      <c r="E4" s="8" t="s">
        <v>326</v>
      </c>
      <c r="F4" s="8">
        <v>1840162</v>
      </c>
      <c r="G4" s="8" t="s">
        <v>73</v>
      </c>
      <c r="H4" s="8" t="s">
        <v>526</v>
      </c>
      <c r="I4" s="8" t="s">
        <v>19</v>
      </c>
      <c r="J4" s="7" t="str">
        <f>IFERROR(VLOOKUP(Dataset!E4,McAfee!$A$1:$B$124,1,0),"")</f>
        <v>1840162L</v>
      </c>
      <c r="K4" s="7" t="str">
        <f>IFERROR(VLOOKUP(E4,Forcepoint!$A$1:$B$131,1,0),"")</f>
        <v>1840162L</v>
      </c>
      <c r="L4" s="7" t="str">
        <f>IFERROR(VLOOKUP(E4,Lansweeper!$A$1:$B$157,1,0),"")</f>
        <v>1840162L</v>
      </c>
      <c r="M4" s="7" t="str">
        <f>IFERROR(VLOOKUP(E4,Solarwind!$A$1:$B$132,1,0),"")</f>
        <v>1840162L</v>
      </c>
      <c r="N4" s="7" t="str">
        <f>IFERROR(VLOOKUP(E4,BitLocker!$A$1:$B$163,1,0),"")</f>
        <v>1840162L</v>
      </c>
      <c r="O4" s="9">
        <f>IFERROR(VLOOKUP(E4,McAfee!$A$1:$B$124,2,0),"")</f>
        <v>45352</v>
      </c>
      <c r="P4" s="7" t="str">
        <f>IF(COUNTIF(dataset[[#This Row],[McAfee]:[BitLocker]],dataset[[#This Row],[Hostname]])=5, "Compliance", "Non-compliance")</f>
        <v>Compliance</v>
      </c>
    </row>
    <row r="5" spans="1:16">
      <c r="A5" s="7">
        <v>4</v>
      </c>
      <c r="B5" s="8" t="s">
        <v>9</v>
      </c>
      <c r="C5" s="8" t="s">
        <v>17</v>
      </c>
      <c r="D5" s="8" t="s">
        <v>287</v>
      </c>
      <c r="E5" s="8" t="s">
        <v>327</v>
      </c>
      <c r="F5" s="8">
        <v>2005451</v>
      </c>
      <c r="G5" s="8" t="s">
        <v>74</v>
      </c>
      <c r="H5" s="8" t="s">
        <v>527</v>
      </c>
      <c r="I5" s="8" t="s">
        <v>25</v>
      </c>
      <c r="J5" s="7" t="str">
        <f>IFERROR(VLOOKUP(Dataset!E5,McAfee!$A$1:$B$124,1,0),"")</f>
        <v>2005451L</v>
      </c>
      <c r="K5" s="7" t="str">
        <f>IFERROR(VLOOKUP(E5,Forcepoint!$A$1:$B$131,1,0),"")</f>
        <v>2005451L</v>
      </c>
      <c r="L5" s="7" t="str">
        <f>IFERROR(VLOOKUP(E5,Lansweeper!$A$1:$B$157,1,0),"")</f>
        <v>2005451L</v>
      </c>
      <c r="M5" s="7" t="str">
        <f>IFERROR(VLOOKUP(E5,Solarwind!$A$1:$B$132,1,0),"")</f>
        <v>2005451L</v>
      </c>
      <c r="N5" s="7" t="str">
        <f>IFERROR(VLOOKUP(E5,BitLocker!$A$1:$B$163,1,0),"")</f>
        <v>2005451L</v>
      </c>
      <c r="O5" s="9">
        <f>IFERROR(VLOOKUP(E5,McAfee!$A$1:$B$124,2,0),"")</f>
        <v>45352</v>
      </c>
      <c r="P5" s="7" t="str">
        <f>IF(COUNTIF(dataset[[#This Row],[McAfee]:[BitLocker]],dataset[[#This Row],[Hostname]])=5, "Compliance", "Non-compliance")</f>
        <v>Compliance</v>
      </c>
    </row>
    <row r="6" spans="1:16">
      <c r="A6" s="7">
        <v>5</v>
      </c>
      <c r="B6" s="8" t="s">
        <v>9</v>
      </c>
      <c r="C6" s="8" t="s">
        <v>13</v>
      </c>
      <c r="D6" s="8" t="s">
        <v>286</v>
      </c>
      <c r="E6" s="8" t="s">
        <v>328</v>
      </c>
      <c r="F6" s="8">
        <v>2356188</v>
      </c>
      <c r="G6" s="8" t="s">
        <v>75</v>
      </c>
      <c r="H6" s="8" t="s">
        <v>528</v>
      </c>
      <c r="I6" s="8" t="s">
        <v>21</v>
      </c>
      <c r="J6" s="7" t="str">
        <f>IFERROR(VLOOKUP(Dataset!E6,McAfee!$A$1:$B$124,1,0),"")</f>
        <v>2356188L</v>
      </c>
      <c r="K6" s="7" t="str">
        <f>IFERROR(VLOOKUP(E6,Forcepoint!$A$1:$B$131,1,0),"")</f>
        <v>2356188L</v>
      </c>
      <c r="L6" s="7" t="str">
        <f>IFERROR(VLOOKUP(E6,Lansweeper!$A$1:$B$157,1,0),"")</f>
        <v>2356188L</v>
      </c>
      <c r="M6" s="7" t="str">
        <f>IFERROR(VLOOKUP(E6,Solarwind!$A$1:$B$132,1,0),"")</f>
        <v>2356188L</v>
      </c>
      <c r="N6" s="7" t="str">
        <f>IFERROR(VLOOKUP(E6,BitLocker!$A$1:$B$163,1,0),"")</f>
        <v>2356188L</v>
      </c>
      <c r="O6" s="9">
        <f>IFERROR(VLOOKUP(E6,McAfee!$A$1:$B$124,2,0),"")</f>
        <v>45352</v>
      </c>
      <c r="P6" s="7" t="str">
        <f>IF(COUNTIF(dataset[[#This Row],[McAfee]:[BitLocker]],dataset[[#This Row],[Hostname]])=5, "Compliance", "Non-compliance")</f>
        <v>Compliance</v>
      </c>
    </row>
    <row r="7" spans="1:16">
      <c r="A7" s="7">
        <v>6</v>
      </c>
      <c r="B7" s="8" t="s">
        <v>9</v>
      </c>
      <c r="C7" s="8" t="s">
        <v>14</v>
      </c>
      <c r="D7" s="8" t="s">
        <v>287</v>
      </c>
      <c r="E7" s="8" t="s">
        <v>329</v>
      </c>
      <c r="F7" s="8">
        <v>2989108</v>
      </c>
      <c r="G7" s="8" t="s">
        <v>76</v>
      </c>
      <c r="H7" s="8" t="s">
        <v>529</v>
      </c>
      <c r="I7" s="8" t="s">
        <v>22</v>
      </c>
      <c r="J7" s="7" t="str">
        <f>IFERROR(VLOOKUP(Dataset!E7,McAfee!$A$1:$B$124,1,0),"")</f>
        <v>2989108L</v>
      </c>
      <c r="K7" s="7" t="str">
        <f>IFERROR(VLOOKUP(E7,Forcepoint!$A$1:$B$131,1,0),"")</f>
        <v>2989108L</v>
      </c>
      <c r="L7" s="7" t="str">
        <f>IFERROR(VLOOKUP(E7,Lansweeper!$A$1:$B$157,1,0),"")</f>
        <v>2989108L</v>
      </c>
      <c r="M7" s="7" t="str">
        <f>IFERROR(VLOOKUP(E7,Solarwind!$A$1:$B$132,1,0),"")</f>
        <v>2989108L</v>
      </c>
      <c r="N7" s="7" t="str">
        <f>IFERROR(VLOOKUP(E7,BitLocker!$A$1:$B$163,1,0),"")</f>
        <v>2989108L</v>
      </c>
      <c r="O7" s="9">
        <f>IFERROR(VLOOKUP(E7,McAfee!$A$1:$B$124,2,0),"")</f>
        <v>45352</v>
      </c>
      <c r="P7" s="7" t="str">
        <f>IF(COUNTIF(dataset[[#This Row],[McAfee]:[BitLocker]],dataset[[#This Row],[Hostname]])=5, "Compliance", "Non-compliance")</f>
        <v>Compliance</v>
      </c>
    </row>
    <row r="8" spans="1:16">
      <c r="A8" s="7">
        <v>7</v>
      </c>
      <c r="B8" s="8" t="s">
        <v>9</v>
      </c>
      <c r="C8" s="8" t="s">
        <v>14</v>
      </c>
      <c r="D8" s="8" t="s">
        <v>287</v>
      </c>
      <c r="E8" s="8" t="s">
        <v>330</v>
      </c>
      <c r="F8" s="8">
        <v>2128231</v>
      </c>
      <c r="G8" s="8" t="s">
        <v>77</v>
      </c>
      <c r="H8" s="8" t="s">
        <v>524</v>
      </c>
      <c r="I8" s="8" t="s">
        <v>22</v>
      </c>
      <c r="J8" s="7" t="str">
        <f>IFERROR(VLOOKUP(Dataset!E8,McAfee!$A$1:$B$124,1,0),"")</f>
        <v>2128231L</v>
      </c>
      <c r="K8" s="7" t="str">
        <f>IFERROR(VLOOKUP(E8,Forcepoint!$A$1:$B$131,1,0),"")</f>
        <v>2128231L</v>
      </c>
      <c r="L8" s="7" t="str">
        <f>IFERROR(VLOOKUP(E8,Lansweeper!$A$1:$B$157,1,0),"")</f>
        <v>2128231L</v>
      </c>
      <c r="M8" s="7" t="str">
        <f>IFERROR(VLOOKUP(E8,Solarwind!$A$1:$B$132,1,0),"")</f>
        <v>2128231L</v>
      </c>
      <c r="N8" s="7" t="str">
        <f>IFERROR(VLOOKUP(E8,BitLocker!$A$1:$B$163,1,0),"")</f>
        <v>2128231L</v>
      </c>
      <c r="O8" s="9">
        <f>IFERROR(VLOOKUP(E8,McAfee!$A$1:$B$124,2,0),"")</f>
        <v>45352</v>
      </c>
      <c r="P8" s="7" t="str">
        <f>IF(COUNTIF(dataset[[#This Row],[McAfee]:[BitLocker]],dataset[[#This Row],[Hostname]])=5, "Compliance", "Non-compliance")</f>
        <v>Compliance</v>
      </c>
    </row>
    <row r="9" spans="1:16">
      <c r="A9" s="7">
        <v>8</v>
      </c>
      <c r="B9" s="8" t="s">
        <v>9</v>
      </c>
      <c r="C9" s="8" t="s">
        <v>11</v>
      </c>
      <c r="D9" s="8" t="s">
        <v>287</v>
      </c>
      <c r="E9" s="8" t="s">
        <v>331</v>
      </c>
      <c r="F9" s="8">
        <v>1387037</v>
      </c>
      <c r="G9" s="8" t="s">
        <v>78</v>
      </c>
      <c r="H9" s="8" t="s">
        <v>525</v>
      </c>
      <c r="I9" s="8" t="s">
        <v>20</v>
      </c>
      <c r="J9" s="7" t="str">
        <f>IFERROR(VLOOKUP(Dataset!E9,McAfee!$A$1:$B$124,1,0),"")</f>
        <v>1387037L</v>
      </c>
      <c r="K9" s="7" t="str">
        <f>IFERROR(VLOOKUP(E9,Forcepoint!$A$1:$B$131,1,0),"")</f>
        <v>1387037L</v>
      </c>
      <c r="L9" s="7" t="str">
        <f>IFERROR(VLOOKUP(E9,Lansweeper!$A$1:$B$157,1,0),"")</f>
        <v>1387037L</v>
      </c>
      <c r="M9" s="7" t="str">
        <f>IFERROR(VLOOKUP(E9,Solarwind!$A$1:$B$132,1,0),"")</f>
        <v>1387037L</v>
      </c>
      <c r="N9" s="7" t="str">
        <f>IFERROR(VLOOKUP(E9,BitLocker!$A$1:$B$163,1,0),"")</f>
        <v>1387037L</v>
      </c>
      <c r="O9" s="9">
        <f>IFERROR(VLOOKUP(E9,McAfee!$A$1:$B$124,2,0),"")</f>
        <v>45352</v>
      </c>
      <c r="P9" s="7" t="str">
        <f>IF(COUNTIF(dataset[[#This Row],[McAfee]:[BitLocker]],dataset[[#This Row],[Hostname]])=5, "Compliance", "Non-compliance")</f>
        <v>Compliance</v>
      </c>
    </row>
    <row r="10" spans="1:16">
      <c r="A10" s="7">
        <v>9</v>
      </c>
      <c r="B10" s="8" t="s">
        <v>9</v>
      </c>
      <c r="C10" s="8" t="s">
        <v>13</v>
      </c>
      <c r="D10" s="8" t="s">
        <v>286</v>
      </c>
      <c r="E10" s="8" t="s">
        <v>332</v>
      </c>
      <c r="F10" s="8">
        <v>1274575</v>
      </c>
      <c r="G10" s="8" t="s">
        <v>79</v>
      </c>
      <c r="H10" s="8" t="s">
        <v>526</v>
      </c>
      <c r="I10" s="8" t="s">
        <v>21</v>
      </c>
      <c r="J10" s="7" t="str">
        <f>IFERROR(VLOOKUP(Dataset!E10,McAfee!$A$1:$B$124,1,0),"")</f>
        <v>1274575L</v>
      </c>
      <c r="K10" s="7" t="str">
        <f>IFERROR(VLOOKUP(E10,Forcepoint!$A$1:$B$131,1,0),"")</f>
        <v>1274575L</v>
      </c>
      <c r="L10" s="7" t="str">
        <f>IFERROR(VLOOKUP(E10,Lansweeper!$A$1:$B$157,1,0),"")</f>
        <v>1274575L</v>
      </c>
      <c r="M10" s="7" t="str">
        <f>IFERROR(VLOOKUP(E10,Solarwind!$A$1:$B$132,1,0),"")</f>
        <v>1274575L</v>
      </c>
      <c r="N10" s="7" t="str">
        <f>IFERROR(VLOOKUP(E10,BitLocker!$A$1:$B$163,1,0),"")</f>
        <v>1274575L</v>
      </c>
      <c r="O10" s="9">
        <f>IFERROR(VLOOKUP(E10,McAfee!$A$1:$B$124,2,0),"")</f>
        <v>45352</v>
      </c>
      <c r="P10" s="7" t="str">
        <f>IF(COUNTIF(dataset[[#This Row],[McAfee]:[BitLocker]],dataset[[#This Row],[Hostname]])=5, "Compliance", "Non-compliance")</f>
        <v>Compliance</v>
      </c>
    </row>
    <row r="11" spans="1:16">
      <c r="A11" s="7">
        <v>10</v>
      </c>
      <c r="B11" s="8" t="s">
        <v>9</v>
      </c>
      <c r="C11" s="8" t="s">
        <v>17</v>
      </c>
      <c r="D11" s="8" t="s">
        <v>287</v>
      </c>
      <c r="E11" s="8" t="s">
        <v>333</v>
      </c>
      <c r="F11" s="8">
        <v>2504063</v>
      </c>
      <c r="G11" s="8" t="s">
        <v>27</v>
      </c>
      <c r="H11" s="8" t="s">
        <v>527</v>
      </c>
      <c r="I11" s="8" t="s">
        <v>25</v>
      </c>
      <c r="J11" s="7" t="str">
        <f>IFERROR(VLOOKUP(Dataset!E11,McAfee!$A$1:$B$124,1,0),"")</f>
        <v>2504063L</v>
      </c>
      <c r="K11" s="7" t="str">
        <f>IFERROR(VLOOKUP(E11,Forcepoint!$A$1:$B$131,1,0),"")</f>
        <v>2504063L</v>
      </c>
      <c r="L11" s="7" t="str">
        <f>IFERROR(VLOOKUP(E11,Lansweeper!$A$1:$B$157,1,0),"")</f>
        <v>2504063L</v>
      </c>
      <c r="M11" s="7" t="str">
        <f>IFERROR(VLOOKUP(E11,Solarwind!$A$1:$B$132,1,0),"")</f>
        <v>2504063L</v>
      </c>
      <c r="N11" s="7" t="str">
        <f>IFERROR(VLOOKUP(E11,BitLocker!$A$1:$B$163,1,0),"")</f>
        <v>2504063L</v>
      </c>
      <c r="O11" s="9">
        <f>IFERROR(VLOOKUP(E11,McAfee!$A$1:$B$124,2,0),"")</f>
        <v>45352</v>
      </c>
      <c r="P11" s="7" t="str">
        <f>IF(COUNTIF(dataset[[#This Row],[McAfee]:[BitLocker]],dataset[[#This Row],[Hostname]])=5, "Compliance", "Non-compliance")</f>
        <v>Compliance</v>
      </c>
    </row>
    <row r="12" spans="1:16">
      <c r="A12" s="7">
        <v>11</v>
      </c>
      <c r="B12" s="8" t="s">
        <v>9</v>
      </c>
      <c r="C12" s="8" t="s">
        <v>11</v>
      </c>
      <c r="D12" s="8" t="s">
        <v>287</v>
      </c>
      <c r="E12" s="8" t="s">
        <v>334</v>
      </c>
      <c r="F12" s="8">
        <v>1022012</v>
      </c>
      <c r="G12" s="8" t="s">
        <v>80</v>
      </c>
      <c r="H12" s="8" t="s">
        <v>528</v>
      </c>
      <c r="I12" s="8" t="s">
        <v>20</v>
      </c>
      <c r="J12" s="7" t="str">
        <f>IFERROR(VLOOKUP(Dataset!E12,McAfee!$A$1:$B$124,1,0),"")</f>
        <v>1022012L</v>
      </c>
      <c r="K12" s="7" t="str">
        <f>IFERROR(VLOOKUP(E12,Forcepoint!$A$1:$B$131,1,0),"")</f>
        <v>1022012L</v>
      </c>
      <c r="L12" s="7" t="str">
        <f>IFERROR(VLOOKUP(E12,Lansweeper!$A$1:$B$157,1,0),"")</f>
        <v>1022012L</v>
      </c>
      <c r="M12" s="7" t="str">
        <f>IFERROR(VLOOKUP(E12,Solarwind!$A$1:$B$132,1,0),"")</f>
        <v>1022012L</v>
      </c>
      <c r="N12" s="7" t="str">
        <f>IFERROR(VLOOKUP(E12,BitLocker!$A$1:$B$163,1,0),"")</f>
        <v>1022012L</v>
      </c>
      <c r="O12" s="9">
        <f>IFERROR(VLOOKUP(E12,McAfee!$A$1:$B$124,2,0),"")</f>
        <v>45352</v>
      </c>
      <c r="P12" s="7" t="str">
        <f>IF(COUNTIF(dataset[[#This Row],[McAfee]:[BitLocker]],dataset[[#This Row],[Hostname]])=5, "Compliance", "Non-compliance")</f>
        <v>Compliance</v>
      </c>
    </row>
    <row r="13" spans="1:16">
      <c r="A13" s="7">
        <v>12</v>
      </c>
      <c r="B13" s="8" t="s">
        <v>9</v>
      </c>
      <c r="C13" s="8" t="s">
        <v>15</v>
      </c>
      <c r="D13" s="8" t="s">
        <v>286</v>
      </c>
      <c r="E13" s="8" t="s">
        <v>335</v>
      </c>
      <c r="F13" s="8">
        <v>2001046</v>
      </c>
      <c r="G13" s="8" t="s">
        <v>81</v>
      </c>
      <c r="H13" s="8" t="s">
        <v>529</v>
      </c>
      <c r="I13" s="8" t="s">
        <v>23</v>
      </c>
      <c r="J13" s="7" t="str">
        <f>IFERROR(VLOOKUP(Dataset!E13,McAfee!$A$1:$B$124,1,0),"")</f>
        <v>2001046L</v>
      </c>
      <c r="K13" s="7" t="str">
        <f>IFERROR(VLOOKUP(E13,Forcepoint!$A$1:$B$131,1,0),"")</f>
        <v>2001046L</v>
      </c>
      <c r="L13" s="7" t="str">
        <f>IFERROR(VLOOKUP(E13,Lansweeper!$A$1:$B$157,1,0),"")</f>
        <v>2001046L</v>
      </c>
      <c r="M13" s="7" t="str">
        <f>IFERROR(VLOOKUP(E13,Solarwind!$A$1:$B$132,1,0),"")</f>
        <v>2001046L</v>
      </c>
      <c r="N13" s="7" t="str">
        <f>IFERROR(VLOOKUP(E13,BitLocker!$A$1:$B$163,1,0),"")</f>
        <v>2001046L</v>
      </c>
      <c r="O13" s="9">
        <f>IFERROR(VLOOKUP(E13,McAfee!$A$1:$B$124,2,0),"")</f>
        <v>45352</v>
      </c>
      <c r="P13" s="7" t="str">
        <f>IF(COUNTIF(dataset[[#This Row],[McAfee]:[BitLocker]],dataset[[#This Row],[Hostname]])=5, "Compliance", "Non-compliance")</f>
        <v>Compliance</v>
      </c>
    </row>
    <row r="14" spans="1:16">
      <c r="A14" s="7">
        <v>13</v>
      </c>
      <c r="B14" s="8" t="s">
        <v>9</v>
      </c>
      <c r="C14" s="8" t="s">
        <v>12</v>
      </c>
      <c r="D14" s="8" t="s">
        <v>287</v>
      </c>
      <c r="E14" s="8" t="s">
        <v>336</v>
      </c>
      <c r="F14" s="8">
        <v>1051827</v>
      </c>
      <c r="G14" s="8" t="s">
        <v>82</v>
      </c>
      <c r="H14" s="8" t="s">
        <v>524</v>
      </c>
      <c r="I14" s="8" t="s">
        <v>12</v>
      </c>
      <c r="J14" s="7" t="str">
        <f>IFERROR(VLOOKUP(Dataset!E14,McAfee!$A$1:$B$124,1,0),"")</f>
        <v>1051827L</v>
      </c>
      <c r="K14" s="7" t="str">
        <f>IFERROR(VLOOKUP(E14,Forcepoint!$A$1:$B$131,1,0),"")</f>
        <v>1051827L</v>
      </c>
      <c r="L14" s="7" t="str">
        <f>IFERROR(VLOOKUP(E14,Lansweeper!$A$1:$B$157,1,0),"")</f>
        <v>1051827L</v>
      </c>
      <c r="M14" s="7" t="str">
        <f>IFERROR(VLOOKUP(E14,Solarwind!$A$1:$B$132,1,0),"")</f>
        <v>1051827L</v>
      </c>
      <c r="N14" s="7" t="str">
        <f>IFERROR(VLOOKUP(E14,BitLocker!$A$1:$B$163,1,0),"")</f>
        <v>1051827L</v>
      </c>
      <c r="O14" s="9">
        <f>IFERROR(VLOOKUP(E14,McAfee!$A$1:$B$124,2,0),"")</f>
        <v>45352</v>
      </c>
      <c r="P14" s="7" t="str">
        <f>IF(COUNTIF(dataset[[#This Row],[McAfee]:[BitLocker]],dataset[[#This Row],[Hostname]])=5, "Compliance", "Non-compliance")</f>
        <v>Compliance</v>
      </c>
    </row>
    <row r="15" spans="1:16">
      <c r="A15" s="7">
        <v>14</v>
      </c>
      <c r="B15" s="8" t="s">
        <v>9</v>
      </c>
      <c r="C15" s="8" t="s">
        <v>13</v>
      </c>
      <c r="D15" s="8" t="s">
        <v>286</v>
      </c>
      <c r="E15" s="8" t="s">
        <v>337</v>
      </c>
      <c r="F15" s="8">
        <v>2282655</v>
      </c>
      <c r="G15" s="8" t="s">
        <v>83</v>
      </c>
      <c r="H15" s="8" t="s">
        <v>525</v>
      </c>
      <c r="I15" s="8" t="s">
        <v>21</v>
      </c>
      <c r="J15" s="7" t="str">
        <f>IFERROR(VLOOKUP(Dataset!E15,McAfee!$A$1:$B$124,1,0),"")</f>
        <v>2282655L</v>
      </c>
      <c r="K15" s="7" t="str">
        <f>IFERROR(VLOOKUP(E15,Forcepoint!$A$1:$B$131,1,0),"")</f>
        <v>2282655L</v>
      </c>
      <c r="L15" s="7" t="str">
        <f>IFERROR(VLOOKUP(E15,Lansweeper!$A$1:$B$157,1,0),"")</f>
        <v>2282655L</v>
      </c>
      <c r="M15" s="7" t="str">
        <f>IFERROR(VLOOKUP(E15,Solarwind!$A$1:$B$132,1,0),"")</f>
        <v>2282655L</v>
      </c>
      <c r="N15" s="7" t="str">
        <f>IFERROR(VLOOKUP(E15,BitLocker!$A$1:$B$163,1,0),"")</f>
        <v>2282655L</v>
      </c>
      <c r="O15" s="9">
        <f>IFERROR(VLOOKUP(E15,McAfee!$A$1:$B$124,2,0),"")</f>
        <v>45352</v>
      </c>
      <c r="P15" s="7" t="str">
        <f>IF(COUNTIF(dataset[[#This Row],[McAfee]:[BitLocker]],dataset[[#This Row],[Hostname]])=5, "Compliance", "Non-compliance")</f>
        <v>Compliance</v>
      </c>
    </row>
    <row r="16" spans="1:16">
      <c r="A16" s="7">
        <v>15</v>
      </c>
      <c r="B16" s="8" t="s">
        <v>9</v>
      </c>
      <c r="C16" s="8" t="s">
        <v>15</v>
      </c>
      <c r="D16" s="8" t="s">
        <v>286</v>
      </c>
      <c r="E16" s="8" t="s">
        <v>338</v>
      </c>
      <c r="F16" s="8">
        <v>1820206</v>
      </c>
      <c r="G16" s="8" t="s">
        <v>84</v>
      </c>
      <c r="H16" s="8" t="s">
        <v>526</v>
      </c>
      <c r="I16" s="8" t="s">
        <v>23</v>
      </c>
      <c r="J16" s="7" t="str">
        <f>IFERROR(VLOOKUP(Dataset!E16,McAfee!$A$1:$B$124,1,0),"")</f>
        <v>1820206L</v>
      </c>
      <c r="K16" s="7" t="str">
        <f>IFERROR(VLOOKUP(E16,Forcepoint!$A$1:$B$131,1,0),"")</f>
        <v>1820206L</v>
      </c>
      <c r="L16" s="7" t="str">
        <f>IFERROR(VLOOKUP(E16,Lansweeper!$A$1:$B$157,1,0),"")</f>
        <v>1820206L</v>
      </c>
      <c r="M16" s="7" t="str">
        <f>IFERROR(VLOOKUP(E16,Solarwind!$A$1:$B$132,1,0),"")</f>
        <v>1820206L</v>
      </c>
      <c r="N16" s="7" t="str">
        <f>IFERROR(VLOOKUP(E16,BitLocker!$A$1:$B$163,1,0),"")</f>
        <v>1820206L</v>
      </c>
      <c r="O16" s="9">
        <f>IFERROR(VLOOKUP(E16,McAfee!$A$1:$B$124,2,0),"")</f>
        <v>45352</v>
      </c>
      <c r="P16" s="7" t="str">
        <f>IF(COUNTIF(dataset[[#This Row],[McAfee]:[BitLocker]],dataset[[#This Row],[Hostname]])=5, "Compliance", "Non-compliance")</f>
        <v>Compliance</v>
      </c>
    </row>
    <row r="17" spans="1:16">
      <c r="A17" s="7">
        <v>16</v>
      </c>
      <c r="B17" s="8" t="s">
        <v>9</v>
      </c>
      <c r="C17" s="8" t="s">
        <v>12</v>
      </c>
      <c r="D17" s="8" t="s">
        <v>287</v>
      </c>
      <c r="E17" s="8" t="s">
        <v>339</v>
      </c>
      <c r="F17" s="8">
        <v>2424167</v>
      </c>
      <c r="G17" s="8" t="s">
        <v>85</v>
      </c>
      <c r="H17" s="8" t="s">
        <v>527</v>
      </c>
      <c r="I17" s="8" t="s">
        <v>12</v>
      </c>
      <c r="J17" s="7" t="str">
        <f>IFERROR(VLOOKUP(Dataset!E17,McAfee!$A$1:$B$124,1,0),"")</f>
        <v>2424167L</v>
      </c>
      <c r="K17" s="7" t="str">
        <f>IFERROR(VLOOKUP(E17,Forcepoint!$A$1:$B$131,1,0),"")</f>
        <v>2424167L</v>
      </c>
      <c r="L17" s="7" t="str">
        <f>IFERROR(VLOOKUP(E17,Lansweeper!$A$1:$B$157,1,0),"")</f>
        <v>2424167L</v>
      </c>
      <c r="M17" s="7" t="str">
        <f>IFERROR(VLOOKUP(E17,Solarwind!$A$1:$B$132,1,0),"")</f>
        <v>2424167L</v>
      </c>
      <c r="N17" s="7" t="str">
        <f>IFERROR(VLOOKUP(E17,BitLocker!$A$1:$B$163,1,0),"")</f>
        <v>2424167L</v>
      </c>
      <c r="O17" s="9">
        <f>IFERROR(VLOOKUP(E17,McAfee!$A$1:$B$124,2,0),"")</f>
        <v>45352</v>
      </c>
      <c r="P17" s="7" t="str">
        <f>IF(COUNTIF(dataset[[#This Row],[McAfee]:[BitLocker]],dataset[[#This Row],[Hostname]])=5, "Compliance", "Non-compliance")</f>
        <v>Compliance</v>
      </c>
    </row>
    <row r="18" spans="1:16">
      <c r="A18" s="7">
        <v>17</v>
      </c>
      <c r="B18" s="8" t="s">
        <v>9</v>
      </c>
      <c r="C18" s="8" t="s">
        <v>15</v>
      </c>
      <c r="D18" s="8" t="s">
        <v>286</v>
      </c>
      <c r="E18" s="8" t="s">
        <v>340</v>
      </c>
      <c r="F18" s="8">
        <v>1733057</v>
      </c>
      <c r="G18" s="8" t="s">
        <v>86</v>
      </c>
      <c r="H18" s="8" t="s">
        <v>528</v>
      </c>
      <c r="I18" s="8" t="s">
        <v>23</v>
      </c>
      <c r="J18" s="7" t="str">
        <f>IFERROR(VLOOKUP(Dataset!E18,McAfee!$A$1:$B$124,1,0),"")</f>
        <v>1733057L</v>
      </c>
      <c r="K18" s="7" t="str">
        <f>IFERROR(VLOOKUP(E18,Forcepoint!$A$1:$B$131,1,0),"")</f>
        <v>1733057L</v>
      </c>
      <c r="L18" s="7" t="str">
        <f>IFERROR(VLOOKUP(E18,Lansweeper!$A$1:$B$157,1,0),"")</f>
        <v>1733057L</v>
      </c>
      <c r="M18" s="7" t="str">
        <f>IFERROR(VLOOKUP(E18,Solarwind!$A$1:$B$132,1,0),"")</f>
        <v>1733057L</v>
      </c>
      <c r="N18" s="7" t="str">
        <f>IFERROR(VLOOKUP(E18,BitLocker!$A$1:$B$163,1,0),"")</f>
        <v>1733057L</v>
      </c>
      <c r="O18" s="9">
        <f>IFERROR(VLOOKUP(E18,McAfee!$A$1:$B$124,2,0),"")</f>
        <v>45352</v>
      </c>
      <c r="P18" s="7" t="str">
        <f>IF(COUNTIF(dataset[[#This Row],[McAfee]:[BitLocker]],dataset[[#This Row],[Hostname]])=5, "Compliance", "Non-compliance")</f>
        <v>Compliance</v>
      </c>
    </row>
    <row r="19" spans="1:16">
      <c r="A19" s="7">
        <v>18</v>
      </c>
      <c r="B19" s="8" t="s">
        <v>9</v>
      </c>
      <c r="C19" s="8" t="s">
        <v>15</v>
      </c>
      <c r="D19" s="8" t="s">
        <v>286</v>
      </c>
      <c r="E19" s="8" t="s">
        <v>341</v>
      </c>
      <c r="F19" s="8">
        <v>2223321</v>
      </c>
      <c r="G19" s="8" t="s">
        <v>87</v>
      </c>
      <c r="H19" s="8" t="s">
        <v>529</v>
      </c>
      <c r="I19" s="8" t="s">
        <v>23</v>
      </c>
      <c r="J19" s="7" t="str">
        <f>IFERROR(VLOOKUP(Dataset!E19,McAfee!$A$1:$B$124,1,0),"")</f>
        <v>2223321L</v>
      </c>
      <c r="K19" s="7" t="str">
        <f>IFERROR(VLOOKUP(E19,Forcepoint!$A$1:$B$131,1,0),"")</f>
        <v>2223321L</v>
      </c>
      <c r="L19" s="7" t="str">
        <f>IFERROR(VLOOKUP(E19,Lansweeper!$A$1:$B$157,1,0),"")</f>
        <v>2223321L</v>
      </c>
      <c r="M19" s="7" t="str">
        <f>IFERROR(VLOOKUP(E19,Solarwind!$A$1:$B$132,1,0),"")</f>
        <v>2223321L</v>
      </c>
      <c r="N19" s="7" t="str">
        <f>IFERROR(VLOOKUP(E19,BitLocker!$A$1:$B$163,1,0),"")</f>
        <v>2223321L</v>
      </c>
      <c r="O19" s="9">
        <f>IFERROR(VLOOKUP(E19,McAfee!$A$1:$B$124,2,0),"")</f>
        <v>45352</v>
      </c>
      <c r="P19" s="7" t="str">
        <f>IF(COUNTIF(dataset[[#This Row],[McAfee]:[BitLocker]],dataset[[#This Row],[Hostname]])=5, "Compliance", "Non-compliance")</f>
        <v>Compliance</v>
      </c>
    </row>
    <row r="20" spans="1:16">
      <c r="A20" s="7">
        <v>19</v>
      </c>
      <c r="B20" s="8" t="s">
        <v>9</v>
      </c>
      <c r="C20" s="8" t="s">
        <v>16</v>
      </c>
      <c r="D20" s="8" t="s">
        <v>288</v>
      </c>
      <c r="E20" s="8" t="s">
        <v>342</v>
      </c>
      <c r="F20" s="8">
        <v>2348294</v>
      </c>
      <c r="G20" s="8" t="s">
        <v>88</v>
      </c>
      <c r="H20" s="8" t="s">
        <v>524</v>
      </c>
      <c r="I20" s="8" t="s">
        <v>24</v>
      </c>
      <c r="J20" s="7" t="str">
        <f>IFERROR(VLOOKUP(Dataset!E20,McAfee!$A$1:$B$124,1,0),"")</f>
        <v>2348294L</v>
      </c>
      <c r="K20" s="7" t="str">
        <f>IFERROR(VLOOKUP(E20,Forcepoint!$A$1:$B$131,1,0),"")</f>
        <v>2348294L</v>
      </c>
      <c r="L20" s="7" t="str">
        <f>IFERROR(VLOOKUP(E20,Lansweeper!$A$1:$B$157,1,0),"")</f>
        <v>2348294L</v>
      </c>
      <c r="M20" s="7" t="str">
        <f>IFERROR(VLOOKUP(E20,Solarwind!$A$1:$B$132,1,0),"")</f>
        <v>2348294L</v>
      </c>
      <c r="N20" s="7" t="str">
        <f>IFERROR(VLOOKUP(E20,BitLocker!$A$1:$B$163,1,0),"")</f>
        <v>2348294L</v>
      </c>
      <c r="O20" s="9">
        <f>IFERROR(VLOOKUP(E20,McAfee!$A$1:$B$124,2,0),"")</f>
        <v>45352</v>
      </c>
      <c r="P20" s="7" t="str">
        <f>IF(COUNTIF(dataset[[#This Row],[McAfee]:[BitLocker]],dataset[[#This Row],[Hostname]])=5, "Compliance", "Non-compliance")</f>
        <v>Compliance</v>
      </c>
    </row>
    <row r="21" spans="1:16">
      <c r="A21" s="7">
        <v>20</v>
      </c>
      <c r="B21" s="8" t="s">
        <v>9</v>
      </c>
      <c r="C21" s="8" t="s">
        <v>11</v>
      </c>
      <c r="D21" s="8" t="s">
        <v>287</v>
      </c>
      <c r="E21" s="8" t="s">
        <v>343</v>
      </c>
      <c r="F21" s="8">
        <v>2301415</v>
      </c>
      <c r="G21" s="8" t="s">
        <v>530</v>
      </c>
      <c r="H21" s="8" t="s">
        <v>525</v>
      </c>
      <c r="I21" s="8" t="s">
        <v>20</v>
      </c>
      <c r="J21" s="7" t="str">
        <f>IFERROR(VLOOKUP(Dataset!E21,McAfee!$A$1:$B$124,1,0),"")</f>
        <v>2301415L</v>
      </c>
      <c r="K21" s="7" t="str">
        <f>IFERROR(VLOOKUP(E21,Forcepoint!$A$1:$B$131,1,0),"")</f>
        <v>2301415L</v>
      </c>
      <c r="L21" s="7" t="str">
        <f>IFERROR(VLOOKUP(E21,Lansweeper!$A$1:$B$157,1,0),"")</f>
        <v>2301415L</v>
      </c>
      <c r="M21" s="7" t="str">
        <f>IFERROR(VLOOKUP(E21,Solarwind!$A$1:$B$132,1,0),"")</f>
        <v>2301415L</v>
      </c>
      <c r="N21" s="7" t="str">
        <f>IFERROR(VLOOKUP(E21,BitLocker!$A$1:$B$163,1,0),"")</f>
        <v>2301415L</v>
      </c>
      <c r="O21" s="9">
        <f>IFERROR(VLOOKUP(E21,McAfee!$A$1:$B$124,2,0),"")</f>
        <v>45352</v>
      </c>
      <c r="P21" s="7" t="str">
        <f>IF(COUNTIF(dataset[[#This Row],[McAfee]:[BitLocker]],dataset[[#This Row],[Hostname]])=5, "Compliance", "Non-compliance")</f>
        <v>Compliance</v>
      </c>
    </row>
    <row r="22" spans="1:16">
      <c r="A22" s="7">
        <v>21</v>
      </c>
      <c r="B22" s="8" t="s">
        <v>9</v>
      </c>
      <c r="C22" s="8" t="s">
        <v>17</v>
      </c>
      <c r="D22" s="8" t="s">
        <v>288</v>
      </c>
      <c r="E22" s="8" t="s">
        <v>344</v>
      </c>
      <c r="F22" s="8">
        <v>2670932</v>
      </c>
      <c r="G22" s="8" t="s">
        <v>89</v>
      </c>
      <c r="H22" s="8" t="s">
        <v>526</v>
      </c>
      <c r="I22" s="8" t="s">
        <v>25</v>
      </c>
      <c r="J22" s="7" t="str">
        <f>IFERROR(VLOOKUP(Dataset!E22,McAfee!$A$1:$B$124,1,0),"")</f>
        <v>2670932L</v>
      </c>
      <c r="K22" s="7" t="str">
        <f>IFERROR(VLOOKUP(E22,Forcepoint!$A$1:$B$131,1,0),"")</f>
        <v>2670932L</v>
      </c>
      <c r="L22" s="7" t="str">
        <f>IFERROR(VLOOKUP(E22,Lansweeper!$A$1:$B$157,1,0),"")</f>
        <v>2670932L</v>
      </c>
      <c r="M22" s="7" t="str">
        <f>IFERROR(VLOOKUP(E22,Solarwind!$A$1:$B$132,1,0),"")</f>
        <v>2670932L</v>
      </c>
      <c r="N22" s="7" t="str">
        <f>IFERROR(VLOOKUP(E22,BitLocker!$A$1:$B$163,1,0),"")</f>
        <v>2670932L</v>
      </c>
      <c r="O22" s="9">
        <f>IFERROR(VLOOKUP(E22,McAfee!$A$1:$B$124,2,0),"")</f>
        <v>45352</v>
      </c>
      <c r="P22" s="7" t="str">
        <f>IF(COUNTIF(dataset[[#This Row],[McAfee]:[BitLocker]],dataset[[#This Row],[Hostname]])=5, "Compliance", "Non-compliance")</f>
        <v>Compliance</v>
      </c>
    </row>
    <row r="23" spans="1:16">
      <c r="A23" s="7">
        <v>22</v>
      </c>
      <c r="B23" s="8" t="s">
        <v>9</v>
      </c>
      <c r="C23" s="8" t="s">
        <v>18</v>
      </c>
      <c r="D23" s="8" t="s">
        <v>287</v>
      </c>
      <c r="E23" s="8" t="s">
        <v>345</v>
      </c>
      <c r="F23" s="8">
        <v>2398179</v>
      </c>
      <c r="G23" s="8" t="s">
        <v>90</v>
      </c>
      <c r="H23" s="8" t="s">
        <v>527</v>
      </c>
      <c r="I23" s="8" t="s">
        <v>26</v>
      </c>
      <c r="J23" s="7" t="str">
        <f>IFERROR(VLOOKUP(Dataset!E23,McAfee!$A$1:$B$124,1,0),"")</f>
        <v>2398179L</v>
      </c>
      <c r="K23" s="7" t="str">
        <f>IFERROR(VLOOKUP(E23,Forcepoint!$A$1:$B$131,1,0),"")</f>
        <v>2398179L</v>
      </c>
      <c r="L23" s="7" t="str">
        <f>IFERROR(VLOOKUP(E23,Lansweeper!$A$1:$B$157,1,0),"")</f>
        <v>2398179L</v>
      </c>
      <c r="M23" s="7" t="str">
        <f>IFERROR(VLOOKUP(E23,Solarwind!$A$1:$B$132,1,0),"")</f>
        <v>2398179L</v>
      </c>
      <c r="N23" s="7" t="str">
        <f>IFERROR(VLOOKUP(E23,BitLocker!$A$1:$B$163,1,0),"")</f>
        <v>2398179L</v>
      </c>
      <c r="O23" s="9">
        <f>IFERROR(VLOOKUP(E23,McAfee!$A$1:$B$124,2,0),"")</f>
        <v>45352</v>
      </c>
      <c r="P23" s="7" t="str">
        <f>IF(COUNTIF(dataset[[#This Row],[McAfee]:[BitLocker]],dataset[[#This Row],[Hostname]])=5, "Compliance", "Non-compliance")</f>
        <v>Compliance</v>
      </c>
    </row>
    <row r="24" spans="1:16">
      <c r="A24" s="7">
        <v>23</v>
      </c>
      <c r="B24" s="8" t="s">
        <v>9</v>
      </c>
      <c r="C24" s="8" t="s">
        <v>14</v>
      </c>
      <c r="D24" s="8" t="s">
        <v>287</v>
      </c>
      <c r="E24" s="8" t="s">
        <v>346</v>
      </c>
      <c r="F24" s="8">
        <v>2179559</v>
      </c>
      <c r="G24" s="8" t="s">
        <v>91</v>
      </c>
      <c r="H24" s="8" t="s">
        <v>528</v>
      </c>
      <c r="I24" s="8" t="s">
        <v>22</v>
      </c>
      <c r="J24" s="7" t="str">
        <f>IFERROR(VLOOKUP(Dataset!E24,McAfee!$A$1:$B$124,1,0),"")</f>
        <v>2179559L</v>
      </c>
      <c r="K24" s="7" t="str">
        <f>IFERROR(VLOOKUP(E24,Forcepoint!$A$1:$B$131,1,0),"")</f>
        <v>2179559L</v>
      </c>
      <c r="L24" s="7" t="str">
        <f>IFERROR(VLOOKUP(E24,Lansweeper!$A$1:$B$157,1,0),"")</f>
        <v>2179559L</v>
      </c>
      <c r="M24" s="7" t="str">
        <f>IFERROR(VLOOKUP(E24,Solarwind!$A$1:$B$132,1,0),"")</f>
        <v>2179559L</v>
      </c>
      <c r="N24" s="7" t="str">
        <f>IFERROR(VLOOKUP(E24,BitLocker!$A$1:$B$163,1,0),"")</f>
        <v>2179559L</v>
      </c>
      <c r="O24" s="9">
        <f>IFERROR(VLOOKUP(E24,McAfee!$A$1:$B$124,2,0),"")</f>
        <v>45352</v>
      </c>
      <c r="P24" s="7" t="str">
        <f>IF(COUNTIF(dataset[[#This Row],[McAfee]:[BitLocker]],dataset[[#This Row],[Hostname]])=5, "Compliance", "Non-compliance")</f>
        <v>Compliance</v>
      </c>
    </row>
    <row r="25" spans="1:16">
      <c r="A25" s="7">
        <v>24</v>
      </c>
      <c r="B25" s="8" t="s">
        <v>9</v>
      </c>
      <c r="C25" s="8" t="s">
        <v>13</v>
      </c>
      <c r="D25" s="8" t="s">
        <v>286</v>
      </c>
      <c r="E25" s="8" t="s">
        <v>347</v>
      </c>
      <c r="F25" s="8">
        <v>1347172</v>
      </c>
      <c r="G25" s="8" t="s">
        <v>92</v>
      </c>
      <c r="H25" s="8" t="s">
        <v>529</v>
      </c>
      <c r="I25" s="8" t="s">
        <v>21</v>
      </c>
      <c r="J25" s="7" t="str">
        <f>IFERROR(VLOOKUP(Dataset!E25,McAfee!$A$1:$B$124,1,0),"")</f>
        <v>1347172L</v>
      </c>
      <c r="K25" s="7" t="str">
        <f>IFERROR(VLOOKUP(E25,Forcepoint!$A$1:$B$131,1,0),"")</f>
        <v>1347172L</v>
      </c>
      <c r="L25" s="7" t="str">
        <f>IFERROR(VLOOKUP(E25,Lansweeper!$A$1:$B$157,1,0),"")</f>
        <v>1347172L</v>
      </c>
      <c r="M25" s="7" t="str">
        <f>IFERROR(VLOOKUP(E25,Solarwind!$A$1:$B$132,1,0),"")</f>
        <v>1347172L</v>
      </c>
      <c r="N25" s="7" t="str">
        <f>IFERROR(VLOOKUP(E25,BitLocker!$A$1:$B$163,1,0),"")</f>
        <v>1347172L</v>
      </c>
      <c r="O25" s="9">
        <f>IFERROR(VLOOKUP(E25,McAfee!$A$1:$B$124,2,0),"")</f>
        <v>45352</v>
      </c>
      <c r="P25" s="7" t="str">
        <f>IF(COUNTIF(dataset[[#This Row],[McAfee]:[BitLocker]],dataset[[#This Row],[Hostname]])=5, "Compliance", "Non-compliance")</f>
        <v>Compliance</v>
      </c>
    </row>
    <row r="26" spans="1:16">
      <c r="A26" s="7">
        <v>25</v>
      </c>
      <c r="B26" s="8" t="s">
        <v>9</v>
      </c>
      <c r="C26" s="8" t="s">
        <v>18</v>
      </c>
      <c r="D26" s="8" t="s">
        <v>287</v>
      </c>
      <c r="E26" s="8" t="s">
        <v>348</v>
      </c>
      <c r="F26" s="8">
        <v>2784046</v>
      </c>
      <c r="G26" s="8" t="s">
        <v>93</v>
      </c>
      <c r="H26" s="8" t="s">
        <v>524</v>
      </c>
      <c r="I26" s="8" t="s">
        <v>26</v>
      </c>
      <c r="J26" s="7" t="str">
        <f>IFERROR(VLOOKUP(Dataset!E26,McAfee!$A$1:$B$124,1,0),"")</f>
        <v>2784046L</v>
      </c>
      <c r="K26" s="7" t="str">
        <f>IFERROR(VLOOKUP(E26,Forcepoint!$A$1:$B$131,1,0),"")</f>
        <v>2784046L</v>
      </c>
      <c r="L26" s="7" t="str">
        <f>IFERROR(VLOOKUP(E26,Lansweeper!$A$1:$B$157,1,0),"")</f>
        <v>2784046L</v>
      </c>
      <c r="M26" s="7" t="str">
        <f>IFERROR(VLOOKUP(E26,Solarwind!$A$1:$B$132,1,0),"")</f>
        <v>2784046L</v>
      </c>
      <c r="N26" s="7" t="str">
        <f>IFERROR(VLOOKUP(E26,BitLocker!$A$1:$B$163,1,0),"")</f>
        <v>2784046L</v>
      </c>
      <c r="O26" s="9">
        <f>IFERROR(VLOOKUP(E26,McAfee!$A$1:$B$124,2,0),"")</f>
        <v>45352</v>
      </c>
      <c r="P26" s="7" t="str">
        <f>IF(COUNTIF(dataset[[#This Row],[McAfee]:[BitLocker]],dataset[[#This Row],[Hostname]])=5, "Compliance", "Non-compliance")</f>
        <v>Compliance</v>
      </c>
    </row>
    <row r="27" spans="1:16">
      <c r="A27" s="7">
        <v>26</v>
      </c>
      <c r="B27" s="8" t="s">
        <v>9</v>
      </c>
      <c r="C27" s="8" t="s">
        <v>15</v>
      </c>
      <c r="D27" s="8" t="s">
        <v>286</v>
      </c>
      <c r="E27" s="8" t="s">
        <v>349</v>
      </c>
      <c r="F27" s="8">
        <v>1545798</v>
      </c>
      <c r="G27" s="8" t="s">
        <v>94</v>
      </c>
      <c r="H27" s="8" t="s">
        <v>525</v>
      </c>
      <c r="I27" s="8" t="s">
        <v>23</v>
      </c>
      <c r="J27" s="7" t="str">
        <f>IFERROR(VLOOKUP(Dataset!E27,McAfee!$A$1:$B$124,1,0),"")</f>
        <v>1545798L</v>
      </c>
      <c r="K27" s="7" t="str">
        <f>IFERROR(VLOOKUP(E27,Forcepoint!$A$1:$B$131,1,0),"")</f>
        <v>1545798L</v>
      </c>
      <c r="L27" s="7" t="str">
        <f>IFERROR(VLOOKUP(E27,Lansweeper!$A$1:$B$157,1,0),"")</f>
        <v>1545798L</v>
      </c>
      <c r="M27" s="7" t="str">
        <f>IFERROR(VLOOKUP(E27,Solarwind!$A$1:$B$132,1,0),"")</f>
        <v>1545798L</v>
      </c>
      <c r="N27" s="7" t="str">
        <f>IFERROR(VLOOKUP(E27,BitLocker!$A$1:$B$163,1,0),"")</f>
        <v>1545798L</v>
      </c>
      <c r="O27" s="9">
        <f>IFERROR(VLOOKUP(E27,McAfee!$A$1:$B$124,2,0),"")</f>
        <v>45352</v>
      </c>
      <c r="P27" s="7" t="str">
        <f>IF(COUNTIF(dataset[[#This Row],[McAfee]:[BitLocker]],dataset[[#This Row],[Hostname]])=5, "Compliance", "Non-compliance")</f>
        <v>Compliance</v>
      </c>
    </row>
    <row r="28" spans="1:16">
      <c r="A28" s="7">
        <v>27</v>
      </c>
      <c r="B28" s="8" t="s">
        <v>9</v>
      </c>
      <c r="C28" s="8" t="s">
        <v>15</v>
      </c>
      <c r="D28" s="8" t="s">
        <v>286</v>
      </c>
      <c r="E28" s="8" t="s">
        <v>350</v>
      </c>
      <c r="F28" s="8">
        <v>2887252</v>
      </c>
      <c r="G28" s="8" t="s">
        <v>95</v>
      </c>
      <c r="H28" s="8" t="s">
        <v>526</v>
      </c>
      <c r="I28" s="8" t="s">
        <v>23</v>
      </c>
      <c r="J28" s="7" t="str">
        <f>IFERROR(VLOOKUP(Dataset!E28,McAfee!$A$1:$B$124,1,0),"")</f>
        <v>2887252L</v>
      </c>
      <c r="K28" s="7" t="str">
        <f>IFERROR(VLOOKUP(E28,Forcepoint!$A$1:$B$131,1,0),"")</f>
        <v>2887252L</v>
      </c>
      <c r="L28" s="7" t="str">
        <f>IFERROR(VLOOKUP(E28,Lansweeper!$A$1:$B$157,1,0),"")</f>
        <v>2887252L</v>
      </c>
      <c r="M28" s="7" t="str">
        <f>IFERROR(VLOOKUP(E28,Solarwind!$A$1:$B$132,1,0),"")</f>
        <v>2887252L</v>
      </c>
      <c r="N28" s="7" t="str">
        <f>IFERROR(VLOOKUP(E28,BitLocker!$A$1:$B$163,1,0),"")</f>
        <v>2887252L</v>
      </c>
      <c r="O28" s="9">
        <f>IFERROR(VLOOKUP(E28,McAfee!$A$1:$B$124,2,0),"")</f>
        <v>45352</v>
      </c>
      <c r="P28" s="7" t="str">
        <f>IF(COUNTIF(dataset[[#This Row],[McAfee]:[BitLocker]],dataset[[#This Row],[Hostname]])=5, "Compliance", "Non-compliance")</f>
        <v>Compliance</v>
      </c>
    </row>
    <row r="29" spans="1:16">
      <c r="A29" s="7">
        <v>28</v>
      </c>
      <c r="B29" s="8" t="s">
        <v>9</v>
      </c>
      <c r="C29" s="8" t="s">
        <v>15</v>
      </c>
      <c r="D29" s="8" t="s">
        <v>286</v>
      </c>
      <c r="E29" s="8" t="s">
        <v>351</v>
      </c>
      <c r="F29" s="8">
        <v>1720153</v>
      </c>
      <c r="G29" s="8" t="s">
        <v>96</v>
      </c>
      <c r="H29" s="8" t="s">
        <v>527</v>
      </c>
      <c r="I29" s="8" t="s">
        <v>23</v>
      </c>
      <c r="J29" s="7" t="str">
        <f>IFERROR(VLOOKUP(Dataset!E29,McAfee!$A$1:$B$124,1,0),"")</f>
        <v>1720153L</v>
      </c>
      <c r="K29" s="7" t="str">
        <f>IFERROR(VLOOKUP(E29,Forcepoint!$A$1:$B$131,1,0),"")</f>
        <v>1720153L</v>
      </c>
      <c r="L29" s="7" t="str">
        <f>IFERROR(VLOOKUP(E29,Lansweeper!$A$1:$B$157,1,0),"")</f>
        <v>1720153L</v>
      </c>
      <c r="M29" s="7" t="str">
        <f>IFERROR(VLOOKUP(E29,Solarwind!$A$1:$B$132,1,0),"")</f>
        <v>1720153L</v>
      </c>
      <c r="N29" s="7" t="str">
        <f>IFERROR(VLOOKUP(E29,BitLocker!$A$1:$B$163,1,0),"")</f>
        <v>1720153L</v>
      </c>
      <c r="O29" s="9">
        <f>IFERROR(VLOOKUP(E29,McAfee!$A$1:$B$124,2,0),"")</f>
        <v>45352</v>
      </c>
      <c r="P29" s="7" t="str">
        <f>IF(COUNTIF(dataset[[#This Row],[McAfee]:[BitLocker]],dataset[[#This Row],[Hostname]])=5, "Compliance", "Non-compliance")</f>
        <v>Compliance</v>
      </c>
    </row>
    <row r="30" spans="1:16">
      <c r="A30" s="7">
        <v>29</v>
      </c>
      <c r="B30" s="8" t="s">
        <v>9</v>
      </c>
      <c r="C30" s="8" t="s">
        <v>18</v>
      </c>
      <c r="D30" s="8" t="s">
        <v>287</v>
      </c>
      <c r="E30" s="8" t="s">
        <v>352</v>
      </c>
      <c r="F30" s="8">
        <v>2267860</v>
      </c>
      <c r="G30" s="8" t="s">
        <v>97</v>
      </c>
      <c r="H30" s="8" t="s">
        <v>528</v>
      </c>
      <c r="I30" s="8" t="s">
        <v>26</v>
      </c>
      <c r="J30" s="7" t="str">
        <f>IFERROR(VLOOKUP(Dataset!E30,McAfee!$A$1:$B$124,1,0),"")</f>
        <v>2267860L</v>
      </c>
      <c r="K30" s="7" t="str">
        <f>IFERROR(VLOOKUP(E30,Forcepoint!$A$1:$B$131,1,0),"")</f>
        <v>2267860L</v>
      </c>
      <c r="L30" s="7" t="str">
        <f>IFERROR(VLOOKUP(E30,Lansweeper!$A$1:$B$157,1,0),"")</f>
        <v>2267860L</v>
      </c>
      <c r="M30" s="7" t="str">
        <f>IFERROR(VLOOKUP(E30,Solarwind!$A$1:$B$132,1,0),"")</f>
        <v>2267860L</v>
      </c>
      <c r="N30" s="7" t="str">
        <f>IFERROR(VLOOKUP(E30,BitLocker!$A$1:$B$163,1,0),"")</f>
        <v>2267860L</v>
      </c>
      <c r="O30" s="9">
        <f>IFERROR(VLOOKUP(E30,McAfee!$A$1:$B$124,2,0),"")</f>
        <v>45352</v>
      </c>
      <c r="P30" s="7" t="str">
        <f>IF(COUNTIF(dataset[[#This Row],[McAfee]:[BitLocker]],dataset[[#This Row],[Hostname]])=5, "Compliance", "Non-compliance")</f>
        <v>Compliance</v>
      </c>
    </row>
    <row r="31" spans="1:16">
      <c r="A31" s="7">
        <v>30</v>
      </c>
      <c r="B31" s="8" t="s">
        <v>9</v>
      </c>
      <c r="C31" s="8" t="s">
        <v>13</v>
      </c>
      <c r="D31" s="8" t="s">
        <v>286</v>
      </c>
      <c r="E31" s="8" t="s">
        <v>353</v>
      </c>
      <c r="F31" s="8">
        <v>1221502</v>
      </c>
      <c r="G31" s="8" t="s">
        <v>28</v>
      </c>
      <c r="H31" s="8" t="s">
        <v>529</v>
      </c>
      <c r="I31" s="8" t="s">
        <v>21</v>
      </c>
      <c r="J31" s="7" t="str">
        <f>IFERROR(VLOOKUP(Dataset!E31,McAfee!$A$1:$B$124,1,0),"")</f>
        <v>1221502L</v>
      </c>
      <c r="K31" s="7" t="str">
        <f>IFERROR(VLOOKUP(E31,Forcepoint!$A$1:$B$131,1,0),"")</f>
        <v>1221502L</v>
      </c>
      <c r="L31" s="7" t="str">
        <f>IFERROR(VLOOKUP(E31,Lansweeper!$A$1:$B$157,1,0),"")</f>
        <v>1221502L</v>
      </c>
      <c r="M31" s="7" t="str">
        <f>IFERROR(VLOOKUP(E31,Solarwind!$A$1:$B$132,1,0),"")</f>
        <v>1221502L</v>
      </c>
      <c r="N31" s="7" t="str">
        <f>IFERROR(VLOOKUP(E31,BitLocker!$A$1:$B$163,1,0),"")</f>
        <v>1221502L</v>
      </c>
      <c r="O31" s="9">
        <f>IFERROR(VLOOKUP(E31,McAfee!$A$1:$B$124,2,0),"")</f>
        <v>45352</v>
      </c>
      <c r="P31" s="7" t="str">
        <f>IF(COUNTIF(dataset[[#This Row],[McAfee]:[BitLocker]],dataset[[#This Row],[Hostname]])=5, "Compliance", "Non-compliance")</f>
        <v>Compliance</v>
      </c>
    </row>
    <row r="32" spans="1:16">
      <c r="A32" s="7">
        <v>31</v>
      </c>
      <c r="B32" s="7" t="s">
        <v>29</v>
      </c>
      <c r="C32" s="7" t="s">
        <v>30</v>
      </c>
      <c r="D32" s="8" t="s">
        <v>289</v>
      </c>
      <c r="E32" s="8" t="s">
        <v>354</v>
      </c>
      <c r="F32" s="8">
        <v>1124121</v>
      </c>
      <c r="G32" s="7" t="s">
        <v>98</v>
      </c>
      <c r="H32" s="8" t="s">
        <v>524</v>
      </c>
      <c r="I32" s="7" t="s">
        <v>39</v>
      </c>
      <c r="J32" s="7" t="str">
        <f>IFERROR(VLOOKUP(Dataset!E32,McAfee!$A$1:$B$124,1,0),"")</f>
        <v>1124121L</v>
      </c>
      <c r="K32" s="7" t="str">
        <f>IFERROR(VLOOKUP(E32,Forcepoint!$A$1:$B$131,1,0),"")</f>
        <v>1124121L</v>
      </c>
      <c r="L32" s="7" t="str">
        <f>IFERROR(VLOOKUP(E32,Lansweeper!$A$1:$B$157,1,0),"")</f>
        <v>1124121L</v>
      </c>
      <c r="M32" s="7" t="str">
        <f>IFERROR(VLOOKUP(E32,Solarwind!$A$1:$B$132,1,0),"")</f>
        <v>1124121L</v>
      </c>
      <c r="N32" s="7" t="str">
        <f>IFERROR(VLOOKUP(E32,BitLocker!$A$1:$B$163,1,0),"")</f>
        <v>1124121L</v>
      </c>
      <c r="O32" s="9">
        <f>IFERROR(VLOOKUP(E32,McAfee!$A$1:$B$124,2,0),"")</f>
        <v>45352</v>
      </c>
      <c r="P32" s="7" t="str">
        <f>IF(COUNTIF(dataset[[#This Row],[McAfee]:[BitLocker]],dataset[[#This Row],[Hostname]])=5, "Compliance", "Non-compliance")</f>
        <v>Compliance</v>
      </c>
    </row>
    <row r="33" spans="1:16">
      <c r="A33" s="7">
        <v>32</v>
      </c>
      <c r="B33" s="7" t="s">
        <v>29</v>
      </c>
      <c r="C33" s="7" t="s">
        <v>30</v>
      </c>
      <c r="D33" s="8" t="s">
        <v>289</v>
      </c>
      <c r="E33" s="8" t="s">
        <v>355</v>
      </c>
      <c r="F33" s="8">
        <v>2228042</v>
      </c>
      <c r="G33" s="7" t="s">
        <v>99</v>
      </c>
      <c r="H33" s="8" t="s">
        <v>525</v>
      </c>
      <c r="I33" s="7" t="s">
        <v>39</v>
      </c>
      <c r="J33" s="7" t="str">
        <f>IFERROR(VLOOKUP(Dataset!E33,McAfee!$A$1:$B$124,1,0),"")</f>
        <v>2228042L</v>
      </c>
      <c r="K33" s="7" t="str">
        <f>IFERROR(VLOOKUP(E33,Forcepoint!$A$1:$B$131,1,0),"")</f>
        <v>2228042L</v>
      </c>
      <c r="L33" s="7" t="str">
        <f>IFERROR(VLOOKUP(E33,Lansweeper!$A$1:$B$157,1,0),"")</f>
        <v>2228042L</v>
      </c>
      <c r="M33" s="7" t="str">
        <f>IFERROR(VLOOKUP(E33,Solarwind!$A$1:$B$132,1,0),"")</f>
        <v>2228042L</v>
      </c>
      <c r="N33" s="7" t="str">
        <f>IFERROR(VLOOKUP(E33,BitLocker!$A$1:$B$163,1,0),"")</f>
        <v>2228042L</v>
      </c>
      <c r="O33" s="9">
        <f>IFERROR(VLOOKUP(E33,McAfee!$A$1:$B$124,2,0),"")</f>
        <v>45352</v>
      </c>
      <c r="P33" s="7" t="str">
        <f>IF(COUNTIF(dataset[[#This Row],[McAfee]:[BitLocker]],dataset[[#This Row],[Hostname]])=5, "Compliance", "Non-compliance")</f>
        <v>Compliance</v>
      </c>
    </row>
    <row r="34" spans="1:16">
      <c r="A34" s="7">
        <v>33</v>
      </c>
      <c r="B34" s="7" t="s">
        <v>29</v>
      </c>
      <c r="C34" s="7" t="s">
        <v>30</v>
      </c>
      <c r="D34" s="8" t="s">
        <v>289</v>
      </c>
      <c r="E34" s="8" t="s">
        <v>356</v>
      </c>
      <c r="F34" s="8">
        <v>2877898</v>
      </c>
      <c r="G34" s="7" t="s">
        <v>100</v>
      </c>
      <c r="H34" s="8" t="s">
        <v>526</v>
      </c>
      <c r="I34" s="7" t="s">
        <v>39</v>
      </c>
      <c r="J34" s="7" t="str">
        <f>IFERROR(VLOOKUP(Dataset!E34,McAfee!$A$1:$B$124,1,0),"")</f>
        <v>2877898L</v>
      </c>
      <c r="K34" s="7" t="str">
        <f>IFERROR(VLOOKUP(E34,Forcepoint!$A$1:$B$131,1,0),"")</f>
        <v>2877898L</v>
      </c>
      <c r="L34" s="7" t="str">
        <f>IFERROR(VLOOKUP(E34,Lansweeper!$A$1:$B$157,1,0),"")</f>
        <v>2877898L</v>
      </c>
      <c r="M34" s="7" t="str">
        <f>IFERROR(VLOOKUP(E34,Solarwind!$A$1:$B$132,1,0),"")</f>
        <v>2877898L</v>
      </c>
      <c r="N34" s="7" t="str">
        <f>IFERROR(VLOOKUP(E34,BitLocker!$A$1:$B$163,1,0),"")</f>
        <v>2877898L</v>
      </c>
      <c r="O34" s="9">
        <f>IFERROR(VLOOKUP(E34,McAfee!$A$1:$B$124,2,0),"")</f>
        <v>45352</v>
      </c>
      <c r="P34" s="7" t="str">
        <f>IF(COUNTIF(dataset[[#This Row],[McAfee]:[BitLocker]],dataset[[#This Row],[Hostname]])=5, "Compliance", "Non-compliance")</f>
        <v>Compliance</v>
      </c>
    </row>
    <row r="35" spans="1:16">
      <c r="A35" s="7">
        <v>34</v>
      </c>
      <c r="B35" s="7" t="s">
        <v>29</v>
      </c>
      <c r="C35" s="7" t="s">
        <v>30</v>
      </c>
      <c r="D35" s="8" t="s">
        <v>289</v>
      </c>
      <c r="E35" s="8" t="s">
        <v>357</v>
      </c>
      <c r="F35" s="8">
        <v>2045811</v>
      </c>
      <c r="G35" s="7" t="s">
        <v>101</v>
      </c>
      <c r="H35" s="8" t="s">
        <v>527</v>
      </c>
      <c r="I35" s="7" t="s">
        <v>39</v>
      </c>
      <c r="J35" s="7" t="str">
        <f>IFERROR(VLOOKUP(Dataset!E35,McAfee!$A$1:$B$124,1,0),"")</f>
        <v>2045811L</v>
      </c>
      <c r="K35" s="7" t="str">
        <f>IFERROR(VLOOKUP(E35,Forcepoint!$A$1:$B$131,1,0),"")</f>
        <v>2045811L</v>
      </c>
      <c r="L35" s="7" t="str">
        <f>IFERROR(VLOOKUP(E35,Lansweeper!$A$1:$B$157,1,0),"")</f>
        <v>2045811L</v>
      </c>
      <c r="M35" s="7" t="str">
        <f>IFERROR(VLOOKUP(E35,Solarwind!$A$1:$B$132,1,0),"")</f>
        <v>2045811L</v>
      </c>
      <c r="N35" s="7" t="str">
        <f>IFERROR(VLOOKUP(E35,BitLocker!$A$1:$B$163,1,0),"")</f>
        <v>2045811L</v>
      </c>
      <c r="O35" s="9">
        <f>IFERROR(VLOOKUP(E35,McAfee!$A$1:$B$124,2,0),"")</f>
        <v>45352</v>
      </c>
      <c r="P35" s="7" t="str">
        <f>IF(COUNTIF(dataset[[#This Row],[McAfee]:[BitLocker]],dataset[[#This Row],[Hostname]])=5, "Compliance", "Non-compliance")</f>
        <v>Compliance</v>
      </c>
    </row>
    <row r="36" spans="1:16">
      <c r="A36" s="7">
        <v>35</v>
      </c>
      <c r="B36" s="7" t="s">
        <v>29</v>
      </c>
      <c r="C36" s="7" t="s">
        <v>30</v>
      </c>
      <c r="D36" s="8" t="s">
        <v>289</v>
      </c>
      <c r="E36" s="8" t="s">
        <v>358</v>
      </c>
      <c r="F36" s="8">
        <v>1954692</v>
      </c>
      <c r="G36" s="7" t="s">
        <v>102</v>
      </c>
      <c r="H36" s="8" t="s">
        <v>528</v>
      </c>
      <c r="I36" s="7" t="s">
        <v>39</v>
      </c>
      <c r="J36" s="7" t="str">
        <f>IFERROR(VLOOKUP(Dataset!E36,McAfee!$A$1:$B$124,1,0),"")</f>
        <v>1954692L</v>
      </c>
      <c r="K36" s="7" t="str">
        <f>IFERROR(VLOOKUP(E36,Forcepoint!$A$1:$B$131,1,0),"")</f>
        <v>1954692L</v>
      </c>
      <c r="L36" s="7" t="str">
        <f>IFERROR(VLOOKUP(E36,Lansweeper!$A$1:$B$157,1,0),"")</f>
        <v>1954692L</v>
      </c>
      <c r="M36" s="7" t="str">
        <f>IFERROR(VLOOKUP(E36,Solarwind!$A$1:$B$132,1,0),"")</f>
        <v>1954692L</v>
      </c>
      <c r="N36" s="7" t="str">
        <f>IFERROR(VLOOKUP(E36,BitLocker!$A$1:$B$163,1,0),"")</f>
        <v>1954692L</v>
      </c>
      <c r="O36" s="9">
        <f>IFERROR(VLOOKUP(E36,McAfee!$A$1:$B$124,2,0),"")</f>
        <v>45352</v>
      </c>
      <c r="P36" s="7" t="str">
        <f>IF(COUNTIF(dataset[[#This Row],[McAfee]:[BitLocker]],dataset[[#This Row],[Hostname]])=5, "Compliance", "Non-compliance")</f>
        <v>Compliance</v>
      </c>
    </row>
    <row r="37" spans="1:16">
      <c r="A37" s="7">
        <v>36</v>
      </c>
      <c r="B37" s="7" t="s">
        <v>29</v>
      </c>
      <c r="C37" s="7" t="s">
        <v>30</v>
      </c>
      <c r="D37" s="8" t="s">
        <v>289</v>
      </c>
      <c r="E37" s="8" t="s">
        <v>359</v>
      </c>
      <c r="F37" s="8">
        <v>2123668</v>
      </c>
      <c r="G37" s="7" t="s">
        <v>103</v>
      </c>
      <c r="H37" s="8" t="s">
        <v>529</v>
      </c>
      <c r="I37" s="7" t="s">
        <v>39</v>
      </c>
      <c r="J37" s="7" t="str">
        <f>IFERROR(VLOOKUP(Dataset!E37,McAfee!$A$1:$B$124,1,0),"")</f>
        <v>2123668L</v>
      </c>
      <c r="K37" s="7" t="str">
        <f>IFERROR(VLOOKUP(E37,Forcepoint!$A$1:$B$131,1,0),"")</f>
        <v>2123668L</v>
      </c>
      <c r="L37" s="7" t="str">
        <f>IFERROR(VLOOKUP(E37,Lansweeper!$A$1:$B$157,1,0),"")</f>
        <v>2123668L</v>
      </c>
      <c r="M37" s="7" t="str">
        <f>IFERROR(VLOOKUP(E37,Solarwind!$A$1:$B$132,1,0),"")</f>
        <v>2123668L</v>
      </c>
      <c r="N37" s="7" t="str">
        <f>IFERROR(VLOOKUP(E37,BitLocker!$A$1:$B$163,1,0),"")</f>
        <v>2123668L</v>
      </c>
      <c r="O37" s="9">
        <f>IFERROR(VLOOKUP(E37,McAfee!$A$1:$B$124,2,0),"")</f>
        <v>45352</v>
      </c>
      <c r="P37" s="7" t="str">
        <f>IF(COUNTIF(dataset[[#This Row],[McAfee]:[BitLocker]],dataset[[#This Row],[Hostname]])=5, "Compliance", "Non-compliance")</f>
        <v>Compliance</v>
      </c>
    </row>
    <row r="38" spans="1:16">
      <c r="A38" s="7">
        <v>37</v>
      </c>
      <c r="B38" s="7" t="s">
        <v>29</v>
      </c>
      <c r="C38" s="7" t="s">
        <v>30</v>
      </c>
      <c r="D38" s="8" t="s">
        <v>289</v>
      </c>
      <c r="E38" s="8" t="s">
        <v>360</v>
      </c>
      <c r="F38" s="8">
        <v>1252115</v>
      </c>
      <c r="G38" s="7" t="s">
        <v>104</v>
      </c>
      <c r="H38" s="8" t="s">
        <v>524</v>
      </c>
      <c r="I38" s="7" t="s">
        <v>39</v>
      </c>
      <c r="J38" s="7" t="str">
        <f>IFERROR(VLOOKUP(Dataset!E38,McAfee!$A$1:$B$124,1,0),"")</f>
        <v>1252115L</v>
      </c>
      <c r="K38" s="7" t="str">
        <f>IFERROR(VLOOKUP(E38,Forcepoint!$A$1:$B$131,1,0),"")</f>
        <v>1252115L</v>
      </c>
      <c r="L38" s="7" t="str">
        <f>IFERROR(VLOOKUP(E38,Lansweeper!$A$1:$B$157,1,0),"")</f>
        <v>1252115L</v>
      </c>
      <c r="M38" s="7" t="str">
        <f>IFERROR(VLOOKUP(E38,Solarwind!$A$1:$B$132,1,0),"")</f>
        <v>1252115L</v>
      </c>
      <c r="N38" s="7" t="str">
        <f>IFERROR(VLOOKUP(E38,BitLocker!$A$1:$B$163,1,0),"")</f>
        <v>1252115L</v>
      </c>
      <c r="O38" s="9">
        <f>IFERROR(VLOOKUP(E38,McAfee!$A$1:$B$124,2,0),"")</f>
        <v>45352</v>
      </c>
      <c r="P38" s="7" t="str">
        <f>IF(COUNTIF(dataset[[#This Row],[McAfee]:[BitLocker]],dataset[[#This Row],[Hostname]])=5, "Compliance", "Non-compliance")</f>
        <v>Compliance</v>
      </c>
    </row>
    <row r="39" spans="1:16">
      <c r="A39" s="7">
        <v>38</v>
      </c>
      <c r="B39" s="7" t="s">
        <v>29</v>
      </c>
      <c r="C39" s="7" t="s">
        <v>30</v>
      </c>
      <c r="D39" s="8" t="s">
        <v>289</v>
      </c>
      <c r="E39" s="8" t="s">
        <v>361</v>
      </c>
      <c r="F39" s="8">
        <v>2995610</v>
      </c>
      <c r="G39" s="7" t="s">
        <v>105</v>
      </c>
      <c r="H39" s="8" t="s">
        <v>525</v>
      </c>
      <c r="I39" s="7" t="s">
        <v>39</v>
      </c>
      <c r="J39" s="7" t="str">
        <f>IFERROR(VLOOKUP(Dataset!E39,McAfee!$A$1:$B$124,1,0),"")</f>
        <v>2995610L</v>
      </c>
      <c r="K39" s="7" t="str">
        <f>IFERROR(VLOOKUP(E39,Forcepoint!$A$1:$B$131,1,0),"")</f>
        <v>2995610L</v>
      </c>
      <c r="L39" s="7" t="str">
        <f>IFERROR(VLOOKUP(E39,Lansweeper!$A$1:$B$157,1,0),"")</f>
        <v>2995610L</v>
      </c>
      <c r="M39" s="7" t="str">
        <f>IFERROR(VLOOKUP(E39,Solarwind!$A$1:$B$132,1,0),"")</f>
        <v>2995610L</v>
      </c>
      <c r="N39" s="7" t="str">
        <f>IFERROR(VLOOKUP(E39,BitLocker!$A$1:$B$163,1,0),"")</f>
        <v>2995610L</v>
      </c>
      <c r="O39" s="9">
        <f>IFERROR(VLOOKUP(E39,McAfee!$A$1:$B$124,2,0),"")</f>
        <v>45352</v>
      </c>
      <c r="P39" s="7" t="str">
        <f>IF(COUNTIF(dataset[[#This Row],[McAfee]:[BitLocker]],dataset[[#This Row],[Hostname]])=5, "Compliance", "Non-compliance")</f>
        <v>Compliance</v>
      </c>
    </row>
    <row r="40" spans="1:16">
      <c r="A40" s="7">
        <v>39</v>
      </c>
      <c r="B40" s="7" t="s">
        <v>29</v>
      </c>
      <c r="C40" s="7" t="s">
        <v>30</v>
      </c>
      <c r="D40" s="8" t="s">
        <v>289</v>
      </c>
      <c r="E40" s="8" t="s">
        <v>362</v>
      </c>
      <c r="F40" s="8">
        <v>2375003</v>
      </c>
      <c r="G40" s="7" t="s">
        <v>106</v>
      </c>
      <c r="H40" s="8" t="s">
        <v>526</v>
      </c>
      <c r="I40" s="7" t="s">
        <v>39</v>
      </c>
      <c r="J40" s="7" t="str">
        <f>IFERROR(VLOOKUP(Dataset!E40,McAfee!$A$1:$B$124,1,0),"")</f>
        <v>2375003L</v>
      </c>
      <c r="K40" s="7" t="str">
        <f>IFERROR(VLOOKUP(E40,Forcepoint!$A$1:$B$131,1,0),"")</f>
        <v>2375003L</v>
      </c>
      <c r="L40" s="7" t="str">
        <f>IFERROR(VLOOKUP(E40,Lansweeper!$A$1:$B$157,1,0),"")</f>
        <v>2375003L</v>
      </c>
      <c r="M40" s="7" t="str">
        <f>IFERROR(VLOOKUP(E40,Solarwind!$A$1:$B$132,1,0),"")</f>
        <v>2375003L</v>
      </c>
      <c r="N40" s="7" t="str">
        <f>IFERROR(VLOOKUP(E40,BitLocker!$A$1:$B$163,1,0),"")</f>
        <v>2375003L</v>
      </c>
      <c r="O40" s="9">
        <f>IFERROR(VLOOKUP(E40,McAfee!$A$1:$B$124,2,0),"")</f>
        <v>45352</v>
      </c>
      <c r="P40" s="7" t="str">
        <f>IF(COUNTIF(dataset[[#This Row],[McAfee]:[BitLocker]],dataset[[#This Row],[Hostname]])=5, "Compliance", "Non-compliance")</f>
        <v>Compliance</v>
      </c>
    </row>
    <row r="41" spans="1:16">
      <c r="A41" s="7">
        <v>40</v>
      </c>
      <c r="B41" s="7" t="s">
        <v>29</v>
      </c>
      <c r="C41" s="7" t="s">
        <v>31</v>
      </c>
      <c r="D41" s="8" t="s">
        <v>290</v>
      </c>
      <c r="E41" s="8" t="s">
        <v>363</v>
      </c>
      <c r="F41" s="8">
        <v>1523048</v>
      </c>
      <c r="G41" s="7" t="s">
        <v>43</v>
      </c>
      <c r="H41" s="8" t="s">
        <v>527</v>
      </c>
      <c r="I41" s="7" t="s">
        <v>40</v>
      </c>
      <c r="J41" s="7" t="str">
        <f>IFERROR(VLOOKUP(Dataset!E41,McAfee!$A$1:$B$124,1,0),"")</f>
        <v>1523048L</v>
      </c>
      <c r="K41" s="7" t="str">
        <f>IFERROR(VLOOKUP(E41,Forcepoint!$A$1:$B$131,1,0),"")</f>
        <v>1523048L</v>
      </c>
      <c r="L41" s="7" t="str">
        <f>IFERROR(VLOOKUP(E41,Lansweeper!$A$1:$B$157,1,0),"")</f>
        <v>1523048L</v>
      </c>
      <c r="M41" s="7" t="str">
        <f>IFERROR(VLOOKUP(E41,Solarwind!$A$1:$B$132,1,0),"")</f>
        <v>1523048L</v>
      </c>
      <c r="N41" s="7" t="str">
        <f>IFERROR(VLOOKUP(E41,BitLocker!$A$1:$B$163,1,0),"")</f>
        <v>1523048L</v>
      </c>
      <c r="O41" s="9">
        <f>IFERROR(VLOOKUP(E41,McAfee!$A$1:$B$124,2,0),"")</f>
        <v>45352</v>
      </c>
      <c r="P41" s="7" t="str">
        <f>IF(COUNTIF(dataset[[#This Row],[McAfee]:[BitLocker]],dataset[[#This Row],[Hostname]])=5, "Compliance", "Non-compliance")</f>
        <v>Compliance</v>
      </c>
    </row>
    <row r="42" spans="1:16">
      <c r="A42" s="7">
        <v>41</v>
      </c>
      <c r="B42" s="7" t="s">
        <v>29</v>
      </c>
      <c r="C42" s="7" t="s">
        <v>31</v>
      </c>
      <c r="D42" s="8" t="s">
        <v>290</v>
      </c>
      <c r="E42" s="8" t="s">
        <v>364</v>
      </c>
      <c r="F42" s="8">
        <v>2002907</v>
      </c>
      <c r="G42" s="7" t="s">
        <v>107</v>
      </c>
      <c r="H42" s="8" t="s">
        <v>528</v>
      </c>
      <c r="I42" s="7" t="s">
        <v>40</v>
      </c>
      <c r="J42" s="7" t="str">
        <f>IFERROR(VLOOKUP(Dataset!E42,McAfee!$A$1:$B$124,1,0),"")</f>
        <v>2002907L</v>
      </c>
      <c r="K42" s="7" t="str">
        <f>IFERROR(VLOOKUP(E42,Forcepoint!$A$1:$B$131,1,0),"")</f>
        <v>2002907L</v>
      </c>
      <c r="L42" s="7" t="str">
        <f>IFERROR(VLOOKUP(E42,Lansweeper!$A$1:$B$157,1,0),"")</f>
        <v>2002907L</v>
      </c>
      <c r="M42" s="7" t="str">
        <f>IFERROR(VLOOKUP(E42,Solarwind!$A$1:$B$132,1,0),"")</f>
        <v>2002907L</v>
      </c>
      <c r="N42" s="7" t="str">
        <f>IFERROR(VLOOKUP(E42,BitLocker!$A$1:$B$163,1,0),"")</f>
        <v>2002907L</v>
      </c>
      <c r="O42" s="9">
        <f>IFERROR(VLOOKUP(E42,McAfee!$A$1:$B$124,2,0),"")</f>
        <v>45352</v>
      </c>
      <c r="P42" s="7" t="str">
        <f>IF(COUNTIF(dataset[[#This Row],[McAfee]:[BitLocker]],dataset[[#This Row],[Hostname]])=5, "Compliance", "Non-compliance")</f>
        <v>Compliance</v>
      </c>
    </row>
    <row r="43" spans="1:16">
      <c r="A43" s="7">
        <v>42</v>
      </c>
      <c r="B43" s="7" t="s">
        <v>29</v>
      </c>
      <c r="C43" s="7" t="s">
        <v>32</v>
      </c>
      <c r="D43" s="8" t="s">
        <v>291</v>
      </c>
      <c r="E43" s="8" t="s">
        <v>365</v>
      </c>
      <c r="F43" s="8">
        <v>2922654</v>
      </c>
      <c r="G43" s="7" t="s">
        <v>108</v>
      </c>
      <c r="H43" s="8" t="s">
        <v>529</v>
      </c>
      <c r="I43" s="7" t="s">
        <v>24</v>
      </c>
      <c r="J43" s="7" t="str">
        <f>IFERROR(VLOOKUP(Dataset!E43,McAfee!$A$1:$B$124,1,0),"")</f>
        <v>2922654L</v>
      </c>
      <c r="K43" s="7" t="str">
        <f>IFERROR(VLOOKUP(E43,Forcepoint!$A$1:$B$131,1,0),"")</f>
        <v>2922654L</v>
      </c>
      <c r="L43" s="7" t="str">
        <f>IFERROR(VLOOKUP(E43,Lansweeper!$A$1:$B$157,1,0),"")</f>
        <v>2922654L</v>
      </c>
      <c r="M43" s="7" t="str">
        <f>IFERROR(VLOOKUP(E43,Solarwind!$A$1:$B$132,1,0),"")</f>
        <v>2922654L</v>
      </c>
      <c r="N43" s="7" t="str">
        <f>IFERROR(VLOOKUP(E43,BitLocker!$A$1:$B$163,1,0),"")</f>
        <v>2922654L</v>
      </c>
      <c r="O43" s="9">
        <f>IFERROR(VLOOKUP(E43,McAfee!$A$1:$B$124,2,0),"")</f>
        <v>45352</v>
      </c>
      <c r="P43" s="7" t="str">
        <f>IF(COUNTIF(dataset[[#This Row],[McAfee]:[BitLocker]],dataset[[#This Row],[Hostname]])=5, "Compliance", "Non-compliance")</f>
        <v>Compliance</v>
      </c>
    </row>
    <row r="44" spans="1:16">
      <c r="A44" s="7">
        <v>43</v>
      </c>
      <c r="B44" s="7" t="s">
        <v>29</v>
      </c>
      <c r="C44" s="7" t="s">
        <v>33</v>
      </c>
      <c r="D44" s="8" t="s">
        <v>289</v>
      </c>
      <c r="E44" s="8" t="s">
        <v>366</v>
      </c>
      <c r="F44" s="8">
        <v>1176371</v>
      </c>
      <c r="G44" s="7" t="s">
        <v>109</v>
      </c>
      <c r="H44" s="8" t="s">
        <v>524</v>
      </c>
      <c r="I44" s="7" t="s">
        <v>12</v>
      </c>
      <c r="J44" s="7" t="str">
        <f>IFERROR(VLOOKUP(Dataset!E44,McAfee!$A$1:$B$124,1,0),"")</f>
        <v>1176371L</v>
      </c>
      <c r="K44" s="7" t="str">
        <f>IFERROR(VLOOKUP(E44,Forcepoint!$A$1:$B$131,1,0),"")</f>
        <v>1176371L</v>
      </c>
      <c r="L44" s="7" t="str">
        <f>IFERROR(VLOOKUP(E44,Lansweeper!$A$1:$B$157,1,0),"")</f>
        <v>1176371L</v>
      </c>
      <c r="M44" s="7" t="str">
        <f>IFERROR(VLOOKUP(E44,Solarwind!$A$1:$B$132,1,0),"")</f>
        <v>1176371L</v>
      </c>
      <c r="N44" s="7" t="str">
        <f>IFERROR(VLOOKUP(E44,BitLocker!$A$1:$B$163,1,0),"")</f>
        <v>1176371L</v>
      </c>
      <c r="O44" s="9">
        <f>IFERROR(VLOOKUP(E44,McAfee!$A$1:$B$124,2,0),"")</f>
        <v>45352</v>
      </c>
      <c r="P44" s="7" t="str">
        <f>IF(COUNTIF(dataset[[#This Row],[McAfee]:[BitLocker]],dataset[[#This Row],[Hostname]])=5, "Compliance", "Non-compliance")</f>
        <v>Compliance</v>
      </c>
    </row>
    <row r="45" spans="1:16">
      <c r="A45" s="7">
        <v>44</v>
      </c>
      <c r="B45" s="7" t="s">
        <v>29</v>
      </c>
      <c r="C45" s="7" t="s">
        <v>34</v>
      </c>
      <c r="D45" s="8" t="s">
        <v>292</v>
      </c>
      <c r="E45" s="8" t="s">
        <v>367</v>
      </c>
      <c r="F45" s="8">
        <v>1149019</v>
      </c>
      <c r="G45" s="7" t="s">
        <v>110</v>
      </c>
      <c r="H45" s="8" t="s">
        <v>525</v>
      </c>
      <c r="I45" s="7" t="s">
        <v>41</v>
      </c>
      <c r="J45" s="7" t="str">
        <f>IFERROR(VLOOKUP(Dataset!E45,McAfee!$A$1:$B$124,1,0),"")</f>
        <v>1149019L</v>
      </c>
      <c r="K45" s="7" t="str">
        <f>IFERROR(VLOOKUP(E45,Forcepoint!$A$1:$B$131,1,0),"")</f>
        <v>1149019L</v>
      </c>
      <c r="L45" s="7" t="str">
        <f>IFERROR(VLOOKUP(E45,Lansweeper!$A$1:$B$157,1,0),"")</f>
        <v>1149019L</v>
      </c>
      <c r="M45" s="7" t="str">
        <f>IFERROR(VLOOKUP(E45,Solarwind!$A$1:$B$132,1,0),"")</f>
        <v>1149019L</v>
      </c>
      <c r="N45" s="7" t="str">
        <f>IFERROR(VLOOKUP(E45,BitLocker!$A$1:$B$163,1,0),"")</f>
        <v>1149019L</v>
      </c>
      <c r="O45" s="9">
        <f>IFERROR(VLOOKUP(E45,McAfee!$A$1:$B$124,2,0),"")</f>
        <v>45352</v>
      </c>
      <c r="P45" s="7" t="str">
        <f>IF(COUNTIF(dataset[[#This Row],[McAfee]:[BitLocker]],dataset[[#This Row],[Hostname]])=5, "Compliance", "Non-compliance")</f>
        <v>Compliance</v>
      </c>
    </row>
    <row r="46" spans="1:16">
      <c r="A46" s="7">
        <v>45</v>
      </c>
      <c r="B46" s="7" t="s">
        <v>29</v>
      </c>
      <c r="C46" s="7" t="s">
        <v>35</v>
      </c>
      <c r="D46" s="8" t="s">
        <v>293</v>
      </c>
      <c r="E46" s="8" t="s">
        <v>368</v>
      </c>
      <c r="F46" s="8">
        <v>1767323</v>
      </c>
      <c r="G46" s="7" t="s">
        <v>111</v>
      </c>
      <c r="H46" s="8" t="s">
        <v>526</v>
      </c>
      <c r="I46" s="7" t="s">
        <v>41</v>
      </c>
      <c r="J46" s="7" t="str">
        <f>IFERROR(VLOOKUP(Dataset!E46,McAfee!$A$1:$B$124,1,0),"")</f>
        <v>1767323L</v>
      </c>
      <c r="K46" s="7" t="str">
        <f>IFERROR(VLOOKUP(E46,Forcepoint!$A$1:$B$131,1,0),"")</f>
        <v>1767323L</v>
      </c>
      <c r="L46" s="7" t="str">
        <f>IFERROR(VLOOKUP(E46,Lansweeper!$A$1:$B$157,1,0),"")</f>
        <v>1767323L</v>
      </c>
      <c r="M46" s="7" t="str">
        <f>IFERROR(VLOOKUP(E46,Solarwind!$A$1:$B$132,1,0),"")</f>
        <v>1767323L</v>
      </c>
      <c r="N46" s="7" t="str">
        <f>IFERROR(VLOOKUP(E46,BitLocker!$A$1:$B$163,1,0),"")</f>
        <v>1767323L</v>
      </c>
      <c r="O46" s="9">
        <f>IFERROR(VLOOKUP(E46,McAfee!$A$1:$B$124,2,0),"")</f>
        <v>45352</v>
      </c>
      <c r="P46" s="7" t="str">
        <f>IF(COUNTIF(dataset[[#This Row],[McAfee]:[BitLocker]],dataset[[#This Row],[Hostname]])=5, "Compliance", "Non-compliance")</f>
        <v>Compliance</v>
      </c>
    </row>
    <row r="47" spans="1:16">
      <c r="A47" s="7">
        <v>46</v>
      </c>
      <c r="B47" s="7" t="s">
        <v>29</v>
      </c>
      <c r="C47" s="7" t="s">
        <v>36</v>
      </c>
      <c r="D47" s="8" t="s">
        <v>289</v>
      </c>
      <c r="E47" s="8" t="s">
        <v>369</v>
      </c>
      <c r="F47" s="8">
        <v>2415598</v>
      </c>
      <c r="G47" s="7" t="s">
        <v>112</v>
      </c>
      <c r="H47" s="8" t="s">
        <v>527</v>
      </c>
      <c r="I47" s="7" t="s">
        <v>42</v>
      </c>
      <c r="J47" s="7" t="str">
        <f>IFERROR(VLOOKUP(Dataset!E47,McAfee!$A$1:$B$124,1,0),"")</f>
        <v>2415598L</v>
      </c>
      <c r="K47" s="7" t="str">
        <f>IFERROR(VLOOKUP(E47,Forcepoint!$A$1:$B$131,1,0),"")</f>
        <v>2415598L</v>
      </c>
      <c r="L47" s="7" t="str">
        <f>IFERROR(VLOOKUP(E47,Lansweeper!$A$1:$B$157,1,0),"")</f>
        <v>2415598L</v>
      </c>
      <c r="M47" s="7" t="str">
        <f>IFERROR(VLOOKUP(E47,Solarwind!$A$1:$B$132,1,0),"")</f>
        <v>2415598L</v>
      </c>
      <c r="N47" s="7" t="str">
        <f>IFERROR(VLOOKUP(E47,BitLocker!$A$1:$B$163,1,0),"")</f>
        <v>2415598L</v>
      </c>
      <c r="O47" s="9">
        <f>IFERROR(VLOOKUP(E47,McAfee!$A$1:$B$124,2,0),"")</f>
        <v>45352</v>
      </c>
      <c r="P47" s="7" t="str">
        <f>IF(COUNTIF(dataset[[#This Row],[McAfee]:[BitLocker]],dataset[[#This Row],[Hostname]])=5, "Compliance", "Non-compliance")</f>
        <v>Compliance</v>
      </c>
    </row>
    <row r="48" spans="1:16">
      <c r="A48" s="7">
        <v>47</v>
      </c>
      <c r="B48" s="7" t="s">
        <v>29</v>
      </c>
      <c r="C48" s="7" t="s">
        <v>36</v>
      </c>
      <c r="D48" s="8" t="s">
        <v>289</v>
      </c>
      <c r="E48" s="8" t="s">
        <v>370</v>
      </c>
      <c r="F48" s="8">
        <v>2253726</v>
      </c>
      <c r="G48" s="7" t="s">
        <v>113</v>
      </c>
      <c r="H48" s="8" t="s">
        <v>528</v>
      </c>
      <c r="I48" s="7" t="s">
        <v>42</v>
      </c>
      <c r="J48" s="7" t="str">
        <f>IFERROR(VLOOKUP(Dataset!E48,McAfee!$A$1:$B$124,1,0),"")</f>
        <v>2253726L</v>
      </c>
      <c r="K48" s="7" t="str">
        <f>IFERROR(VLOOKUP(E48,Forcepoint!$A$1:$B$131,1,0),"")</f>
        <v>2253726L</v>
      </c>
      <c r="L48" s="7" t="str">
        <f>IFERROR(VLOOKUP(E48,Lansweeper!$A$1:$B$157,1,0),"")</f>
        <v>2253726L</v>
      </c>
      <c r="M48" s="7" t="str">
        <f>IFERROR(VLOOKUP(E48,Solarwind!$A$1:$B$132,1,0),"")</f>
        <v>2253726L</v>
      </c>
      <c r="N48" s="7" t="str">
        <f>IFERROR(VLOOKUP(E48,BitLocker!$A$1:$B$163,1,0),"")</f>
        <v>2253726L</v>
      </c>
      <c r="O48" s="9">
        <f>IFERROR(VLOOKUP(E48,McAfee!$A$1:$B$124,2,0),"")</f>
        <v>45352</v>
      </c>
      <c r="P48" s="7" t="str">
        <f>IF(COUNTIF(dataset[[#This Row],[McAfee]:[BitLocker]],dataset[[#This Row],[Hostname]])=5, "Compliance", "Non-compliance")</f>
        <v>Compliance</v>
      </c>
    </row>
    <row r="49" spans="1:16">
      <c r="A49" s="7">
        <v>48</v>
      </c>
      <c r="B49" s="7" t="s">
        <v>29</v>
      </c>
      <c r="C49" s="7" t="s">
        <v>34</v>
      </c>
      <c r="D49" s="8" t="s">
        <v>292</v>
      </c>
      <c r="E49" s="8" t="s">
        <v>371</v>
      </c>
      <c r="F49" s="8">
        <v>2726903</v>
      </c>
      <c r="G49" s="7" t="s">
        <v>114</v>
      </c>
      <c r="H49" s="8" t="s">
        <v>529</v>
      </c>
      <c r="I49" s="7" t="s">
        <v>41</v>
      </c>
      <c r="J49" s="7" t="str">
        <f>IFERROR(VLOOKUP(Dataset!E49,McAfee!$A$1:$B$124,1,0),"")</f>
        <v>2726903L</v>
      </c>
      <c r="K49" s="7" t="str">
        <f>IFERROR(VLOOKUP(E49,Forcepoint!$A$1:$B$131,1,0),"")</f>
        <v>2726903L</v>
      </c>
      <c r="L49" s="7" t="str">
        <f>IFERROR(VLOOKUP(E49,Lansweeper!$A$1:$B$157,1,0),"")</f>
        <v>2726903L</v>
      </c>
      <c r="M49" s="7" t="str">
        <f>IFERROR(VLOOKUP(E49,Solarwind!$A$1:$B$132,1,0),"")</f>
        <v>2726903L</v>
      </c>
      <c r="N49" s="7" t="str">
        <f>IFERROR(VLOOKUP(E49,BitLocker!$A$1:$B$163,1,0),"")</f>
        <v>2726903L</v>
      </c>
      <c r="O49" s="9">
        <f>IFERROR(VLOOKUP(E49,McAfee!$A$1:$B$124,2,0),"")</f>
        <v>45352</v>
      </c>
      <c r="P49" s="7" t="str">
        <f>IF(COUNTIF(dataset[[#This Row],[McAfee]:[BitLocker]],dataset[[#This Row],[Hostname]])=5, "Compliance", "Non-compliance")</f>
        <v>Compliance</v>
      </c>
    </row>
    <row r="50" spans="1:16">
      <c r="A50" s="7">
        <v>49</v>
      </c>
      <c r="B50" s="7" t="s">
        <v>29</v>
      </c>
      <c r="C50" s="7" t="s">
        <v>37</v>
      </c>
      <c r="D50" s="8" t="s">
        <v>294</v>
      </c>
      <c r="E50" s="8" t="s">
        <v>372</v>
      </c>
      <c r="F50" s="8">
        <v>1694090</v>
      </c>
      <c r="G50" s="7" t="s">
        <v>115</v>
      </c>
      <c r="H50" s="8" t="s">
        <v>524</v>
      </c>
      <c r="I50" s="7" t="s">
        <v>40</v>
      </c>
      <c r="J50" s="7" t="str">
        <f>IFERROR(VLOOKUP(Dataset!E50,McAfee!$A$1:$B$124,1,0),"")</f>
        <v>1694090L</v>
      </c>
      <c r="K50" s="7" t="str">
        <f>IFERROR(VLOOKUP(E50,Forcepoint!$A$1:$B$131,1,0),"")</f>
        <v>1694090L</v>
      </c>
      <c r="L50" s="7" t="str">
        <f>IFERROR(VLOOKUP(E50,Lansweeper!$A$1:$B$157,1,0),"")</f>
        <v>1694090L</v>
      </c>
      <c r="M50" s="7" t="str">
        <f>IFERROR(VLOOKUP(E50,Solarwind!$A$1:$B$132,1,0),"")</f>
        <v>1694090L</v>
      </c>
      <c r="N50" s="7" t="str">
        <f>IFERROR(VLOOKUP(E50,BitLocker!$A$1:$B$163,1,0),"")</f>
        <v>1694090L</v>
      </c>
      <c r="O50" s="9">
        <f>IFERROR(VLOOKUP(E50,McAfee!$A$1:$B$124,2,0),"")</f>
        <v>45352</v>
      </c>
      <c r="P50" s="7" t="str">
        <f>IF(COUNTIF(dataset[[#This Row],[McAfee]:[BitLocker]],dataset[[#This Row],[Hostname]])=5, "Compliance", "Non-compliance")</f>
        <v>Compliance</v>
      </c>
    </row>
    <row r="51" spans="1:16">
      <c r="A51" s="7">
        <v>50</v>
      </c>
      <c r="B51" s="7" t="s">
        <v>29</v>
      </c>
      <c r="C51" s="7" t="s">
        <v>36</v>
      </c>
      <c r="D51" s="8" t="s">
        <v>289</v>
      </c>
      <c r="E51" s="8" t="s">
        <v>373</v>
      </c>
      <c r="F51" s="8">
        <v>1568964</v>
      </c>
      <c r="G51" s="7" t="s">
        <v>44</v>
      </c>
      <c r="H51" s="8" t="s">
        <v>525</v>
      </c>
      <c r="I51" s="7" t="s">
        <v>42</v>
      </c>
      <c r="J51" s="7" t="str">
        <f>IFERROR(VLOOKUP(Dataset!E51,McAfee!$A$1:$B$124,1,0),"")</f>
        <v>1568964L</v>
      </c>
      <c r="K51" s="7" t="str">
        <f>IFERROR(VLOOKUP(E51,Forcepoint!$A$1:$B$131,1,0),"")</f>
        <v>1568964L</v>
      </c>
      <c r="L51" s="7" t="str">
        <f>IFERROR(VLOOKUP(E51,Lansweeper!$A$1:$B$157,1,0),"")</f>
        <v>1568964L</v>
      </c>
      <c r="M51" s="7" t="str">
        <f>IFERROR(VLOOKUP(E51,Solarwind!$A$1:$B$132,1,0),"")</f>
        <v>1568964L</v>
      </c>
      <c r="N51" s="7" t="str">
        <f>IFERROR(VLOOKUP(E51,BitLocker!$A$1:$B$163,1,0),"")</f>
        <v>1568964L</v>
      </c>
      <c r="O51" s="9">
        <f>IFERROR(VLOOKUP(E51,McAfee!$A$1:$B$124,2,0),"")</f>
        <v>45352</v>
      </c>
      <c r="P51" s="7" t="str">
        <f>IF(COUNTIF(dataset[[#This Row],[McAfee]:[BitLocker]],dataset[[#This Row],[Hostname]])=5, "Compliance", "Non-compliance")</f>
        <v>Compliance</v>
      </c>
    </row>
    <row r="52" spans="1:16">
      <c r="A52" s="7">
        <v>51</v>
      </c>
      <c r="B52" s="7" t="s">
        <v>29</v>
      </c>
      <c r="C52" s="7" t="s">
        <v>36</v>
      </c>
      <c r="D52" s="8" t="s">
        <v>289</v>
      </c>
      <c r="E52" s="8" t="s">
        <v>374</v>
      </c>
      <c r="F52" s="8">
        <v>1604618</v>
      </c>
      <c r="G52" s="7" t="s">
        <v>116</v>
      </c>
      <c r="H52" s="8" t="s">
        <v>526</v>
      </c>
      <c r="I52" s="7" t="s">
        <v>42</v>
      </c>
      <c r="J52" s="7" t="str">
        <f>IFERROR(VLOOKUP(Dataset!E52,McAfee!$A$1:$B$124,1,0),"")</f>
        <v>1604618L</v>
      </c>
      <c r="K52" s="7" t="str">
        <f>IFERROR(VLOOKUP(E52,Forcepoint!$A$1:$B$131,1,0),"")</f>
        <v>1604618L</v>
      </c>
      <c r="L52" s="7" t="str">
        <f>IFERROR(VLOOKUP(E52,Lansweeper!$A$1:$B$157,1,0),"")</f>
        <v>1604618L</v>
      </c>
      <c r="M52" s="7" t="str">
        <f>IFERROR(VLOOKUP(E52,Solarwind!$A$1:$B$132,1,0),"")</f>
        <v>1604618L</v>
      </c>
      <c r="N52" s="7" t="str">
        <f>IFERROR(VLOOKUP(E52,BitLocker!$A$1:$B$163,1,0),"")</f>
        <v>1604618L</v>
      </c>
      <c r="O52" s="9">
        <f>IFERROR(VLOOKUP(E52,McAfee!$A$1:$B$124,2,0),"")</f>
        <v>45352</v>
      </c>
      <c r="P52" s="7" t="str">
        <f>IF(COUNTIF(dataset[[#This Row],[McAfee]:[BitLocker]],dataset[[#This Row],[Hostname]])=5, "Compliance", "Non-compliance")</f>
        <v>Compliance</v>
      </c>
    </row>
    <row r="53" spans="1:16">
      <c r="A53" s="7">
        <v>52</v>
      </c>
      <c r="B53" s="7" t="s">
        <v>29</v>
      </c>
      <c r="C53" s="7" t="s">
        <v>38</v>
      </c>
      <c r="D53" s="8" t="s">
        <v>290</v>
      </c>
      <c r="E53" s="8" t="s">
        <v>375</v>
      </c>
      <c r="F53" s="8">
        <v>2527059</v>
      </c>
      <c r="G53" s="7" t="s">
        <v>117</v>
      </c>
      <c r="H53" s="8" t="s">
        <v>527</v>
      </c>
      <c r="I53" s="7" t="s">
        <v>40</v>
      </c>
      <c r="J53" s="7" t="str">
        <f>IFERROR(VLOOKUP(Dataset!E53,McAfee!$A$1:$B$124,1,0),"")</f>
        <v>2527059L</v>
      </c>
      <c r="K53" s="7" t="str">
        <f>IFERROR(VLOOKUP(E53,Forcepoint!$A$1:$B$131,1,0),"")</f>
        <v>2527059L</v>
      </c>
      <c r="L53" s="7" t="str">
        <f>IFERROR(VLOOKUP(E53,Lansweeper!$A$1:$B$157,1,0),"")</f>
        <v>2527059L</v>
      </c>
      <c r="M53" s="7" t="str">
        <f>IFERROR(VLOOKUP(E53,Solarwind!$A$1:$B$132,1,0),"")</f>
        <v>2527059L</v>
      </c>
      <c r="N53" s="7" t="str">
        <f>IFERROR(VLOOKUP(E53,BitLocker!$A$1:$B$163,1,0),"")</f>
        <v>2527059L</v>
      </c>
      <c r="O53" s="9">
        <f>IFERROR(VLOOKUP(E53,McAfee!$A$1:$B$124,2,0),"")</f>
        <v>45352</v>
      </c>
      <c r="P53" s="7" t="str">
        <f>IF(COUNTIF(dataset[[#This Row],[McAfee]:[BitLocker]],dataset[[#This Row],[Hostname]])=5, "Compliance", "Non-compliance")</f>
        <v>Compliance</v>
      </c>
    </row>
    <row r="54" spans="1:16">
      <c r="A54" s="7">
        <v>53</v>
      </c>
      <c r="B54" s="7" t="s">
        <v>29</v>
      </c>
      <c r="C54" s="7" t="s">
        <v>38</v>
      </c>
      <c r="D54" s="8" t="s">
        <v>290</v>
      </c>
      <c r="E54" s="8" t="s">
        <v>376</v>
      </c>
      <c r="F54" s="8">
        <v>2800107</v>
      </c>
      <c r="G54" s="7" t="s">
        <v>118</v>
      </c>
      <c r="H54" s="8" t="s">
        <v>528</v>
      </c>
      <c r="I54" s="7" t="s">
        <v>41</v>
      </c>
      <c r="J54" s="7" t="str">
        <f>IFERROR(VLOOKUP(Dataset!E54,McAfee!$A$1:$B$124,1,0),"")</f>
        <v>2800107L</v>
      </c>
      <c r="K54" s="7" t="str">
        <f>IFERROR(VLOOKUP(E54,Forcepoint!$A$1:$B$131,1,0),"")</f>
        <v>2800107L</v>
      </c>
      <c r="L54" s="7" t="str">
        <f>IFERROR(VLOOKUP(E54,Lansweeper!$A$1:$B$157,1,0),"")</f>
        <v>2800107L</v>
      </c>
      <c r="M54" s="7" t="str">
        <f>IFERROR(VLOOKUP(E54,Solarwind!$A$1:$B$132,1,0),"")</f>
        <v>2800107L</v>
      </c>
      <c r="N54" s="7" t="str">
        <f>IFERROR(VLOOKUP(E54,BitLocker!$A$1:$B$163,1,0),"")</f>
        <v>2800107L</v>
      </c>
      <c r="O54" s="9">
        <f>IFERROR(VLOOKUP(E54,McAfee!$A$1:$B$124,2,0),"")</f>
        <v>45352</v>
      </c>
      <c r="P54" s="7" t="str">
        <f>IF(COUNTIF(dataset[[#This Row],[McAfee]:[BitLocker]],dataset[[#This Row],[Hostname]])=5, "Compliance", "Non-compliance")</f>
        <v>Compliance</v>
      </c>
    </row>
    <row r="55" spans="1:16">
      <c r="A55" s="7">
        <v>54</v>
      </c>
      <c r="B55" s="7" t="s">
        <v>29</v>
      </c>
      <c r="C55" s="7" t="s">
        <v>34</v>
      </c>
      <c r="D55" s="8" t="s">
        <v>292</v>
      </c>
      <c r="E55" s="8" t="s">
        <v>377</v>
      </c>
      <c r="F55" s="8">
        <v>1360782</v>
      </c>
      <c r="G55" s="7" t="s">
        <v>119</v>
      </c>
      <c r="H55" s="8" t="s">
        <v>529</v>
      </c>
      <c r="I55" s="7" t="s">
        <v>41</v>
      </c>
      <c r="J55" s="7" t="str">
        <f>IFERROR(VLOOKUP(Dataset!E55,McAfee!$A$1:$B$124,1,0),"")</f>
        <v>1360782L</v>
      </c>
      <c r="K55" s="7" t="str">
        <f>IFERROR(VLOOKUP(E55,Forcepoint!$A$1:$B$131,1,0),"")</f>
        <v>1360782L</v>
      </c>
      <c r="L55" s="7" t="str">
        <f>IFERROR(VLOOKUP(E55,Lansweeper!$A$1:$B$157,1,0),"")</f>
        <v>1360782L</v>
      </c>
      <c r="M55" s="7" t="str">
        <f>IFERROR(VLOOKUP(E55,Solarwind!$A$1:$B$132,1,0),"")</f>
        <v>1360782L</v>
      </c>
      <c r="N55" s="7" t="str">
        <f>IFERROR(VLOOKUP(E55,BitLocker!$A$1:$B$163,1,0),"")</f>
        <v>1360782L</v>
      </c>
      <c r="O55" s="9">
        <f>IFERROR(VLOOKUP(E55,McAfee!$A$1:$B$124,2,0),"")</f>
        <v>45352</v>
      </c>
      <c r="P55" s="7" t="str">
        <f>IF(COUNTIF(dataset[[#This Row],[McAfee]:[BitLocker]],dataset[[#This Row],[Hostname]])=5, "Compliance", "Non-compliance")</f>
        <v>Compliance</v>
      </c>
    </row>
    <row r="56" spans="1:16">
      <c r="A56" s="7">
        <v>55</v>
      </c>
      <c r="B56" s="7" t="s">
        <v>29</v>
      </c>
      <c r="C56" s="7" t="s">
        <v>36</v>
      </c>
      <c r="D56" s="8" t="s">
        <v>289</v>
      </c>
      <c r="E56" s="8" t="s">
        <v>378</v>
      </c>
      <c r="F56" s="8">
        <v>2262344</v>
      </c>
      <c r="G56" s="7" t="s">
        <v>120</v>
      </c>
      <c r="H56" s="8" t="s">
        <v>524</v>
      </c>
      <c r="I56" s="7" t="s">
        <v>42</v>
      </c>
      <c r="J56" s="7" t="str">
        <f>IFERROR(VLOOKUP(Dataset!E56,McAfee!$A$1:$B$124,1,0),"")</f>
        <v>2262344L</v>
      </c>
      <c r="K56" s="7" t="str">
        <f>IFERROR(VLOOKUP(E56,Forcepoint!$A$1:$B$131,1,0),"")</f>
        <v>2262344L</v>
      </c>
      <c r="L56" s="7" t="str">
        <f>IFERROR(VLOOKUP(E56,Lansweeper!$A$1:$B$157,1,0),"")</f>
        <v>2262344L</v>
      </c>
      <c r="M56" s="7" t="str">
        <f>IFERROR(VLOOKUP(E56,Solarwind!$A$1:$B$132,1,0),"")</f>
        <v>2262344L</v>
      </c>
      <c r="N56" s="7" t="str">
        <f>IFERROR(VLOOKUP(E56,BitLocker!$A$1:$B$163,1,0),"")</f>
        <v>2262344L</v>
      </c>
      <c r="O56" s="9">
        <f>IFERROR(VLOOKUP(E56,McAfee!$A$1:$B$124,2,0),"")</f>
        <v>45352</v>
      </c>
      <c r="P56" s="7" t="str">
        <f>IF(COUNTIF(dataset[[#This Row],[McAfee]:[BitLocker]],dataset[[#This Row],[Hostname]])=5, "Compliance", "Non-compliance")</f>
        <v>Compliance</v>
      </c>
    </row>
    <row r="57" spans="1:16">
      <c r="A57" s="7">
        <v>56</v>
      </c>
      <c r="B57" s="7" t="s">
        <v>29</v>
      </c>
      <c r="C57" s="7" t="s">
        <v>34</v>
      </c>
      <c r="D57" s="8" t="s">
        <v>292</v>
      </c>
      <c r="E57" s="8" t="s">
        <v>379</v>
      </c>
      <c r="F57" s="8">
        <v>1629955</v>
      </c>
      <c r="G57" s="7" t="s">
        <v>121</v>
      </c>
      <c r="H57" s="8" t="s">
        <v>525</v>
      </c>
      <c r="I57" s="7" t="s">
        <v>40</v>
      </c>
      <c r="J57" s="7" t="str">
        <f>IFERROR(VLOOKUP(Dataset!E57,McAfee!$A$1:$B$124,1,0),"")</f>
        <v>1629955L</v>
      </c>
      <c r="K57" s="7" t="str">
        <f>IFERROR(VLOOKUP(E57,Forcepoint!$A$1:$B$131,1,0),"")</f>
        <v>1629955L</v>
      </c>
      <c r="L57" s="7" t="str">
        <f>IFERROR(VLOOKUP(E57,Lansweeper!$A$1:$B$157,1,0),"")</f>
        <v>1629955L</v>
      </c>
      <c r="M57" s="7" t="str">
        <f>IFERROR(VLOOKUP(E57,Solarwind!$A$1:$B$132,1,0),"")</f>
        <v>1629955L</v>
      </c>
      <c r="N57" s="7" t="str">
        <f>IFERROR(VLOOKUP(E57,BitLocker!$A$1:$B$163,1,0),"")</f>
        <v>1629955L</v>
      </c>
      <c r="O57" s="9">
        <f>IFERROR(VLOOKUP(E57,McAfee!$A$1:$B$124,2,0),"")</f>
        <v>45352</v>
      </c>
      <c r="P57" s="7" t="str">
        <f>IF(COUNTIF(dataset[[#This Row],[McAfee]:[BitLocker]],dataset[[#This Row],[Hostname]])=5, "Compliance", "Non-compliance")</f>
        <v>Compliance</v>
      </c>
    </row>
    <row r="58" spans="1:16">
      <c r="A58" s="7">
        <v>57</v>
      </c>
      <c r="B58" s="7" t="s">
        <v>29</v>
      </c>
      <c r="C58" s="7" t="s">
        <v>31</v>
      </c>
      <c r="D58" s="8" t="s">
        <v>290</v>
      </c>
      <c r="E58" s="8" t="s">
        <v>380</v>
      </c>
      <c r="F58" s="8">
        <v>1765146</v>
      </c>
      <c r="G58" s="7" t="s">
        <v>122</v>
      </c>
      <c r="H58" s="8" t="s">
        <v>526</v>
      </c>
      <c r="I58" s="7" t="s">
        <v>40</v>
      </c>
      <c r="J58" s="7" t="str">
        <f>IFERROR(VLOOKUP(Dataset!E58,McAfee!$A$1:$B$124,1,0),"")</f>
        <v>1765146L</v>
      </c>
      <c r="K58" s="7" t="str">
        <f>IFERROR(VLOOKUP(E58,Forcepoint!$A$1:$B$131,1,0),"")</f>
        <v>1765146L</v>
      </c>
      <c r="L58" s="7" t="str">
        <f>IFERROR(VLOOKUP(E58,Lansweeper!$A$1:$B$157,1,0),"")</f>
        <v>1765146L</v>
      </c>
      <c r="M58" s="7" t="str">
        <f>IFERROR(VLOOKUP(E58,Solarwind!$A$1:$B$132,1,0),"")</f>
        <v>1765146L</v>
      </c>
      <c r="N58" s="7" t="str">
        <f>IFERROR(VLOOKUP(E58,BitLocker!$A$1:$B$163,1,0),"")</f>
        <v>1765146L</v>
      </c>
      <c r="O58" s="9">
        <f>IFERROR(VLOOKUP(E58,McAfee!$A$1:$B$124,2,0),"")</f>
        <v>45352</v>
      </c>
      <c r="P58" s="7" t="str">
        <f>IF(COUNTIF(dataset[[#This Row],[McAfee]:[BitLocker]],dataset[[#This Row],[Hostname]])=5, "Compliance", "Non-compliance")</f>
        <v>Compliance</v>
      </c>
    </row>
    <row r="59" spans="1:16">
      <c r="A59" s="7">
        <v>58</v>
      </c>
      <c r="B59" s="7" t="s">
        <v>29</v>
      </c>
      <c r="C59" s="7" t="s">
        <v>31</v>
      </c>
      <c r="D59" s="8" t="s">
        <v>290</v>
      </c>
      <c r="E59" s="8" t="s">
        <v>381</v>
      </c>
      <c r="F59" s="8">
        <v>2040695</v>
      </c>
      <c r="G59" s="7" t="s">
        <v>123</v>
      </c>
      <c r="H59" s="8" t="s">
        <v>527</v>
      </c>
      <c r="I59" s="7" t="s">
        <v>40</v>
      </c>
      <c r="J59" s="7" t="str">
        <f>IFERROR(VLOOKUP(Dataset!E59,McAfee!$A$1:$B$124,1,0),"")</f>
        <v>2040695L</v>
      </c>
      <c r="K59" s="7" t="str">
        <f>IFERROR(VLOOKUP(E59,Forcepoint!$A$1:$B$131,1,0),"")</f>
        <v>2040695L</v>
      </c>
      <c r="L59" s="7" t="str">
        <f>IFERROR(VLOOKUP(E59,Lansweeper!$A$1:$B$157,1,0),"")</f>
        <v>2040695L</v>
      </c>
      <c r="M59" s="7" t="str">
        <f>IFERROR(VLOOKUP(E59,Solarwind!$A$1:$B$132,1,0),"")</f>
        <v>2040695L</v>
      </c>
      <c r="N59" s="7" t="str">
        <f>IFERROR(VLOOKUP(E59,BitLocker!$A$1:$B$163,1,0),"")</f>
        <v>2040695L</v>
      </c>
      <c r="O59" s="9">
        <f>IFERROR(VLOOKUP(E59,McAfee!$A$1:$B$124,2,0),"")</f>
        <v>45352</v>
      </c>
      <c r="P59" s="7" t="str">
        <f>IF(COUNTIF(dataset[[#This Row],[McAfee]:[BitLocker]],dataset[[#This Row],[Hostname]])=5, "Compliance", "Non-compliance")</f>
        <v>Compliance</v>
      </c>
    </row>
    <row r="60" spans="1:16">
      <c r="A60" s="7">
        <v>59</v>
      </c>
      <c r="B60" s="7" t="s">
        <v>29</v>
      </c>
      <c r="C60" s="7" t="s">
        <v>31</v>
      </c>
      <c r="D60" s="8" t="s">
        <v>290</v>
      </c>
      <c r="E60" s="8" t="s">
        <v>382</v>
      </c>
      <c r="F60" s="8">
        <v>2351409</v>
      </c>
      <c r="G60" s="7" t="s">
        <v>124</v>
      </c>
      <c r="H60" s="8" t="s">
        <v>528</v>
      </c>
      <c r="I60" s="7" t="s">
        <v>41</v>
      </c>
      <c r="J60" s="7" t="str">
        <f>IFERROR(VLOOKUP(Dataset!E60,McAfee!$A$1:$B$124,1,0),"")</f>
        <v>2351409L</v>
      </c>
      <c r="K60" s="7" t="str">
        <f>IFERROR(VLOOKUP(E60,Forcepoint!$A$1:$B$131,1,0),"")</f>
        <v>2351409L</v>
      </c>
      <c r="L60" s="7" t="str">
        <f>IFERROR(VLOOKUP(E60,Lansweeper!$A$1:$B$157,1,0),"")</f>
        <v>2351409L</v>
      </c>
      <c r="M60" s="7" t="str">
        <f>IFERROR(VLOOKUP(E60,Solarwind!$A$1:$B$132,1,0),"")</f>
        <v>2351409L</v>
      </c>
      <c r="N60" s="7" t="str">
        <f>IFERROR(VLOOKUP(E60,BitLocker!$A$1:$B$163,1,0),"")</f>
        <v>2351409L</v>
      </c>
      <c r="O60" s="9">
        <f>IFERROR(VLOOKUP(E60,McAfee!$A$1:$B$124,2,0),"")</f>
        <v>45352</v>
      </c>
      <c r="P60" s="7" t="str">
        <f>IF(COUNTIF(dataset[[#This Row],[McAfee]:[BitLocker]],dataset[[#This Row],[Hostname]])=5, "Compliance", "Non-compliance")</f>
        <v>Compliance</v>
      </c>
    </row>
    <row r="61" spans="1:16">
      <c r="A61" s="7">
        <v>60</v>
      </c>
      <c r="B61" s="7" t="s">
        <v>29</v>
      </c>
      <c r="C61" s="7" t="s">
        <v>37</v>
      </c>
      <c r="D61" s="8" t="s">
        <v>294</v>
      </c>
      <c r="E61" s="8" t="s">
        <v>383</v>
      </c>
      <c r="F61" s="8">
        <v>2630404</v>
      </c>
      <c r="G61" s="7" t="s">
        <v>45</v>
      </c>
      <c r="H61" s="8" t="s">
        <v>529</v>
      </c>
      <c r="I61" s="7" t="s">
        <v>41</v>
      </c>
      <c r="J61" s="7" t="str">
        <f>IFERROR(VLOOKUP(Dataset!E61,McAfee!$A$1:$B$124,1,0),"")</f>
        <v>2630404L</v>
      </c>
      <c r="K61" s="7" t="str">
        <f>IFERROR(VLOOKUP(E61,Forcepoint!$A$1:$B$131,1,0),"")</f>
        <v>2630404L</v>
      </c>
      <c r="L61" s="7" t="str">
        <f>IFERROR(VLOOKUP(E61,Lansweeper!$A$1:$B$157,1,0),"")</f>
        <v>2630404L</v>
      </c>
      <c r="M61" s="7" t="str">
        <f>IFERROR(VLOOKUP(E61,Solarwind!$A$1:$B$132,1,0),"")</f>
        <v>2630404L</v>
      </c>
      <c r="N61" s="7" t="str">
        <f>IFERROR(VLOOKUP(E61,BitLocker!$A$1:$B$163,1,0),"")</f>
        <v>2630404L</v>
      </c>
      <c r="O61" s="9">
        <f>IFERROR(VLOOKUP(E61,McAfee!$A$1:$B$124,2,0),"")</f>
        <v>45352</v>
      </c>
      <c r="P61" s="7" t="str">
        <f>IF(COUNTIF(dataset[[#This Row],[McAfee]:[BitLocker]],dataset[[#This Row],[Hostname]])=5, "Compliance", "Non-compliance")</f>
        <v>Compliance</v>
      </c>
    </row>
    <row r="62" spans="1:16">
      <c r="A62" s="7">
        <v>61</v>
      </c>
      <c r="B62" s="7" t="s">
        <v>46</v>
      </c>
      <c r="C62" s="7" t="s">
        <v>47</v>
      </c>
      <c r="D62" s="8" t="s">
        <v>282</v>
      </c>
      <c r="E62" s="8" t="s">
        <v>384</v>
      </c>
      <c r="F62" s="8">
        <v>2170763</v>
      </c>
      <c r="G62" s="7" t="s">
        <v>125</v>
      </c>
      <c r="H62" s="8" t="s">
        <v>524</v>
      </c>
      <c r="I62" s="7" t="s">
        <v>24</v>
      </c>
      <c r="J62" s="7" t="str">
        <f>IFERROR(VLOOKUP(Dataset!E62,McAfee!$A$1:$B$124,1,0),"")</f>
        <v>2170763L</v>
      </c>
      <c r="K62" s="7" t="str">
        <f>IFERROR(VLOOKUP(E62,Forcepoint!$A$1:$B$131,1,0),"")</f>
        <v>2170763L</v>
      </c>
      <c r="L62" s="7" t="str">
        <f>IFERROR(VLOOKUP(E62,Lansweeper!$A$1:$B$157,1,0),"")</f>
        <v>2170763L</v>
      </c>
      <c r="M62" s="7" t="str">
        <f>IFERROR(VLOOKUP(E62,Solarwind!$A$1:$B$132,1,0),"")</f>
        <v>2170763L</v>
      </c>
      <c r="N62" s="7" t="str">
        <f>IFERROR(VLOOKUP(E62,BitLocker!$A$1:$B$163,1,0),"")</f>
        <v>2170763L</v>
      </c>
      <c r="O62" s="9">
        <f>IFERROR(VLOOKUP(E62,McAfee!$A$1:$B$124,2,0),"")</f>
        <v>45352</v>
      </c>
      <c r="P62" s="7" t="str">
        <f>IF(COUNTIF(dataset[[#This Row],[McAfee]:[BitLocker]],dataset[[#This Row],[Hostname]])=5, "Compliance", "Non-compliance")</f>
        <v>Compliance</v>
      </c>
    </row>
    <row r="63" spans="1:16">
      <c r="A63" s="7">
        <v>62</v>
      </c>
      <c r="B63" s="7" t="s">
        <v>46</v>
      </c>
      <c r="C63" s="7" t="s">
        <v>48</v>
      </c>
      <c r="D63" s="8" t="s">
        <v>295</v>
      </c>
      <c r="E63" s="8" t="s">
        <v>385</v>
      </c>
      <c r="F63" s="8">
        <v>2404796</v>
      </c>
      <c r="G63" s="7" t="s">
        <v>126</v>
      </c>
      <c r="H63" s="8" t="s">
        <v>525</v>
      </c>
      <c r="I63" s="7" t="s">
        <v>24</v>
      </c>
      <c r="J63" s="7" t="str">
        <f>IFERROR(VLOOKUP(Dataset!E63,McAfee!$A$1:$B$124,1,0),"")</f>
        <v>2404796L</v>
      </c>
      <c r="K63" s="7" t="str">
        <f>IFERROR(VLOOKUP(E63,Forcepoint!$A$1:$B$131,1,0),"")</f>
        <v>2404796L</v>
      </c>
      <c r="L63" s="7" t="str">
        <f>IFERROR(VLOOKUP(E63,Lansweeper!$A$1:$B$157,1,0),"")</f>
        <v>2404796L</v>
      </c>
      <c r="M63" s="7" t="str">
        <f>IFERROR(VLOOKUP(E63,Solarwind!$A$1:$B$132,1,0),"")</f>
        <v>2404796L</v>
      </c>
      <c r="N63" s="7" t="str">
        <f>IFERROR(VLOOKUP(E63,BitLocker!$A$1:$B$163,1,0),"")</f>
        <v>2404796L</v>
      </c>
      <c r="O63" s="9">
        <f>IFERROR(VLOOKUP(E63,McAfee!$A$1:$B$124,2,0),"")</f>
        <v>45352</v>
      </c>
      <c r="P63" s="7" t="str">
        <f>IF(COUNTIF(dataset[[#This Row],[McAfee]:[BitLocker]],dataset[[#This Row],[Hostname]])=5, "Compliance", "Non-compliance")</f>
        <v>Compliance</v>
      </c>
    </row>
    <row r="64" spans="1:16">
      <c r="A64" s="7">
        <v>63</v>
      </c>
      <c r="B64" s="7" t="s">
        <v>46</v>
      </c>
      <c r="C64" s="7" t="s">
        <v>48</v>
      </c>
      <c r="D64" s="8" t="s">
        <v>295</v>
      </c>
      <c r="E64" s="8" t="s">
        <v>386</v>
      </c>
      <c r="F64" s="8">
        <v>2310258</v>
      </c>
      <c r="G64" s="7" t="s">
        <v>127</v>
      </c>
      <c r="H64" s="8" t="s">
        <v>526</v>
      </c>
      <c r="I64" s="7" t="s">
        <v>24</v>
      </c>
      <c r="J64" s="7" t="str">
        <f>IFERROR(VLOOKUP(Dataset!E64,McAfee!$A$1:$B$124,1,0),"")</f>
        <v>2310258L</v>
      </c>
      <c r="K64" s="7" t="str">
        <f>IFERROR(VLOOKUP(E64,Forcepoint!$A$1:$B$131,1,0),"")</f>
        <v>2310258L</v>
      </c>
      <c r="L64" s="7" t="str">
        <f>IFERROR(VLOOKUP(E64,Lansweeper!$A$1:$B$157,1,0),"")</f>
        <v>2310258L</v>
      </c>
      <c r="M64" s="7" t="str">
        <f>IFERROR(VLOOKUP(E64,Solarwind!$A$1:$B$132,1,0),"")</f>
        <v>2310258L</v>
      </c>
      <c r="N64" s="7" t="str">
        <f>IFERROR(VLOOKUP(E64,BitLocker!$A$1:$B$163,1,0),"")</f>
        <v>2310258L</v>
      </c>
      <c r="O64" s="9">
        <f>IFERROR(VLOOKUP(E64,McAfee!$A$1:$B$124,2,0),"")</f>
        <v>45352</v>
      </c>
      <c r="P64" s="7" t="str">
        <f>IF(COUNTIF(dataset[[#This Row],[McAfee]:[BitLocker]],dataset[[#This Row],[Hostname]])=5, "Compliance", "Non-compliance")</f>
        <v>Compliance</v>
      </c>
    </row>
    <row r="65" spans="1:16">
      <c r="A65" s="7">
        <v>64</v>
      </c>
      <c r="B65" s="7" t="s">
        <v>46</v>
      </c>
      <c r="C65" s="7" t="s">
        <v>49</v>
      </c>
      <c r="D65" s="8" t="s">
        <v>296</v>
      </c>
      <c r="E65" s="8" t="s">
        <v>387</v>
      </c>
      <c r="F65" s="8">
        <v>1742816</v>
      </c>
      <c r="G65" s="7" t="s">
        <v>128</v>
      </c>
      <c r="H65" s="8" t="s">
        <v>527</v>
      </c>
      <c r="I65" s="7" t="s">
        <v>41</v>
      </c>
      <c r="J65" s="7" t="str">
        <f>IFERROR(VLOOKUP(Dataset!E65,McAfee!$A$1:$B$124,1,0),"")</f>
        <v>1742816L</v>
      </c>
      <c r="K65" s="7" t="str">
        <f>IFERROR(VLOOKUP(E65,Forcepoint!$A$1:$B$131,1,0),"")</f>
        <v>1742816L</v>
      </c>
      <c r="L65" s="7" t="str">
        <f>IFERROR(VLOOKUP(E65,Lansweeper!$A$1:$B$157,1,0),"")</f>
        <v>1742816L</v>
      </c>
      <c r="M65" s="7" t="str">
        <f>IFERROR(VLOOKUP(E65,Solarwind!$A$1:$B$132,1,0),"")</f>
        <v>1742816L</v>
      </c>
      <c r="N65" s="7" t="str">
        <f>IFERROR(VLOOKUP(E65,BitLocker!$A$1:$B$163,1,0),"")</f>
        <v>1742816L</v>
      </c>
      <c r="O65" s="9">
        <f>IFERROR(VLOOKUP(E65,McAfee!$A$1:$B$124,2,0),"")</f>
        <v>45352</v>
      </c>
      <c r="P65" s="7" t="str">
        <f>IF(COUNTIF(dataset[[#This Row],[McAfee]:[BitLocker]],dataset[[#This Row],[Hostname]])=5, "Compliance", "Non-compliance")</f>
        <v>Compliance</v>
      </c>
    </row>
    <row r="66" spans="1:16">
      <c r="A66" s="7">
        <v>65</v>
      </c>
      <c r="B66" s="7" t="s">
        <v>46</v>
      </c>
      <c r="C66" s="7" t="s">
        <v>50</v>
      </c>
      <c r="D66" s="8" t="s">
        <v>297</v>
      </c>
      <c r="E66" s="8" t="s">
        <v>388</v>
      </c>
      <c r="F66" s="8">
        <v>2645888</v>
      </c>
      <c r="G66" s="7" t="s">
        <v>129</v>
      </c>
      <c r="H66" s="8" t="s">
        <v>528</v>
      </c>
      <c r="I66" s="7" t="s">
        <v>12</v>
      </c>
      <c r="J66" s="7" t="str">
        <f>IFERROR(VLOOKUP(Dataset!E66,McAfee!$A$1:$B$124,1,0),"")</f>
        <v>2645888L</v>
      </c>
      <c r="K66" s="7" t="str">
        <f>IFERROR(VLOOKUP(E66,Forcepoint!$A$1:$B$131,1,0),"")</f>
        <v>2645888L</v>
      </c>
      <c r="L66" s="7" t="str">
        <f>IFERROR(VLOOKUP(E66,Lansweeper!$A$1:$B$157,1,0),"")</f>
        <v>2645888L</v>
      </c>
      <c r="M66" s="7" t="str">
        <f>IFERROR(VLOOKUP(E66,Solarwind!$A$1:$B$132,1,0),"")</f>
        <v>2645888L</v>
      </c>
      <c r="N66" s="7" t="str">
        <f>IFERROR(VLOOKUP(E66,BitLocker!$A$1:$B$163,1,0),"")</f>
        <v>2645888L</v>
      </c>
      <c r="O66" s="9">
        <f>IFERROR(VLOOKUP(E66,McAfee!$A$1:$B$124,2,0),"")</f>
        <v>45352</v>
      </c>
      <c r="P66" s="7" t="str">
        <f>IF(COUNTIF(dataset[[#This Row],[McAfee]:[BitLocker]],dataset[[#This Row],[Hostname]])=5, "Compliance", "Non-compliance")</f>
        <v>Compliance</v>
      </c>
    </row>
    <row r="67" spans="1:16">
      <c r="A67" s="7">
        <v>66</v>
      </c>
      <c r="B67" s="7" t="s">
        <v>46</v>
      </c>
      <c r="C67" s="7" t="s">
        <v>51</v>
      </c>
      <c r="D67" s="8" t="s">
        <v>298</v>
      </c>
      <c r="E67" s="8" t="s">
        <v>389</v>
      </c>
      <c r="F67" s="8">
        <v>2719959</v>
      </c>
      <c r="G67" s="7" t="s">
        <v>130</v>
      </c>
      <c r="H67" s="8" t="s">
        <v>529</v>
      </c>
      <c r="I67" s="7" t="s">
        <v>40</v>
      </c>
      <c r="J67" s="7" t="str">
        <f>IFERROR(VLOOKUP(Dataset!E67,McAfee!$A$1:$B$124,1,0),"")</f>
        <v>2719959L</v>
      </c>
      <c r="K67" s="7" t="str">
        <f>IFERROR(VLOOKUP(E67,Forcepoint!$A$1:$B$131,1,0),"")</f>
        <v>2719959L</v>
      </c>
      <c r="L67" s="7" t="str">
        <f>IFERROR(VLOOKUP(E67,Lansweeper!$A$1:$B$157,1,0),"")</f>
        <v>2719959L</v>
      </c>
      <c r="M67" s="7" t="str">
        <f>IFERROR(VLOOKUP(E67,Solarwind!$A$1:$B$132,1,0),"")</f>
        <v>2719959L</v>
      </c>
      <c r="N67" s="7" t="str">
        <f>IFERROR(VLOOKUP(E67,BitLocker!$A$1:$B$163,1,0),"")</f>
        <v>2719959L</v>
      </c>
      <c r="O67" s="9">
        <f>IFERROR(VLOOKUP(E67,McAfee!$A$1:$B$124,2,0),"")</f>
        <v>45352</v>
      </c>
      <c r="P67" s="7" t="str">
        <f>IF(COUNTIF(dataset[[#This Row],[McAfee]:[BitLocker]],dataset[[#This Row],[Hostname]])=5, "Compliance", "Non-compliance")</f>
        <v>Compliance</v>
      </c>
    </row>
    <row r="68" spans="1:16">
      <c r="A68" s="7">
        <v>67</v>
      </c>
      <c r="B68" s="7" t="s">
        <v>46</v>
      </c>
      <c r="C68" s="7" t="s">
        <v>51</v>
      </c>
      <c r="D68" s="8" t="s">
        <v>298</v>
      </c>
      <c r="E68" s="8" t="s">
        <v>390</v>
      </c>
      <c r="F68" s="8">
        <v>1236738</v>
      </c>
      <c r="G68" s="7" t="s">
        <v>131</v>
      </c>
      <c r="H68" s="8" t="s">
        <v>524</v>
      </c>
      <c r="I68" s="7" t="s">
        <v>40</v>
      </c>
      <c r="J68" s="7" t="str">
        <f>IFERROR(VLOOKUP(Dataset!E68,McAfee!$A$1:$B$124,1,0),"")</f>
        <v>1236738L</v>
      </c>
      <c r="K68" s="7" t="str">
        <f>IFERROR(VLOOKUP(E68,Forcepoint!$A$1:$B$131,1,0),"")</f>
        <v>1236738L</v>
      </c>
      <c r="L68" s="7" t="str">
        <f>IFERROR(VLOOKUP(E68,Lansweeper!$A$1:$B$157,1,0),"")</f>
        <v>1236738L</v>
      </c>
      <c r="M68" s="7" t="str">
        <f>IFERROR(VLOOKUP(E68,Solarwind!$A$1:$B$132,1,0),"")</f>
        <v>1236738L</v>
      </c>
      <c r="N68" s="7" t="str">
        <f>IFERROR(VLOOKUP(E68,BitLocker!$A$1:$B$163,1,0),"")</f>
        <v>1236738L</v>
      </c>
      <c r="O68" s="9">
        <f>IFERROR(VLOOKUP(E68,McAfee!$A$1:$B$124,2,0),"")</f>
        <v>45352</v>
      </c>
      <c r="P68" s="7" t="str">
        <f>IF(COUNTIF(dataset[[#This Row],[McAfee]:[BitLocker]],dataset[[#This Row],[Hostname]])=5, "Compliance", "Non-compliance")</f>
        <v>Compliance</v>
      </c>
    </row>
    <row r="69" spans="1:16">
      <c r="A69" s="7">
        <v>68</v>
      </c>
      <c r="B69" s="7" t="s">
        <v>46</v>
      </c>
      <c r="C69" s="7" t="s">
        <v>52</v>
      </c>
      <c r="D69" s="8" t="s">
        <v>296</v>
      </c>
      <c r="E69" s="8" t="s">
        <v>391</v>
      </c>
      <c r="F69" s="8">
        <v>2760238</v>
      </c>
      <c r="G69" s="7" t="s">
        <v>132</v>
      </c>
      <c r="H69" s="8" t="s">
        <v>525</v>
      </c>
      <c r="I69" s="7" t="s">
        <v>40</v>
      </c>
      <c r="J69" s="7" t="str">
        <f>IFERROR(VLOOKUP(Dataset!E69,McAfee!$A$1:$B$124,1,0),"")</f>
        <v>2760238L</v>
      </c>
      <c r="K69" s="7" t="str">
        <f>IFERROR(VLOOKUP(E69,Forcepoint!$A$1:$B$131,1,0),"")</f>
        <v>2760238L</v>
      </c>
      <c r="L69" s="7" t="str">
        <f>IFERROR(VLOOKUP(E69,Lansweeper!$A$1:$B$157,1,0),"")</f>
        <v>2760238L</v>
      </c>
      <c r="M69" s="7" t="str">
        <f>IFERROR(VLOOKUP(E69,Solarwind!$A$1:$B$132,1,0),"")</f>
        <v>2760238L</v>
      </c>
      <c r="N69" s="7" t="str">
        <f>IFERROR(VLOOKUP(E69,BitLocker!$A$1:$B$163,1,0),"")</f>
        <v>2760238L</v>
      </c>
      <c r="O69" s="9">
        <f>IFERROR(VLOOKUP(E69,McAfee!$A$1:$B$124,2,0),"")</f>
        <v>45352</v>
      </c>
      <c r="P69" s="7" t="str">
        <f>IF(COUNTIF(dataset[[#This Row],[McAfee]:[BitLocker]],dataset[[#This Row],[Hostname]])=5, "Compliance", "Non-compliance")</f>
        <v>Compliance</v>
      </c>
    </row>
    <row r="70" spans="1:16">
      <c r="A70" s="7">
        <v>69</v>
      </c>
      <c r="B70" s="7" t="s">
        <v>46</v>
      </c>
      <c r="C70" s="7" t="s">
        <v>52</v>
      </c>
      <c r="D70" s="8" t="s">
        <v>296</v>
      </c>
      <c r="E70" s="8" t="s">
        <v>392</v>
      </c>
      <c r="F70" s="8">
        <v>2959277</v>
      </c>
      <c r="G70" s="7" t="s">
        <v>133</v>
      </c>
      <c r="H70" s="8" t="s">
        <v>526</v>
      </c>
      <c r="I70" s="7" t="s">
        <v>39</v>
      </c>
      <c r="J70" s="7" t="str">
        <f>IFERROR(VLOOKUP(Dataset!E70,McAfee!$A$1:$B$124,1,0),"")</f>
        <v>2959277L</v>
      </c>
      <c r="K70" s="7" t="str">
        <f>IFERROR(VLOOKUP(E70,Forcepoint!$A$1:$B$131,1,0),"")</f>
        <v>2959277L</v>
      </c>
      <c r="L70" s="7" t="str">
        <f>IFERROR(VLOOKUP(E70,Lansweeper!$A$1:$B$157,1,0),"")</f>
        <v>2959277L</v>
      </c>
      <c r="M70" s="7" t="str">
        <f>IFERROR(VLOOKUP(E70,Solarwind!$A$1:$B$132,1,0),"")</f>
        <v>2959277L</v>
      </c>
      <c r="N70" s="7" t="str">
        <f>IFERROR(VLOOKUP(E70,BitLocker!$A$1:$B$163,1,0),"")</f>
        <v>2959277L</v>
      </c>
      <c r="O70" s="9">
        <f>IFERROR(VLOOKUP(E70,McAfee!$A$1:$B$124,2,0),"")</f>
        <v>45352</v>
      </c>
      <c r="P70" s="7" t="str">
        <f>IF(COUNTIF(dataset[[#This Row],[McAfee]:[BitLocker]],dataset[[#This Row],[Hostname]])=5, "Compliance", "Non-compliance")</f>
        <v>Compliance</v>
      </c>
    </row>
    <row r="71" spans="1:16">
      <c r="A71" s="7">
        <v>70</v>
      </c>
      <c r="B71" s="7" t="s">
        <v>46</v>
      </c>
      <c r="C71" s="7" t="s">
        <v>53</v>
      </c>
      <c r="D71" s="8" t="s">
        <v>296</v>
      </c>
      <c r="E71" s="8" t="s">
        <v>393</v>
      </c>
      <c r="F71" s="8">
        <v>2583746</v>
      </c>
      <c r="G71" s="7" t="s">
        <v>58</v>
      </c>
      <c r="H71" s="8" t="s">
        <v>527</v>
      </c>
      <c r="I71" s="7" t="s">
        <v>40</v>
      </c>
      <c r="J71" s="7" t="str">
        <f>IFERROR(VLOOKUP(Dataset!E71,McAfee!$A$1:$B$124,1,0),"")</f>
        <v>2583746L</v>
      </c>
      <c r="K71" s="7" t="str">
        <f>IFERROR(VLOOKUP(E71,Forcepoint!$A$1:$B$131,1,0),"")</f>
        <v>2583746L</v>
      </c>
      <c r="L71" s="7" t="str">
        <f>IFERROR(VLOOKUP(E71,Lansweeper!$A$1:$B$157,1,0),"")</f>
        <v>2583746L</v>
      </c>
      <c r="M71" s="7" t="str">
        <f>IFERROR(VLOOKUP(E71,Solarwind!$A$1:$B$132,1,0),"")</f>
        <v>2583746L</v>
      </c>
      <c r="N71" s="7" t="str">
        <f>IFERROR(VLOOKUP(E71,BitLocker!$A$1:$B$163,1,0),"")</f>
        <v>2583746L</v>
      </c>
      <c r="O71" s="9">
        <f>IFERROR(VLOOKUP(E71,McAfee!$A$1:$B$124,2,0),"")</f>
        <v>45352</v>
      </c>
      <c r="P71" s="7" t="str">
        <f>IF(COUNTIF(dataset[[#This Row],[McAfee]:[BitLocker]],dataset[[#This Row],[Hostname]])=5, "Compliance", "Non-compliance")</f>
        <v>Compliance</v>
      </c>
    </row>
    <row r="72" spans="1:16">
      <c r="A72" s="7">
        <v>71</v>
      </c>
      <c r="B72" s="7" t="s">
        <v>46</v>
      </c>
      <c r="C72" s="7" t="s">
        <v>54</v>
      </c>
      <c r="D72" s="8" t="s">
        <v>299</v>
      </c>
      <c r="E72" s="8" t="s">
        <v>394</v>
      </c>
      <c r="F72" s="8">
        <v>1345046</v>
      </c>
      <c r="G72" s="7" t="s">
        <v>134</v>
      </c>
      <c r="H72" s="8" t="s">
        <v>528</v>
      </c>
      <c r="I72" s="7" t="s">
        <v>40</v>
      </c>
      <c r="J72" s="7" t="str">
        <f>IFERROR(VLOOKUP(Dataset!E72,McAfee!$A$1:$B$124,1,0),"")</f>
        <v>1345046L</v>
      </c>
      <c r="K72" s="7" t="str">
        <f>IFERROR(VLOOKUP(E72,Forcepoint!$A$1:$B$131,1,0),"")</f>
        <v>1345046L</v>
      </c>
      <c r="L72" s="7" t="str">
        <f>IFERROR(VLOOKUP(E72,Lansweeper!$A$1:$B$157,1,0),"")</f>
        <v>1345046L</v>
      </c>
      <c r="M72" s="7" t="str">
        <f>IFERROR(VLOOKUP(E72,Solarwind!$A$1:$B$132,1,0),"")</f>
        <v>1345046L</v>
      </c>
      <c r="N72" s="7" t="str">
        <f>IFERROR(VLOOKUP(E72,BitLocker!$A$1:$B$163,1,0),"")</f>
        <v>1345046L</v>
      </c>
      <c r="O72" s="9">
        <f>IFERROR(VLOOKUP(E72,McAfee!$A$1:$B$124,2,0),"")</f>
        <v>45352</v>
      </c>
      <c r="P72" s="7" t="str">
        <f>IF(COUNTIF(dataset[[#This Row],[McAfee]:[BitLocker]],dataset[[#This Row],[Hostname]])=5, "Compliance", "Non-compliance")</f>
        <v>Compliance</v>
      </c>
    </row>
    <row r="73" spans="1:16">
      <c r="A73" s="7">
        <v>72</v>
      </c>
      <c r="B73" s="7" t="s">
        <v>46</v>
      </c>
      <c r="C73" s="7" t="s">
        <v>55</v>
      </c>
      <c r="D73" s="8" t="s">
        <v>300</v>
      </c>
      <c r="E73" s="8" t="s">
        <v>395</v>
      </c>
      <c r="F73" s="8">
        <v>2532718</v>
      </c>
      <c r="G73" s="7" t="s">
        <v>135</v>
      </c>
      <c r="H73" s="8" t="s">
        <v>529</v>
      </c>
      <c r="I73" s="7" t="s">
        <v>40</v>
      </c>
      <c r="J73" s="7" t="str">
        <f>IFERROR(VLOOKUP(Dataset!E73,McAfee!$A$1:$B$124,1,0),"")</f>
        <v>2532718L</v>
      </c>
      <c r="K73" s="7" t="str">
        <f>IFERROR(VLOOKUP(E73,Forcepoint!$A$1:$B$131,1,0),"")</f>
        <v>2532718L</v>
      </c>
      <c r="L73" s="7" t="str">
        <f>IFERROR(VLOOKUP(E73,Lansweeper!$A$1:$B$157,1,0),"")</f>
        <v>2532718L</v>
      </c>
      <c r="M73" s="7" t="str">
        <f>IFERROR(VLOOKUP(E73,Solarwind!$A$1:$B$132,1,0),"")</f>
        <v>2532718L</v>
      </c>
      <c r="N73" s="7" t="str">
        <f>IFERROR(VLOOKUP(E73,BitLocker!$A$1:$B$163,1,0),"")</f>
        <v>2532718L</v>
      </c>
      <c r="O73" s="9">
        <f>IFERROR(VLOOKUP(E73,McAfee!$A$1:$B$124,2,0),"")</f>
        <v>45352</v>
      </c>
      <c r="P73" s="7" t="str">
        <f>IF(COUNTIF(dataset[[#This Row],[McAfee]:[BitLocker]],dataset[[#This Row],[Hostname]])=5, "Compliance", "Non-compliance")</f>
        <v>Compliance</v>
      </c>
    </row>
    <row r="74" spans="1:16">
      <c r="A74" s="7">
        <v>73</v>
      </c>
      <c r="B74" s="7" t="s">
        <v>46</v>
      </c>
      <c r="C74" s="7" t="s">
        <v>56</v>
      </c>
      <c r="D74" s="8" t="s">
        <v>301</v>
      </c>
      <c r="E74" s="8" t="s">
        <v>396</v>
      </c>
      <c r="F74" s="8">
        <v>2446965</v>
      </c>
      <c r="G74" s="7" t="s">
        <v>136</v>
      </c>
      <c r="H74" s="8" t="s">
        <v>524</v>
      </c>
      <c r="I74" s="7" t="s">
        <v>40</v>
      </c>
      <c r="J74" s="7" t="str">
        <f>IFERROR(VLOOKUP(Dataset!E74,McAfee!$A$1:$B$124,1,0),"")</f>
        <v>2446965L</v>
      </c>
      <c r="K74" s="7" t="str">
        <f>IFERROR(VLOOKUP(E74,Forcepoint!$A$1:$B$131,1,0),"")</f>
        <v>2446965L</v>
      </c>
      <c r="L74" s="7" t="str">
        <f>IFERROR(VLOOKUP(E74,Lansweeper!$A$1:$B$157,1,0),"")</f>
        <v>2446965L</v>
      </c>
      <c r="M74" s="7" t="str">
        <f>IFERROR(VLOOKUP(E74,Solarwind!$A$1:$B$132,1,0),"")</f>
        <v>2446965L</v>
      </c>
      <c r="N74" s="7" t="str">
        <f>IFERROR(VLOOKUP(E74,BitLocker!$A$1:$B$163,1,0),"")</f>
        <v>2446965L</v>
      </c>
      <c r="O74" s="9">
        <f>IFERROR(VLOOKUP(E74,McAfee!$A$1:$B$124,2,0),"")</f>
        <v>45352</v>
      </c>
      <c r="P74" s="7" t="str">
        <f>IF(COUNTIF(dataset[[#This Row],[McAfee]:[BitLocker]],dataset[[#This Row],[Hostname]])=5, "Compliance", "Non-compliance")</f>
        <v>Compliance</v>
      </c>
    </row>
    <row r="75" spans="1:16">
      <c r="A75" s="7">
        <v>74</v>
      </c>
      <c r="B75" s="7" t="s">
        <v>46</v>
      </c>
      <c r="C75" s="7" t="s">
        <v>47</v>
      </c>
      <c r="D75" s="8" t="s">
        <v>282</v>
      </c>
      <c r="E75" s="8" t="s">
        <v>397</v>
      </c>
      <c r="F75" s="8">
        <v>1683450</v>
      </c>
      <c r="G75" s="7" t="s">
        <v>137</v>
      </c>
      <c r="H75" s="8" t="s">
        <v>525</v>
      </c>
      <c r="I75" s="7" t="s">
        <v>19</v>
      </c>
      <c r="J75" s="7" t="str">
        <f>IFERROR(VLOOKUP(Dataset!E75,McAfee!$A$1:$B$124,1,0),"")</f>
        <v>1683450L</v>
      </c>
      <c r="K75" s="7" t="str">
        <f>IFERROR(VLOOKUP(E75,Forcepoint!$A$1:$B$131,1,0),"")</f>
        <v>1683450L</v>
      </c>
      <c r="L75" s="7" t="str">
        <f>IFERROR(VLOOKUP(E75,Lansweeper!$A$1:$B$157,1,0),"")</f>
        <v>1683450L</v>
      </c>
      <c r="M75" s="7" t="str">
        <f>IFERROR(VLOOKUP(E75,Solarwind!$A$1:$B$132,1,0),"")</f>
        <v>1683450L</v>
      </c>
      <c r="N75" s="7" t="str">
        <f>IFERROR(VLOOKUP(E75,BitLocker!$A$1:$B$163,1,0),"")</f>
        <v>1683450L</v>
      </c>
      <c r="O75" s="9">
        <f>IFERROR(VLOOKUP(E75,McAfee!$A$1:$B$124,2,0),"")</f>
        <v>45352</v>
      </c>
      <c r="P75" s="7" t="str">
        <f>IF(COUNTIF(dataset[[#This Row],[McAfee]:[BitLocker]],dataset[[#This Row],[Hostname]])=5, "Compliance", "Non-compliance")</f>
        <v>Compliance</v>
      </c>
    </row>
    <row r="76" spans="1:16">
      <c r="A76" s="7">
        <v>75</v>
      </c>
      <c r="B76" s="7" t="s">
        <v>46</v>
      </c>
      <c r="C76" s="7" t="s">
        <v>54</v>
      </c>
      <c r="D76" s="8" t="s">
        <v>299</v>
      </c>
      <c r="E76" s="8" t="s">
        <v>398</v>
      </c>
      <c r="F76" s="8">
        <v>1215577</v>
      </c>
      <c r="G76" s="7" t="s">
        <v>138</v>
      </c>
      <c r="H76" s="8" t="s">
        <v>526</v>
      </c>
      <c r="I76" s="7" t="s">
        <v>40</v>
      </c>
      <c r="J76" s="7" t="str">
        <f>IFERROR(VLOOKUP(Dataset!E76,McAfee!$A$1:$B$124,1,0),"")</f>
        <v>1215577L</v>
      </c>
      <c r="K76" s="7" t="str">
        <f>IFERROR(VLOOKUP(E76,Forcepoint!$A$1:$B$131,1,0),"")</f>
        <v>1215577L</v>
      </c>
      <c r="L76" s="7" t="str">
        <f>IFERROR(VLOOKUP(E76,Lansweeper!$A$1:$B$157,1,0),"")</f>
        <v>1215577L</v>
      </c>
      <c r="M76" s="7" t="str">
        <f>IFERROR(VLOOKUP(E76,Solarwind!$A$1:$B$132,1,0),"")</f>
        <v>1215577L</v>
      </c>
      <c r="N76" s="7" t="str">
        <f>IFERROR(VLOOKUP(E76,BitLocker!$A$1:$B$163,1,0),"")</f>
        <v>1215577L</v>
      </c>
      <c r="O76" s="9">
        <f>IFERROR(VLOOKUP(E76,McAfee!$A$1:$B$124,2,0),"")</f>
        <v>45352</v>
      </c>
      <c r="P76" s="7" t="str">
        <f>IF(COUNTIF(dataset[[#This Row],[McAfee]:[BitLocker]],dataset[[#This Row],[Hostname]])=5, "Compliance", "Non-compliance")</f>
        <v>Compliance</v>
      </c>
    </row>
    <row r="77" spans="1:16">
      <c r="A77" s="7">
        <v>76</v>
      </c>
      <c r="B77" s="7" t="s">
        <v>46</v>
      </c>
      <c r="C77" s="7" t="s">
        <v>48</v>
      </c>
      <c r="D77" s="8" t="s">
        <v>295</v>
      </c>
      <c r="E77" s="8" t="s">
        <v>399</v>
      </c>
      <c r="F77" s="8">
        <v>1620652</v>
      </c>
      <c r="G77" s="7" t="s">
        <v>139</v>
      </c>
      <c r="H77" s="8" t="s">
        <v>527</v>
      </c>
      <c r="I77" s="7" t="s">
        <v>41</v>
      </c>
      <c r="J77" s="7" t="str">
        <f>IFERROR(VLOOKUP(Dataset!E77,McAfee!$A$1:$B$124,1,0),"")</f>
        <v>1620652L</v>
      </c>
      <c r="K77" s="7" t="str">
        <f>IFERROR(VLOOKUP(E77,Forcepoint!$A$1:$B$131,1,0),"")</f>
        <v>1620652L</v>
      </c>
      <c r="L77" s="7" t="str">
        <f>IFERROR(VLOOKUP(E77,Lansweeper!$A$1:$B$157,1,0),"")</f>
        <v>1620652L</v>
      </c>
      <c r="M77" s="7" t="str">
        <f>IFERROR(VLOOKUP(E77,Solarwind!$A$1:$B$132,1,0),"")</f>
        <v>1620652L</v>
      </c>
      <c r="N77" s="7" t="str">
        <f>IFERROR(VLOOKUP(E77,BitLocker!$A$1:$B$163,1,0),"")</f>
        <v>1620652L</v>
      </c>
      <c r="O77" s="9">
        <f>IFERROR(VLOOKUP(E77,McAfee!$A$1:$B$124,2,0),"")</f>
        <v>45352</v>
      </c>
      <c r="P77" s="7" t="str">
        <f>IF(COUNTIF(dataset[[#This Row],[McAfee]:[BitLocker]],dataset[[#This Row],[Hostname]])=5, "Compliance", "Non-compliance")</f>
        <v>Compliance</v>
      </c>
    </row>
    <row r="78" spans="1:16">
      <c r="A78" s="7">
        <v>77</v>
      </c>
      <c r="B78" s="7" t="s">
        <v>46</v>
      </c>
      <c r="C78" s="7" t="s">
        <v>53</v>
      </c>
      <c r="D78" s="8" t="s">
        <v>296</v>
      </c>
      <c r="E78" s="8" t="s">
        <v>400</v>
      </c>
      <c r="F78" s="8">
        <v>2418550</v>
      </c>
      <c r="G78" s="7" t="s">
        <v>140</v>
      </c>
      <c r="H78" s="8" t="s">
        <v>528</v>
      </c>
      <c r="I78" s="7" t="s">
        <v>39</v>
      </c>
      <c r="J78" s="7" t="str">
        <f>IFERROR(VLOOKUP(Dataset!E78,McAfee!$A$1:$B$124,1,0),"")</f>
        <v>2418550L</v>
      </c>
      <c r="K78" s="7" t="str">
        <f>IFERROR(VLOOKUP(E78,Forcepoint!$A$1:$B$131,1,0),"")</f>
        <v>2418550L</v>
      </c>
      <c r="L78" s="7" t="str">
        <f>IFERROR(VLOOKUP(E78,Lansweeper!$A$1:$B$157,1,0),"")</f>
        <v>2418550L</v>
      </c>
      <c r="M78" s="7" t="str">
        <f>IFERROR(VLOOKUP(E78,Solarwind!$A$1:$B$132,1,0),"")</f>
        <v>2418550L</v>
      </c>
      <c r="N78" s="7" t="str">
        <f>IFERROR(VLOOKUP(E78,BitLocker!$A$1:$B$163,1,0),"")</f>
        <v>2418550L</v>
      </c>
      <c r="O78" s="9">
        <f>IFERROR(VLOOKUP(E78,McAfee!$A$1:$B$124,2,0),"")</f>
        <v>45352</v>
      </c>
      <c r="P78" s="7" t="str">
        <f>IF(COUNTIF(dataset[[#This Row],[McAfee]:[BitLocker]],dataset[[#This Row],[Hostname]])=5, "Compliance", "Non-compliance")</f>
        <v>Compliance</v>
      </c>
    </row>
    <row r="79" spans="1:16">
      <c r="A79" s="7">
        <v>78</v>
      </c>
      <c r="B79" s="7" t="s">
        <v>46</v>
      </c>
      <c r="C79" s="7" t="s">
        <v>51</v>
      </c>
      <c r="D79" s="8" t="s">
        <v>298</v>
      </c>
      <c r="E79" s="8" t="s">
        <v>401</v>
      </c>
      <c r="F79" s="8">
        <v>2230798</v>
      </c>
      <c r="G79" s="7" t="s">
        <v>141</v>
      </c>
      <c r="H79" s="8" t="s">
        <v>529</v>
      </c>
      <c r="I79" s="7" t="s">
        <v>40</v>
      </c>
      <c r="J79" s="7" t="str">
        <f>IFERROR(VLOOKUP(Dataset!E79,McAfee!$A$1:$B$124,1,0),"")</f>
        <v>2230798L</v>
      </c>
      <c r="K79" s="7" t="str">
        <f>IFERROR(VLOOKUP(E79,Forcepoint!$A$1:$B$131,1,0),"")</f>
        <v>2230798L</v>
      </c>
      <c r="L79" s="7" t="str">
        <f>IFERROR(VLOOKUP(E79,Lansweeper!$A$1:$B$157,1,0),"")</f>
        <v>2230798L</v>
      </c>
      <c r="M79" s="7" t="str">
        <f>IFERROR(VLOOKUP(E79,Solarwind!$A$1:$B$132,1,0),"")</f>
        <v>2230798L</v>
      </c>
      <c r="N79" s="7" t="str">
        <f>IFERROR(VLOOKUP(E79,BitLocker!$A$1:$B$163,1,0),"")</f>
        <v>2230798L</v>
      </c>
      <c r="O79" s="9">
        <f>IFERROR(VLOOKUP(E79,McAfee!$A$1:$B$124,2,0),"")</f>
        <v>45352</v>
      </c>
      <c r="P79" s="7" t="str">
        <f>IF(COUNTIF(dataset[[#This Row],[McAfee]:[BitLocker]],dataset[[#This Row],[Hostname]])=5, "Compliance", "Non-compliance")</f>
        <v>Compliance</v>
      </c>
    </row>
    <row r="80" spans="1:16">
      <c r="A80" s="7">
        <v>79</v>
      </c>
      <c r="B80" s="7" t="s">
        <v>46</v>
      </c>
      <c r="C80" s="7" t="s">
        <v>48</v>
      </c>
      <c r="D80" s="8" t="s">
        <v>295</v>
      </c>
      <c r="E80" s="8" t="s">
        <v>402</v>
      </c>
      <c r="F80" s="8">
        <v>1133114</v>
      </c>
      <c r="G80" s="7" t="s">
        <v>142</v>
      </c>
      <c r="H80" s="8" t="s">
        <v>524</v>
      </c>
      <c r="I80" s="7" t="s">
        <v>40</v>
      </c>
      <c r="J80" s="7" t="str">
        <f>IFERROR(VLOOKUP(Dataset!E80,McAfee!$A$1:$B$124,1,0),"")</f>
        <v>1133114L</v>
      </c>
      <c r="K80" s="7" t="str">
        <f>IFERROR(VLOOKUP(E80,Forcepoint!$A$1:$B$131,1,0),"")</f>
        <v>1133114L</v>
      </c>
      <c r="L80" s="7" t="str">
        <f>IFERROR(VLOOKUP(E80,Lansweeper!$A$1:$B$157,1,0),"")</f>
        <v>1133114L</v>
      </c>
      <c r="M80" s="7" t="str">
        <f>IFERROR(VLOOKUP(E80,Solarwind!$A$1:$B$132,1,0),"")</f>
        <v>1133114L</v>
      </c>
      <c r="N80" s="7" t="str">
        <f>IFERROR(VLOOKUP(E80,BitLocker!$A$1:$B$163,1,0),"")</f>
        <v>1133114L</v>
      </c>
      <c r="O80" s="9">
        <f>IFERROR(VLOOKUP(E80,McAfee!$A$1:$B$124,2,0),"")</f>
        <v>45352</v>
      </c>
      <c r="P80" s="7" t="str">
        <f>IF(COUNTIF(dataset[[#This Row],[McAfee]:[BitLocker]],dataset[[#This Row],[Hostname]])=5, "Compliance", "Non-compliance")</f>
        <v>Compliance</v>
      </c>
    </row>
    <row r="81" spans="1:16">
      <c r="A81" s="7">
        <v>80</v>
      </c>
      <c r="B81" s="7" t="s">
        <v>46</v>
      </c>
      <c r="C81" s="7" t="s">
        <v>49</v>
      </c>
      <c r="D81" s="8" t="s">
        <v>296</v>
      </c>
      <c r="E81" s="8" t="s">
        <v>403</v>
      </c>
      <c r="F81" s="8">
        <v>1986649</v>
      </c>
      <c r="G81" s="7" t="s">
        <v>59</v>
      </c>
      <c r="H81" s="8" t="s">
        <v>525</v>
      </c>
      <c r="I81" s="7" t="s">
        <v>40</v>
      </c>
      <c r="J81" s="7" t="str">
        <f>IFERROR(VLOOKUP(Dataset!E81,McAfee!$A$1:$B$124,1,0),"")</f>
        <v>1986649L</v>
      </c>
      <c r="K81" s="7" t="str">
        <f>IFERROR(VLOOKUP(E81,Forcepoint!$A$1:$B$131,1,0),"")</f>
        <v>1986649L</v>
      </c>
      <c r="L81" s="7" t="str">
        <f>IFERROR(VLOOKUP(E81,Lansweeper!$A$1:$B$157,1,0),"")</f>
        <v>1986649L</v>
      </c>
      <c r="M81" s="7" t="str">
        <f>IFERROR(VLOOKUP(E81,Solarwind!$A$1:$B$132,1,0),"")</f>
        <v>1986649L</v>
      </c>
      <c r="N81" s="7" t="str">
        <f>IFERROR(VLOOKUP(E81,BitLocker!$A$1:$B$163,1,0),"")</f>
        <v>1986649L</v>
      </c>
      <c r="O81" s="9">
        <f>IFERROR(VLOOKUP(E81,McAfee!$A$1:$B$124,2,0),"")</f>
        <v>45352</v>
      </c>
      <c r="P81" s="7" t="str">
        <f>IF(COUNTIF(dataset[[#This Row],[McAfee]:[BitLocker]],dataset[[#This Row],[Hostname]])=5, "Compliance", "Non-compliance")</f>
        <v>Compliance</v>
      </c>
    </row>
    <row r="82" spans="1:16">
      <c r="A82" s="7">
        <v>81</v>
      </c>
      <c r="B82" s="7" t="s">
        <v>46</v>
      </c>
      <c r="C82" s="7" t="s">
        <v>57</v>
      </c>
      <c r="D82" s="8" t="s">
        <v>302</v>
      </c>
      <c r="E82" s="8" t="s">
        <v>404</v>
      </c>
      <c r="F82" s="8">
        <v>2987914</v>
      </c>
      <c r="G82" s="7" t="s">
        <v>143</v>
      </c>
      <c r="H82" s="8" t="s">
        <v>526</v>
      </c>
      <c r="I82" s="7" t="s">
        <v>40</v>
      </c>
      <c r="J82" s="7" t="str">
        <f>IFERROR(VLOOKUP(Dataset!E82,McAfee!$A$1:$B$124,1,0),"")</f>
        <v/>
      </c>
      <c r="K82" s="7" t="str">
        <f>IFERROR(VLOOKUP(E82,Forcepoint!$A$1:$B$131,1,0),"")</f>
        <v/>
      </c>
      <c r="L82" s="7" t="str">
        <f>IFERROR(VLOOKUP(E82,Lansweeper!$A$1:$B$157,1,0),"")</f>
        <v>2987914L</v>
      </c>
      <c r="M82" s="7" t="str">
        <f>IFERROR(VLOOKUP(E82,Solarwind!$A$1:$B$132,1,0),"")</f>
        <v/>
      </c>
      <c r="N82" s="7" t="str">
        <f>IFERROR(VLOOKUP(E82,BitLocker!$A$1:$B$163,1,0),"")</f>
        <v>2987914L</v>
      </c>
      <c r="O82" s="9" t="str">
        <f>IFERROR(VLOOKUP(E82,McAfee!$A$1:$B$124,2,0),"")</f>
        <v/>
      </c>
      <c r="P82" s="7" t="str">
        <f>IF(COUNTIF(dataset[[#This Row],[McAfee]:[BitLocker]],dataset[[#This Row],[Hostname]])=5, "Compliance", "Non-compliance")</f>
        <v>Non-compliance</v>
      </c>
    </row>
    <row r="83" spans="1:16">
      <c r="A83" s="7">
        <v>82</v>
      </c>
      <c r="B83" s="7" t="s">
        <v>46</v>
      </c>
      <c r="C83" s="7" t="s">
        <v>48</v>
      </c>
      <c r="D83" s="8" t="s">
        <v>295</v>
      </c>
      <c r="E83" s="8" t="s">
        <v>405</v>
      </c>
      <c r="F83" s="8">
        <v>1468207</v>
      </c>
      <c r="G83" s="7" t="s">
        <v>144</v>
      </c>
      <c r="H83" s="8" t="s">
        <v>527</v>
      </c>
      <c r="I83" s="7" t="s">
        <v>40</v>
      </c>
      <c r="J83" s="7" t="str">
        <f>IFERROR(VLOOKUP(Dataset!E83,McAfee!$A$1:$B$124,1,0),"")</f>
        <v/>
      </c>
      <c r="K83" s="7" t="str">
        <f>IFERROR(VLOOKUP(E83,Forcepoint!$A$1:$B$131,1,0),"")</f>
        <v/>
      </c>
      <c r="L83" s="7" t="str">
        <f>IFERROR(VLOOKUP(E83,Lansweeper!$A$1:$B$157,1,0),"")</f>
        <v>1468207L</v>
      </c>
      <c r="M83" s="7" t="str">
        <f>IFERROR(VLOOKUP(E83,Solarwind!$A$1:$B$132,1,0),"")</f>
        <v/>
      </c>
      <c r="N83" s="7" t="str">
        <f>IFERROR(VLOOKUP(E83,BitLocker!$A$1:$B$163,1,0),"")</f>
        <v>1468207L</v>
      </c>
      <c r="O83" s="9" t="str">
        <f>IFERROR(VLOOKUP(E83,McAfee!$A$1:$B$124,2,0),"")</f>
        <v/>
      </c>
      <c r="P83" s="7" t="str">
        <f>IF(COUNTIF(dataset[[#This Row],[McAfee]:[BitLocker]],dataset[[#This Row],[Hostname]])=5, "Compliance", "Non-compliance")</f>
        <v>Non-compliance</v>
      </c>
    </row>
    <row r="84" spans="1:16">
      <c r="A84" s="7">
        <v>83</v>
      </c>
      <c r="B84" s="7" t="s">
        <v>46</v>
      </c>
      <c r="C84" s="7" t="s">
        <v>55</v>
      </c>
      <c r="D84" s="8" t="s">
        <v>300</v>
      </c>
      <c r="E84" s="8" t="s">
        <v>406</v>
      </c>
      <c r="F84" s="8">
        <v>1958886</v>
      </c>
      <c r="G84" s="7" t="s">
        <v>145</v>
      </c>
      <c r="H84" s="8" t="s">
        <v>528</v>
      </c>
      <c r="I84" s="7" t="s">
        <v>40</v>
      </c>
      <c r="J84" s="7" t="str">
        <f>IFERROR(VLOOKUP(Dataset!E84,McAfee!$A$1:$B$124,1,0),"")</f>
        <v>1958886L</v>
      </c>
      <c r="K84" s="7" t="str">
        <f>IFERROR(VLOOKUP(E84,Forcepoint!$A$1:$B$131,1,0),"")</f>
        <v/>
      </c>
      <c r="L84" s="7" t="str">
        <f>IFERROR(VLOOKUP(E84,Lansweeper!$A$1:$B$157,1,0),"")</f>
        <v>1958886L</v>
      </c>
      <c r="M84" s="7" t="str">
        <f>IFERROR(VLOOKUP(E84,Solarwind!$A$1:$B$132,1,0),"")</f>
        <v/>
      </c>
      <c r="N84" s="7" t="str">
        <f>IFERROR(VLOOKUP(E84,BitLocker!$A$1:$B$163,1,0),"")</f>
        <v>1958886L</v>
      </c>
      <c r="O84" s="9">
        <f>IFERROR(VLOOKUP(E84,McAfee!$A$1:$B$124,2,0),"")</f>
        <v>45323</v>
      </c>
      <c r="P84" s="7" t="str">
        <f>IF(COUNTIF(dataset[[#This Row],[McAfee]:[BitLocker]],dataset[[#This Row],[Hostname]])=5, "Compliance", "Non-compliance")</f>
        <v>Non-compliance</v>
      </c>
    </row>
    <row r="85" spans="1:16">
      <c r="A85" s="7">
        <v>84</v>
      </c>
      <c r="B85" s="7" t="s">
        <v>46</v>
      </c>
      <c r="C85" s="7" t="s">
        <v>52</v>
      </c>
      <c r="D85" s="8" t="s">
        <v>296</v>
      </c>
      <c r="E85" s="8" t="s">
        <v>407</v>
      </c>
      <c r="F85" s="8">
        <v>2092582</v>
      </c>
      <c r="G85" s="7" t="s">
        <v>146</v>
      </c>
      <c r="H85" s="8" t="s">
        <v>529</v>
      </c>
      <c r="I85" s="7" t="s">
        <v>40</v>
      </c>
      <c r="J85" s="7" t="str">
        <f>IFERROR(VLOOKUP(Dataset!E85,McAfee!$A$1:$B$124,1,0),"")</f>
        <v>2092582L</v>
      </c>
      <c r="K85" s="7" t="str">
        <f>IFERROR(VLOOKUP(E85,Forcepoint!$A$1:$B$131,1,0),"")</f>
        <v/>
      </c>
      <c r="L85" s="7" t="str">
        <f>IFERROR(VLOOKUP(E85,Lansweeper!$A$1:$B$157,1,0),"")</f>
        <v>2092582L</v>
      </c>
      <c r="M85" s="7" t="str">
        <f>IFERROR(VLOOKUP(E85,Solarwind!$A$1:$B$132,1,0),"")</f>
        <v/>
      </c>
      <c r="N85" s="7" t="str">
        <f>IFERROR(VLOOKUP(E85,BitLocker!$A$1:$B$163,1,0),"")</f>
        <v>2092582L</v>
      </c>
      <c r="O85" s="9">
        <f>IFERROR(VLOOKUP(E85,McAfee!$A$1:$B$124,2,0),"")</f>
        <v>45323</v>
      </c>
      <c r="P85" s="7" t="str">
        <f>IF(COUNTIF(dataset[[#This Row],[McAfee]:[BitLocker]],dataset[[#This Row],[Hostname]])=5, "Compliance", "Non-compliance")</f>
        <v>Non-compliance</v>
      </c>
    </row>
    <row r="86" spans="1:16">
      <c r="A86" s="7">
        <v>85</v>
      </c>
      <c r="B86" s="7" t="s">
        <v>46</v>
      </c>
      <c r="C86" s="7" t="s">
        <v>53</v>
      </c>
      <c r="D86" s="8" t="s">
        <v>296</v>
      </c>
      <c r="E86" s="8" t="s">
        <v>408</v>
      </c>
      <c r="F86" s="8">
        <v>2910391</v>
      </c>
      <c r="G86" s="7" t="s">
        <v>147</v>
      </c>
      <c r="H86" s="8" t="s">
        <v>524</v>
      </c>
      <c r="I86" s="7" t="s">
        <v>40</v>
      </c>
      <c r="J86" s="7" t="str">
        <f>IFERROR(VLOOKUP(Dataset!E86,McAfee!$A$1:$B$124,1,0),"")</f>
        <v>2910391L</v>
      </c>
      <c r="K86" s="7" t="str">
        <f>IFERROR(VLOOKUP(E86,Forcepoint!$A$1:$B$131,1,0),"")</f>
        <v/>
      </c>
      <c r="L86" s="7" t="str">
        <f>IFERROR(VLOOKUP(E86,Lansweeper!$A$1:$B$157,1,0),"")</f>
        <v>2910391L</v>
      </c>
      <c r="M86" s="7" t="str">
        <f>IFERROR(VLOOKUP(E86,Solarwind!$A$1:$B$132,1,0),"")</f>
        <v/>
      </c>
      <c r="N86" s="7" t="str">
        <f>IFERROR(VLOOKUP(E86,BitLocker!$A$1:$B$163,1,0),"")</f>
        <v>2910391L</v>
      </c>
      <c r="O86" s="9">
        <f>IFERROR(VLOOKUP(E86,McAfee!$A$1:$B$124,2,0),"")</f>
        <v>45323</v>
      </c>
      <c r="P86" s="7" t="str">
        <f>IF(COUNTIF(dataset[[#This Row],[McAfee]:[BitLocker]],dataset[[#This Row],[Hostname]])=5, "Compliance", "Non-compliance")</f>
        <v>Non-compliance</v>
      </c>
    </row>
    <row r="87" spans="1:16">
      <c r="A87" s="7">
        <v>86</v>
      </c>
      <c r="B87" s="7" t="s">
        <v>46</v>
      </c>
      <c r="C87" s="7" t="s">
        <v>52</v>
      </c>
      <c r="D87" s="8" t="s">
        <v>296</v>
      </c>
      <c r="E87" s="8" t="s">
        <v>409</v>
      </c>
      <c r="F87" s="8">
        <v>1789542</v>
      </c>
      <c r="G87" s="7" t="s">
        <v>148</v>
      </c>
      <c r="H87" s="8" t="s">
        <v>525</v>
      </c>
      <c r="I87" s="7" t="s">
        <v>40</v>
      </c>
      <c r="J87" s="7" t="str">
        <f>IFERROR(VLOOKUP(Dataset!E87,McAfee!$A$1:$B$124,1,0),"")</f>
        <v>1789542L</v>
      </c>
      <c r="K87" s="7" t="str">
        <f>IFERROR(VLOOKUP(E87,Forcepoint!$A$1:$B$131,1,0),"")</f>
        <v/>
      </c>
      <c r="L87" s="7" t="str">
        <f>IFERROR(VLOOKUP(E87,Lansweeper!$A$1:$B$157,1,0),"")</f>
        <v>1789542L</v>
      </c>
      <c r="M87" s="7" t="str">
        <f>IFERROR(VLOOKUP(E87,Solarwind!$A$1:$B$132,1,0),"")</f>
        <v/>
      </c>
      <c r="N87" s="7" t="str">
        <f>IFERROR(VLOOKUP(E87,BitLocker!$A$1:$B$163,1,0),"")</f>
        <v>1789542L</v>
      </c>
      <c r="O87" s="9">
        <f>IFERROR(VLOOKUP(E87,McAfee!$A$1:$B$124,2,0),"")</f>
        <v>45323</v>
      </c>
      <c r="P87" s="7" t="str">
        <f>IF(COUNTIF(dataset[[#This Row],[McAfee]:[BitLocker]],dataset[[#This Row],[Hostname]])=5, "Compliance", "Non-compliance")</f>
        <v>Non-compliance</v>
      </c>
    </row>
    <row r="88" spans="1:16">
      <c r="A88" s="7">
        <v>87</v>
      </c>
      <c r="B88" s="7" t="s">
        <v>46</v>
      </c>
      <c r="C88" s="7" t="s">
        <v>55</v>
      </c>
      <c r="D88" s="8" t="s">
        <v>300</v>
      </c>
      <c r="E88" s="8" t="s">
        <v>410</v>
      </c>
      <c r="F88" s="8">
        <v>1519666</v>
      </c>
      <c r="G88" s="7" t="s">
        <v>149</v>
      </c>
      <c r="H88" s="8" t="s">
        <v>526</v>
      </c>
      <c r="I88" s="7" t="s">
        <v>41</v>
      </c>
      <c r="J88" s="7" t="str">
        <f>IFERROR(VLOOKUP(Dataset!E88,McAfee!$A$1:$B$124,1,0),"")</f>
        <v>1519666L</v>
      </c>
      <c r="K88" s="7" t="str">
        <f>IFERROR(VLOOKUP(E88,Forcepoint!$A$1:$B$131,1,0),"")</f>
        <v/>
      </c>
      <c r="L88" s="7" t="str">
        <f>IFERROR(VLOOKUP(E88,Lansweeper!$A$1:$B$157,1,0),"")</f>
        <v>1519666L</v>
      </c>
      <c r="M88" s="7" t="str">
        <f>IFERROR(VLOOKUP(E88,Solarwind!$A$1:$B$132,1,0),"")</f>
        <v/>
      </c>
      <c r="N88" s="7" t="str">
        <f>IFERROR(VLOOKUP(E88,BitLocker!$A$1:$B$163,1,0),"")</f>
        <v>1519666L</v>
      </c>
      <c r="O88" s="9">
        <f>IFERROR(VLOOKUP(E88,McAfee!$A$1:$B$124,2,0),"")</f>
        <v>45323</v>
      </c>
      <c r="P88" s="7" t="str">
        <f>IF(COUNTIF(dataset[[#This Row],[McAfee]:[BitLocker]],dataset[[#This Row],[Hostname]])=5, "Compliance", "Non-compliance")</f>
        <v>Non-compliance</v>
      </c>
    </row>
    <row r="89" spans="1:16">
      <c r="A89" s="7">
        <v>88</v>
      </c>
      <c r="B89" s="7" t="s">
        <v>46</v>
      </c>
      <c r="C89" s="7" t="s">
        <v>53</v>
      </c>
      <c r="D89" s="8" t="s">
        <v>296</v>
      </c>
      <c r="E89" s="8" t="s">
        <v>411</v>
      </c>
      <c r="F89" s="8">
        <v>1508917</v>
      </c>
      <c r="G89" s="7" t="s">
        <v>150</v>
      </c>
      <c r="H89" s="8" t="s">
        <v>527</v>
      </c>
      <c r="I89" s="7" t="s">
        <v>40</v>
      </c>
      <c r="J89" s="7" t="str">
        <f>IFERROR(VLOOKUP(Dataset!E89,McAfee!$A$1:$B$124,1,0),"")</f>
        <v>1508917L</v>
      </c>
      <c r="K89" s="7" t="str">
        <f>IFERROR(VLOOKUP(E89,Forcepoint!$A$1:$B$131,1,0),"")</f>
        <v/>
      </c>
      <c r="L89" s="7" t="str">
        <f>IFERROR(VLOOKUP(E89,Lansweeper!$A$1:$B$157,1,0),"")</f>
        <v>1508917L</v>
      </c>
      <c r="M89" s="7" t="str">
        <f>IFERROR(VLOOKUP(E89,Solarwind!$A$1:$B$132,1,0),"")</f>
        <v/>
      </c>
      <c r="N89" s="7" t="str">
        <f>IFERROR(VLOOKUP(E89,BitLocker!$A$1:$B$163,1,0),"")</f>
        <v>1508917L</v>
      </c>
      <c r="O89" s="9">
        <f>IFERROR(VLOOKUP(E89,McAfee!$A$1:$B$124,2,0),"")</f>
        <v>45323</v>
      </c>
      <c r="P89" s="7" t="str">
        <f>IF(COUNTIF(dataset[[#This Row],[McAfee]:[BitLocker]],dataset[[#This Row],[Hostname]])=5, "Compliance", "Non-compliance")</f>
        <v>Non-compliance</v>
      </c>
    </row>
    <row r="90" spans="1:16">
      <c r="A90" s="7">
        <v>89</v>
      </c>
      <c r="B90" s="7" t="s">
        <v>251</v>
      </c>
      <c r="C90" s="7" t="s">
        <v>252</v>
      </c>
      <c r="D90" s="8" t="s">
        <v>303</v>
      </c>
      <c r="E90" s="8" t="s">
        <v>412</v>
      </c>
      <c r="F90" s="8">
        <v>2337623</v>
      </c>
      <c r="G90" s="7" t="s">
        <v>151</v>
      </c>
      <c r="H90" s="8" t="s">
        <v>528</v>
      </c>
      <c r="I90" s="7" t="s">
        <v>24</v>
      </c>
      <c r="J90" s="7" t="str">
        <f>IFERROR(VLOOKUP(Dataset!E90,McAfee!$A$1:$B$124,1,0),"")</f>
        <v>2337623L</v>
      </c>
      <c r="K90" s="7" t="str">
        <f>IFERROR(VLOOKUP(E90,Forcepoint!$A$1:$B$131,1,0),"")</f>
        <v/>
      </c>
      <c r="L90" s="7" t="str">
        <f>IFERROR(VLOOKUP(E90,Lansweeper!$A$1:$B$157,1,0),"")</f>
        <v>2337623L</v>
      </c>
      <c r="M90" s="7" t="str">
        <f>IFERROR(VLOOKUP(E90,Solarwind!$A$1:$B$132,1,0),"")</f>
        <v/>
      </c>
      <c r="N90" s="7" t="str">
        <f>IFERROR(VLOOKUP(E90,BitLocker!$A$1:$B$163,1,0),"")</f>
        <v/>
      </c>
      <c r="O90" s="9">
        <f>IFERROR(VLOOKUP(E90,McAfee!$A$1:$B$124,2,0),"")</f>
        <v>45323</v>
      </c>
      <c r="P90" s="7" t="str">
        <f>IF(COUNTIF(dataset[[#This Row],[McAfee]:[BitLocker]],dataset[[#This Row],[Hostname]])=5, "Compliance", "Non-compliance")</f>
        <v>Non-compliance</v>
      </c>
    </row>
    <row r="91" spans="1:16">
      <c r="A91" s="7">
        <v>90</v>
      </c>
      <c r="B91" s="7" t="s">
        <v>251</v>
      </c>
      <c r="C91" s="7" t="s">
        <v>253</v>
      </c>
      <c r="D91" s="8" t="s">
        <v>283</v>
      </c>
      <c r="E91" s="8" t="s">
        <v>413</v>
      </c>
      <c r="F91" s="8">
        <v>2460666</v>
      </c>
      <c r="G91" s="7" t="s">
        <v>60</v>
      </c>
      <c r="H91" s="8" t="s">
        <v>529</v>
      </c>
      <c r="I91" s="7" t="s">
        <v>24</v>
      </c>
      <c r="J91" s="7" t="str">
        <f>IFERROR(VLOOKUP(Dataset!E91,McAfee!$A$1:$B$124,1,0),"")</f>
        <v>2460666L</v>
      </c>
      <c r="K91" s="7" t="str">
        <f>IFERROR(VLOOKUP(E91,Forcepoint!$A$1:$B$131,1,0),"")</f>
        <v>2460666L</v>
      </c>
      <c r="L91" s="7" t="str">
        <f>IFERROR(VLOOKUP(E91,Lansweeper!$A$1:$B$157,1,0),"")</f>
        <v>2460666L</v>
      </c>
      <c r="M91" s="7" t="str">
        <f>IFERROR(VLOOKUP(E91,Solarwind!$A$1:$B$132,1,0),"")</f>
        <v>2460666L</v>
      </c>
      <c r="N91" s="7" t="str">
        <f>IFERROR(VLOOKUP(E91,BitLocker!$A$1:$B$163,1,0),"")</f>
        <v>2460666L</v>
      </c>
      <c r="O91" s="9">
        <f>IFERROR(VLOOKUP(E91,McAfee!$A$1:$B$124,2,0),"")</f>
        <v>45323</v>
      </c>
      <c r="P91" s="7" t="str">
        <f>IF(COUNTIF(dataset[[#This Row],[McAfee]:[BitLocker]],dataset[[#This Row],[Hostname]])=5, "Compliance", "Non-compliance")</f>
        <v>Compliance</v>
      </c>
    </row>
    <row r="92" spans="1:16">
      <c r="A92" s="7">
        <v>91</v>
      </c>
      <c r="B92" s="7" t="s">
        <v>251</v>
      </c>
      <c r="C92" s="7" t="s">
        <v>254</v>
      </c>
      <c r="D92" s="8" t="s">
        <v>321</v>
      </c>
      <c r="E92" s="8" t="s">
        <v>414</v>
      </c>
      <c r="F92" s="8">
        <v>1483795</v>
      </c>
      <c r="G92" s="7" t="s">
        <v>152</v>
      </c>
      <c r="H92" s="8" t="s">
        <v>524</v>
      </c>
      <c r="I92" s="7" t="s">
        <v>12</v>
      </c>
      <c r="J92" s="7" t="str">
        <f>IFERROR(VLOOKUP(Dataset!E92,McAfee!$A$1:$B$124,1,0),"")</f>
        <v>1483795L</v>
      </c>
      <c r="K92" s="7" t="str">
        <f>IFERROR(VLOOKUP(E92,Forcepoint!$A$1:$B$131,1,0),"")</f>
        <v/>
      </c>
      <c r="L92" s="7" t="str">
        <f>IFERROR(VLOOKUP(E92,Lansweeper!$A$1:$B$157,1,0),"")</f>
        <v>1483795L</v>
      </c>
      <c r="M92" s="7" t="str">
        <f>IFERROR(VLOOKUP(E92,Solarwind!$A$1:$B$132,1,0),"")</f>
        <v/>
      </c>
      <c r="N92" s="7" t="str">
        <f>IFERROR(VLOOKUP(E92,BitLocker!$A$1:$B$163,1,0),"")</f>
        <v/>
      </c>
      <c r="O92" s="9">
        <f>IFERROR(VLOOKUP(E92,McAfee!$A$1:$B$124,2,0),"")</f>
        <v>45323</v>
      </c>
      <c r="P92" s="7" t="str">
        <f>IF(COUNTIF(dataset[[#This Row],[McAfee]:[BitLocker]],dataset[[#This Row],[Hostname]])=5, "Compliance", "Non-compliance")</f>
        <v>Non-compliance</v>
      </c>
    </row>
    <row r="93" spans="1:16">
      <c r="A93" s="7">
        <v>92</v>
      </c>
      <c r="B93" s="7" t="s">
        <v>251</v>
      </c>
      <c r="C93" s="7" t="s">
        <v>254</v>
      </c>
      <c r="D93" s="8" t="s">
        <v>321</v>
      </c>
      <c r="E93" s="8" t="s">
        <v>415</v>
      </c>
      <c r="F93" s="8">
        <v>1312696</v>
      </c>
      <c r="G93" s="7" t="s">
        <v>153</v>
      </c>
      <c r="H93" s="8" t="s">
        <v>525</v>
      </c>
      <c r="I93" s="7" t="s">
        <v>12</v>
      </c>
      <c r="J93" s="7" t="str">
        <f>IFERROR(VLOOKUP(Dataset!E93,McAfee!$A$1:$B$124,1,0),"")</f>
        <v>1312696L</v>
      </c>
      <c r="K93" s="7" t="str">
        <f>IFERROR(VLOOKUP(E93,Forcepoint!$A$1:$B$131,1,0),"")</f>
        <v/>
      </c>
      <c r="L93" s="7" t="str">
        <f>IFERROR(VLOOKUP(E93,Lansweeper!$A$1:$B$157,1,0),"")</f>
        <v>1312696L</v>
      </c>
      <c r="M93" s="7" t="str">
        <f>IFERROR(VLOOKUP(E93,Solarwind!$A$1:$B$132,1,0),"")</f>
        <v/>
      </c>
      <c r="N93" s="7" t="str">
        <f>IFERROR(VLOOKUP(E93,BitLocker!$A$1:$B$163,1,0),"")</f>
        <v/>
      </c>
      <c r="O93" s="9">
        <f>IFERROR(VLOOKUP(E93,McAfee!$A$1:$B$124,2,0),"")</f>
        <v>45323</v>
      </c>
      <c r="P93" s="7" t="str">
        <f>IF(COUNTIF(dataset[[#This Row],[McAfee]:[BitLocker]],dataset[[#This Row],[Hostname]])=5, "Compliance", "Non-compliance")</f>
        <v>Non-compliance</v>
      </c>
    </row>
    <row r="94" spans="1:16">
      <c r="A94" s="7">
        <v>93</v>
      </c>
      <c r="B94" s="7" t="s">
        <v>251</v>
      </c>
      <c r="C94" s="7" t="s">
        <v>254</v>
      </c>
      <c r="D94" s="8" t="s">
        <v>321</v>
      </c>
      <c r="E94" s="8" t="s">
        <v>416</v>
      </c>
      <c r="F94" s="8">
        <v>2774703</v>
      </c>
      <c r="G94" s="7" t="s">
        <v>154</v>
      </c>
      <c r="H94" s="8" t="s">
        <v>526</v>
      </c>
      <c r="I94" s="7" t="s">
        <v>12</v>
      </c>
      <c r="J94" s="7" t="str">
        <f>IFERROR(VLOOKUP(Dataset!E94,McAfee!$A$1:$B$124,1,0),"")</f>
        <v>2774703L</v>
      </c>
      <c r="K94" s="7" t="str">
        <f>IFERROR(VLOOKUP(E94,Forcepoint!$A$1:$B$131,1,0),"")</f>
        <v/>
      </c>
      <c r="L94" s="7" t="str">
        <f>IFERROR(VLOOKUP(E94,Lansweeper!$A$1:$B$157,1,0),"")</f>
        <v>2774703L</v>
      </c>
      <c r="M94" s="7" t="str">
        <f>IFERROR(VLOOKUP(E94,Solarwind!$A$1:$B$132,1,0),"")</f>
        <v/>
      </c>
      <c r="N94" s="7" t="str">
        <f>IFERROR(VLOOKUP(E94,BitLocker!$A$1:$B$163,1,0),"")</f>
        <v/>
      </c>
      <c r="O94" s="9">
        <f>IFERROR(VLOOKUP(E94,McAfee!$A$1:$B$124,2,0),"")</f>
        <v>45323</v>
      </c>
      <c r="P94" s="7" t="str">
        <f>IF(COUNTIF(dataset[[#This Row],[McAfee]:[BitLocker]],dataset[[#This Row],[Hostname]])=5, "Compliance", "Non-compliance")</f>
        <v>Non-compliance</v>
      </c>
    </row>
    <row r="95" spans="1:16">
      <c r="A95" s="7">
        <v>94</v>
      </c>
      <c r="B95" s="7" t="s">
        <v>251</v>
      </c>
      <c r="C95" s="7" t="s">
        <v>255</v>
      </c>
      <c r="D95" s="8" t="s">
        <v>283</v>
      </c>
      <c r="E95" s="8" t="s">
        <v>417</v>
      </c>
      <c r="F95" s="8">
        <v>2247969</v>
      </c>
      <c r="G95" s="7" t="s">
        <v>155</v>
      </c>
      <c r="H95" s="8" t="s">
        <v>527</v>
      </c>
      <c r="I95" s="7" t="s">
        <v>12</v>
      </c>
      <c r="J95" s="7" t="str">
        <f>IFERROR(VLOOKUP(Dataset!E95,McAfee!$A$1:$B$124,1,0),"")</f>
        <v>2247969L</v>
      </c>
      <c r="K95" s="7" t="str">
        <f>IFERROR(VLOOKUP(E95,Forcepoint!$A$1:$B$131,1,0),"")</f>
        <v/>
      </c>
      <c r="L95" s="7" t="str">
        <f>IFERROR(VLOOKUP(E95,Lansweeper!$A$1:$B$157,1,0),"")</f>
        <v>2247969L</v>
      </c>
      <c r="M95" s="7" t="str">
        <f>IFERROR(VLOOKUP(E95,Solarwind!$A$1:$B$132,1,0),"")</f>
        <v/>
      </c>
      <c r="N95" s="7" t="str">
        <f>IFERROR(VLOOKUP(E95,BitLocker!$A$1:$B$163,1,0),"")</f>
        <v/>
      </c>
      <c r="O95" s="9">
        <f>IFERROR(VLOOKUP(E95,McAfee!$A$1:$B$124,2,0),"")</f>
        <v>45323</v>
      </c>
      <c r="P95" s="7" t="str">
        <f>IF(COUNTIF(dataset[[#This Row],[McAfee]:[BitLocker]],dataset[[#This Row],[Hostname]])=5, "Compliance", "Non-compliance")</f>
        <v>Non-compliance</v>
      </c>
    </row>
    <row r="96" spans="1:16">
      <c r="A96" s="7">
        <v>95</v>
      </c>
      <c r="B96" s="7" t="s">
        <v>251</v>
      </c>
      <c r="C96" s="7" t="s">
        <v>256</v>
      </c>
      <c r="D96" s="8" t="s">
        <v>304</v>
      </c>
      <c r="E96" s="8" t="s">
        <v>418</v>
      </c>
      <c r="F96" s="8">
        <v>2760330</v>
      </c>
      <c r="G96" s="7" t="s">
        <v>156</v>
      </c>
      <c r="H96" s="8" t="s">
        <v>528</v>
      </c>
      <c r="I96" s="7" t="s">
        <v>42</v>
      </c>
      <c r="J96" s="7" t="str">
        <f>IFERROR(VLOOKUP(Dataset!E96,McAfee!$A$1:$B$124,1,0),"")</f>
        <v>2760330L</v>
      </c>
      <c r="K96" s="7" t="str">
        <f>IFERROR(VLOOKUP(E96,Forcepoint!$A$1:$B$131,1,0),"")</f>
        <v/>
      </c>
      <c r="L96" s="7" t="str">
        <f>IFERROR(VLOOKUP(E96,Lansweeper!$A$1:$B$157,1,0),"")</f>
        <v>2760330L</v>
      </c>
      <c r="M96" s="7" t="str">
        <f>IFERROR(VLOOKUP(E96,Solarwind!$A$1:$B$132,1,0),"")</f>
        <v/>
      </c>
      <c r="N96" s="7" t="str">
        <f>IFERROR(VLOOKUP(E96,BitLocker!$A$1:$B$163,1,0),"")</f>
        <v/>
      </c>
      <c r="O96" s="9">
        <f>IFERROR(VLOOKUP(E96,McAfee!$A$1:$B$124,2,0),"")</f>
        <v>45323</v>
      </c>
      <c r="P96" s="7" t="str">
        <f>IF(COUNTIF(dataset[[#This Row],[McAfee]:[BitLocker]],dataset[[#This Row],[Hostname]])=5, "Compliance", "Non-compliance")</f>
        <v>Non-compliance</v>
      </c>
    </row>
    <row r="97" spans="1:16">
      <c r="A97" s="7">
        <v>96</v>
      </c>
      <c r="B97" s="7" t="s">
        <v>251</v>
      </c>
      <c r="C97" s="7" t="s">
        <v>257</v>
      </c>
      <c r="D97" s="8" t="s">
        <v>305</v>
      </c>
      <c r="E97" s="8" t="s">
        <v>419</v>
      </c>
      <c r="F97" s="8">
        <v>1430486</v>
      </c>
      <c r="G97" s="7" t="s">
        <v>157</v>
      </c>
      <c r="H97" s="8" t="s">
        <v>529</v>
      </c>
      <c r="I97" s="7" t="s">
        <v>40</v>
      </c>
      <c r="J97" s="7" t="str">
        <f>IFERROR(VLOOKUP(Dataset!E97,McAfee!$A$1:$B$124,1,0),"")</f>
        <v>1430486L</v>
      </c>
      <c r="K97" s="7" t="str">
        <f>IFERROR(VLOOKUP(E97,Forcepoint!$A$1:$B$131,1,0),"")</f>
        <v/>
      </c>
      <c r="L97" s="7" t="str">
        <f>IFERROR(VLOOKUP(E97,Lansweeper!$A$1:$B$157,1,0),"")</f>
        <v>1430486L</v>
      </c>
      <c r="M97" s="7" t="str">
        <f>IFERROR(VLOOKUP(E97,Solarwind!$A$1:$B$132,1,0),"")</f>
        <v/>
      </c>
      <c r="N97" s="7" t="str">
        <f>IFERROR(VLOOKUP(E97,BitLocker!$A$1:$B$163,1,0),"")</f>
        <v/>
      </c>
      <c r="O97" s="9">
        <f>IFERROR(VLOOKUP(E97,McAfee!$A$1:$B$124,2,0),"")</f>
        <v>45323</v>
      </c>
      <c r="P97" s="7" t="str">
        <f>IF(COUNTIF(dataset[[#This Row],[McAfee]:[BitLocker]],dataset[[#This Row],[Hostname]])=5, "Compliance", "Non-compliance")</f>
        <v>Non-compliance</v>
      </c>
    </row>
    <row r="98" spans="1:16">
      <c r="A98" s="7">
        <v>97</v>
      </c>
      <c r="B98" s="7" t="s">
        <v>251</v>
      </c>
      <c r="C98" s="7" t="s">
        <v>254</v>
      </c>
      <c r="D98" s="8" t="s">
        <v>321</v>
      </c>
      <c r="E98" s="8" t="s">
        <v>420</v>
      </c>
      <c r="F98" s="8">
        <v>1777417</v>
      </c>
      <c r="G98" s="7" t="s">
        <v>158</v>
      </c>
      <c r="H98" s="8" t="s">
        <v>524</v>
      </c>
      <c r="I98" s="7" t="s">
        <v>40</v>
      </c>
      <c r="J98" s="7" t="str">
        <f>IFERROR(VLOOKUP(Dataset!E98,McAfee!$A$1:$B$124,1,0),"")</f>
        <v>1777417L</v>
      </c>
      <c r="K98" s="7" t="str">
        <f>IFERROR(VLOOKUP(E98,Forcepoint!$A$1:$B$131,1,0),"")</f>
        <v/>
      </c>
      <c r="L98" s="7" t="str">
        <f>IFERROR(VLOOKUP(E98,Lansweeper!$A$1:$B$157,1,0),"")</f>
        <v>1777417L</v>
      </c>
      <c r="M98" s="7" t="str">
        <f>IFERROR(VLOOKUP(E98,Solarwind!$A$1:$B$132,1,0),"")</f>
        <v/>
      </c>
      <c r="N98" s="7" t="str">
        <f>IFERROR(VLOOKUP(E98,BitLocker!$A$1:$B$163,1,0),"")</f>
        <v/>
      </c>
      <c r="O98" s="9">
        <f>IFERROR(VLOOKUP(E98,McAfee!$A$1:$B$124,2,0),"")</f>
        <v>45323</v>
      </c>
      <c r="P98" s="7" t="str">
        <f>IF(COUNTIF(dataset[[#This Row],[McAfee]:[BitLocker]],dataset[[#This Row],[Hostname]])=5, "Compliance", "Non-compliance")</f>
        <v>Non-compliance</v>
      </c>
    </row>
    <row r="99" spans="1:16">
      <c r="A99" s="7">
        <v>98</v>
      </c>
      <c r="B99" s="7" t="s">
        <v>251</v>
      </c>
      <c r="C99" s="7" t="s">
        <v>258</v>
      </c>
      <c r="D99" s="8" t="s">
        <v>306</v>
      </c>
      <c r="E99" s="8" t="s">
        <v>421</v>
      </c>
      <c r="F99" s="8">
        <v>2107549</v>
      </c>
      <c r="G99" s="7" t="s">
        <v>159</v>
      </c>
      <c r="H99" s="8" t="s">
        <v>525</v>
      </c>
      <c r="I99" s="7" t="s">
        <v>40</v>
      </c>
      <c r="J99" s="7" t="str">
        <f>IFERROR(VLOOKUP(Dataset!E99,McAfee!$A$1:$B$124,1,0),"")</f>
        <v>2107549L</v>
      </c>
      <c r="K99" s="7" t="str">
        <f>IFERROR(VLOOKUP(E99,Forcepoint!$A$1:$B$131,1,0),"")</f>
        <v/>
      </c>
      <c r="L99" s="7" t="str">
        <f>IFERROR(VLOOKUP(E99,Lansweeper!$A$1:$B$157,1,0),"")</f>
        <v>2107549L</v>
      </c>
      <c r="M99" s="7" t="str">
        <f>IFERROR(VLOOKUP(E99,Solarwind!$A$1:$B$132,1,0),"")</f>
        <v/>
      </c>
      <c r="N99" s="7" t="str">
        <f>IFERROR(VLOOKUP(E99,BitLocker!$A$1:$B$163,1,0),"")</f>
        <v/>
      </c>
      <c r="O99" s="9">
        <f>IFERROR(VLOOKUP(E99,McAfee!$A$1:$B$124,2,0),"")</f>
        <v>45323</v>
      </c>
      <c r="P99" s="7" t="str">
        <f>IF(COUNTIF(dataset[[#This Row],[McAfee]:[BitLocker]],dataset[[#This Row],[Hostname]])=5, "Compliance", "Non-compliance")</f>
        <v>Non-compliance</v>
      </c>
    </row>
    <row r="100" spans="1:16">
      <c r="A100" s="7">
        <v>99</v>
      </c>
      <c r="B100" s="7" t="s">
        <v>251</v>
      </c>
      <c r="C100" s="7" t="s">
        <v>254</v>
      </c>
      <c r="D100" s="8" t="s">
        <v>321</v>
      </c>
      <c r="E100" s="8" t="s">
        <v>422</v>
      </c>
      <c r="F100" s="8">
        <v>1019505</v>
      </c>
      <c r="G100" s="7" t="s">
        <v>160</v>
      </c>
      <c r="H100" s="8" t="s">
        <v>526</v>
      </c>
      <c r="I100" s="7" t="s">
        <v>40</v>
      </c>
      <c r="J100" s="7" t="str">
        <f>IFERROR(VLOOKUP(Dataset!E100,McAfee!$A$1:$B$124,1,0),"")</f>
        <v>1019505L</v>
      </c>
      <c r="K100" s="7" t="str">
        <f>IFERROR(VLOOKUP(E100,Forcepoint!$A$1:$B$131,1,0),"")</f>
        <v/>
      </c>
      <c r="L100" s="7" t="str">
        <f>IFERROR(VLOOKUP(E100,Lansweeper!$A$1:$B$157,1,0),"")</f>
        <v/>
      </c>
      <c r="M100" s="7" t="str">
        <f>IFERROR(VLOOKUP(E100,Solarwind!$A$1:$B$132,1,0),"")</f>
        <v/>
      </c>
      <c r="N100" s="7" t="str">
        <f>IFERROR(VLOOKUP(E100,BitLocker!$A$1:$B$163,1,0),"")</f>
        <v/>
      </c>
      <c r="O100" s="9">
        <f>IFERROR(VLOOKUP(E100,McAfee!$A$1:$B$124,2,0),"")</f>
        <v>45323</v>
      </c>
      <c r="P100" s="7" t="str">
        <f>IF(COUNTIF(dataset[[#This Row],[McAfee]:[BitLocker]],dataset[[#This Row],[Hostname]])=5, "Compliance", "Non-compliance")</f>
        <v>Non-compliance</v>
      </c>
    </row>
    <row r="101" spans="1:16">
      <c r="A101" s="7">
        <v>100</v>
      </c>
      <c r="B101" s="7" t="s">
        <v>251</v>
      </c>
      <c r="C101" s="7" t="s">
        <v>256</v>
      </c>
      <c r="D101" s="8" t="s">
        <v>304</v>
      </c>
      <c r="E101" s="8" t="s">
        <v>423</v>
      </c>
      <c r="F101" s="8">
        <v>1904540</v>
      </c>
      <c r="G101" s="7" t="s">
        <v>61</v>
      </c>
      <c r="H101" s="8" t="s">
        <v>527</v>
      </c>
      <c r="I101" s="7" t="s">
        <v>40</v>
      </c>
      <c r="J101" s="7" t="str">
        <f>IFERROR(VLOOKUP(Dataset!E101,McAfee!$A$1:$B$124,1,0),"")</f>
        <v/>
      </c>
      <c r="K101" s="7" t="str">
        <f>IFERROR(VLOOKUP(E101,Forcepoint!$A$1:$B$131,1,0),"")</f>
        <v/>
      </c>
      <c r="L101" s="7" t="str">
        <f>IFERROR(VLOOKUP(E101,Lansweeper!$A$1:$B$157,1,0),"")</f>
        <v/>
      </c>
      <c r="M101" s="7" t="str">
        <f>IFERROR(VLOOKUP(E101,Solarwind!$A$1:$B$132,1,0),"")</f>
        <v/>
      </c>
      <c r="N101" s="7" t="str">
        <f>IFERROR(VLOOKUP(E101,BitLocker!$A$1:$B$163,1,0),"")</f>
        <v/>
      </c>
      <c r="O101" s="9" t="str">
        <f>IFERROR(VLOOKUP(E101,McAfee!$A$1:$B$124,2,0),"")</f>
        <v/>
      </c>
      <c r="P101" s="7" t="str">
        <f>IF(COUNTIF(dataset[[#This Row],[McAfee]:[BitLocker]],dataset[[#This Row],[Hostname]])=5, "Compliance", "Non-compliance")</f>
        <v>Non-compliance</v>
      </c>
    </row>
    <row r="102" spans="1:16">
      <c r="A102" s="7">
        <v>101</v>
      </c>
      <c r="B102" s="7" t="s">
        <v>251</v>
      </c>
      <c r="C102" s="7" t="s">
        <v>253</v>
      </c>
      <c r="D102" s="8" t="s">
        <v>283</v>
      </c>
      <c r="E102" s="8" t="s">
        <v>424</v>
      </c>
      <c r="F102" s="8">
        <v>1550604</v>
      </c>
      <c r="G102" s="7" t="s">
        <v>161</v>
      </c>
      <c r="H102" s="8" t="s">
        <v>528</v>
      </c>
      <c r="I102" s="7" t="s">
        <v>40</v>
      </c>
      <c r="J102" s="7" t="str">
        <f>IFERROR(VLOOKUP(Dataset!E102,McAfee!$A$1:$B$124,1,0),"")</f>
        <v/>
      </c>
      <c r="K102" s="7" t="str">
        <f>IFERROR(VLOOKUP(E102,Forcepoint!$A$1:$B$131,1,0),"")</f>
        <v/>
      </c>
      <c r="L102" s="7" t="str">
        <f>IFERROR(VLOOKUP(E102,Lansweeper!$A$1:$B$157,1,0),"")</f>
        <v/>
      </c>
      <c r="M102" s="7" t="str">
        <f>IFERROR(VLOOKUP(E102,Solarwind!$A$1:$B$132,1,0),"")</f>
        <v/>
      </c>
      <c r="N102" s="7" t="str">
        <f>IFERROR(VLOOKUP(E102,BitLocker!$A$1:$B$163,1,0),"")</f>
        <v/>
      </c>
      <c r="O102" s="9" t="str">
        <f>IFERROR(VLOOKUP(E102,McAfee!$A$1:$B$124,2,0),"")</f>
        <v/>
      </c>
      <c r="P102" s="7" t="str">
        <f>IF(COUNTIF(dataset[[#This Row],[McAfee]:[BitLocker]],dataset[[#This Row],[Hostname]])=5, "Compliance", "Non-compliance")</f>
        <v>Non-compliance</v>
      </c>
    </row>
    <row r="103" spans="1:16">
      <c r="A103" s="7">
        <v>102</v>
      </c>
      <c r="B103" s="7" t="s">
        <v>251</v>
      </c>
      <c r="C103" s="7" t="s">
        <v>253</v>
      </c>
      <c r="D103" s="8" t="s">
        <v>283</v>
      </c>
      <c r="E103" s="8" t="s">
        <v>425</v>
      </c>
      <c r="F103" s="8">
        <v>1528877</v>
      </c>
      <c r="G103" s="7" t="s">
        <v>162</v>
      </c>
      <c r="H103" s="8" t="s">
        <v>529</v>
      </c>
      <c r="I103" s="7" t="s">
        <v>39</v>
      </c>
      <c r="J103" s="7" t="str">
        <f>IFERROR(VLOOKUP(Dataset!E103,McAfee!$A$1:$B$124,1,0),"")</f>
        <v/>
      </c>
      <c r="K103" s="7" t="str">
        <f>IFERROR(VLOOKUP(E103,Forcepoint!$A$1:$B$131,1,0),"")</f>
        <v/>
      </c>
      <c r="L103" s="7" t="str">
        <f>IFERROR(VLOOKUP(E103,Lansweeper!$A$1:$B$157,1,0),"")</f>
        <v/>
      </c>
      <c r="M103" s="7" t="str">
        <f>IFERROR(VLOOKUP(E103,Solarwind!$A$1:$B$132,1,0),"")</f>
        <v/>
      </c>
      <c r="N103" s="7" t="str">
        <f>IFERROR(VLOOKUP(E103,BitLocker!$A$1:$B$163,1,0),"")</f>
        <v/>
      </c>
      <c r="O103" s="9" t="str">
        <f>IFERROR(VLOOKUP(E103,McAfee!$A$1:$B$124,2,0),"")</f>
        <v/>
      </c>
      <c r="P103" s="7" t="str">
        <f>IF(COUNTIF(dataset[[#This Row],[McAfee]:[BitLocker]],dataset[[#This Row],[Hostname]])=5, "Compliance", "Non-compliance")</f>
        <v>Non-compliance</v>
      </c>
    </row>
    <row r="104" spans="1:16">
      <c r="A104" s="7">
        <v>103</v>
      </c>
      <c r="B104" s="7" t="s">
        <v>251</v>
      </c>
      <c r="C104" s="7" t="s">
        <v>254</v>
      </c>
      <c r="D104" s="8" t="s">
        <v>321</v>
      </c>
      <c r="E104" s="8" t="s">
        <v>426</v>
      </c>
      <c r="F104" s="8">
        <v>1937564</v>
      </c>
      <c r="G104" s="7" t="s">
        <v>163</v>
      </c>
      <c r="H104" s="8" t="s">
        <v>524</v>
      </c>
      <c r="I104" s="7" t="s">
        <v>40</v>
      </c>
      <c r="J104" s="7" t="str">
        <f>IFERROR(VLOOKUP(Dataset!E104,McAfee!$A$1:$B$124,1,0),"")</f>
        <v/>
      </c>
      <c r="K104" s="7" t="str">
        <f>IFERROR(VLOOKUP(E104,Forcepoint!$A$1:$B$131,1,0),"")</f>
        <v/>
      </c>
      <c r="L104" s="7" t="str">
        <f>IFERROR(VLOOKUP(E104,Lansweeper!$A$1:$B$157,1,0),"")</f>
        <v/>
      </c>
      <c r="M104" s="7" t="str">
        <f>IFERROR(VLOOKUP(E104,Solarwind!$A$1:$B$132,1,0),"")</f>
        <v/>
      </c>
      <c r="N104" s="7" t="str">
        <f>IFERROR(VLOOKUP(E104,BitLocker!$A$1:$B$163,1,0),"")</f>
        <v/>
      </c>
      <c r="O104" s="9" t="str">
        <f>IFERROR(VLOOKUP(E104,McAfee!$A$1:$B$124,2,0),"")</f>
        <v/>
      </c>
      <c r="P104" s="7" t="str">
        <f>IF(COUNTIF(dataset[[#This Row],[McAfee]:[BitLocker]],dataset[[#This Row],[Hostname]])=5, "Compliance", "Non-compliance")</f>
        <v>Non-compliance</v>
      </c>
    </row>
    <row r="105" spans="1:16">
      <c r="A105" s="7">
        <v>104</v>
      </c>
      <c r="B105" s="7" t="s">
        <v>251</v>
      </c>
      <c r="C105" s="7" t="s">
        <v>253</v>
      </c>
      <c r="D105" s="8" t="s">
        <v>283</v>
      </c>
      <c r="E105" s="8" t="s">
        <v>427</v>
      </c>
      <c r="F105" s="8">
        <v>1981217</v>
      </c>
      <c r="G105" s="7" t="s">
        <v>164</v>
      </c>
      <c r="H105" s="8" t="s">
        <v>525</v>
      </c>
      <c r="I105" s="7" t="s">
        <v>40</v>
      </c>
      <c r="J105" s="7" t="str">
        <f>IFERROR(VLOOKUP(Dataset!E105,McAfee!$A$1:$B$124,1,0),"")</f>
        <v/>
      </c>
      <c r="K105" s="7" t="str">
        <f>IFERROR(VLOOKUP(E105,Forcepoint!$A$1:$B$131,1,0),"")</f>
        <v/>
      </c>
      <c r="L105" s="7" t="str">
        <f>IFERROR(VLOOKUP(E105,Lansweeper!$A$1:$B$157,1,0),"")</f>
        <v/>
      </c>
      <c r="M105" s="7" t="str">
        <f>IFERROR(VLOOKUP(E105,Solarwind!$A$1:$B$132,1,0),"")</f>
        <v/>
      </c>
      <c r="N105" s="7" t="str">
        <f>IFERROR(VLOOKUP(E105,BitLocker!$A$1:$B$163,1,0),"")</f>
        <v/>
      </c>
      <c r="O105" s="9" t="str">
        <f>IFERROR(VLOOKUP(E105,McAfee!$A$1:$B$124,2,0),"")</f>
        <v/>
      </c>
      <c r="P105" s="7" t="str">
        <f>IF(COUNTIF(dataset[[#This Row],[McAfee]:[BitLocker]],dataset[[#This Row],[Hostname]])=5, "Compliance", "Non-compliance")</f>
        <v>Non-compliance</v>
      </c>
    </row>
    <row r="106" spans="1:16">
      <c r="A106" s="7">
        <v>105</v>
      </c>
      <c r="B106" s="7" t="s">
        <v>251</v>
      </c>
      <c r="C106" s="7" t="s">
        <v>253</v>
      </c>
      <c r="D106" s="8" t="s">
        <v>283</v>
      </c>
      <c r="E106" s="8" t="s">
        <v>428</v>
      </c>
      <c r="F106" s="8">
        <v>2414128</v>
      </c>
      <c r="G106" s="7" t="s">
        <v>165</v>
      </c>
      <c r="H106" s="8" t="s">
        <v>526</v>
      </c>
      <c r="I106" s="7" t="s">
        <v>40</v>
      </c>
      <c r="J106" s="7" t="str">
        <f>IFERROR(VLOOKUP(Dataset!E106,McAfee!$A$1:$B$124,1,0),"")</f>
        <v/>
      </c>
      <c r="K106" s="7" t="str">
        <f>IFERROR(VLOOKUP(E106,Forcepoint!$A$1:$B$131,1,0),"")</f>
        <v/>
      </c>
      <c r="L106" s="7" t="str">
        <f>IFERROR(VLOOKUP(E106,Lansweeper!$A$1:$B$157,1,0),"")</f>
        <v/>
      </c>
      <c r="M106" s="7" t="str">
        <f>IFERROR(VLOOKUP(E106,Solarwind!$A$1:$B$132,1,0),"")</f>
        <v/>
      </c>
      <c r="N106" s="7" t="str">
        <f>IFERROR(VLOOKUP(E106,BitLocker!$A$1:$B$163,1,0),"")</f>
        <v/>
      </c>
      <c r="O106" s="9" t="str">
        <f>IFERROR(VLOOKUP(E106,McAfee!$A$1:$B$124,2,0),"")</f>
        <v/>
      </c>
      <c r="P106" s="7" t="str">
        <f>IF(COUNTIF(dataset[[#This Row],[McAfee]:[BitLocker]],dataset[[#This Row],[Hostname]])=5, "Compliance", "Non-compliance")</f>
        <v>Non-compliance</v>
      </c>
    </row>
    <row r="107" spans="1:16">
      <c r="A107" s="7">
        <v>106</v>
      </c>
      <c r="B107" s="7" t="s">
        <v>251</v>
      </c>
      <c r="C107" s="7" t="s">
        <v>258</v>
      </c>
      <c r="D107" s="8" t="s">
        <v>306</v>
      </c>
      <c r="E107" s="8" t="s">
        <v>429</v>
      </c>
      <c r="F107" s="8">
        <v>1989254</v>
      </c>
      <c r="G107" s="7" t="s">
        <v>166</v>
      </c>
      <c r="H107" s="8" t="s">
        <v>527</v>
      </c>
      <c r="I107" s="7" t="s">
        <v>40</v>
      </c>
      <c r="J107" s="7" t="str">
        <f>IFERROR(VLOOKUP(Dataset!E107,McAfee!$A$1:$B$124,1,0),"")</f>
        <v/>
      </c>
      <c r="K107" s="7" t="str">
        <f>IFERROR(VLOOKUP(E107,Forcepoint!$A$1:$B$131,1,0),"")</f>
        <v/>
      </c>
      <c r="L107" s="7" t="str">
        <f>IFERROR(VLOOKUP(E107,Lansweeper!$A$1:$B$157,1,0),"")</f>
        <v/>
      </c>
      <c r="M107" s="7" t="str">
        <f>IFERROR(VLOOKUP(E107,Solarwind!$A$1:$B$132,1,0),"")</f>
        <v/>
      </c>
      <c r="N107" s="7" t="str">
        <f>IFERROR(VLOOKUP(E107,BitLocker!$A$1:$B$163,1,0),"")</f>
        <v/>
      </c>
      <c r="O107" s="9" t="str">
        <f>IFERROR(VLOOKUP(E107,McAfee!$A$1:$B$124,2,0),"")</f>
        <v/>
      </c>
      <c r="P107" s="7" t="str">
        <f>IF(COUNTIF(dataset[[#This Row],[McAfee]:[BitLocker]],dataset[[#This Row],[Hostname]])=5, "Compliance", "Non-compliance")</f>
        <v>Non-compliance</v>
      </c>
    </row>
    <row r="108" spans="1:16">
      <c r="A108" s="7">
        <v>107</v>
      </c>
      <c r="B108" s="7" t="s">
        <v>251</v>
      </c>
      <c r="C108" s="7" t="s">
        <v>253</v>
      </c>
      <c r="D108" s="8" t="s">
        <v>283</v>
      </c>
      <c r="E108" s="8" t="s">
        <v>430</v>
      </c>
      <c r="F108" s="8">
        <v>2930102</v>
      </c>
      <c r="G108" s="7" t="s">
        <v>167</v>
      </c>
      <c r="H108" s="8" t="s">
        <v>528</v>
      </c>
      <c r="I108" s="7" t="s">
        <v>40</v>
      </c>
      <c r="J108" s="7" t="str">
        <f>IFERROR(VLOOKUP(Dataset!E108,McAfee!$A$1:$B$124,1,0),"")</f>
        <v/>
      </c>
      <c r="K108" s="7" t="str">
        <f>IFERROR(VLOOKUP(E108,Forcepoint!$A$1:$B$131,1,0),"")</f>
        <v/>
      </c>
      <c r="L108" s="7" t="str">
        <f>IFERROR(VLOOKUP(E108,Lansweeper!$A$1:$B$157,1,0),"")</f>
        <v/>
      </c>
      <c r="M108" s="7" t="str">
        <f>IFERROR(VLOOKUP(E108,Solarwind!$A$1:$B$132,1,0),"")</f>
        <v/>
      </c>
      <c r="N108" s="7" t="str">
        <f>IFERROR(VLOOKUP(E108,BitLocker!$A$1:$B$163,1,0),"")</f>
        <v/>
      </c>
      <c r="O108" s="9" t="str">
        <f>IFERROR(VLOOKUP(E108,McAfee!$A$1:$B$124,2,0),"")</f>
        <v/>
      </c>
      <c r="P108" s="7" t="str">
        <f>IF(COUNTIF(dataset[[#This Row],[McAfee]:[BitLocker]],dataset[[#This Row],[Hostname]])=5, "Compliance", "Non-compliance")</f>
        <v>Non-compliance</v>
      </c>
    </row>
    <row r="109" spans="1:16">
      <c r="A109" s="7">
        <v>108</v>
      </c>
      <c r="B109" s="7" t="s">
        <v>251</v>
      </c>
      <c r="C109" s="7" t="s">
        <v>258</v>
      </c>
      <c r="D109" s="8" t="s">
        <v>306</v>
      </c>
      <c r="E109" s="8" t="s">
        <v>431</v>
      </c>
      <c r="F109" s="8">
        <v>1011790</v>
      </c>
      <c r="G109" s="7" t="s">
        <v>168</v>
      </c>
      <c r="H109" s="8" t="s">
        <v>529</v>
      </c>
      <c r="I109" s="7" t="s">
        <v>23</v>
      </c>
      <c r="J109" s="7" t="str">
        <f>IFERROR(VLOOKUP(Dataset!E109,McAfee!$A$1:$B$124,1,0),"")</f>
        <v>1011790L</v>
      </c>
      <c r="K109" s="7" t="str">
        <f>IFERROR(VLOOKUP(E109,Forcepoint!$A$1:$B$131,1,0),"")</f>
        <v>1011790L</v>
      </c>
      <c r="L109" s="7" t="str">
        <f>IFERROR(VLOOKUP(E109,Lansweeper!$A$1:$B$157,1,0),"")</f>
        <v>1011790L</v>
      </c>
      <c r="M109" s="7" t="str">
        <f>IFERROR(VLOOKUP(E109,Solarwind!$A$1:$B$132,1,0),"")</f>
        <v>1011790L</v>
      </c>
      <c r="N109" s="7" t="str">
        <f>IFERROR(VLOOKUP(E109,BitLocker!$A$1:$B$163,1,0),"")</f>
        <v>1011790L</v>
      </c>
      <c r="O109" s="9">
        <f>IFERROR(VLOOKUP(E109,McAfee!$A$1:$B$124,2,0),"")</f>
        <v>45292</v>
      </c>
      <c r="P109" s="7" t="str">
        <f>IF(COUNTIF(dataset[[#This Row],[McAfee]:[BitLocker]],dataset[[#This Row],[Hostname]])=5, "Compliance", "Non-compliance")</f>
        <v>Compliance</v>
      </c>
    </row>
    <row r="110" spans="1:16">
      <c r="A110" s="7">
        <v>109</v>
      </c>
      <c r="B110" s="7" t="s">
        <v>251</v>
      </c>
      <c r="C110" s="7" t="s">
        <v>254</v>
      </c>
      <c r="D110" s="8" t="s">
        <v>321</v>
      </c>
      <c r="E110" s="8" t="s">
        <v>432</v>
      </c>
      <c r="F110" s="8">
        <v>1062666</v>
      </c>
      <c r="G110" s="7" t="s">
        <v>169</v>
      </c>
      <c r="H110" s="8" t="s">
        <v>524</v>
      </c>
      <c r="I110" s="7" t="s">
        <v>40</v>
      </c>
      <c r="J110" s="7" t="str">
        <f>IFERROR(VLOOKUP(Dataset!E110,McAfee!$A$1:$B$124,1,0),"")</f>
        <v>1062666L</v>
      </c>
      <c r="K110" s="7" t="str">
        <f>IFERROR(VLOOKUP(E110,Forcepoint!$A$1:$B$131,1,0),"")</f>
        <v>1062666L</v>
      </c>
      <c r="L110" s="7" t="str">
        <f>IFERROR(VLOOKUP(E110,Lansweeper!$A$1:$B$157,1,0),"")</f>
        <v>1062666L</v>
      </c>
      <c r="M110" s="7" t="str">
        <f>IFERROR(VLOOKUP(E110,Solarwind!$A$1:$B$132,1,0),"")</f>
        <v>1062666L</v>
      </c>
      <c r="N110" s="7" t="str">
        <f>IFERROR(VLOOKUP(E110,BitLocker!$A$1:$B$163,1,0),"")</f>
        <v>1062666L</v>
      </c>
      <c r="O110" s="9">
        <f>IFERROR(VLOOKUP(E110,McAfee!$A$1:$B$124,2,0),"")</f>
        <v>45323</v>
      </c>
      <c r="P110" s="7" t="str">
        <f>IF(COUNTIF(dataset[[#This Row],[McAfee]:[BitLocker]],dataset[[#This Row],[Hostname]])=5, "Compliance", "Non-compliance")</f>
        <v>Compliance</v>
      </c>
    </row>
    <row r="111" spans="1:16">
      <c r="A111" s="7">
        <v>110</v>
      </c>
      <c r="B111" s="7" t="s">
        <v>251</v>
      </c>
      <c r="C111" s="7" t="s">
        <v>254</v>
      </c>
      <c r="D111" s="8" t="s">
        <v>321</v>
      </c>
      <c r="E111" s="8" t="s">
        <v>433</v>
      </c>
      <c r="F111" s="8">
        <v>2910723</v>
      </c>
      <c r="G111" s="7" t="s">
        <v>62</v>
      </c>
      <c r="H111" s="8" t="s">
        <v>525</v>
      </c>
      <c r="I111" s="7" t="s">
        <v>40</v>
      </c>
      <c r="J111" s="7" t="str">
        <f>IFERROR(VLOOKUP(Dataset!E111,McAfee!$A$1:$B$124,1,0),"")</f>
        <v>2910723L</v>
      </c>
      <c r="K111" s="7" t="str">
        <f>IFERROR(VLOOKUP(E111,Forcepoint!$A$1:$B$131,1,0),"")</f>
        <v>2910723L</v>
      </c>
      <c r="L111" s="7" t="str">
        <f>IFERROR(VLOOKUP(E111,Lansweeper!$A$1:$B$157,1,0),"")</f>
        <v>2910723L</v>
      </c>
      <c r="M111" s="7" t="str">
        <f>IFERROR(VLOOKUP(E111,Solarwind!$A$1:$B$132,1,0),"")</f>
        <v>2910723L</v>
      </c>
      <c r="N111" s="7" t="str">
        <f>IFERROR(VLOOKUP(E111,BitLocker!$A$1:$B$163,1,0),"")</f>
        <v>2910723L</v>
      </c>
      <c r="O111" s="9">
        <f>IFERROR(VLOOKUP(E111,McAfee!$A$1:$B$124,2,0),"")</f>
        <v>45352</v>
      </c>
      <c r="P111" s="7" t="str">
        <f>IF(COUNTIF(dataset[[#This Row],[McAfee]:[BitLocker]],dataset[[#This Row],[Hostname]])=5, "Compliance", "Non-compliance")</f>
        <v>Compliance</v>
      </c>
    </row>
    <row r="112" spans="1:16">
      <c r="A112" s="7">
        <v>111</v>
      </c>
      <c r="B112" s="7" t="s">
        <v>251</v>
      </c>
      <c r="C112" s="7" t="s">
        <v>253</v>
      </c>
      <c r="D112" s="8" t="s">
        <v>283</v>
      </c>
      <c r="E112" s="8" t="s">
        <v>434</v>
      </c>
      <c r="F112" s="8">
        <v>1384386</v>
      </c>
      <c r="G112" s="7" t="s">
        <v>170</v>
      </c>
      <c r="H112" s="8" t="s">
        <v>526</v>
      </c>
      <c r="I112" s="7" t="s">
        <v>40</v>
      </c>
      <c r="J112" s="7" t="str">
        <f>IFERROR(VLOOKUP(Dataset!E112,McAfee!$A$1:$B$124,1,0),"")</f>
        <v>1384386L</v>
      </c>
      <c r="K112" s="7" t="str">
        <f>IFERROR(VLOOKUP(E112,Forcepoint!$A$1:$B$131,1,0),"")</f>
        <v>1384386L</v>
      </c>
      <c r="L112" s="7" t="str">
        <f>IFERROR(VLOOKUP(E112,Lansweeper!$A$1:$B$157,1,0),"")</f>
        <v>1384386L</v>
      </c>
      <c r="M112" s="7" t="str">
        <f>IFERROR(VLOOKUP(E112,Solarwind!$A$1:$B$132,1,0),"")</f>
        <v>1384386L</v>
      </c>
      <c r="N112" s="7" t="str">
        <f>IFERROR(VLOOKUP(E112,BitLocker!$A$1:$B$163,1,0),"")</f>
        <v>1384386L</v>
      </c>
      <c r="O112" s="9">
        <f>IFERROR(VLOOKUP(E112,McAfee!$A$1:$B$124,2,0),"")</f>
        <v>45292</v>
      </c>
      <c r="P112" s="7" t="str">
        <f>IF(COUNTIF(dataset[[#This Row],[McAfee]:[BitLocker]],dataset[[#This Row],[Hostname]])=5, "Compliance", "Non-compliance")</f>
        <v>Compliance</v>
      </c>
    </row>
    <row r="113" spans="1:16">
      <c r="A113" s="7">
        <v>112</v>
      </c>
      <c r="B113" s="7" t="s">
        <v>251</v>
      </c>
      <c r="C113" s="7" t="s">
        <v>255</v>
      </c>
      <c r="D113" s="8" t="s">
        <v>283</v>
      </c>
      <c r="E113" s="8" t="s">
        <v>435</v>
      </c>
      <c r="F113" s="8">
        <v>1769720</v>
      </c>
      <c r="G113" s="7" t="s">
        <v>171</v>
      </c>
      <c r="H113" s="8" t="s">
        <v>527</v>
      </c>
      <c r="I113" s="7" t="s">
        <v>40</v>
      </c>
      <c r="J113" s="7" t="str">
        <f>IFERROR(VLOOKUP(Dataset!E113,McAfee!$A$1:$B$124,1,0),"")</f>
        <v>1769720L</v>
      </c>
      <c r="K113" s="7" t="str">
        <f>IFERROR(VLOOKUP(E113,Forcepoint!$A$1:$B$131,1,0),"")</f>
        <v>1769720L</v>
      </c>
      <c r="L113" s="7" t="str">
        <f>IFERROR(VLOOKUP(E113,Lansweeper!$A$1:$B$157,1,0),"")</f>
        <v>1769720L</v>
      </c>
      <c r="M113" s="7" t="str">
        <f>IFERROR(VLOOKUP(E113,Solarwind!$A$1:$B$132,1,0),"")</f>
        <v>1769720L</v>
      </c>
      <c r="N113" s="7" t="str">
        <f>IFERROR(VLOOKUP(E113,BitLocker!$A$1:$B$163,1,0),"")</f>
        <v>1769720L</v>
      </c>
      <c r="O113" s="9">
        <f>IFERROR(VLOOKUP(E113,McAfee!$A$1:$B$124,2,0),"")</f>
        <v>45323</v>
      </c>
      <c r="P113" s="7" t="str">
        <f>IF(COUNTIF(dataset[[#This Row],[McAfee]:[BitLocker]],dataset[[#This Row],[Hostname]])=5, "Compliance", "Non-compliance")</f>
        <v>Compliance</v>
      </c>
    </row>
    <row r="114" spans="1:16">
      <c r="A114" s="7">
        <v>113</v>
      </c>
      <c r="B114" s="7" t="s">
        <v>251</v>
      </c>
      <c r="C114" s="7" t="s">
        <v>256</v>
      </c>
      <c r="D114" s="8" t="s">
        <v>304</v>
      </c>
      <c r="E114" s="8" t="s">
        <v>436</v>
      </c>
      <c r="F114" s="8">
        <v>1640447</v>
      </c>
      <c r="G114" s="7" t="s">
        <v>172</v>
      </c>
      <c r="H114" s="8" t="s">
        <v>528</v>
      </c>
      <c r="I114" s="7" t="s">
        <v>40</v>
      </c>
      <c r="J114" s="7" t="str">
        <f>IFERROR(VLOOKUP(Dataset!E114,McAfee!$A$1:$B$124,1,0),"")</f>
        <v>1640447L</v>
      </c>
      <c r="K114" s="7" t="str">
        <f>IFERROR(VLOOKUP(E114,Forcepoint!$A$1:$B$131,1,0),"")</f>
        <v>1640447L</v>
      </c>
      <c r="L114" s="7" t="str">
        <f>IFERROR(VLOOKUP(E114,Lansweeper!$A$1:$B$157,1,0),"")</f>
        <v>1640447L</v>
      </c>
      <c r="M114" s="7" t="str">
        <f>IFERROR(VLOOKUP(E114,Solarwind!$A$1:$B$132,1,0),"")</f>
        <v>1640447L</v>
      </c>
      <c r="N114" s="7" t="str">
        <f>IFERROR(VLOOKUP(E114,BitLocker!$A$1:$B$163,1,0),"")</f>
        <v>1640447L</v>
      </c>
      <c r="O114" s="9">
        <f>IFERROR(VLOOKUP(E114,McAfee!$A$1:$B$124,2,0),"")</f>
        <v>45352</v>
      </c>
      <c r="P114" s="7" t="str">
        <f>IF(COUNTIF(dataset[[#This Row],[McAfee]:[BitLocker]],dataset[[#This Row],[Hostname]])=5, "Compliance", "Non-compliance")</f>
        <v>Compliance</v>
      </c>
    </row>
    <row r="115" spans="1:16">
      <c r="A115" s="7">
        <v>114</v>
      </c>
      <c r="B115" s="7" t="s">
        <v>251</v>
      </c>
      <c r="C115" s="7" t="s">
        <v>257</v>
      </c>
      <c r="D115" s="8" t="s">
        <v>305</v>
      </c>
      <c r="E115" s="8" t="s">
        <v>437</v>
      </c>
      <c r="F115" s="8">
        <v>1804164</v>
      </c>
      <c r="G115" s="7" t="s">
        <v>173</v>
      </c>
      <c r="H115" s="8" t="s">
        <v>529</v>
      </c>
      <c r="I115" s="7" t="s">
        <v>40</v>
      </c>
      <c r="J115" s="7" t="str">
        <f>IFERROR(VLOOKUP(Dataset!E115,McAfee!$A$1:$B$124,1,0),"")</f>
        <v>1804164L</v>
      </c>
      <c r="K115" s="7" t="str">
        <f>IFERROR(VLOOKUP(E115,Forcepoint!$A$1:$B$131,1,0),"")</f>
        <v>1804164L</v>
      </c>
      <c r="L115" s="7" t="str">
        <f>IFERROR(VLOOKUP(E115,Lansweeper!$A$1:$B$157,1,0),"")</f>
        <v>1804164L</v>
      </c>
      <c r="M115" s="7" t="str">
        <f>IFERROR(VLOOKUP(E115,Solarwind!$A$1:$B$132,1,0),"")</f>
        <v>1804164L</v>
      </c>
      <c r="N115" s="7" t="str">
        <f>IFERROR(VLOOKUP(E115,BitLocker!$A$1:$B$163,1,0),"")</f>
        <v>1804164L</v>
      </c>
      <c r="O115" s="9">
        <f>IFERROR(VLOOKUP(E115,McAfee!$A$1:$B$124,2,0),"")</f>
        <v>45292</v>
      </c>
      <c r="P115" s="7" t="str">
        <f>IF(COUNTIF(dataset[[#This Row],[McAfee]:[BitLocker]],dataset[[#This Row],[Hostname]])=5, "Compliance", "Non-compliance")</f>
        <v>Compliance</v>
      </c>
    </row>
    <row r="116" spans="1:16">
      <c r="A116" s="7">
        <v>115</v>
      </c>
      <c r="B116" s="7" t="s">
        <v>251</v>
      </c>
      <c r="C116" s="7" t="s">
        <v>254</v>
      </c>
      <c r="D116" s="8" t="s">
        <v>321</v>
      </c>
      <c r="E116" s="8" t="s">
        <v>438</v>
      </c>
      <c r="F116" s="8">
        <v>2070669</v>
      </c>
      <c r="G116" s="7" t="s">
        <v>174</v>
      </c>
      <c r="H116" s="8" t="s">
        <v>524</v>
      </c>
      <c r="I116" s="7" t="s">
        <v>40</v>
      </c>
      <c r="J116" s="7" t="str">
        <f>IFERROR(VLOOKUP(Dataset!E116,McAfee!$A$1:$B$124,1,0),"")</f>
        <v>2070669L</v>
      </c>
      <c r="K116" s="7" t="str">
        <f>IFERROR(VLOOKUP(E116,Forcepoint!$A$1:$B$131,1,0),"")</f>
        <v>2070669L</v>
      </c>
      <c r="L116" s="7" t="str">
        <f>IFERROR(VLOOKUP(E116,Lansweeper!$A$1:$B$157,1,0),"")</f>
        <v>2070669L</v>
      </c>
      <c r="M116" s="7" t="str">
        <f>IFERROR(VLOOKUP(E116,Solarwind!$A$1:$B$132,1,0),"")</f>
        <v>2070669L</v>
      </c>
      <c r="N116" s="7" t="str">
        <f>IFERROR(VLOOKUP(E116,BitLocker!$A$1:$B$163,1,0),"")</f>
        <v>2070669L</v>
      </c>
      <c r="O116" s="9">
        <f>IFERROR(VLOOKUP(E116,McAfee!$A$1:$B$124,2,0),"")</f>
        <v>45323</v>
      </c>
      <c r="P116" s="7" t="str">
        <f>IF(COUNTIF(dataset[[#This Row],[McAfee]:[BitLocker]],dataset[[#This Row],[Hostname]])=5, "Compliance", "Non-compliance")</f>
        <v>Compliance</v>
      </c>
    </row>
    <row r="117" spans="1:16">
      <c r="A117" s="7">
        <v>116</v>
      </c>
      <c r="B117" s="7" t="s">
        <v>251</v>
      </c>
      <c r="C117" s="7" t="s">
        <v>252</v>
      </c>
      <c r="D117" s="8" t="s">
        <v>303</v>
      </c>
      <c r="E117" s="8" t="s">
        <v>439</v>
      </c>
      <c r="F117" s="8">
        <v>2625327</v>
      </c>
      <c r="G117" s="7" t="s">
        <v>175</v>
      </c>
      <c r="H117" s="8" t="s">
        <v>525</v>
      </c>
      <c r="I117" s="7" t="s">
        <v>41</v>
      </c>
      <c r="J117" s="7" t="str">
        <f>IFERROR(VLOOKUP(Dataset!E117,McAfee!$A$1:$B$124,1,0),"")</f>
        <v>2625327L</v>
      </c>
      <c r="K117" s="7" t="str">
        <f>IFERROR(VLOOKUP(E117,Forcepoint!$A$1:$B$131,1,0),"")</f>
        <v>2625327L</v>
      </c>
      <c r="L117" s="7" t="str">
        <f>IFERROR(VLOOKUP(E117,Lansweeper!$A$1:$B$157,1,0),"")</f>
        <v>2625327L</v>
      </c>
      <c r="M117" s="7" t="str">
        <f>IFERROR(VLOOKUP(E117,Solarwind!$A$1:$B$132,1,0),"")</f>
        <v>2625327L</v>
      </c>
      <c r="N117" s="7" t="str">
        <f>IFERROR(VLOOKUP(E117,BitLocker!$A$1:$B$163,1,0),"")</f>
        <v>2625327L</v>
      </c>
      <c r="O117" s="9">
        <f>IFERROR(VLOOKUP(E117,McAfee!$A$1:$B$124,2,0),"")</f>
        <v>45352</v>
      </c>
      <c r="P117" s="7" t="str">
        <f>IF(COUNTIF(dataset[[#This Row],[McAfee]:[BitLocker]],dataset[[#This Row],[Hostname]])=5, "Compliance", "Non-compliance")</f>
        <v>Compliance</v>
      </c>
    </row>
    <row r="118" spans="1:16">
      <c r="A118" s="7">
        <v>117</v>
      </c>
      <c r="B118" s="7" t="s">
        <v>259</v>
      </c>
      <c r="C118" s="7" t="s">
        <v>260</v>
      </c>
      <c r="D118" s="8" t="s">
        <v>307</v>
      </c>
      <c r="E118" s="8" t="s">
        <v>440</v>
      </c>
      <c r="F118" s="8">
        <v>2339096</v>
      </c>
      <c r="G118" s="7" t="s">
        <v>176</v>
      </c>
      <c r="H118" s="8" t="s">
        <v>526</v>
      </c>
      <c r="I118" s="7" t="s">
        <v>40</v>
      </c>
      <c r="J118" s="7" t="str">
        <f>IFERROR(VLOOKUP(Dataset!E118,McAfee!$A$1:$B$124,1,0),"")</f>
        <v/>
      </c>
      <c r="K118" s="7" t="str">
        <f>IFERROR(VLOOKUP(E118,Forcepoint!$A$1:$B$131,1,0),"")</f>
        <v/>
      </c>
      <c r="L118" s="7" t="str">
        <f>IFERROR(VLOOKUP(E118,Lansweeper!$A$1:$B$157,1,0),"")</f>
        <v>2339096L</v>
      </c>
      <c r="M118" s="7" t="str">
        <f>IFERROR(VLOOKUP(E118,Solarwind!$A$1:$B$132,1,0),"")</f>
        <v/>
      </c>
      <c r="N118" s="7" t="str">
        <f>IFERROR(VLOOKUP(E118,BitLocker!$A$1:$B$163,1,0),"")</f>
        <v/>
      </c>
      <c r="O118" s="9" t="str">
        <f>IFERROR(VLOOKUP(E118,McAfee!$A$1:$B$124,2,0),"")</f>
        <v/>
      </c>
      <c r="P118" s="7" t="str">
        <f>IF(COUNTIF(dataset[[#This Row],[McAfee]:[BitLocker]],dataset[[#This Row],[Hostname]])=5, "Compliance", "Non-compliance")</f>
        <v>Non-compliance</v>
      </c>
    </row>
    <row r="119" spans="1:16">
      <c r="A119" s="7">
        <v>118</v>
      </c>
      <c r="B119" s="7" t="s">
        <v>259</v>
      </c>
      <c r="C119" s="7" t="s">
        <v>261</v>
      </c>
      <c r="D119" s="8" t="s">
        <v>308</v>
      </c>
      <c r="E119" s="8" t="s">
        <v>441</v>
      </c>
      <c r="F119" s="8">
        <v>2459445</v>
      </c>
      <c r="G119" s="7" t="s">
        <v>177</v>
      </c>
      <c r="H119" s="8" t="s">
        <v>527</v>
      </c>
      <c r="I119" s="7" t="s">
        <v>12</v>
      </c>
      <c r="J119" s="7" t="str">
        <f>IFERROR(VLOOKUP(Dataset!E119,McAfee!$A$1:$B$124,1,0),"")</f>
        <v/>
      </c>
      <c r="K119" s="7" t="str">
        <f>IFERROR(VLOOKUP(E119,Forcepoint!$A$1:$B$131,1,0),"")</f>
        <v/>
      </c>
      <c r="L119" s="7" t="str">
        <f>IFERROR(VLOOKUP(E119,Lansweeper!$A$1:$B$157,1,0),"")</f>
        <v>2459445L</v>
      </c>
      <c r="M119" s="7" t="str">
        <f>IFERROR(VLOOKUP(E119,Solarwind!$A$1:$B$132,1,0),"")</f>
        <v/>
      </c>
      <c r="N119" s="7" t="str">
        <f>IFERROR(VLOOKUP(E119,BitLocker!$A$1:$B$163,1,0),"")</f>
        <v/>
      </c>
      <c r="O119" s="9" t="str">
        <f>IFERROR(VLOOKUP(E119,McAfee!$A$1:$B$124,2,0),"")</f>
        <v/>
      </c>
      <c r="P119" s="7" t="str">
        <f>IF(COUNTIF(dataset[[#This Row],[McAfee]:[BitLocker]],dataset[[#This Row],[Hostname]])=5, "Compliance", "Non-compliance")</f>
        <v>Non-compliance</v>
      </c>
    </row>
    <row r="120" spans="1:16">
      <c r="A120" s="7">
        <v>119</v>
      </c>
      <c r="B120" s="7" t="s">
        <v>259</v>
      </c>
      <c r="C120" s="7" t="s">
        <v>262</v>
      </c>
      <c r="D120" s="8" t="s">
        <v>322</v>
      </c>
      <c r="E120" s="8" t="s">
        <v>442</v>
      </c>
      <c r="F120" s="8">
        <v>1252517</v>
      </c>
      <c r="G120" s="7" t="s">
        <v>178</v>
      </c>
      <c r="H120" s="8" t="s">
        <v>528</v>
      </c>
      <c r="I120" s="7" t="s">
        <v>12</v>
      </c>
      <c r="J120" s="7" t="str">
        <f>IFERROR(VLOOKUP(Dataset!E120,McAfee!$A$1:$B$124,1,0),"")</f>
        <v/>
      </c>
      <c r="K120" s="7" t="str">
        <f>IFERROR(VLOOKUP(E120,Forcepoint!$A$1:$B$131,1,0),"")</f>
        <v/>
      </c>
      <c r="L120" s="7" t="str">
        <f>IFERROR(VLOOKUP(E120,Lansweeper!$A$1:$B$157,1,0),"")</f>
        <v>1252517L</v>
      </c>
      <c r="M120" s="7" t="str">
        <f>IFERROR(VLOOKUP(E120,Solarwind!$A$1:$B$132,1,0),"")</f>
        <v/>
      </c>
      <c r="N120" s="7" t="str">
        <f>IFERROR(VLOOKUP(E120,BitLocker!$A$1:$B$163,1,0),"")</f>
        <v/>
      </c>
      <c r="O120" s="9" t="str">
        <f>IFERROR(VLOOKUP(E120,McAfee!$A$1:$B$124,2,0),"")</f>
        <v/>
      </c>
      <c r="P120" s="7" t="str">
        <f>IF(COUNTIF(dataset[[#This Row],[McAfee]:[BitLocker]],dataset[[#This Row],[Hostname]])=5, "Compliance", "Non-compliance")</f>
        <v>Non-compliance</v>
      </c>
    </row>
    <row r="121" spans="1:16">
      <c r="A121" s="7">
        <v>120</v>
      </c>
      <c r="B121" s="7" t="s">
        <v>259</v>
      </c>
      <c r="C121" s="7" t="s">
        <v>262</v>
      </c>
      <c r="D121" s="8" t="s">
        <v>322</v>
      </c>
      <c r="E121" s="8" t="s">
        <v>443</v>
      </c>
      <c r="F121" s="8">
        <v>1118253</v>
      </c>
      <c r="G121" s="7" t="s">
        <v>63</v>
      </c>
      <c r="H121" s="8" t="s">
        <v>529</v>
      </c>
      <c r="I121" s="7" t="s">
        <v>40</v>
      </c>
      <c r="J121" s="7" t="str">
        <f>IFERROR(VLOOKUP(Dataset!E121,McAfee!$A$1:$B$124,1,0),"")</f>
        <v/>
      </c>
      <c r="K121" s="7" t="str">
        <f>IFERROR(VLOOKUP(E121,Forcepoint!$A$1:$B$131,1,0),"")</f>
        <v/>
      </c>
      <c r="L121" s="7" t="str">
        <f>IFERROR(VLOOKUP(E121,Lansweeper!$A$1:$B$157,1,0),"")</f>
        <v>1118253L</v>
      </c>
      <c r="M121" s="7" t="str">
        <f>IFERROR(VLOOKUP(E121,Solarwind!$A$1:$B$132,1,0),"")</f>
        <v/>
      </c>
      <c r="N121" s="7" t="str">
        <f>IFERROR(VLOOKUP(E121,BitLocker!$A$1:$B$163,1,0),"")</f>
        <v/>
      </c>
      <c r="O121" s="9" t="str">
        <f>IFERROR(VLOOKUP(E121,McAfee!$A$1:$B$124,2,0),"")</f>
        <v/>
      </c>
      <c r="P121" s="7" t="str">
        <f>IF(COUNTIF(dataset[[#This Row],[McAfee]:[BitLocker]],dataset[[#This Row],[Hostname]])=5, "Compliance", "Non-compliance")</f>
        <v>Non-compliance</v>
      </c>
    </row>
    <row r="122" spans="1:16">
      <c r="A122" s="7">
        <v>121</v>
      </c>
      <c r="B122" s="7" t="s">
        <v>259</v>
      </c>
      <c r="C122" s="7" t="s">
        <v>263</v>
      </c>
      <c r="D122" s="8" t="s">
        <v>309</v>
      </c>
      <c r="E122" s="8" t="s">
        <v>444</v>
      </c>
      <c r="F122" s="8">
        <v>2816557</v>
      </c>
      <c r="G122" s="7" t="s">
        <v>179</v>
      </c>
      <c r="H122" s="8" t="s">
        <v>524</v>
      </c>
      <c r="I122" s="7" t="s">
        <v>40</v>
      </c>
      <c r="J122" s="7" t="str">
        <f>IFERROR(VLOOKUP(Dataset!E122,McAfee!$A$1:$B$124,1,0),"")</f>
        <v/>
      </c>
      <c r="K122" s="7" t="str">
        <f>IFERROR(VLOOKUP(E122,Forcepoint!$A$1:$B$131,1,0),"")</f>
        <v/>
      </c>
      <c r="L122" s="7" t="str">
        <f>IFERROR(VLOOKUP(E122,Lansweeper!$A$1:$B$157,1,0),"")</f>
        <v>2816557L</v>
      </c>
      <c r="M122" s="7" t="str">
        <f>IFERROR(VLOOKUP(E122,Solarwind!$A$1:$B$132,1,0),"")</f>
        <v/>
      </c>
      <c r="N122" s="7" t="str">
        <f>IFERROR(VLOOKUP(E122,BitLocker!$A$1:$B$163,1,0),"")</f>
        <v/>
      </c>
      <c r="O122" s="9" t="str">
        <f>IFERROR(VLOOKUP(E122,McAfee!$A$1:$B$124,2,0),"")</f>
        <v/>
      </c>
      <c r="P122" s="7" t="str">
        <f>IF(COUNTIF(dataset[[#This Row],[McAfee]:[BitLocker]],dataset[[#This Row],[Hostname]])=5, "Compliance", "Non-compliance")</f>
        <v>Non-compliance</v>
      </c>
    </row>
    <row r="123" spans="1:16">
      <c r="A123" s="7">
        <v>122</v>
      </c>
      <c r="B123" s="7" t="s">
        <v>259</v>
      </c>
      <c r="C123" s="7" t="s">
        <v>262</v>
      </c>
      <c r="D123" s="8" t="s">
        <v>322</v>
      </c>
      <c r="E123" s="8" t="s">
        <v>445</v>
      </c>
      <c r="F123" s="8">
        <v>1161855</v>
      </c>
      <c r="G123" s="7" t="s">
        <v>180</v>
      </c>
      <c r="H123" s="8" t="s">
        <v>525</v>
      </c>
      <c r="I123" s="7" t="s">
        <v>40</v>
      </c>
      <c r="J123" s="7" t="str">
        <f>IFERROR(VLOOKUP(Dataset!E123,McAfee!$A$1:$B$124,1,0),"")</f>
        <v/>
      </c>
      <c r="K123" s="7" t="str">
        <f>IFERROR(VLOOKUP(E123,Forcepoint!$A$1:$B$131,1,0),"")</f>
        <v/>
      </c>
      <c r="L123" s="7" t="str">
        <f>IFERROR(VLOOKUP(E123,Lansweeper!$A$1:$B$157,1,0),"")</f>
        <v>1161855L</v>
      </c>
      <c r="M123" s="7" t="str">
        <f>IFERROR(VLOOKUP(E123,Solarwind!$A$1:$B$132,1,0),"")</f>
        <v/>
      </c>
      <c r="N123" s="7" t="str">
        <f>IFERROR(VLOOKUP(E123,BitLocker!$A$1:$B$163,1,0),"")</f>
        <v/>
      </c>
      <c r="O123" s="9" t="str">
        <f>IFERROR(VLOOKUP(E123,McAfee!$A$1:$B$124,2,0),"")</f>
        <v/>
      </c>
      <c r="P123" s="7" t="str">
        <f>IF(COUNTIF(dataset[[#This Row],[McAfee]:[BitLocker]],dataset[[#This Row],[Hostname]])=5, "Compliance", "Non-compliance")</f>
        <v>Non-compliance</v>
      </c>
    </row>
    <row r="124" spans="1:16">
      <c r="A124" s="7">
        <v>123</v>
      </c>
      <c r="B124" s="7" t="s">
        <v>259</v>
      </c>
      <c r="C124" s="7" t="s">
        <v>261</v>
      </c>
      <c r="D124" s="8" t="s">
        <v>308</v>
      </c>
      <c r="E124" s="8" t="s">
        <v>446</v>
      </c>
      <c r="F124" s="8">
        <v>2743069</v>
      </c>
      <c r="G124" s="7" t="s">
        <v>181</v>
      </c>
      <c r="H124" s="8" t="s">
        <v>526</v>
      </c>
      <c r="I124" s="7" t="s">
        <v>39</v>
      </c>
      <c r="J124" s="7" t="str">
        <f>IFERROR(VLOOKUP(Dataset!E124,McAfee!$A$1:$B$124,1,0),"")</f>
        <v/>
      </c>
      <c r="K124" s="7" t="str">
        <f>IFERROR(VLOOKUP(E124,Forcepoint!$A$1:$B$131,1,0),"")</f>
        <v/>
      </c>
      <c r="L124" s="7" t="str">
        <f>IFERROR(VLOOKUP(E124,Lansweeper!$A$1:$B$157,1,0),"")</f>
        <v>2743069L</v>
      </c>
      <c r="M124" s="7" t="str">
        <f>IFERROR(VLOOKUP(E124,Solarwind!$A$1:$B$132,1,0),"")</f>
        <v/>
      </c>
      <c r="N124" s="7" t="str">
        <f>IFERROR(VLOOKUP(E124,BitLocker!$A$1:$B$163,1,0),"")</f>
        <v/>
      </c>
      <c r="O124" s="9" t="str">
        <f>IFERROR(VLOOKUP(E124,McAfee!$A$1:$B$124,2,0),"")</f>
        <v/>
      </c>
      <c r="P124" s="7" t="str">
        <f>IF(COUNTIF(dataset[[#This Row],[McAfee]:[BitLocker]],dataset[[#This Row],[Hostname]])=5, "Compliance", "Non-compliance")</f>
        <v>Non-compliance</v>
      </c>
    </row>
    <row r="125" spans="1:16">
      <c r="A125" s="7">
        <v>124</v>
      </c>
      <c r="B125" s="7" t="s">
        <v>259</v>
      </c>
      <c r="C125" s="7" t="s">
        <v>261</v>
      </c>
      <c r="D125" s="8" t="s">
        <v>308</v>
      </c>
      <c r="E125" s="8" t="s">
        <v>447</v>
      </c>
      <c r="F125" s="8">
        <v>2103307</v>
      </c>
      <c r="G125" s="7" t="s">
        <v>182</v>
      </c>
      <c r="H125" s="8" t="s">
        <v>527</v>
      </c>
      <c r="I125" s="7" t="s">
        <v>40</v>
      </c>
      <c r="J125" s="7" t="str">
        <f>IFERROR(VLOOKUP(Dataset!E125,McAfee!$A$1:$B$124,1,0),"")</f>
        <v/>
      </c>
      <c r="K125" s="7" t="str">
        <f>IFERROR(VLOOKUP(E125,Forcepoint!$A$1:$B$131,1,0),"")</f>
        <v/>
      </c>
      <c r="L125" s="7" t="str">
        <f>IFERROR(VLOOKUP(E125,Lansweeper!$A$1:$B$157,1,0),"")</f>
        <v>2103307L</v>
      </c>
      <c r="M125" s="7" t="str">
        <f>IFERROR(VLOOKUP(E125,Solarwind!$A$1:$B$132,1,0),"")</f>
        <v/>
      </c>
      <c r="N125" s="7" t="str">
        <f>IFERROR(VLOOKUP(E125,BitLocker!$A$1:$B$163,1,0),"")</f>
        <v/>
      </c>
      <c r="O125" s="9" t="str">
        <f>IFERROR(VLOOKUP(E125,McAfee!$A$1:$B$124,2,0),"")</f>
        <v/>
      </c>
      <c r="P125" s="7" t="str">
        <f>IF(COUNTIF(dataset[[#This Row],[McAfee]:[BitLocker]],dataset[[#This Row],[Hostname]])=5, "Compliance", "Non-compliance")</f>
        <v>Non-compliance</v>
      </c>
    </row>
    <row r="126" spans="1:16">
      <c r="A126" s="7">
        <v>125</v>
      </c>
      <c r="B126" s="7" t="s">
        <v>259</v>
      </c>
      <c r="C126" s="7" t="s">
        <v>263</v>
      </c>
      <c r="D126" s="8" t="s">
        <v>309</v>
      </c>
      <c r="E126" s="8" t="s">
        <v>448</v>
      </c>
      <c r="F126" s="8">
        <v>2014439</v>
      </c>
      <c r="G126" s="7" t="s">
        <v>183</v>
      </c>
      <c r="H126" s="8" t="s">
        <v>528</v>
      </c>
      <c r="I126" s="7" t="s">
        <v>40</v>
      </c>
      <c r="J126" s="7" t="str">
        <f>IFERROR(VLOOKUP(Dataset!E126,McAfee!$A$1:$B$124,1,0),"")</f>
        <v/>
      </c>
      <c r="K126" s="7" t="str">
        <f>IFERROR(VLOOKUP(E126,Forcepoint!$A$1:$B$131,1,0),"")</f>
        <v/>
      </c>
      <c r="L126" s="7" t="str">
        <f>IFERROR(VLOOKUP(E126,Lansweeper!$A$1:$B$157,1,0),"")</f>
        <v>2014439L</v>
      </c>
      <c r="M126" s="7" t="str">
        <f>IFERROR(VLOOKUP(E126,Solarwind!$A$1:$B$132,1,0),"")</f>
        <v/>
      </c>
      <c r="N126" s="7" t="str">
        <f>IFERROR(VLOOKUP(E126,BitLocker!$A$1:$B$163,1,0),"")</f>
        <v/>
      </c>
      <c r="O126" s="9" t="str">
        <f>IFERROR(VLOOKUP(E126,McAfee!$A$1:$B$124,2,0),"")</f>
        <v/>
      </c>
      <c r="P126" s="7" t="str">
        <f>IF(COUNTIF(dataset[[#This Row],[McAfee]:[BitLocker]],dataset[[#This Row],[Hostname]])=5, "Compliance", "Non-compliance")</f>
        <v>Non-compliance</v>
      </c>
    </row>
    <row r="127" spans="1:16">
      <c r="A127" s="7">
        <v>126</v>
      </c>
      <c r="B127" s="7" t="s">
        <v>259</v>
      </c>
      <c r="C127" s="7" t="s">
        <v>264</v>
      </c>
      <c r="D127" s="8" t="s">
        <v>310</v>
      </c>
      <c r="E127" s="8" t="s">
        <v>449</v>
      </c>
      <c r="F127" s="8">
        <v>2000617</v>
      </c>
      <c r="G127" s="7" t="s">
        <v>184</v>
      </c>
      <c r="H127" s="8" t="s">
        <v>529</v>
      </c>
      <c r="I127" s="7" t="s">
        <v>40</v>
      </c>
      <c r="J127" s="7" t="str">
        <f>IFERROR(VLOOKUP(Dataset!E127,McAfee!$A$1:$B$124,1,0),"")</f>
        <v/>
      </c>
      <c r="K127" s="7" t="str">
        <f>IFERROR(VLOOKUP(E127,Forcepoint!$A$1:$B$131,1,0),"")</f>
        <v/>
      </c>
      <c r="L127" s="7" t="str">
        <f>IFERROR(VLOOKUP(E127,Lansweeper!$A$1:$B$157,1,0),"")</f>
        <v>2000617L</v>
      </c>
      <c r="M127" s="7" t="str">
        <f>IFERROR(VLOOKUP(E127,Solarwind!$A$1:$B$132,1,0),"")</f>
        <v/>
      </c>
      <c r="N127" s="7" t="str">
        <f>IFERROR(VLOOKUP(E127,BitLocker!$A$1:$B$163,1,0),"")</f>
        <v/>
      </c>
      <c r="O127" s="9" t="str">
        <f>IFERROR(VLOOKUP(E127,McAfee!$A$1:$B$124,2,0),"")</f>
        <v/>
      </c>
      <c r="P127" s="7" t="str">
        <f>IF(COUNTIF(dataset[[#This Row],[McAfee]:[BitLocker]],dataset[[#This Row],[Hostname]])=5, "Compliance", "Non-compliance")</f>
        <v>Non-compliance</v>
      </c>
    </row>
    <row r="128" spans="1:16">
      <c r="A128" s="7">
        <v>127</v>
      </c>
      <c r="B128" s="7" t="s">
        <v>259</v>
      </c>
      <c r="C128" s="7" t="s">
        <v>264</v>
      </c>
      <c r="D128" s="8" t="s">
        <v>310</v>
      </c>
      <c r="E128" s="8" t="s">
        <v>450</v>
      </c>
      <c r="F128" s="8">
        <v>2757676</v>
      </c>
      <c r="G128" s="7" t="s">
        <v>185</v>
      </c>
      <c r="H128" s="8" t="s">
        <v>524</v>
      </c>
      <c r="I128" s="7" t="s">
        <v>40</v>
      </c>
      <c r="J128" s="7" t="str">
        <f>IFERROR(VLOOKUP(Dataset!E128,McAfee!$A$1:$B$124,1,0),"")</f>
        <v/>
      </c>
      <c r="K128" s="7" t="str">
        <f>IFERROR(VLOOKUP(E128,Forcepoint!$A$1:$B$131,1,0),"")</f>
        <v/>
      </c>
      <c r="L128" s="7" t="str">
        <f>IFERROR(VLOOKUP(E128,Lansweeper!$A$1:$B$157,1,0),"")</f>
        <v>2757676L</v>
      </c>
      <c r="M128" s="7" t="str">
        <f>IFERROR(VLOOKUP(E128,Solarwind!$A$1:$B$132,1,0),"")</f>
        <v/>
      </c>
      <c r="N128" s="7" t="str">
        <f>IFERROR(VLOOKUP(E128,BitLocker!$A$1:$B$163,1,0),"")</f>
        <v/>
      </c>
      <c r="O128" s="9" t="str">
        <f>IFERROR(VLOOKUP(E128,McAfee!$A$1:$B$124,2,0),"")</f>
        <v/>
      </c>
      <c r="P128" s="7" t="str">
        <f>IF(COUNTIF(dataset[[#This Row],[McAfee]:[BitLocker]],dataset[[#This Row],[Hostname]])=5, "Compliance", "Non-compliance")</f>
        <v>Non-compliance</v>
      </c>
    </row>
    <row r="129" spans="1:16">
      <c r="A129" s="7">
        <v>128</v>
      </c>
      <c r="B129" s="7" t="s">
        <v>259</v>
      </c>
      <c r="C129" s="7" t="s">
        <v>265</v>
      </c>
      <c r="D129" s="8" t="s">
        <v>284</v>
      </c>
      <c r="E129" s="8" t="s">
        <v>451</v>
      </c>
      <c r="F129" s="8">
        <v>1691724</v>
      </c>
      <c r="G129" s="7" t="s">
        <v>186</v>
      </c>
      <c r="H129" s="8" t="s">
        <v>525</v>
      </c>
      <c r="I129" s="7" t="s">
        <v>40</v>
      </c>
      <c r="J129" s="7" t="str">
        <f>IFERROR(VLOOKUP(Dataset!E129,McAfee!$A$1:$B$124,1,0),"")</f>
        <v/>
      </c>
      <c r="K129" s="7" t="str">
        <f>IFERROR(VLOOKUP(E129,Forcepoint!$A$1:$B$131,1,0),"")</f>
        <v/>
      </c>
      <c r="L129" s="7" t="str">
        <f>IFERROR(VLOOKUP(E129,Lansweeper!$A$1:$B$157,1,0),"")</f>
        <v>1691724L</v>
      </c>
      <c r="M129" s="7" t="str">
        <f>IFERROR(VLOOKUP(E129,Solarwind!$A$1:$B$132,1,0),"")</f>
        <v/>
      </c>
      <c r="N129" s="7" t="str">
        <f>IFERROR(VLOOKUP(E129,BitLocker!$A$1:$B$163,1,0),"")</f>
        <v/>
      </c>
      <c r="O129" s="9" t="str">
        <f>IFERROR(VLOOKUP(E129,McAfee!$A$1:$B$124,2,0),"")</f>
        <v/>
      </c>
      <c r="P129" s="7" t="str">
        <f>IF(COUNTIF(dataset[[#This Row],[McAfee]:[BitLocker]],dataset[[#This Row],[Hostname]])=5, "Compliance", "Non-compliance")</f>
        <v>Non-compliance</v>
      </c>
    </row>
    <row r="130" spans="1:16">
      <c r="A130" s="7">
        <v>129</v>
      </c>
      <c r="B130" s="7" t="s">
        <v>259</v>
      </c>
      <c r="C130" s="7" t="s">
        <v>263</v>
      </c>
      <c r="D130" s="8" t="s">
        <v>309</v>
      </c>
      <c r="E130" s="8" t="s">
        <v>452</v>
      </c>
      <c r="F130" s="8">
        <v>2011694</v>
      </c>
      <c r="G130" s="7" t="s">
        <v>187</v>
      </c>
      <c r="H130" s="8" t="s">
        <v>526</v>
      </c>
      <c r="I130" s="7" t="s">
        <v>40</v>
      </c>
      <c r="J130" s="7" t="str">
        <f>IFERROR(VLOOKUP(Dataset!E130,McAfee!$A$1:$B$124,1,0),"")</f>
        <v/>
      </c>
      <c r="K130" s="7" t="str">
        <f>IFERROR(VLOOKUP(E130,Forcepoint!$A$1:$B$131,1,0),"")</f>
        <v/>
      </c>
      <c r="L130" s="7" t="str">
        <f>IFERROR(VLOOKUP(E130,Lansweeper!$A$1:$B$157,1,0),"")</f>
        <v>2011694L</v>
      </c>
      <c r="M130" s="7" t="str">
        <f>IFERROR(VLOOKUP(E130,Solarwind!$A$1:$B$132,1,0),"")</f>
        <v/>
      </c>
      <c r="N130" s="7" t="str">
        <f>IFERROR(VLOOKUP(E130,BitLocker!$A$1:$B$163,1,0),"")</f>
        <v/>
      </c>
      <c r="O130" s="9" t="str">
        <f>IFERROR(VLOOKUP(E130,McAfee!$A$1:$B$124,2,0),"")</f>
        <v/>
      </c>
      <c r="P130" s="7" t="str">
        <f>IF(COUNTIF(dataset[[#This Row],[McAfee]:[BitLocker]],dataset[[#This Row],[Hostname]])=5, "Compliance", "Non-compliance")</f>
        <v>Non-compliance</v>
      </c>
    </row>
    <row r="131" spans="1:16">
      <c r="A131" s="7">
        <v>130</v>
      </c>
      <c r="B131" s="7" t="s">
        <v>259</v>
      </c>
      <c r="C131" s="7" t="s">
        <v>264</v>
      </c>
      <c r="D131" s="8" t="s">
        <v>310</v>
      </c>
      <c r="E131" s="8" t="s">
        <v>453</v>
      </c>
      <c r="F131" s="8">
        <v>2110877</v>
      </c>
      <c r="G131" s="7" t="s">
        <v>64</v>
      </c>
      <c r="H131" s="8" t="s">
        <v>527</v>
      </c>
      <c r="I131" s="7" t="s">
        <v>40</v>
      </c>
      <c r="J131" s="7" t="str">
        <f>IFERROR(VLOOKUP(Dataset!E131,McAfee!$A$1:$B$124,1,0),"")</f>
        <v/>
      </c>
      <c r="K131" s="7" t="str">
        <f>IFERROR(VLOOKUP(E131,Forcepoint!$A$1:$B$131,1,0),"")</f>
        <v/>
      </c>
      <c r="L131" s="7" t="str">
        <f>IFERROR(VLOOKUP(E131,Lansweeper!$A$1:$B$157,1,0),"")</f>
        <v>2110877L</v>
      </c>
      <c r="M131" s="7" t="str">
        <f>IFERROR(VLOOKUP(E131,Solarwind!$A$1:$B$132,1,0),"")</f>
        <v/>
      </c>
      <c r="N131" s="7" t="str">
        <f>IFERROR(VLOOKUP(E131,BitLocker!$A$1:$B$163,1,0),"")</f>
        <v/>
      </c>
      <c r="O131" s="9" t="str">
        <f>IFERROR(VLOOKUP(E131,McAfee!$A$1:$B$124,2,0),"")</f>
        <v/>
      </c>
      <c r="P131" s="7" t="str">
        <f>IF(COUNTIF(dataset[[#This Row],[McAfee]:[BitLocker]],dataset[[#This Row],[Hostname]])=5, "Compliance", "Non-compliance")</f>
        <v>Non-compliance</v>
      </c>
    </row>
    <row r="132" spans="1:16">
      <c r="A132" s="7">
        <v>131</v>
      </c>
      <c r="B132" s="7" t="s">
        <v>259</v>
      </c>
      <c r="C132" s="7" t="s">
        <v>263</v>
      </c>
      <c r="D132" s="8" t="s">
        <v>309</v>
      </c>
      <c r="E132" s="8" t="s">
        <v>454</v>
      </c>
      <c r="F132" s="8">
        <v>2676989</v>
      </c>
      <c r="G132" s="7" t="s">
        <v>188</v>
      </c>
      <c r="H132" s="8" t="s">
        <v>528</v>
      </c>
      <c r="I132" s="7" t="s">
        <v>42</v>
      </c>
      <c r="J132" s="7" t="str">
        <f>IFERROR(VLOOKUP(Dataset!E132,McAfee!$A$1:$B$124,1,0),"")</f>
        <v/>
      </c>
      <c r="K132" s="7" t="str">
        <f>IFERROR(VLOOKUP(E132,Forcepoint!$A$1:$B$131,1,0),"")</f>
        <v/>
      </c>
      <c r="L132" s="7" t="str">
        <f>IFERROR(VLOOKUP(E132,Lansweeper!$A$1:$B$157,1,0),"")</f>
        <v>2676989L</v>
      </c>
      <c r="M132" s="7" t="str">
        <f>IFERROR(VLOOKUP(E132,Solarwind!$A$1:$B$132,1,0),"")</f>
        <v/>
      </c>
      <c r="N132" s="7" t="str">
        <f>IFERROR(VLOOKUP(E132,BitLocker!$A$1:$B$163,1,0),"")</f>
        <v/>
      </c>
      <c r="O132" s="9" t="str">
        <f>IFERROR(VLOOKUP(E132,McAfee!$A$1:$B$124,2,0),"")</f>
        <v/>
      </c>
      <c r="P132" s="7" t="str">
        <f>IF(COUNTIF(dataset[[#This Row],[McAfee]:[BitLocker]],dataset[[#This Row],[Hostname]])=5, "Compliance", "Non-compliance")</f>
        <v>Non-compliance</v>
      </c>
    </row>
    <row r="133" spans="1:16">
      <c r="A133" s="7">
        <v>132</v>
      </c>
      <c r="B133" s="7" t="s">
        <v>259</v>
      </c>
      <c r="C133" s="7" t="s">
        <v>261</v>
      </c>
      <c r="D133" s="8" t="s">
        <v>308</v>
      </c>
      <c r="E133" s="8" t="s">
        <v>455</v>
      </c>
      <c r="F133" s="8">
        <v>1734961</v>
      </c>
      <c r="G133" s="7" t="s">
        <v>189</v>
      </c>
      <c r="H133" s="8" t="s">
        <v>529</v>
      </c>
      <c r="I133" s="7" t="s">
        <v>42</v>
      </c>
      <c r="J133" s="7" t="str">
        <f>IFERROR(VLOOKUP(Dataset!E133,McAfee!$A$1:$B$124,1,0),"")</f>
        <v/>
      </c>
      <c r="K133" s="7" t="str">
        <f>IFERROR(VLOOKUP(E133,Forcepoint!$A$1:$B$131,1,0),"")</f>
        <v/>
      </c>
      <c r="L133" s="7" t="str">
        <f>IFERROR(VLOOKUP(E133,Lansweeper!$A$1:$B$157,1,0),"")</f>
        <v>1734961L</v>
      </c>
      <c r="M133" s="7" t="str">
        <f>IFERROR(VLOOKUP(E133,Solarwind!$A$1:$B$132,1,0),"")</f>
        <v/>
      </c>
      <c r="N133" s="7" t="str">
        <f>IFERROR(VLOOKUP(E133,BitLocker!$A$1:$B$163,1,0),"")</f>
        <v/>
      </c>
      <c r="O133" s="9" t="str">
        <f>IFERROR(VLOOKUP(E133,McAfee!$A$1:$B$124,2,0),"")</f>
        <v/>
      </c>
      <c r="P133" s="7" t="str">
        <f>IF(COUNTIF(dataset[[#This Row],[McAfee]:[BitLocker]],dataset[[#This Row],[Hostname]])=5, "Compliance", "Non-compliance")</f>
        <v>Non-compliance</v>
      </c>
    </row>
    <row r="134" spans="1:16">
      <c r="A134" s="7">
        <v>133</v>
      </c>
      <c r="B134" s="7" t="s">
        <v>259</v>
      </c>
      <c r="C134" s="7" t="s">
        <v>264</v>
      </c>
      <c r="D134" s="8" t="s">
        <v>310</v>
      </c>
      <c r="E134" s="8" t="s">
        <v>456</v>
      </c>
      <c r="F134" s="8">
        <v>2744849</v>
      </c>
      <c r="G134" s="7" t="s">
        <v>190</v>
      </c>
      <c r="H134" s="8" t="s">
        <v>524</v>
      </c>
      <c r="I134" s="7" t="s">
        <v>42</v>
      </c>
      <c r="J134" s="7" t="str">
        <f>IFERROR(VLOOKUP(Dataset!E134,McAfee!$A$1:$B$124,1,0),"")</f>
        <v/>
      </c>
      <c r="K134" s="7" t="str">
        <f>IFERROR(VLOOKUP(E134,Forcepoint!$A$1:$B$131,1,0),"")</f>
        <v/>
      </c>
      <c r="L134" s="7" t="str">
        <f>IFERROR(VLOOKUP(E134,Lansweeper!$A$1:$B$157,1,0),"")</f>
        <v/>
      </c>
      <c r="M134" s="7" t="str">
        <f>IFERROR(VLOOKUP(E134,Solarwind!$A$1:$B$132,1,0),"")</f>
        <v/>
      </c>
      <c r="N134" s="7" t="str">
        <f>IFERROR(VLOOKUP(E134,BitLocker!$A$1:$B$163,1,0),"")</f>
        <v/>
      </c>
      <c r="O134" s="9" t="str">
        <f>IFERROR(VLOOKUP(E134,McAfee!$A$1:$B$124,2,0),"")</f>
        <v/>
      </c>
      <c r="P134" s="7" t="str">
        <f>IF(COUNTIF(dataset[[#This Row],[McAfee]:[BitLocker]],dataset[[#This Row],[Hostname]])=5, "Compliance", "Non-compliance")</f>
        <v>Non-compliance</v>
      </c>
    </row>
    <row r="135" spans="1:16">
      <c r="A135" s="7">
        <v>134</v>
      </c>
      <c r="B135" s="7" t="s">
        <v>259</v>
      </c>
      <c r="C135" s="7" t="s">
        <v>262</v>
      </c>
      <c r="D135" s="8" t="s">
        <v>322</v>
      </c>
      <c r="E135" s="8" t="s">
        <v>457</v>
      </c>
      <c r="F135" s="8">
        <v>2100090</v>
      </c>
      <c r="G135" s="7" t="s">
        <v>191</v>
      </c>
      <c r="H135" s="8" t="s">
        <v>525</v>
      </c>
      <c r="I135" s="7" t="s">
        <v>24</v>
      </c>
      <c r="J135" s="7" t="str">
        <f>IFERROR(VLOOKUP(Dataset!E135,McAfee!$A$1:$B$124,1,0),"")</f>
        <v/>
      </c>
      <c r="K135" s="7" t="str">
        <f>IFERROR(VLOOKUP(E135,Forcepoint!$A$1:$B$131,1,0),"")</f>
        <v/>
      </c>
      <c r="L135" s="7" t="str">
        <f>IFERROR(VLOOKUP(E135,Lansweeper!$A$1:$B$157,1,0),"")</f>
        <v/>
      </c>
      <c r="M135" s="7" t="str">
        <f>IFERROR(VLOOKUP(E135,Solarwind!$A$1:$B$132,1,0),"")</f>
        <v/>
      </c>
      <c r="N135" s="7" t="str">
        <f>IFERROR(VLOOKUP(E135,BitLocker!$A$1:$B$163,1,0),"")</f>
        <v>2100090L</v>
      </c>
      <c r="O135" s="9" t="str">
        <f>IFERROR(VLOOKUP(E135,McAfee!$A$1:$B$124,2,0),"")</f>
        <v/>
      </c>
      <c r="P135" s="7" t="str">
        <f>IF(COUNTIF(dataset[[#This Row],[McAfee]:[BitLocker]],dataset[[#This Row],[Hostname]])=5, "Compliance", "Non-compliance")</f>
        <v>Non-compliance</v>
      </c>
    </row>
    <row r="136" spans="1:16">
      <c r="A136" s="7">
        <v>135</v>
      </c>
      <c r="B136" s="7" t="s">
        <v>259</v>
      </c>
      <c r="C136" s="7" t="s">
        <v>264</v>
      </c>
      <c r="D136" s="8" t="s">
        <v>310</v>
      </c>
      <c r="E136" s="8" t="s">
        <v>458</v>
      </c>
      <c r="F136" s="8">
        <v>1894230</v>
      </c>
      <c r="G136" s="7" t="s">
        <v>192</v>
      </c>
      <c r="H136" s="8" t="s">
        <v>526</v>
      </c>
      <c r="I136" s="7" t="s">
        <v>40</v>
      </c>
      <c r="J136" s="7" t="str">
        <f>IFERROR(VLOOKUP(Dataset!E136,McAfee!$A$1:$B$124,1,0),"")</f>
        <v/>
      </c>
      <c r="K136" s="7" t="str">
        <f>IFERROR(VLOOKUP(E136,Forcepoint!$A$1:$B$131,1,0),"")</f>
        <v/>
      </c>
      <c r="L136" s="7" t="str">
        <f>IFERROR(VLOOKUP(E136,Lansweeper!$A$1:$B$157,1,0),"")</f>
        <v/>
      </c>
      <c r="M136" s="7" t="str">
        <f>IFERROR(VLOOKUP(E136,Solarwind!$A$1:$B$132,1,0),"")</f>
        <v/>
      </c>
      <c r="N136" s="7" t="str">
        <f>IFERROR(VLOOKUP(E136,BitLocker!$A$1:$B$163,1,0),"")</f>
        <v>1894230L</v>
      </c>
      <c r="O136" s="9" t="str">
        <f>IFERROR(VLOOKUP(E136,McAfee!$A$1:$B$124,2,0),"")</f>
        <v/>
      </c>
      <c r="P136" s="7" t="str">
        <f>IF(COUNTIF(dataset[[#This Row],[McAfee]:[BitLocker]],dataset[[#This Row],[Hostname]])=5, "Compliance", "Non-compliance")</f>
        <v>Non-compliance</v>
      </c>
    </row>
    <row r="137" spans="1:16">
      <c r="A137" s="7">
        <v>136</v>
      </c>
      <c r="B137" s="7" t="s">
        <v>259</v>
      </c>
      <c r="C137" s="7" t="s">
        <v>261</v>
      </c>
      <c r="D137" s="8" t="s">
        <v>308</v>
      </c>
      <c r="E137" s="8" t="s">
        <v>459</v>
      </c>
      <c r="F137" s="8">
        <v>1135529</v>
      </c>
      <c r="G137" s="7" t="s">
        <v>193</v>
      </c>
      <c r="H137" s="8" t="s">
        <v>527</v>
      </c>
      <c r="I137" s="7" t="s">
        <v>41</v>
      </c>
      <c r="J137" s="7" t="str">
        <f>IFERROR(VLOOKUP(Dataset!E137,McAfee!$A$1:$B$124,1,0),"")</f>
        <v/>
      </c>
      <c r="K137" s="7" t="str">
        <f>IFERROR(VLOOKUP(E137,Forcepoint!$A$1:$B$131,1,0),"")</f>
        <v/>
      </c>
      <c r="L137" s="7" t="str">
        <f>IFERROR(VLOOKUP(E137,Lansweeper!$A$1:$B$157,1,0),"")</f>
        <v/>
      </c>
      <c r="M137" s="7" t="str">
        <f>IFERROR(VLOOKUP(E137,Solarwind!$A$1:$B$132,1,0),"")</f>
        <v/>
      </c>
      <c r="N137" s="7" t="str">
        <f>IFERROR(VLOOKUP(E137,BitLocker!$A$1:$B$163,1,0),"")</f>
        <v>1135529L</v>
      </c>
      <c r="O137" s="9" t="str">
        <f>IFERROR(VLOOKUP(E137,McAfee!$A$1:$B$124,2,0),"")</f>
        <v/>
      </c>
      <c r="P137" s="7" t="str">
        <f>IF(COUNTIF(dataset[[#This Row],[McAfee]:[BitLocker]],dataset[[#This Row],[Hostname]])=5, "Compliance", "Non-compliance")</f>
        <v>Non-compliance</v>
      </c>
    </row>
    <row r="138" spans="1:16">
      <c r="A138" s="7">
        <v>137</v>
      </c>
      <c r="B138" s="7" t="s">
        <v>259</v>
      </c>
      <c r="C138" s="7" t="s">
        <v>262</v>
      </c>
      <c r="D138" s="8" t="s">
        <v>322</v>
      </c>
      <c r="E138" s="8" t="s">
        <v>460</v>
      </c>
      <c r="F138" s="8">
        <v>2074011</v>
      </c>
      <c r="G138" s="7" t="s">
        <v>194</v>
      </c>
      <c r="H138" s="8" t="s">
        <v>528</v>
      </c>
      <c r="I138" s="7" t="s">
        <v>41</v>
      </c>
      <c r="J138" s="7" t="str">
        <f>IFERROR(VLOOKUP(Dataset!E138,McAfee!$A$1:$B$124,1,0),"")</f>
        <v/>
      </c>
      <c r="K138" s="7" t="str">
        <f>IFERROR(VLOOKUP(E138,Forcepoint!$A$1:$B$131,1,0),"")</f>
        <v/>
      </c>
      <c r="L138" s="7" t="str">
        <f>IFERROR(VLOOKUP(E138,Lansweeper!$A$1:$B$157,1,0),"")</f>
        <v/>
      </c>
      <c r="M138" s="7" t="str">
        <f>IFERROR(VLOOKUP(E138,Solarwind!$A$1:$B$132,1,0),"")</f>
        <v/>
      </c>
      <c r="N138" s="7" t="str">
        <f>IFERROR(VLOOKUP(E138,BitLocker!$A$1:$B$163,1,0),"")</f>
        <v>2074011L</v>
      </c>
      <c r="O138" s="9" t="str">
        <f>IFERROR(VLOOKUP(E138,McAfee!$A$1:$B$124,2,0),"")</f>
        <v/>
      </c>
      <c r="P138" s="7" t="str">
        <f>IF(COUNTIF(dataset[[#This Row],[McAfee]:[BitLocker]],dataset[[#This Row],[Hostname]])=5, "Compliance", "Non-compliance")</f>
        <v>Non-compliance</v>
      </c>
    </row>
    <row r="139" spans="1:16">
      <c r="A139" s="7">
        <v>138</v>
      </c>
      <c r="B139" s="7" t="s">
        <v>259</v>
      </c>
      <c r="C139" s="7" t="s">
        <v>262</v>
      </c>
      <c r="D139" s="8" t="s">
        <v>322</v>
      </c>
      <c r="E139" s="8" t="s">
        <v>461</v>
      </c>
      <c r="F139" s="8">
        <v>1632149</v>
      </c>
      <c r="G139" s="7" t="s">
        <v>195</v>
      </c>
      <c r="H139" s="8" t="s">
        <v>529</v>
      </c>
      <c r="I139" s="7" t="s">
        <v>40</v>
      </c>
      <c r="J139" s="7" t="str">
        <f>IFERROR(VLOOKUP(Dataset!E139,McAfee!$A$1:$B$124,1,0),"")</f>
        <v/>
      </c>
      <c r="K139" s="7" t="str">
        <f>IFERROR(VLOOKUP(E139,Forcepoint!$A$1:$B$131,1,0),"")</f>
        <v/>
      </c>
      <c r="L139" s="7" t="str">
        <f>IFERROR(VLOOKUP(E139,Lansweeper!$A$1:$B$157,1,0),"")</f>
        <v/>
      </c>
      <c r="M139" s="7" t="str">
        <f>IFERROR(VLOOKUP(E139,Solarwind!$A$1:$B$132,1,0),"")</f>
        <v/>
      </c>
      <c r="N139" s="7" t="str">
        <f>IFERROR(VLOOKUP(E139,BitLocker!$A$1:$B$163,1,0),"")</f>
        <v>1632149L</v>
      </c>
      <c r="O139" s="9" t="str">
        <f>IFERROR(VLOOKUP(E139,McAfee!$A$1:$B$124,2,0),"")</f>
        <v/>
      </c>
      <c r="P139" s="7" t="str">
        <f>IF(COUNTIF(dataset[[#This Row],[McAfee]:[BitLocker]],dataset[[#This Row],[Hostname]])=5, "Compliance", "Non-compliance")</f>
        <v>Non-compliance</v>
      </c>
    </row>
    <row r="140" spans="1:16">
      <c r="A140" s="7">
        <v>139</v>
      </c>
      <c r="B140" s="7" t="s">
        <v>259</v>
      </c>
      <c r="C140" s="7" t="s">
        <v>262</v>
      </c>
      <c r="D140" s="8" t="s">
        <v>322</v>
      </c>
      <c r="E140" s="8" t="s">
        <v>462</v>
      </c>
      <c r="F140" s="8">
        <v>1655569</v>
      </c>
      <c r="G140" s="7" t="s">
        <v>196</v>
      </c>
      <c r="H140" s="8" t="s">
        <v>524</v>
      </c>
      <c r="I140" s="7" t="s">
        <v>41</v>
      </c>
      <c r="J140" s="7" t="str">
        <f>IFERROR(VLOOKUP(Dataset!E140,McAfee!$A$1:$B$124,1,0),"")</f>
        <v/>
      </c>
      <c r="K140" s="7" t="str">
        <f>IFERROR(VLOOKUP(E140,Forcepoint!$A$1:$B$131,1,0),"")</f>
        <v/>
      </c>
      <c r="L140" s="7" t="str">
        <f>IFERROR(VLOOKUP(E140,Lansweeper!$A$1:$B$157,1,0),"")</f>
        <v/>
      </c>
      <c r="M140" s="7" t="str">
        <f>IFERROR(VLOOKUP(E140,Solarwind!$A$1:$B$132,1,0),"")</f>
        <v/>
      </c>
      <c r="N140" s="7" t="str">
        <f>IFERROR(VLOOKUP(E140,BitLocker!$A$1:$B$163,1,0),"")</f>
        <v>1655569L</v>
      </c>
      <c r="O140" s="9" t="str">
        <f>IFERROR(VLOOKUP(E140,McAfee!$A$1:$B$124,2,0),"")</f>
        <v/>
      </c>
      <c r="P140" s="7" t="str">
        <f>IF(COUNTIF(dataset[[#This Row],[McAfee]:[BitLocker]],dataset[[#This Row],[Hostname]])=5, "Compliance", "Non-compliance")</f>
        <v>Non-compliance</v>
      </c>
    </row>
    <row r="141" spans="1:16">
      <c r="A141" s="7">
        <v>140</v>
      </c>
      <c r="B141" s="7" t="s">
        <v>259</v>
      </c>
      <c r="C141" s="7" t="s">
        <v>265</v>
      </c>
      <c r="D141" s="8" t="s">
        <v>284</v>
      </c>
      <c r="E141" s="8" t="s">
        <v>463</v>
      </c>
      <c r="F141" s="8">
        <v>2445977</v>
      </c>
      <c r="G141" s="7" t="s">
        <v>65</v>
      </c>
      <c r="H141" s="8" t="s">
        <v>525</v>
      </c>
      <c r="I141" s="7" t="s">
        <v>41</v>
      </c>
      <c r="J141" s="7" t="str">
        <f>IFERROR(VLOOKUP(Dataset!E141,McAfee!$A$1:$B$124,1,0),"")</f>
        <v/>
      </c>
      <c r="K141" s="7" t="str">
        <f>IFERROR(VLOOKUP(E141,Forcepoint!$A$1:$B$131,1,0),"")</f>
        <v/>
      </c>
      <c r="L141" s="7" t="str">
        <f>IFERROR(VLOOKUP(E141,Lansweeper!$A$1:$B$157,1,0),"")</f>
        <v/>
      </c>
      <c r="M141" s="7" t="str">
        <f>IFERROR(VLOOKUP(E141,Solarwind!$A$1:$B$132,1,0),"")</f>
        <v/>
      </c>
      <c r="N141" s="7" t="str">
        <f>IFERROR(VLOOKUP(E141,BitLocker!$A$1:$B$163,1,0),"")</f>
        <v>2445977L</v>
      </c>
      <c r="O141" s="9" t="str">
        <f>IFERROR(VLOOKUP(E141,McAfee!$A$1:$B$124,2,0),"")</f>
        <v/>
      </c>
      <c r="P141" s="7" t="str">
        <f>IF(COUNTIF(dataset[[#This Row],[McAfee]:[BitLocker]],dataset[[#This Row],[Hostname]])=5, "Compliance", "Non-compliance")</f>
        <v>Non-compliance</v>
      </c>
    </row>
    <row r="142" spans="1:16">
      <c r="A142" s="7">
        <v>141</v>
      </c>
      <c r="B142" s="7" t="s">
        <v>259</v>
      </c>
      <c r="C142" s="7" t="s">
        <v>265</v>
      </c>
      <c r="D142" s="8" t="s">
        <v>284</v>
      </c>
      <c r="E142" s="8" t="s">
        <v>464</v>
      </c>
      <c r="F142" s="8">
        <v>1497756</v>
      </c>
      <c r="G142" s="7" t="s">
        <v>197</v>
      </c>
      <c r="H142" s="8" t="s">
        <v>526</v>
      </c>
      <c r="I142" s="7" t="s">
        <v>40</v>
      </c>
      <c r="J142" s="7" t="str">
        <f>IFERROR(VLOOKUP(Dataset!E142,McAfee!$A$1:$B$124,1,0),"")</f>
        <v/>
      </c>
      <c r="K142" s="7" t="str">
        <f>IFERROR(VLOOKUP(E142,Forcepoint!$A$1:$B$131,1,0),"")</f>
        <v/>
      </c>
      <c r="L142" s="7" t="str">
        <f>IFERROR(VLOOKUP(E142,Lansweeper!$A$1:$B$157,1,0),"")</f>
        <v/>
      </c>
      <c r="M142" s="7" t="str">
        <f>IFERROR(VLOOKUP(E142,Solarwind!$A$1:$B$132,1,0),"")</f>
        <v/>
      </c>
      <c r="N142" s="7" t="str">
        <f>IFERROR(VLOOKUP(E142,BitLocker!$A$1:$B$163,1,0),"")</f>
        <v>1497756L</v>
      </c>
      <c r="O142" s="9" t="str">
        <f>IFERROR(VLOOKUP(E142,McAfee!$A$1:$B$124,2,0),"")</f>
        <v/>
      </c>
      <c r="P142" s="7" t="str">
        <f>IF(COUNTIF(dataset[[#This Row],[McAfee]:[BitLocker]],dataset[[#This Row],[Hostname]])=5, "Compliance", "Non-compliance")</f>
        <v>Non-compliance</v>
      </c>
    </row>
    <row r="143" spans="1:16">
      <c r="A143" s="7">
        <v>142</v>
      </c>
      <c r="B143" s="7" t="s">
        <v>259</v>
      </c>
      <c r="C143" s="7" t="s">
        <v>260</v>
      </c>
      <c r="D143" s="8" t="s">
        <v>307</v>
      </c>
      <c r="E143" s="8" t="s">
        <v>465</v>
      </c>
      <c r="F143" s="8">
        <v>2704180</v>
      </c>
      <c r="G143" s="7" t="s">
        <v>198</v>
      </c>
      <c r="H143" s="8" t="s">
        <v>527</v>
      </c>
      <c r="I143" s="7" t="s">
        <v>40</v>
      </c>
      <c r="J143" s="7" t="str">
        <f>IFERROR(VLOOKUP(Dataset!E143,McAfee!$A$1:$B$124,1,0),"")</f>
        <v/>
      </c>
      <c r="K143" s="7" t="str">
        <f>IFERROR(VLOOKUP(E143,Forcepoint!$A$1:$B$131,1,0),"")</f>
        <v/>
      </c>
      <c r="L143" s="7" t="str">
        <f>IFERROR(VLOOKUP(E143,Lansweeper!$A$1:$B$157,1,0),"")</f>
        <v/>
      </c>
      <c r="M143" s="7" t="str">
        <f>IFERROR(VLOOKUP(E143,Solarwind!$A$1:$B$132,1,0),"")</f>
        <v/>
      </c>
      <c r="N143" s="7" t="str">
        <f>IFERROR(VLOOKUP(E143,BitLocker!$A$1:$B$163,1,0),"")</f>
        <v>2704180L</v>
      </c>
      <c r="O143" s="9" t="str">
        <f>IFERROR(VLOOKUP(E143,McAfee!$A$1:$B$124,2,0),"")</f>
        <v/>
      </c>
      <c r="P143" s="7" t="str">
        <f>IF(COUNTIF(dataset[[#This Row],[McAfee]:[BitLocker]],dataset[[#This Row],[Hostname]])=5, "Compliance", "Non-compliance")</f>
        <v>Non-compliance</v>
      </c>
    </row>
    <row r="144" spans="1:16">
      <c r="A144" s="7">
        <v>143</v>
      </c>
      <c r="B144" s="7" t="s">
        <v>259</v>
      </c>
      <c r="C144" s="7" t="s">
        <v>262</v>
      </c>
      <c r="D144" s="8" t="s">
        <v>322</v>
      </c>
      <c r="E144" s="8" t="s">
        <v>466</v>
      </c>
      <c r="F144" s="8">
        <v>1622012</v>
      </c>
      <c r="G144" s="7" t="s">
        <v>199</v>
      </c>
      <c r="H144" s="8" t="s">
        <v>528</v>
      </c>
      <c r="I144" s="7" t="s">
        <v>40</v>
      </c>
      <c r="J144" s="7" t="str">
        <f>IFERROR(VLOOKUP(Dataset!E144,McAfee!$A$1:$B$124,1,0),"")</f>
        <v/>
      </c>
      <c r="K144" s="7" t="str">
        <f>IFERROR(VLOOKUP(E144,Forcepoint!$A$1:$B$131,1,0),"")</f>
        <v/>
      </c>
      <c r="L144" s="7" t="str">
        <f>IFERROR(VLOOKUP(E144,Lansweeper!$A$1:$B$157,1,0),"")</f>
        <v/>
      </c>
      <c r="M144" s="7" t="str">
        <f>IFERROR(VLOOKUP(E144,Solarwind!$A$1:$B$132,1,0),"")</f>
        <v/>
      </c>
      <c r="N144" s="7" t="str">
        <f>IFERROR(VLOOKUP(E144,BitLocker!$A$1:$B$163,1,0),"")</f>
        <v>1622012L</v>
      </c>
      <c r="O144" s="9" t="str">
        <f>IFERROR(VLOOKUP(E144,McAfee!$A$1:$B$124,2,0),"")</f>
        <v/>
      </c>
      <c r="P144" s="7" t="str">
        <f>IF(COUNTIF(dataset[[#This Row],[McAfee]:[BitLocker]],dataset[[#This Row],[Hostname]])=5, "Compliance", "Non-compliance")</f>
        <v>Non-compliance</v>
      </c>
    </row>
    <row r="145" spans="1:16">
      <c r="A145" s="7">
        <v>144</v>
      </c>
      <c r="B145" s="7" t="s">
        <v>259</v>
      </c>
      <c r="C145" s="7" t="s">
        <v>262</v>
      </c>
      <c r="D145" s="8" t="s">
        <v>322</v>
      </c>
      <c r="E145" s="8" t="s">
        <v>467</v>
      </c>
      <c r="F145" s="8">
        <v>2923929</v>
      </c>
      <c r="G145" s="7" t="s">
        <v>200</v>
      </c>
      <c r="H145" s="8" t="s">
        <v>529</v>
      </c>
      <c r="I145" s="7" t="s">
        <v>41</v>
      </c>
      <c r="J145" s="7" t="str">
        <f>IFERROR(VLOOKUP(Dataset!E145,McAfee!$A$1:$B$124,1,0),"")</f>
        <v/>
      </c>
      <c r="K145" s="7" t="str">
        <f>IFERROR(VLOOKUP(E145,Forcepoint!$A$1:$B$131,1,0),"")</f>
        <v/>
      </c>
      <c r="L145" s="7" t="str">
        <f>IFERROR(VLOOKUP(E145,Lansweeper!$A$1:$B$157,1,0),"")</f>
        <v/>
      </c>
      <c r="M145" s="7" t="str">
        <f>IFERROR(VLOOKUP(E145,Solarwind!$A$1:$B$132,1,0),"")</f>
        <v/>
      </c>
      <c r="N145" s="7" t="str">
        <f>IFERROR(VLOOKUP(E145,BitLocker!$A$1:$B$163,1,0),"")</f>
        <v>2923929L</v>
      </c>
      <c r="O145" s="9" t="str">
        <f>IFERROR(VLOOKUP(E145,McAfee!$A$1:$B$124,2,0),"")</f>
        <v/>
      </c>
      <c r="P145" s="7" t="str">
        <f>IF(COUNTIF(dataset[[#This Row],[McAfee]:[BitLocker]],dataset[[#This Row],[Hostname]])=5, "Compliance", "Non-compliance")</f>
        <v>Non-compliance</v>
      </c>
    </row>
    <row r="146" spans="1:16">
      <c r="A146" s="7">
        <v>145</v>
      </c>
      <c r="B146" s="7" t="s">
        <v>266</v>
      </c>
      <c r="C146" s="7" t="s">
        <v>267</v>
      </c>
      <c r="D146" s="8" t="s">
        <v>311</v>
      </c>
      <c r="E146" s="8" t="s">
        <v>468</v>
      </c>
      <c r="F146" s="8">
        <v>1481622</v>
      </c>
      <c r="G146" s="7" t="s">
        <v>201</v>
      </c>
      <c r="H146" s="8" t="s">
        <v>524</v>
      </c>
      <c r="I146" s="7" t="s">
        <v>40</v>
      </c>
      <c r="J146" s="7" t="str">
        <f>IFERROR(VLOOKUP(Dataset!E146,McAfee!$A$1:$B$124,1,0),"")</f>
        <v/>
      </c>
      <c r="K146" s="7" t="str">
        <f>IFERROR(VLOOKUP(E146,Forcepoint!$A$1:$B$131,1,0),"")</f>
        <v/>
      </c>
      <c r="L146" s="7" t="str">
        <f>IFERROR(VLOOKUP(E146,Lansweeper!$A$1:$B$157,1,0),"")</f>
        <v/>
      </c>
      <c r="M146" s="7" t="str">
        <f>IFERROR(VLOOKUP(E146,Solarwind!$A$1:$B$132,1,0),"")</f>
        <v/>
      </c>
      <c r="N146" s="7" t="str">
        <f>IFERROR(VLOOKUP(E146,BitLocker!$A$1:$B$163,1,0),"")</f>
        <v>1481622L</v>
      </c>
      <c r="O146" s="9" t="str">
        <f>IFERROR(VLOOKUP(E146,McAfee!$A$1:$B$124,2,0),"")</f>
        <v/>
      </c>
      <c r="P146" s="7" t="str">
        <f>IF(COUNTIF(dataset[[#This Row],[McAfee]:[BitLocker]],dataset[[#This Row],[Hostname]])=5, "Compliance", "Non-compliance")</f>
        <v>Non-compliance</v>
      </c>
    </row>
    <row r="147" spans="1:16">
      <c r="A147" s="7">
        <v>146</v>
      </c>
      <c r="B147" s="7" t="s">
        <v>266</v>
      </c>
      <c r="C147" s="7" t="s">
        <v>268</v>
      </c>
      <c r="D147" s="8" t="s">
        <v>312</v>
      </c>
      <c r="E147" s="8" t="s">
        <v>469</v>
      </c>
      <c r="F147" s="8">
        <v>2363802</v>
      </c>
      <c r="G147" s="7" t="s">
        <v>202</v>
      </c>
      <c r="H147" s="8" t="s">
        <v>525</v>
      </c>
      <c r="I147" s="7" t="s">
        <v>12</v>
      </c>
      <c r="J147" s="7" t="str">
        <f>IFERROR(VLOOKUP(Dataset!E147,McAfee!$A$1:$B$124,1,0),"")</f>
        <v/>
      </c>
      <c r="K147" s="7" t="str">
        <f>IFERROR(VLOOKUP(E147,Forcepoint!$A$1:$B$131,1,0),"")</f>
        <v/>
      </c>
      <c r="L147" s="7" t="str">
        <f>IFERROR(VLOOKUP(E147,Lansweeper!$A$1:$B$157,1,0),"")</f>
        <v/>
      </c>
      <c r="M147" s="7" t="str">
        <f>IFERROR(VLOOKUP(E147,Solarwind!$A$1:$B$132,1,0),"")</f>
        <v/>
      </c>
      <c r="N147" s="7" t="str">
        <f>IFERROR(VLOOKUP(E147,BitLocker!$A$1:$B$163,1,0),"")</f>
        <v>2363802L</v>
      </c>
      <c r="O147" s="9" t="str">
        <f>IFERROR(VLOOKUP(E147,McAfee!$A$1:$B$124,2,0),"")</f>
        <v/>
      </c>
      <c r="P147" s="7" t="str">
        <f>IF(COUNTIF(dataset[[#This Row],[McAfee]:[BitLocker]],dataset[[#This Row],[Hostname]])=5, "Compliance", "Non-compliance")</f>
        <v>Non-compliance</v>
      </c>
    </row>
    <row r="148" spans="1:16">
      <c r="A148" s="7">
        <v>147</v>
      </c>
      <c r="B148" s="7" t="s">
        <v>266</v>
      </c>
      <c r="C148" s="7" t="s">
        <v>269</v>
      </c>
      <c r="D148" s="8" t="s">
        <v>313</v>
      </c>
      <c r="E148" s="8" t="s">
        <v>470</v>
      </c>
      <c r="F148" s="8">
        <v>2551994</v>
      </c>
      <c r="G148" s="7" t="s">
        <v>203</v>
      </c>
      <c r="H148" s="8" t="s">
        <v>526</v>
      </c>
      <c r="I148" s="7" t="s">
        <v>12</v>
      </c>
      <c r="J148" s="7" t="str">
        <f>IFERROR(VLOOKUP(Dataset!E148,McAfee!$A$1:$B$124,1,0),"")</f>
        <v/>
      </c>
      <c r="K148" s="7" t="str">
        <f>IFERROR(VLOOKUP(E148,Forcepoint!$A$1:$B$131,1,0),"")</f>
        <v/>
      </c>
      <c r="L148" s="7" t="str">
        <f>IFERROR(VLOOKUP(E148,Lansweeper!$A$1:$B$157,1,0),"")</f>
        <v/>
      </c>
      <c r="M148" s="7" t="str">
        <f>IFERROR(VLOOKUP(E148,Solarwind!$A$1:$B$132,1,0),"")</f>
        <v/>
      </c>
      <c r="N148" s="7" t="str">
        <f>IFERROR(VLOOKUP(E148,BitLocker!$A$1:$B$163,1,0),"")</f>
        <v>2551994L</v>
      </c>
      <c r="O148" s="9" t="str">
        <f>IFERROR(VLOOKUP(E148,McAfee!$A$1:$B$124,2,0),"")</f>
        <v/>
      </c>
      <c r="P148" s="7" t="str">
        <f>IF(COUNTIF(dataset[[#This Row],[McAfee]:[BitLocker]],dataset[[#This Row],[Hostname]])=5, "Compliance", "Non-compliance")</f>
        <v>Non-compliance</v>
      </c>
    </row>
    <row r="149" spans="1:16">
      <c r="A149" s="7">
        <v>148</v>
      </c>
      <c r="B149" s="7" t="s">
        <v>266</v>
      </c>
      <c r="C149" s="7" t="s">
        <v>270</v>
      </c>
      <c r="D149" s="8" t="s">
        <v>314</v>
      </c>
      <c r="E149" s="8" t="s">
        <v>471</v>
      </c>
      <c r="F149" s="8">
        <v>2676063</v>
      </c>
      <c r="G149" s="7" t="s">
        <v>204</v>
      </c>
      <c r="H149" s="8" t="s">
        <v>527</v>
      </c>
      <c r="I149" s="7" t="s">
        <v>23</v>
      </c>
      <c r="J149" s="7" t="str">
        <f>IFERROR(VLOOKUP(Dataset!E149,McAfee!$A$1:$B$124,1,0),"")</f>
        <v/>
      </c>
      <c r="K149" s="7" t="str">
        <f>IFERROR(VLOOKUP(E149,Forcepoint!$A$1:$B$131,1,0),"")</f>
        <v/>
      </c>
      <c r="L149" s="7" t="str">
        <f>IFERROR(VLOOKUP(E149,Lansweeper!$A$1:$B$157,1,0),"")</f>
        <v/>
      </c>
      <c r="M149" s="7" t="str">
        <f>IFERROR(VLOOKUP(E149,Solarwind!$A$1:$B$132,1,0),"")</f>
        <v/>
      </c>
      <c r="N149" s="7" t="str">
        <f>IFERROR(VLOOKUP(E149,BitLocker!$A$1:$B$163,1,0),"")</f>
        <v>2676063L</v>
      </c>
      <c r="O149" s="9" t="str">
        <f>IFERROR(VLOOKUP(E149,McAfee!$A$1:$B$124,2,0),"")</f>
        <v/>
      </c>
      <c r="P149" s="7" t="str">
        <f>IF(COUNTIF(dataset[[#This Row],[McAfee]:[BitLocker]],dataset[[#This Row],[Hostname]])=5, "Compliance", "Non-compliance")</f>
        <v>Non-compliance</v>
      </c>
    </row>
    <row r="150" spans="1:16">
      <c r="A150" s="7">
        <v>149</v>
      </c>
      <c r="B150" s="7" t="s">
        <v>266</v>
      </c>
      <c r="C150" s="7" t="s">
        <v>268</v>
      </c>
      <c r="D150" s="8" t="s">
        <v>312</v>
      </c>
      <c r="E150" s="8" t="s">
        <v>472</v>
      </c>
      <c r="F150" s="8">
        <v>1007198</v>
      </c>
      <c r="G150" s="7" t="s">
        <v>205</v>
      </c>
      <c r="H150" s="8" t="s">
        <v>528</v>
      </c>
      <c r="I150" s="7" t="s">
        <v>40</v>
      </c>
      <c r="J150" s="7" t="str">
        <f>IFERROR(VLOOKUP(Dataset!E150,McAfee!$A$1:$B$124,1,0),"")</f>
        <v/>
      </c>
      <c r="K150" s="7" t="str">
        <f>IFERROR(VLOOKUP(E150,Forcepoint!$A$1:$B$131,1,0),"")</f>
        <v/>
      </c>
      <c r="L150" s="7" t="str">
        <f>IFERROR(VLOOKUP(E150,Lansweeper!$A$1:$B$157,1,0),"")</f>
        <v/>
      </c>
      <c r="M150" s="7" t="str">
        <f>IFERROR(VLOOKUP(E150,Solarwind!$A$1:$B$132,1,0),"")</f>
        <v/>
      </c>
      <c r="N150" s="7" t="str">
        <f>IFERROR(VLOOKUP(E150,BitLocker!$A$1:$B$163,1,0),"")</f>
        <v>1007198L</v>
      </c>
      <c r="O150" s="9" t="str">
        <f>IFERROR(VLOOKUP(E150,McAfee!$A$1:$B$124,2,0),"")</f>
        <v/>
      </c>
      <c r="P150" s="7" t="str">
        <f>IF(COUNTIF(dataset[[#This Row],[McAfee]:[BitLocker]],dataset[[#This Row],[Hostname]])=5, "Compliance", "Non-compliance")</f>
        <v>Non-compliance</v>
      </c>
    </row>
    <row r="151" spans="1:16">
      <c r="A151" s="7">
        <v>150</v>
      </c>
      <c r="B151" s="7" t="s">
        <v>266</v>
      </c>
      <c r="C151" s="7" t="s">
        <v>269</v>
      </c>
      <c r="D151" s="8" t="s">
        <v>313</v>
      </c>
      <c r="E151" s="8" t="s">
        <v>473</v>
      </c>
      <c r="F151" s="8">
        <v>2330771</v>
      </c>
      <c r="G151" s="7" t="s">
        <v>66</v>
      </c>
      <c r="H151" s="8" t="s">
        <v>529</v>
      </c>
      <c r="I151" s="7" t="s">
        <v>40</v>
      </c>
      <c r="J151" s="7" t="str">
        <f>IFERROR(VLOOKUP(Dataset!E151,McAfee!$A$1:$B$124,1,0),"")</f>
        <v/>
      </c>
      <c r="K151" s="7" t="str">
        <f>IFERROR(VLOOKUP(E151,Forcepoint!$A$1:$B$131,1,0),"")</f>
        <v>2330771L</v>
      </c>
      <c r="L151" s="7" t="str">
        <f>IFERROR(VLOOKUP(E151,Lansweeper!$A$1:$B$157,1,0),"")</f>
        <v/>
      </c>
      <c r="M151" s="7" t="str">
        <f>IFERROR(VLOOKUP(E151,Solarwind!$A$1:$B$132,1,0),"")</f>
        <v/>
      </c>
      <c r="N151" s="7" t="str">
        <f>IFERROR(VLOOKUP(E151,BitLocker!$A$1:$B$163,1,0),"")</f>
        <v>2330771L</v>
      </c>
      <c r="O151" s="9" t="str">
        <f>IFERROR(VLOOKUP(E151,McAfee!$A$1:$B$124,2,0),"")</f>
        <v/>
      </c>
      <c r="P151" s="7" t="str">
        <f>IF(COUNTIF(dataset[[#This Row],[McAfee]:[BitLocker]],dataset[[#This Row],[Hostname]])=5, "Compliance", "Non-compliance")</f>
        <v>Non-compliance</v>
      </c>
    </row>
    <row r="152" spans="1:16">
      <c r="A152" s="7">
        <v>151</v>
      </c>
      <c r="B152" s="7" t="s">
        <v>266</v>
      </c>
      <c r="C152" s="7" t="s">
        <v>271</v>
      </c>
      <c r="D152" s="8" t="s">
        <v>315</v>
      </c>
      <c r="E152" s="8" t="s">
        <v>474</v>
      </c>
      <c r="F152" s="8">
        <v>1043490</v>
      </c>
      <c r="G152" s="7" t="s">
        <v>206</v>
      </c>
      <c r="H152" s="8" t="s">
        <v>524</v>
      </c>
      <c r="I152" s="7" t="s">
        <v>40</v>
      </c>
      <c r="J152" s="7" t="str">
        <f>IFERROR(VLOOKUP(Dataset!E152,McAfee!$A$1:$B$124,1,0),"")</f>
        <v/>
      </c>
      <c r="K152" s="7" t="str">
        <f>IFERROR(VLOOKUP(E152,Forcepoint!$A$1:$B$131,1,0),"")</f>
        <v>1043490L</v>
      </c>
      <c r="L152" s="7" t="str">
        <f>IFERROR(VLOOKUP(E152,Lansweeper!$A$1:$B$157,1,0),"")</f>
        <v/>
      </c>
      <c r="M152" s="7" t="str">
        <f>IFERROR(VLOOKUP(E152,Solarwind!$A$1:$B$132,1,0),"")</f>
        <v/>
      </c>
      <c r="N152" s="7" t="str">
        <f>IFERROR(VLOOKUP(E152,BitLocker!$A$1:$B$163,1,0),"")</f>
        <v>1043490L</v>
      </c>
      <c r="O152" s="9" t="str">
        <f>IFERROR(VLOOKUP(E152,McAfee!$A$1:$B$124,2,0),"")</f>
        <v/>
      </c>
      <c r="P152" s="7" t="str">
        <f>IF(COUNTIF(dataset[[#This Row],[McAfee]:[BitLocker]],dataset[[#This Row],[Hostname]])=5, "Compliance", "Non-compliance")</f>
        <v>Non-compliance</v>
      </c>
    </row>
    <row r="153" spans="1:16">
      <c r="A153" s="7">
        <v>152</v>
      </c>
      <c r="B153" s="7" t="s">
        <v>266</v>
      </c>
      <c r="C153" s="7" t="s">
        <v>272</v>
      </c>
      <c r="D153" s="8" t="s">
        <v>315</v>
      </c>
      <c r="E153" s="8" t="s">
        <v>475</v>
      </c>
      <c r="F153" s="8">
        <v>2073696</v>
      </c>
      <c r="G153" s="7" t="s">
        <v>207</v>
      </c>
      <c r="H153" s="8" t="s">
        <v>525</v>
      </c>
      <c r="I153" s="7" t="s">
        <v>40</v>
      </c>
      <c r="J153" s="7" t="str">
        <f>IFERROR(VLOOKUP(Dataset!E153,McAfee!$A$1:$B$124,1,0),"")</f>
        <v/>
      </c>
      <c r="K153" s="7" t="str">
        <f>IFERROR(VLOOKUP(E153,Forcepoint!$A$1:$B$131,1,0),"")</f>
        <v>2073696L</v>
      </c>
      <c r="L153" s="7" t="str">
        <f>IFERROR(VLOOKUP(E153,Lansweeper!$A$1:$B$157,1,0),"")</f>
        <v/>
      </c>
      <c r="M153" s="7" t="str">
        <f>IFERROR(VLOOKUP(E153,Solarwind!$A$1:$B$132,1,0),"")</f>
        <v/>
      </c>
      <c r="N153" s="7" t="str">
        <f>IFERROR(VLOOKUP(E153,BitLocker!$A$1:$B$163,1,0),"")</f>
        <v>2073696L</v>
      </c>
      <c r="O153" s="9" t="str">
        <f>IFERROR(VLOOKUP(E153,McAfee!$A$1:$B$124,2,0),"")</f>
        <v/>
      </c>
      <c r="P153" s="7" t="str">
        <f>IF(COUNTIF(dataset[[#This Row],[McAfee]:[BitLocker]],dataset[[#This Row],[Hostname]])=5, "Compliance", "Non-compliance")</f>
        <v>Non-compliance</v>
      </c>
    </row>
    <row r="154" spans="1:16">
      <c r="A154" s="7">
        <v>153</v>
      </c>
      <c r="B154" s="7" t="s">
        <v>266</v>
      </c>
      <c r="C154" s="7" t="s">
        <v>268</v>
      </c>
      <c r="D154" s="8" t="s">
        <v>312</v>
      </c>
      <c r="E154" s="8" t="s">
        <v>476</v>
      </c>
      <c r="F154" s="8">
        <v>1686117</v>
      </c>
      <c r="G154" s="7" t="s">
        <v>208</v>
      </c>
      <c r="H154" s="8" t="s">
        <v>526</v>
      </c>
      <c r="I154" s="7" t="s">
        <v>42</v>
      </c>
      <c r="J154" s="7" t="str">
        <f>IFERROR(VLOOKUP(Dataset!E154,McAfee!$A$1:$B$124,1,0),"")</f>
        <v/>
      </c>
      <c r="K154" s="7" t="str">
        <f>IFERROR(VLOOKUP(E154,Forcepoint!$A$1:$B$131,1,0),"")</f>
        <v>1686117L</v>
      </c>
      <c r="L154" s="7" t="str">
        <f>IFERROR(VLOOKUP(E154,Lansweeper!$A$1:$B$157,1,0),"")</f>
        <v/>
      </c>
      <c r="M154" s="7" t="str">
        <f>IFERROR(VLOOKUP(E154,Solarwind!$A$1:$B$132,1,0),"")</f>
        <v/>
      </c>
      <c r="N154" s="7" t="str">
        <f>IFERROR(VLOOKUP(E154,BitLocker!$A$1:$B$163,1,0),"")</f>
        <v>1686117L</v>
      </c>
      <c r="O154" s="9" t="str">
        <f>IFERROR(VLOOKUP(E154,McAfee!$A$1:$B$124,2,0),"")</f>
        <v/>
      </c>
      <c r="P154" s="7" t="str">
        <f>IF(COUNTIF(dataset[[#This Row],[McAfee]:[BitLocker]],dataset[[#This Row],[Hostname]])=5, "Compliance", "Non-compliance")</f>
        <v>Non-compliance</v>
      </c>
    </row>
    <row r="155" spans="1:16">
      <c r="A155" s="7">
        <v>154</v>
      </c>
      <c r="B155" s="7" t="s">
        <v>266</v>
      </c>
      <c r="C155" s="7" t="s">
        <v>272</v>
      </c>
      <c r="D155" s="8" t="s">
        <v>315</v>
      </c>
      <c r="E155" s="8" t="s">
        <v>477</v>
      </c>
      <c r="F155" s="8">
        <v>2394775</v>
      </c>
      <c r="G155" s="7" t="s">
        <v>209</v>
      </c>
      <c r="H155" s="8" t="s">
        <v>527</v>
      </c>
      <c r="I155" s="7" t="s">
        <v>42</v>
      </c>
      <c r="J155" s="7" t="str">
        <f>IFERROR(VLOOKUP(Dataset!E155,McAfee!$A$1:$B$124,1,0),"")</f>
        <v/>
      </c>
      <c r="K155" s="7" t="str">
        <f>IFERROR(VLOOKUP(E155,Forcepoint!$A$1:$B$131,1,0),"")</f>
        <v>2394775L</v>
      </c>
      <c r="L155" s="7" t="str">
        <f>IFERROR(VLOOKUP(E155,Lansweeper!$A$1:$B$157,1,0),"")</f>
        <v/>
      </c>
      <c r="M155" s="7" t="str">
        <f>IFERROR(VLOOKUP(E155,Solarwind!$A$1:$B$132,1,0),"")</f>
        <v/>
      </c>
      <c r="N155" s="7" t="str">
        <f>IFERROR(VLOOKUP(E155,BitLocker!$A$1:$B$163,1,0),"")</f>
        <v>2394775L</v>
      </c>
      <c r="O155" s="9" t="str">
        <f>IFERROR(VLOOKUP(E155,McAfee!$A$1:$B$124,2,0),"")</f>
        <v/>
      </c>
      <c r="P155" s="7" t="str">
        <f>IF(COUNTIF(dataset[[#This Row],[McAfee]:[BitLocker]],dataset[[#This Row],[Hostname]])=5, "Compliance", "Non-compliance")</f>
        <v>Non-compliance</v>
      </c>
    </row>
    <row r="156" spans="1:16">
      <c r="A156" s="7">
        <v>155</v>
      </c>
      <c r="B156" s="7" t="s">
        <v>266</v>
      </c>
      <c r="C156" s="7" t="s">
        <v>272</v>
      </c>
      <c r="D156" s="8" t="s">
        <v>315</v>
      </c>
      <c r="E156" s="8" t="s">
        <v>478</v>
      </c>
      <c r="F156" s="8">
        <v>2631016</v>
      </c>
      <c r="G156" s="7" t="s">
        <v>210</v>
      </c>
      <c r="H156" s="8" t="s">
        <v>528</v>
      </c>
      <c r="I156" s="7" t="s">
        <v>40</v>
      </c>
      <c r="J156" s="7" t="str">
        <f>IFERROR(VLOOKUP(Dataset!E156,McAfee!$A$1:$B$124,1,0),"")</f>
        <v/>
      </c>
      <c r="K156" s="7" t="str">
        <f>IFERROR(VLOOKUP(E156,Forcepoint!$A$1:$B$131,1,0),"")</f>
        <v>2631016L</v>
      </c>
      <c r="L156" s="7" t="str">
        <f>IFERROR(VLOOKUP(E156,Lansweeper!$A$1:$B$157,1,0),"")</f>
        <v/>
      </c>
      <c r="M156" s="7" t="str">
        <f>IFERROR(VLOOKUP(E156,Solarwind!$A$1:$B$132,1,0),"")</f>
        <v/>
      </c>
      <c r="N156" s="7" t="str">
        <f>IFERROR(VLOOKUP(E156,BitLocker!$A$1:$B$163,1,0),"")</f>
        <v>2631016L</v>
      </c>
      <c r="O156" s="9" t="str">
        <f>IFERROR(VLOOKUP(E156,McAfee!$A$1:$B$124,2,0),"")</f>
        <v/>
      </c>
      <c r="P156" s="7" t="str">
        <f>IF(COUNTIF(dataset[[#This Row],[McAfee]:[BitLocker]],dataset[[#This Row],[Hostname]])=5, "Compliance", "Non-compliance")</f>
        <v>Non-compliance</v>
      </c>
    </row>
    <row r="157" spans="1:16">
      <c r="A157" s="7">
        <v>156</v>
      </c>
      <c r="B157" s="7" t="s">
        <v>266</v>
      </c>
      <c r="C157" s="7" t="s">
        <v>273</v>
      </c>
      <c r="D157" s="8" t="s">
        <v>316</v>
      </c>
      <c r="E157" s="8" t="s">
        <v>479</v>
      </c>
      <c r="F157" s="8">
        <v>1935565</v>
      </c>
      <c r="G157" s="7" t="s">
        <v>211</v>
      </c>
      <c r="H157" s="8" t="s">
        <v>529</v>
      </c>
      <c r="I157" s="7" t="s">
        <v>40</v>
      </c>
      <c r="J157" s="7" t="str">
        <f>IFERROR(VLOOKUP(Dataset!E157,McAfee!$A$1:$B$124,1,0),"")</f>
        <v/>
      </c>
      <c r="K157" s="7" t="str">
        <f>IFERROR(VLOOKUP(E157,Forcepoint!$A$1:$B$131,1,0),"")</f>
        <v>1935565L</v>
      </c>
      <c r="L157" s="7" t="str">
        <f>IFERROR(VLOOKUP(E157,Lansweeper!$A$1:$B$157,1,0),"")</f>
        <v/>
      </c>
      <c r="M157" s="7" t="str">
        <f>IFERROR(VLOOKUP(E157,Solarwind!$A$1:$B$132,1,0),"")</f>
        <v/>
      </c>
      <c r="N157" s="7" t="str">
        <f>IFERROR(VLOOKUP(E157,BitLocker!$A$1:$B$163,1,0),"")</f>
        <v>1935565L</v>
      </c>
      <c r="O157" s="9" t="str">
        <f>IFERROR(VLOOKUP(E157,McAfee!$A$1:$B$124,2,0),"")</f>
        <v/>
      </c>
      <c r="P157" s="7" t="str">
        <f>IF(COUNTIF(dataset[[#This Row],[McAfee]:[BitLocker]],dataset[[#This Row],[Hostname]])=5, "Compliance", "Non-compliance")</f>
        <v>Non-compliance</v>
      </c>
    </row>
    <row r="158" spans="1:16">
      <c r="A158" s="7">
        <v>157</v>
      </c>
      <c r="B158" s="7" t="s">
        <v>266</v>
      </c>
      <c r="C158" s="7" t="s">
        <v>267</v>
      </c>
      <c r="D158" s="8" t="s">
        <v>311</v>
      </c>
      <c r="E158" s="8" t="s">
        <v>480</v>
      </c>
      <c r="F158" s="8">
        <v>2094781</v>
      </c>
      <c r="G158" s="7" t="s">
        <v>212</v>
      </c>
      <c r="H158" s="8" t="s">
        <v>524</v>
      </c>
      <c r="I158" s="7" t="s">
        <v>40</v>
      </c>
      <c r="J158" s="7" t="str">
        <f>IFERROR(VLOOKUP(Dataset!E158,McAfee!$A$1:$B$124,1,0),"")</f>
        <v/>
      </c>
      <c r="K158" s="7" t="str">
        <f>IFERROR(VLOOKUP(E158,Forcepoint!$A$1:$B$131,1,0),"")</f>
        <v>2094781L</v>
      </c>
      <c r="L158" s="7" t="str">
        <f>IFERROR(VLOOKUP(E158,Lansweeper!$A$1:$B$157,1,0),"")</f>
        <v/>
      </c>
      <c r="M158" s="7" t="str">
        <f>IFERROR(VLOOKUP(E158,Solarwind!$A$1:$B$132,1,0),"")</f>
        <v/>
      </c>
      <c r="N158" s="7" t="str">
        <f>IFERROR(VLOOKUP(E158,BitLocker!$A$1:$B$163,1,0),"")</f>
        <v>2094781L</v>
      </c>
      <c r="O158" s="9" t="str">
        <f>IFERROR(VLOOKUP(E158,McAfee!$A$1:$B$124,2,0),"")</f>
        <v/>
      </c>
      <c r="P158" s="7" t="str">
        <f>IF(COUNTIF(dataset[[#This Row],[McAfee]:[BitLocker]],dataset[[#This Row],[Hostname]])=5, "Compliance", "Non-compliance")</f>
        <v>Non-compliance</v>
      </c>
    </row>
    <row r="159" spans="1:16">
      <c r="A159" s="7">
        <v>158</v>
      </c>
      <c r="B159" s="7" t="s">
        <v>266</v>
      </c>
      <c r="C159" s="7" t="s">
        <v>274</v>
      </c>
      <c r="D159" s="8" t="s">
        <v>312</v>
      </c>
      <c r="E159" s="8" t="s">
        <v>481</v>
      </c>
      <c r="F159" s="8">
        <v>2716797</v>
      </c>
      <c r="G159" s="7" t="s">
        <v>213</v>
      </c>
      <c r="H159" s="8" t="s">
        <v>525</v>
      </c>
      <c r="I159" s="7" t="s">
        <v>39</v>
      </c>
      <c r="J159" s="7" t="str">
        <f>IFERROR(VLOOKUP(Dataset!E159,McAfee!$A$1:$B$124,1,0),"")</f>
        <v/>
      </c>
      <c r="K159" s="7" t="str">
        <f>IFERROR(VLOOKUP(E159,Forcepoint!$A$1:$B$131,1,0),"")</f>
        <v>2716797L</v>
      </c>
      <c r="L159" s="7" t="str">
        <f>IFERROR(VLOOKUP(E159,Lansweeper!$A$1:$B$157,1,0),"")</f>
        <v/>
      </c>
      <c r="M159" s="7" t="str">
        <f>IFERROR(VLOOKUP(E159,Solarwind!$A$1:$B$132,1,0),"")</f>
        <v/>
      </c>
      <c r="N159" s="7" t="str">
        <f>IFERROR(VLOOKUP(E159,BitLocker!$A$1:$B$163,1,0),"")</f>
        <v>2716797L</v>
      </c>
      <c r="O159" s="9" t="str">
        <f>IFERROR(VLOOKUP(E159,McAfee!$A$1:$B$124,2,0),"")</f>
        <v/>
      </c>
      <c r="P159" s="7" t="str">
        <f>IF(COUNTIF(dataset[[#This Row],[McAfee]:[BitLocker]],dataset[[#This Row],[Hostname]])=5, "Compliance", "Non-compliance")</f>
        <v>Non-compliance</v>
      </c>
    </row>
    <row r="160" spans="1:16">
      <c r="A160" s="7">
        <v>159</v>
      </c>
      <c r="B160" s="7" t="s">
        <v>266</v>
      </c>
      <c r="C160" s="7" t="s">
        <v>267</v>
      </c>
      <c r="D160" s="8" t="s">
        <v>311</v>
      </c>
      <c r="E160" s="8" t="s">
        <v>482</v>
      </c>
      <c r="F160" s="8">
        <v>1417713</v>
      </c>
      <c r="G160" s="7" t="s">
        <v>214</v>
      </c>
      <c r="H160" s="8" t="s">
        <v>526</v>
      </c>
      <c r="I160" s="7" t="s">
        <v>40</v>
      </c>
      <c r="J160" s="7" t="str">
        <f>IFERROR(VLOOKUP(Dataset!E160,McAfee!$A$1:$B$124,1,0),"")</f>
        <v/>
      </c>
      <c r="K160" s="7" t="str">
        <f>IFERROR(VLOOKUP(E160,Forcepoint!$A$1:$B$131,1,0),"")</f>
        <v>1417713L</v>
      </c>
      <c r="L160" s="7" t="str">
        <f>IFERROR(VLOOKUP(E160,Lansweeper!$A$1:$B$157,1,0),"")</f>
        <v/>
      </c>
      <c r="M160" s="7" t="str">
        <f>IFERROR(VLOOKUP(E160,Solarwind!$A$1:$B$132,1,0),"")</f>
        <v/>
      </c>
      <c r="N160" s="7" t="str">
        <f>IFERROR(VLOOKUP(E160,BitLocker!$A$1:$B$163,1,0),"")</f>
        <v>1417713L</v>
      </c>
      <c r="O160" s="9" t="str">
        <f>IFERROR(VLOOKUP(E160,McAfee!$A$1:$B$124,2,0),"")</f>
        <v/>
      </c>
      <c r="P160" s="7" t="str">
        <f>IF(COUNTIF(dataset[[#This Row],[McAfee]:[BitLocker]],dataset[[#This Row],[Hostname]])=5, "Compliance", "Non-compliance")</f>
        <v>Non-compliance</v>
      </c>
    </row>
    <row r="161" spans="1:16">
      <c r="A161" s="7">
        <v>160</v>
      </c>
      <c r="B161" s="7" t="s">
        <v>266</v>
      </c>
      <c r="C161" s="7" t="s">
        <v>267</v>
      </c>
      <c r="D161" s="8" t="s">
        <v>311</v>
      </c>
      <c r="E161" s="8" t="s">
        <v>483</v>
      </c>
      <c r="F161" s="8">
        <v>1842176</v>
      </c>
      <c r="G161" s="7" t="s">
        <v>67</v>
      </c>
      <c r="H161" s="8" t="s">
        <v>527</v>
      </c>
      <c r="I161" s="7" t="s">
        <v>42</v>
      </c>
      <c r="J161" s="7" t="str">
        <f>IFERROR(VLOOKUP(Dataset!E161,McAfee!$A$1:$B$124,1,0),"")</f>
        <v/>
      </c>
      <c r="K161" s="7" t="str">
        <f>IFERROR(VLOOKUP(E161,Forcepoint!$A$1:$B$131,1,0),"")</f>
        <v>1842176L</v>
      </c>
      <c r="L161" s="7" t="str">
        <f>IFERROR(VLOOKUP(E161,Lansweeper!$A$1:$B$157,1,0),"")</f>
        <v/>
      </c>
      <c r="M161" s="7" t="str">
        <f>IFERROR(VLOOKUP(E161,Solarwind!$A$1:$B$132,1,0),"")</f>
        <v/>
      </c>
      <c r="N161" s="7" t="str">
        <f>IFERROR(VLOOKUP(E161,BitLocker!$A$1:$B$163,1,0),"")</f>
        <v>1842176L</v>
      </c>
      <c r="O161" s="9" t="str">
        <f>IFERROR(VLOOKUP(E161,McAfee!$A$1:$B$124,2,0),"")</f>
        <v/>
      </c>
      <c r="P161" s="7" t="str">
        <f>IF(COUNTIF(dataset[[#This Row],[McAfee]:[BitLocker]],dataset[[#This Row],[Hostname]])=5, "Compliance", "Non-compliance")</f>
        <v>Non-compliance</v>
      </c>
    </row>
    <row r="162" spans="1:16">
      <c r="A162" s="7">
        <v>161</v>
      </c>
      <c r="B162" s="7" t="s">
        <v>266</v>
      </c>
      <c r="C162" s="7" t="s">
        <v>267</v>
      </c>
      <c r="D162" s="8" t="s">
        <v>311</v>
      </c>
      <c r="E162" s="8" t="s">
        <v>484</v>
      </c>
      <c r="F162" s="8">
        <v>2619964</v>
      </c>
      <c r="G162" s="7" t="s">
        <v>215</v>
      </c>
      <c r="H162" s="8" t="s">
        <v>528</v>
      </c>
      <c r="I162" s="7" t="s">
        <v>40</v>
      </c>
      <c r="J162" s="7" t="str">
        <f>IFERROR(VLOOKUP(Dataset!E162,McAfee!$A$1:$B$124,1,0),"")</f>
        <v/>
      </c>
      <c r="K162" s="7" t="str">
        <f>IFERROR(VLOOKUP(E162,Forcepoint!$A$1:$B$131,1,0),"")</f>
        <v>2619964L</v>
      </c>
      <c r="L162" s="7" t="str">
        <f>IFERROR(VLOOKUP(E162,Lansweeper!$A$1:$B$157,1,0),"")</f>
        <v/>
      </c>
      <c r="M162" s="7" t="str">
        <f>IFERROR(VLOOKUP(E162,Solarwind!$A$1:$B$132,1,0),"")</f>
        <v/>
      </c>
      <c r="N162" s="7" t="str">
        <f>IFERROR(VLOOKUP(E162,BitLocker!$A$1:$B$163,1,0),"")</f>
        <v>2619964L</v>
      </c>
      <c r="O162" s="9" t="str">
        <f>IFERROR(VLOOKUP(E162,McAfee!$A$1:$B$124,2,0),"")</f>
        <v/>
      </c>
      <c r="P162" s="7" t="str">
        <f>IF(COUNTIF(dataset[[#This Row],[McAfee]:[BitLocker]],dataset[[#This Row],[Hostname]])=5, "Compliance", "Non-compliance")</f>
        <v>Non-compliance</v>
      </c>
    </row>
    <row r="163" spans="1:16">
      <c r="A163" s="7">
        <v>162</v>
      </c>
      <c r="B163" s="7" t="s">
        <v>266</v>
      </c>
      <c r="C163" s="7" t="s">
        <v>269</v>
      </c>
      <c r="D163" s="8" t="s">
        <v>313</v>
      </c>
      <c r="E163" s="8" t="s">
        <v>485</v>
      </c>
      <c r="F163" s="8">
        <v>1709781</v>
      </c>
      <c r="G163" s="7" t="s">
        <v>216</v>
      </c>
      <c r="H163" s="8" t="s">
        <v>529</v>
      </c>
      <c r="I163" s="7" t="s">
        <v>40</v>
      </c>
      <c r="J163" s="7" t="str">
        <f>IFERROR(VLOOKUP(Dataset!E163,McAfee!$A$1:$B$124,1,0),"")</f>
        <v/>
      </c>
      <c r="K163" s="7" t="str">
        <f>IFERROR(VLOOKUP(E163,Forcepoint!$A$1:$B$131,1,0),"")</f>
        <v>1709781L</v>
      </c>
      <c r="L163" s="7" t="str">
        <f>IFERROR(VLOOKUP(E163,Lansweeper!$A$1:$B$157,1,0),"")</f>
        <v/>
      </c>
      <c r="M163" s="7" t="str">
        <f>IFERROR(VLOOKUP(E163,Solarwind!$A$1:$B$132,1,0),"")</f>
        <v/>
      </c>
      <c r="N163" s="7" t="str">
        <f>IFERROR(VLOOKUP(E163,BitLocker!$A$1:$B$163,1,0),"")</f>
        <v>1709781L</v>
      </c>
      <c r="O163" s="9" t="str">
        <f>IFERROR(VLOOKUP(E163,McAfee!$A$1:$B$124,2,0),"")</f>
        <v/>
      </c>
      <c r="P163" s="7" t="str">
        <f>IF(COUNTIF(dataset[[#This Row],[McAfee]:[BitLocker]],dataset[[#This Row],[Hostname]])=5, "Compliance", "Non-compliance")</f>
        <v>Non-compliance</v>
      </c>
    </row>
    <row r="164" spans="1:16">
      <c r="A164" s="7">
        <v>163</v>
      </c>
      <c r="B164" s="7" t="s">
        <v>266</v>
      </c>
      <c r="C164" s="7" t="s">
        <v>269</v>
      </c>
      <c r="D164" s="8" t="s">
        <v>313</v>
      </c>
      <c r="E164" s="8" t="s">
        <v>486</v>
      </c>
      <c r="F164" s="8">
        <v>2905940</v>
      </c>
      <c r="G164" s="7" t="s">
        <v>217</v>
      </c>
      <c r="H164" s="8" t="s">
        <v>524</v>
      </c>
      <c r="I164" s="7" t="s">
        <v>40</v>
      </c>
      <c r="J164" s="7" t="str">
        <f>IFERROR(VLOOKUP(Dataset!E164,McAfee!$A$1:$B$124,1,0),"")</f>
        <v/>
      </c>
      <c r="K164" s="7" t="str">
        <f>IFERROR(VLOOKUP(E164,Forcepoint!$A$1:$B$131,1,0),"")</f>
        <v>2905940L</v>
      </c>
      <c r="L164" s="7" t="str">
        <f>IFERROR(VLOOKUP(E164,Lansweeper!$A$1:$B$157,1,0),"")</f>
        <v/>
      </c>
      <c r="M164" s="7" t="str">
        <f>IFERROR(VLOOKUP(E164,Solarwind!$A$1:$B$132,1,0),"")</f>
        <v/>
      </c>
      <c r="N164" s="7" t="str">
        <f>IFERROR(VLOOKUP(E164,BitLocker!$A$1:$B$163,1,0),"")</f>
        <v>2905940L</v>
      </c>
      <c r="O164" s="9" t="str">
        <f>IFERROR(VLOOKUP(E164,McAfee!$A$1:$B$124,2,0),"")</f>
        <v/>
      </c>
      <c r="P164" s="7" t="str">
        <f>IF(COUNTIF(dataset[[#This Row],[McAfee]:[BitLocker]],dataset[[#This Row],[Hostname]])=5, "Compliance", "Non-compliance")</f>
        <v>Non-compliance</v>
      </c>
    </row>
    <row r="165" spans="1:16">
      <c r="A165" s="7">
        <v>164</v>
      </c>
      <c r="B165" s="7" t="s">
        <v>266</v>
      </c>
      <c r="C165" s="7" t="s">
        <v>272</v>
      </c>
      <c r="D165" s="8" t="s">
        <v>315</v>
      </c>
      <c r="E165" s="8" t="s">
        <v>487</v>
      </c>
      <c r="F165" s="8">
        <v>1005490</v>
      </c>
      <c r="G165" s="7" t="s">
        <v>218</v>
      </c>
      <c r="H165" s="8" t="s">
        <v>525</v>
      </c>
      <c r="I165" s="7" t="s">
        <v>40</v>
      </c>
      <c r="J165" s="7" t="str">
        <f>IFERROR(VLOOKUP(Dataset!E165,McAfee!$A$1:$B$124,1,0),"")</f>
        <v/>
      </c>
      <c r="K165" s="7" t="str">
        <f>IFERROR(VLOOKUP(E165,Forcepoint!$A$1:$B$131,1,0),"")</f>
        <v>1005490L</v>
      </c>
      <c r="L165" s="7" t="str">
        <f>IFERROR(VLOOKUP(E165,Lansweeper!$A$1:$B$157,1,0),"")</f>
        <v/>
      </c>
      <c r="M165" s="7" t="str">
        <f>IFERROR(VLOOKUP(E165,Solarwind!$A$1:$B$132,1,0),"")</f>
        <v/>
      </c>
      <c r="N165" s="7" t="str">
        <f>IFERROR(VLOOKUP(E165,BitLocker!$A$1:$B$163,1,0),"")</f>
        <v>1005490L</v>
      </c>
      <c r="O165" s="9" t="str">
        <f>IFERROR(VLOOKUP(E165,McAfee!$A$1:$B$124,2,0),"")</f>
        <v/>
      </c>
      <c r="P165" s="7" t="str">
        <f>IF(COUNTIF(dataset[[#This Row],[McAfee]:[BitLocker]],dataset[[#This Row],[Hostname]])=5, "Compliance", "Non-compliance")</f>
        <v>Non-compliance</v>
      </c>
    </row>
    <row r="166" spans="1:16">
      <c r="A166" s="7">
        <v>165</v>
      </c>
      <c r="B166" s="7" t="s">
        <v>266</v>
      </c>
      <c r="C166" s="7" t="s">
        <v>271</v>
      </c>
      <c r="D166" s="8" t="s">
        <v>315</v>
      </c>
      <c r="E166" s="8" t="s">
        <v>488</v>
      </c>
      <c r="F166" s="8">
        <v>1319343</v>
      </c>
      <c r="G166" s="7" t="s">
        <v>219</v>
      </c>
      <c r="H166" s="8" t="s">
        <v>526</v>
      </c>
      <c r="I166" s="7" t="s">
        <v>39</v>
      </c>
      <c r="J166" s="7" t="str">
        <f>IFERROR(VLOOKUP(Dataset!E166,McAfee!$A$1:$B$124,1,0),"")</f>
        <v/>
      </c>
      <c r="K166" s="7" t="str">
        <f>IFERROR(VLOOKUP(E166,Forcepoint!$A$1:$B$131,1,0),"")</f>
        <v>1319343L</v>
      </c>
      <c r="L166" s="7" t="str">
        <f>IFERROR(VLOOKUP(E166,Lansweeper!$A$1:$B$157,1,0),"")</f>
        <v/>
      </c>
      <c r="M166" s="7" t="str">
        <f>IFERROR(VLOOKUP(E166,Solarwind!$A$1:$B$132,1,0),"")</f>
        <v/>
      </c>
      <c r="N166" s="7" t="str">
        <f>IFERROR(VLOOKUP(E166,BitLocker!$A$1:$B$163,1,0),"")</f>
        <v>1319343L</v>
      </c>
      <c r="O166" s="9" t="str">
        <f>IFERROR(VLOOKUP(E166,McAfee!$A$1:$B$124,2,0),"")</f>
        <v/>
      </c>
      <c r="P166" s="7" t="str">
        <f>IF(COUNTIF(dataset[[#This Row],[McAfee]:[BitLocker]],dataset[[#This Row],[Hostname]])=5, "Compliance", "Non-compliance")</f>
        <v>Non-compliance</v>
      </c>
    </row>
    <row r="167" spans="1:16">
      <c r="A167" s="7">
        <v>166</v>
      </c>
      <c r="B167" s="7" t="s">
        <v>266</v>
      </c>
      <c r="C167" s="7" t="s">
        <v>267</v>
      </c>
      <c r="D167" s="8" t="s">
        <v>311</v>
      </c>
      <c r="E167" s="8" t="s">
        <v>489</v>
      </c>
      <c r="F167" s="8">
        <v>1035952</v>
      </c>
      <c r="G167" s="7" t="s">
        <v>220</v>
      </c>
      <c r="H167" s="8" t="s">
        <v>527</v>
      </c>
      <c r="I167" s="7" t="s">
        <v>40</v>
      </c>
      <c r="J167" s="7" t="str">
        <f>IFERROR(VLOOKUP(Dataset!E167,McAfee!$A$1:$B$124,1,0),"")</f>
        <v/>
      </c>
      <c r="K167" s="7" t="str">
        <f>IFERROR(VLOOKUP(E167,Forcepoint!$A$1:$B$131,1,0),"")</f>
        <v>1035952L</v>
      </c>
      <c r="L167" s="7" t="str">
        <f>IFERROR(VLOOKUP(E167,Lansweeper!$A$1:$B$157,1,0),"")</f>
        <v/>
      </c>
      <c r="M167" s="7" t="str">
        <f>IFERROR(VLOOKUP(E167,Solarwind!$A$1:$B$132,1,0),"")</f>
        <v/>
      </c>
      <c r="N167" s="7" t="str">
        <f>IFERROR(VLOOKUP(E167,BitLocker!$A$1:$B$163,1,0),"")</f>
        <v>1035952L</v>
      </c>
      <c r="O167" s="9" t="str">
        <f>IFERROR(VLOOKUP(E167,McAfee!$A$1:$B$124,2,0),"")</f>
        <v/>
      </c>
      <c r="P167" s="7" t="str">
        <f>IF(COUNTIF(dataset[[#This Row],[McAfee]:[BitLocker]],dataset[[#This Row],[Hostname]])=5, "Compliance", "Non-compliance")</f>
        <v>Non-compliance</v>
      </c>
    </row>
    <row r="168" spans="1:16">
      <c r="A168" s="7">
        <v>167</v>
      </c>
      <c r="B168" s="7" t="s">
        <v>266</v>
      </c>
      <c r="C168" s="7" t="s">
        <v>272</v>
      </c>
      <c r="D168" s="8" t="s">
        <v>315</v>
      </c>
      <c r="E168" s="8" t="s">
        <v>490</v>
      </c>
      <c r="F168" s="8">
        <v>2204987</v>
      </c>
      <c r="G168" s="7" t="s">
        <v>221</v>
      </c>
      <c r="H168" s="8" t="s">
        <v>528</v>
      </c>
      <c r="I168" s="7" t="s">
        <v>42</v>
      </c>
      <c r="J168" s="7" t="str">
        <f>IFERROR(VLOOKUP(Dataset!E168,McAfee!$A$1:$B$124,1,0),"")</f>
        <v/>
      </c>
      <c r="K168" s="7" t="str">
        <f>IFERROR(VLOOKUP(E168,Forcepoint!$A$1:$B$131,1,0),"")</f>
        <v>2204987L</v>
      </c>
      <c r="L168" s="7" t="str">
        <f>IFERROR(VLOOKUP(E168,Lansweeper!$A$1:$B$157,1,0),"")</f>
        <v/>
      </c>
      <c r="M168" s="7" t="str">
        <f>IFERROR(VLOOKUP(E168,Solarwind!$A$1:$B$132,1,0),"")</f>
        <v/>
      </c>
      <c r="N168" s="7" t="str">
        <f>IFERROR(VLOOKUP(E168,BitLocker!$A$1:$B$163,1,0),"")</f>
        <v>2204987L</v>
      </c>
      <c r="O168" s="9" t="str">
        <f>IFERROR(VLOOKUP(E168,McAfee!$A$1:$B$124,2,0),"")</f>
        <v/>
      </c>
      <c r="P168" s="7" t="str">
        <f>IF(COUNTIF(dataset[[#This Row],[McAfee]:[BitLocker]],dataset[[#This Row],[Hostname]])=5, "Compliance", "Non-compliance")</f>
        <v>Non-compliance</v>
      </c>
    </row>
    <row r="169" spans="1:16">
      <c r="A169" s="7">
        <v>168</v>
      </c>
      <c r="B169" s="7" t="s">
        <v>266</v>
      </c>
      <c r="C169" s="7" t="s">
        <v>271</v>
      </c>
      <c r="D169" s="8" t="s">
        <v>315</v>
      </c>
      <c r="E169" s="8" t="s">
        <v>491</v>
      </c>
      <c r="F169" s="8">
        <v>1827234</v>
      </c>
      <c r="G169" s="7" t="s">
        <v>222</v>
      </c>
      <c r="H169" s="8" t="s">
        <v>529</v>
      </c>
      <c r="I169" s="7" t="s">
        <v>40</v>
      </c>
      <c r="J169" s="7" t="str">
        <f>IFERROR(VLOOKUP(Dataset!E169,McAfee!$A$1:$B$124,1,0),"")</f>
        <v/>
      </c>
      <c r="K169" s="7" t="str">
        <f>IFERROR(VLOOKUP(E169,Forcepoint!$A$1:$B$131,1,0),"")</f>
        <v>1827234L</v>
      </c>
      <c r="L169" s="7" t="str">
        <f>IFERROR(VLOOKUP(E169,Lansweeper!$A$1:$B$157,1,0),"")</f>
        <v/>
      </c>
      <c r="M169" s="7" t="str">
        <f>IFERROR(VLOOKUP(E169,Solarwind!$A$1:$B$132,1,0),"")</f>
        <v/>
      </c>
      <c r="N169" s="7" t="str">
        <f>IFERROR(VLOOKUP(E169,BitLocker!$A$1:$B$163,1,0),"")</f>
        <v>1827234L</v>
      </c>
      <c r="O169" s="9" t="str">
        <f>IFERROR(VLOOKUP(E169,McAfee!$A$1:$B$124,2,0),"")</f>
        <v/>
      </c>
      <c r="P169" s="7" t="str">
        <f>IF(COUNTIF(dataset[[#This Row],[McAfee]:[BitLocker]],dataset[[#This Row],[Hostname]])=5, "Compliance", "Non-compliance")</f>
        <v>Non-compliance</v>
      </c>
    </row>
    <row r="170" spans="1:16">
      <c r="A170" s="7">
        <v>169</v>
      </c>
      <c r="B170" s="7" t="s">
        <v>266</v>
      </c>
      <c r="C170" s="7" t="s">
        <v>267</v>
      </c>
      <c r="D170" s="8" t="s">
        <v>311</v>
      </c>
      <c r="E170" s="8" t="s">
        <v>492</v>
      </c>
      <c r="F170" s="8">
        <v>2037909</v>
      </c>
      <c r="G170" s="7" t="s">
        <v>223</v>
      </c>
      <c r="H170" s="8" t="s">
        <v>524</v>
      </c>
      <c r="I170" s="7" t="s">
        <v>12</v>
      </c>
      <c r="J170" s="7" t="str">
        <f>IFERROR(VLOOKUP(Dataset!E170,McAfee!$A$1:$B$124,1,0),"")</f>
        <v/>
      </c>
      <c r="K170" s="7" t="str">
        <f>IFERROR(VLOOKUP(E170,Forcepoint!$A$1:$B$131,1,0),"")</f>
        <v>2037909L</v>
      </c>
      <c r="L170" s="7" t="str">
        <f>IFERROR(VLOOKUP(E170,Lansweeper!$A$1:$B$157,1,0),"")</f>
        <v/>
      </c>
      <c r="M170" s="7" t="str">
        <f>IFERROR(VLOOKUP(E170,Solarwind!$A$1:$B$132,1,0),"")</f>
        <v/>
      </c>
      <c r="N170" s="7" t="str">
        <f>IFERROR(VLOOKUP(E170,BitLocker!$A$1:$B$163,1,0),"")</f>
        <v>2037909L</v>
      </c>
      <c r="O170" s="9" t="str">
        <f>IFERROR(VLOOKUP(E170,McAfee!$A$1:$B$124,2,0),"")</f>
        <v/>
      </c>
      <c r="P170" s="7" t="str">
        <f>IF(COUNTIF(dataset[[#This Row],[McAfee]:[BitLocker]],dataset[[#This Row],[Hostname]])=5, "Compliance", "Non-compliance")</f>
        <v>Non-compliance</v>
      </c>
    </row>
    <row r="171" spans="1:16">
      <c r="A171" s="7">
        <v>170</v>
      </c>
      <c r="B171" s="7" t="s">
        <v>266</v>
      </c>
      <c r="C171" s="7" t="s">
        <v>268</v>
      </c>
      <c r="D171" s="8" t="s">
        <v>312</v>
      </c>
      <c r="E171" s="8" t="s">
        <v>493</v>
      </c>
      <c r="F171" s="8">
        <v>1095624</v>
      </c>
      <c r="G171" s="7" t="s">
        <v>68</v>
      </c>
      <c r="H171" s="8" t="s">
        <v>525</v>
      </c>
      <c r="I171" s="7" t="s">
        <v>40</v>
      </c>
      <c r="J171" s="7" t="str">
        <f>IFERROR(VLOOKUP(Dataset!E171,McAfee!$A$1:$B$124,1,0),"")</f>
        <v/>
      </c>
      <c r="K171" s="7" t="str">
        <f>IFERROR(VLOOKUP(E171,Forcepoint!$A$1:$B$131,1,0),"")</f>
        <v/>
      </c>
      <c r="L171" s="7" t="str">
        <f>IFERROR(VLOOKUP(E171,Lansweeper!$A$1:$B$157,1,0),"")</f>
        <v/>
      </c>
      <c r="M171" s="7" t="str">
        <f>IFERROR(VLOOKUP(E171,Solarwind!$A$1:$B$132,1,0),"")</f>
        <v/>
      </c>
      <c r="N171" s="7" t="str">
        <f>IFERROR(VLOOKUP(E171,BitLocker!$A$1:$B$163,1,0),"")</f>
        <v>1095624L</v>
      </c>
      <c r="O171" s="9" t="str">
        <f>IFERROR(VLOOKUP(E171,McAfee!$A$1:$B$124,2,0),"")</f>
        <v/>
      </c>
      <c r="P171" s="7" t="str">
        <f>IF(COUNTIF(dataset[[#This Row],[McAfee]:[BitLocker]],dataset[[#This Row],[Hostname]])=5, "Compliance", "Non-compliance")</f>
        <v>Non-compliance</v>
      </c>
    </row>
    <row r="172" spans="1:16">
      <c r="A172" s="7">
        <v>171</v>
      </c>
      <c r="B172" s="7" t="s">
        <v>266</v>
      </c>
      <c r="C172" s="7" t="s">
        <v>270</v>
      </c>
      <c r="D172" s="8" t="s">
        <v>314</v>
      </c>
      <c r="E172" s="8" t="s">
        <v>494</v>
      </c>
      <c r="F172" s="8">
        <v>2757064</v>
      </c>
      <c r="G172" s="7" t="s">
        <v>224</v>
      </c>
      <c r="H172" s="8" t="s">
        <v>526</v>
      </c>
      <c r="I172" s="7" t="s">
        <v>40</v>
      </c>
      <c r="J172" s="7" t="str">
        <f>IFERROR(VLOOKUP(Dataset!E172,McAfee!$A$1:$B$124,1,0),"")</f>
        <v/>
      </c>
      <c r="K172" s="7" t="str">
        <f>IFERROR(VLOOKUP(E172,Forcepoint!$A$1:$B$131,1,0),"")</f>
        <v/>
      </c>
      <c r="L172" s="7" t="str">
        <f>IFERROR(VLOOKUP(E172,Lansweeper!$A$1:$B$157,1,0),"")</f>
        <v/>
      </c>
      <c r="M172" s="7" t="str">
        <f>IFERROR(VLOOKUP(E172,Solarwind!$A$1:$B$132,1,0),"")</f>
        <v/>
      </c>
      <c r="N172" s="7" t="str">
        <f>IFERROR(VLOOKUP(E172,BitLocker!$A$1:$B$163,1,0),"")</f>
        <v>2757064L</v>
      </c>
      <c r="O172" s="9" t="str">
        <f>IFERROR(VLOOKUP(E172,McAfee!$A$1:$B$124,2,0),"")</f>
        <v/>
      </c>
      <c r="P172" s="7" t="str">
        <f>IF(COUNTIF(dataset[[#This Row],[McAfee]:[BitLocker]],dataset[[#This Row],[Hostname]])=5, "Compliance", "Non-compliance")</f>
        <v>Non-compliance</v>
      </c>
    </row>
    <row r="173" spans="1:16">
      <c r="A173" s="7">
        <v>172</v>
      </c>
      <c r="B173" s="7" t="s">
        <v>266</v>
      </c>
      <c r="C173" s="7" t="s">
        <v>269</v>
      </c>
      <c r="D173" s="8" t="s">
        <v>313</v>
      </c>
      <c r="E173" s="8" t="s">
        <v>495</v>
      </c>
      <c r="F173" s="8">
        <v>1111706</v>
      </c>
      <c r="G173" s="7" t="s">
        <v>225</v>
      </c>
      <c r="H173" s="8" t="s">
        <v>527</v>
      </c>
      <c r="I173" s="7" t="s">
        <v>24</v>
      </c>
      <c r="J173" s="7" t="str">
        <f>IFERROR(VLOOKUP(Dataset!E173,McAfee!$A$1:$B$124,1,0),"")</f>
        <v/>
      </c>
      <c r="K173" s="7" t="str">
        <f>IFERROR(VLOOKUP(E173,Forcepoint!$A$1:$B$131,1,0),"")</f>
        <v/>
      </c>
      <c r="L173" s="7" t="str">
        <f>IFERROR(VLOOKUP(E173,Lansweeper!$A$1:$B$157,1,0),"")</f>
        <v/>
      </c>
      <c r="M173" s="7" t="str">
        <f>IFERROR(VLOOKUP(E173,Solarwind!$A$1:$B$132,1,0),"")</f>
        <v/>
      </c>
      <c r="N173" s="7" t="str">
        <f>IFERROR(VLOOKUP(E173,BitLocker!$A$1:$B$163,1,0),"")</f>
        <v>1111706L</v>
      </c>
      <c r="O173" s="9" t="str">
        <f>IFERROR(VLOOKUP(E173,McAfee!$A$1:$B$124,2,0),"")</f>
        <v/>
      </c>
      <c r="P173" s="7" t="str">
        <f>IF(COUNTIF(dataset[[#This Row],[McAfee]:[BitLocker]],dataset[[#This Row],[Hostname]])=5, "Compliance", "Non-compliance")</f>
        <v>Non-compliance</v>
      </c>
    </row>
    <row r="174" spans="1:16">
      <c r="A174" s="7">
        <v>173</v>
      </c>
      <c r="B174" s="7" t="s">
        <v>275</v>
      </c>
      <c r="C174" s="7" t="s">
        <v>276</v>
      </c>
      <c r="D174" s="8" t="s">
        <v>317</v>
      </c>
      <c r="E174" s="8" t="s">
        <v>496</v>
      </c>
      <c r="F174" s="8">
        <v>1641559</v>
      </c>
      <c r="G174" s="7" t="s">
        <v>226</v>
      </c>
      <c r="H174" s="8" t="s">
        <v>528</v>
      </c>
      <c r="I174" s="7" t="s">
        <v>24</v>
      </c>
      <c r="J174" s="7" t="str">
        <f>IFERROR(VLOOKUP(Dataset!E174,McAfee!$A$1:$B$124,1,0),"")</f>
        <v/>
      </c>
      <c r="K174" s="7" t="str">
        <f>IFERROR(VLOOKUP(E174,Forcepoint!$A$1:$B$131,1,0),"")</f>
        <v/>
      </c>
      <c r="L174" s="7" t="str">
        <f>IFERROR(VLOOKUP(E174,Lansweeper!$A$1:$B$157,1,0),"")</f>
        <v/>
      </c>
      <c r="M174" s="7" t="str">
        <f>IFERROR(VLOOKUP(E174,Solarwind!$A$1:$B$132,1,0),"")</f>
        <v/>
      </c>
      <c r="N174" s="7" t="str">
        <f>IFERROR(VLOOKUP(E174,BitLocker!$A$1:$B$163,1,0),"")</f>
        <v>1641559L</v>
      </c>
      <c r="O174" s="9" t="str">
        <f>IFERROR(VLOOKUP(E174,McAfee!$A$1:$B$124,2,0),"")</f>
        <v/>
      </c>
      <c r="P174" s="7" t="str">
        <f>IF(COUNTIF(dataset[[#This Row],[McAfee]:[BitLocker]],dataset[[#This Row],[Hostname]])=5, "Compliance", "Non-compliance")</f>
        <v>Non-compliance</v>
      </c>
    </row>
    <row r="175" spans="1:16">
      <c r="A175" s="7">
        <v>174</v>
      </c>
      <c r="B175" s="7" t="s">
        <v>275</v>
      </c>
      <c r="C175" s="7" t="s">
        <v>277</v>
      </c>
      <c r="D175" s="8" t="s">
        <v>318</v>
      </c>
      <c r="E175" s="8" t="s">
        <v>497</v>
      </c>
      <c r="F175" s="8">
        <v>2559920</v>
      </c>
      <c r="G175" s="7" t="s">
        <v>227</v>
      </c>
      <c r="H175" s="8" t="s">
        <v>529</v>
      </c>
      <c r="I175" s="7" t="s">
        <v>24</v>
      </c>
      <c r="J175" s="7" t="str">
        <f>IFERROR(VLOOKUP(Dataset!E175,McAfee!$A$1:$B$124,1,0),"")</f>
        <v/>
      </c>
      <c r="K175" s="7" t="str">
        <f>IFERROR(VLOOKUP(E175,Forcepoint!$A$1:$B$131,1,0),"")</f>
        <v/>
      </c>
      <c r="L175" s="7" t="str">
        <f>IFERROR(VLOOKUP(E175,Lansweeper!$A$1:$B$157,1,0),"")</f>
        <v/>
      </c>
      <c r="M175" s="7" t="str">
        <f>IFERROR(VLOOKUP(E175,Solarwind!$A$1:$B$132,1,0),"")</f>
        <v/>
      </c>
      <c r="N175" s="7" t="str">
        <f>IFERROR(VLOOKUP(E175,BitLocker!$A$1:$B$163,1,0),"")</f>
        <v>2559920L</v>
      </c>
      <c r="O175" s="9" t="str">
        <f>IFERROR(VLOOKUP(E175,McAfee!$A$1:$B$124,2,0),"")</f>
        <v/>
      </c>
      <c r="P175" s="7" t="str">
        <f>IF(COUNTIF(dataset[[#This Row],[McAfee]:[BitLocker]],dataset[[#This Row],[Hostname]])=5, "Compliance", "Non-compliance")</f>
        <v>Non-compliance</v>
      </c>
    </row>
    <row r="176" spans="1:16">
      <c r="A176" s="7">
        <v>175</v>
      </c>
      <c r="B176" s="7" t="s">
        <v>275</v>
      </c>
      <c r="C176" s="7" t="s">
        <v>278</v>
      </c>
      <c r="D176" s="8" t="s">
        <v>323</v>
      </c>
      <c r="E176" s="8" t="s">
        <v>498</v>
      </c>
      <c r="F176" s="8">
        <v>1815300</v>
      </c>
      <c r="G176" s="7" t="s">
        <v>228</v>
      </c>
      <c r="H176" s="8" t="s">
        <v>524</v>
      </c>
      <c r="I176" s="7" t="s">
        <v>12</v>
      </c>
      <c r="J176" s="7" t="str">
        <f>IFERROR(VLOOKUP(Dataset!E176,McAfee!$A$1:$B$124,1,0),"")</f>
        <v/>
      </c>
      <c r="K176" s="7" t="str">
        <f>IFERROR(VLOOKUP(E176,Forcepoint!$A$1:$B$131,1,0),"")</f>
        <v/>
      </c>
      <c r="L176" s="7" t="str">
        <f>IFERROR(VLOOKUP(E176,Lansweeper!$A$1:$B$157,1,0),"")</f>
        <v/>
      </c>
      <c r="M176" s="7" t="str">
        <f>IFERROR(VLOOKUP(E176,Solarwind!$A$1:$B$132,1,0),"")</f>
        <v/>
      </c>
      <c r="N176" s="7" t="str">
        <f>IFERROR(VLOOKUP(E176,BitLocker!$A$1:$B$163,1,0),"")</f>
        <v>1815300L</v>
      </c>
      <c r="O176" s="9" t="str">
        <f>IFERROR(VLOOKUP(E176,McAfee!$A$1:$B$124,2,0),"")</f>
        <v/>
      </c>
      <c r="P176" s="7" t="str">
        <f>IF(COUNTIF(dataset[[#This Row],[McAfee]:[BitLocker]],dataset[[#This Row],[Hostname]])=5, "Compliance", "Non-compliance")</f>
        <v>Non-compliance</v>
      </c>
    </row>
    <row r="177" spans="1:16">
      <c r="A177" s="7">
        <v>176</v>
      </c>
      <c r="B177" s="7" t="s">
        <v>275</v>
      </c>
      <c r="C177" s="7" t="s">
        <v>277</v>
      </c>
      <c r="D177" s="8" t="s">
        <v>318</v>
      </c>
      <c r="E177" s="8" t="s">
        <v>499</v>
      </c>
      <c r="F177" s="8">
        <v>2310138</v>
      </c>
      <c r="G177" s="7" t="s">
        <v>229</v>
      </c>
      <c r="H177" s="8" t="s">
        <v>525</v>
      </c>
      <c r="I177" s="7" t="s">
        <v>12</v>
      </c>
      <c r="J177" s="7" t="str">
        <f>IFERROR(VLOOKUP(Dataset!E177,McAfee!$A$1:$B$124,1,0),"")</f>
        <v/>
      </c>
      <c r="K177" s="7" t="str">
        <f>IFERROR(VLOOKUP(E177,Forcepoint!$A$1:$B$131,1,0),"")</f>
        <v/>
      </c>
      <c r="L177" s="7" t="str">
        <f>IFERROR(VLOOKUP(E177,Lansweeper!$A$1:$B$157,1,0),"")</f>
        <v/>
      </c>
      <c r="M177" s="7" t="str">
        <f>IFERROR(VLOOKUP(E177,Solarwind!$A$1:$B$132,1,0),"")</f>
        <v/>
      </c>
      <c r="N177" s="7" t="str">
        <f>IFERROR(VLOOKUP(E177,BitLocker!$A$1:$B$163,1,0),"")</f>
        <v>2310138L</v>
      </c>
      <c r="O177" s="9" t="str">
        <f>IFERROR(VLOOKUP(E177,McAfee!$A$1:$B$124,2,0),"")</f>
        <v/>
      </c>
      <c r="P177" s="7" t="str">
        <f>IF(COUNTIF(dataset[[#This Row],[McAfee]:[BitLocker]],dataset[[#This Row],[Hostname]])=5, "Compliance", "Non-compliance")</f>
        <v>Non-compliance</v>
      </c>
    </row>
    <row r="178" spans="1:16">
      <c r="A178" s="7">
        <v>177</v>
      </c>
      <c r="B178" s="7" t="s">
        <v>275</v>
      </c>
      <c r="C178" s="7" t="s">
        <v>279</v>
      </c>
      <c r="D178" s="8" t="s">
        <v>285</v>
      </c>
      <c r="E178" s="8" t="s">
        <v>500</v>
      </c>
      <c r="F178" s="8">
        <v>2010152</v>
      </c>
      <c r="G178" s="7" t="s">
        <v>230</v>
      </c>
      <c r="H178" s="8" t="s">
        <v>526</v>
      </c>
      <c r="I178" s="7" t="s">
        <v>12</v>
      </c>
      <c r="J178" s="7" t="str">
        <f>IFERROR(VLOOKUP(Dataset!E178,McAfee!$A$1:$B$124,1,0),"")</f>
        <v/>
      </c>
      <c r="K178" s="7" t="str">
        <f>IFERROR(VLOOKUP(E178,Forcepoint!$A$1:$B$131,1,0),"")</f>
        <v/>
      </c>
      <c r="L178" s="7" t="str">
        <f>IFERROR(VLOOKUP(E178,Lansweeper!$A$1:$B$157,1,0),"")</f>
        <v/>
      </c>
      <c r="M178" s="7" t="str">
        <f>IFERROR(VLOOKUP(E178,Solarwind!$A$1:$B$132,1,0),"")</f>
        <v/>
      </c>
      <c r="N178" s="7" t="str">
        <f>IFERROR(VLOOKUP(E178,BitLocker!$A$1:$B$163,1,0),"")</f>
        <v>2010152L</v>
      </c>
      <c r="O178" s="9" t="str">
        <f>IFERROR(VLOOKUP(E178,McAfee!$A$1:$B$124,2,0),"")</f>
        <v/>
      </c>
      <c r="P178" s="7" t="str">
        <f>IF(COUNTIF(dataset[[#This Row],[McAfee]:[BitLocker]],dataset[[#This Row],[Hostname]])=5, "Compliance", "Non-compliance")</f>
        <v>Non-compliance</v>
      </c>
    </row>
    <row r="179" spans="1:16">
      <c r="A179" s="7">
        <v>178</v>
      </c>
      <c r="B179" s="7" t="s">
        <v>275</v>
      </c>
      <c r="C179" s="7" t="s">
        <v>278</v>
      </c>
      <c r="D179" s="8" t="s">
        <v>323</v>
      </c>
      <c r="E179" s="8" t="s">
        <v>501</v>
      </c>
      <c r="F179" s="8">
        <v>1827557</v>
      </c>
      <c r="G179" s="7" t="s">
        <v>231</v>
      </c>
      <c r="H179" s="8" t="s">
        <v>527</v>
      </c>
      <c r="I179" s="7" t="s">
        <v>41</v>
      </c>
      <c r="J179" s="7" t="str">
        <f>IFERROR(VLOOKUP(Dataset!E179,McAfee!$A$1:$B$124,1,0),"")</f>
        <v/>
      </c>
      <c r="K179" s="7" t="str">
        <f>IFERROR(VLOOKUP(E179,Forcepoint!$A$1:$B$131,1,0),"")</f>
        <v/>
      </c>
      <c r="L179" s="7" t="str">
        <f>IFERROR(VLOOKUP(E179,Lansweeper!$A$1:$B$157,1,0),"")</f>
        <v/>
      </c>
      <c r="M179" s="7" t="str">
        <f>IFERROR(VLOOKUP(E179,Solarwind!$A$1:$B$132,1,0),"")</f>
        <v/>
      </c>
      <c r="N179" s="7" t="str">
        <f>IFERROR(VLOOKUP(E179,BitLocker!$A$1:$B$163,1,0),"")</f>
        <v>1827557L</v>
      </c>
      <c r="O179" s="9" t="str">
        <f>IFERROR(VLOOKUP(E179,McAfee!$A$1:$B$124,2,0),"")</f>
        <v/>
      </c>
      <c r="P179" s="7" t="str">
        <f>IF(COUNTIF(dataset[[#This Row],[McAfee]:[BitLocker]],dataset[[#This Row],[Hostname]])=5, "Compliance", "Non-compliance")</f>
        <v>Non-compliance</v>
      </c>
    </row>
    <row r="180" spans="1:16">
      <c r="A180" s="7">
        <v>179</v>
      </c>
      <c r="B180" s="7" t="s">
        <v>275</v>
      </c>
      <c r="C180" s="7" t="s">
        <v>280</v>
      </c>
      <c r="D180" s="8" t="s">
        <v>319</v>
      </c>
      <c r="E180" s="8" t="s">
        <v>502</v>
      </c>
      <c r="F180" s="8">
        <v>2452334</v>
      </c>
      <c r="G180" s="7" t="s">
        <v>232</v>
      </c>
      <c r="H180" s="8" t="s">
        <v>528</v>
      </c>
      <c r="I180" s="7" t="s">
        <v>41</v>
      </c>
      <c r="J180" s="7" t="str">
        <f>IFERROR(VLOOKUP(Dataset!E180,McAfee!$A$1:$B$124,1,0),"")</f>
        <v/>
      </c>
      <c r="K180" s="7" t="str">
        <f>IFERROR(VLOOKUP(E180,Forcepoint!$A$1:$B$131,1,0),"")</f>
        <v/>
      </c>
      <c r="L180" s="7" t="str">
        <f>IFERROR(VLOOKUP(E180,Lansweeper!$A$1:$B$157,1,0),"")</f>
        <v/>
      </c>
      <c r="M180" s="7" t="str">
        <f>IFERROR(VLOOKUP(E180,Solarwind!$A$1:$B$132,1,0),"")</f>
        <v/>
      </c>
      <c r="N180" s="7" t="str">
        <f>IFERROR(VLOOKUP(E180,BitLocker!$A$1:$B$163,1,0),"")</f>
        <v>2452334L</v>
      </c>
      <c r="O180" s="9" t="str">
        <f>IFERROR(VLOOKUP(E180,McAfee!$A$1:$B$124,2,0),"")</f>
        <v/>
      </c>
      <c r="P180" s="7" t="str">
        <f>IF(COUNTIF(dataset[[#This Row],[McAfee]:[BitLocker]],dataset[[#This Row],[Hostname]])=5, "Compliance", "Non-compliance")</f>
        <v>Non-compliance</v>
      </c>
    </row>
    <row r="181" spans="1:16">
      <c r="A181" s="7">
        <v>180</v>
      </c>
      <c r="B181" s="7" t="s">
        <v>275</v>
      </c>
      <c r="C181" s="7" t="s">
        <v>280</v>
      </c>
      <c r="D181" s="8" t="s">
        <v>319</v>
      </c>
      <c r="E181" s="8" t="s">
        <v>503</v>
      </c>
      <c r="F181" s="8">
        <v>1536309</v>
      </c>
      <c r="G181" s="7" t="s">
        <v>69</v>
      </c>
      <c r="H181" s="8" t="s">
        <v>529</v>
      </c>
      <c r="I181" s="7" t="s">
        <v>41</v>
      </c>
      <c r="J181" s="7" t="str">
        <f>IFERROR(VLOOKUP(Dataset!E181,McAfee!$A$1:$B$124,1,0),"")</f>
        <v/>
      </c>
      <c r="K181" s="7" t="str">
        <f>IFERROR(VLOOKUP(E181,Forcepoint!$A$1:$B$131,1,0),"")</f>
        <v/>
      </c>
      <c r="L181" s="7" t="str">
        <f>IFERROR(VLOOKUP(E181,Lansweeper!$A$1:$B$157,1,0),"")</f>
        <v/>
      </c>
      <c r="M181" s="7" t="str">
        <f>IFERROR(VLOOKUP(E181,Solarwind!$A$1:$B$132,1,0),"")</f>
        <v/>
      </c>
      <c r="N181" s="7" t="str">
        <f>IFERROR(VLOOKUP(E181,BitLocker!$A$1:$B$163,1,0),"")</f>
        <v>1536309L</v>
      </c>
      <c r="O181" s="9" t="str">
        <f>IFERROR(VLOOKUP(E181,McAfee!$A$1:$B$124,2,0),"")</f>
        <v/>
      </c>
      <c r="P181" s="7" t="str">
        <f>IF(COUNTIF(dataset[[#This Row],[McAfee]:[BitLocker]],dataset[[#This Row],[Hostname]])=5, "Compliance", "Non-compliance")</f>
        <v>Non-compliance</v>
      </c>
    </row>
    <row r="182" spans="1:16">
      <c r="A182" s="7">
        <v>181</v>
      </c>
      <c r="B182" s="7" t="s">
        <v>275</v>
      </c>
      <c r="C182" s="7" t="s">
        <v>278</v>
      </c>
      <c r="D182" s="8" t="s">
        <v>323</v>
      </c>
      <c r="E182" s="8" t="s">
        <v>504</v>
      </c>
      <c r="F182" s="8">
        <v>2195342</v>
      </c>
      <c r="G182" s="7" t="s">
        <v>233</v>
      </c>
      <c r="H182" s="8" t="s">
        <v>524</v>
      </c>
      <c r="I182" s="7" t="s">
        <v>40</v>
      </c>
      <c r="J182" s="7" t="str">
        <f>IFERROR(VLOOKUP(Dataset!E182,McAfee!$A$1:$B$124,1,0),"")</f>
        <v/>
      </c>
      <c r="K182" s="7" t="str">
        <f>IFERROR(VLOOKUP(E182,Forcepoint!$A$1:$B$131,1,0),"")</f>
        <v>2195342L</v>
      </c>
      <c r="L182" s="7" t="str">
        <f>IFERROR(VLOOKUP(E182,Lansweeper!$A$1:$B$157,1,0),"")</f>
        <v/>
      </c>
      <c r="M182" s="7" t="str">
        <f>IFERROR(VLOOKUP(E182,Solarwind!$A$1:$B$132,1,0),"")</f>
        <v/>
      </c>
      <c r="N182" s="7" t="str">
        <f>IFERROR(VLOOKUP(E182,BitLocker!$A$1:$B$163,1,0),"")</f>
        <v>2195342L</v>
      </c>
      <c r="O182" s="9" t="str">
        <f>IFERROR(VLOOKUP(E182,McAfee!$A$1:$B$124,2,0),"")</f>
        <v/>
      </c>
      <c r="P182" s="7" t="str">
        <f>IF(COUNTIF(dataset[[#This Row],[McAfee]:[BitLocker]],dataset[[#This Row],[Hostname]])=5, "Compliance", "Non-compliance")</f>
        <v>Non-compliance</v>
      </c>
    </row>
    <row r="183" spans="1:16">
      <c r="A183" s="7">
        <v>182</v>
      </c>
      <c r="B183" s="7" t="s">
        <v>275</v>
      </c>
      <c r="C183" s="7" t="s">
        <v>278</v>
      </c>
      <c r="D183" s="8" t="s">
        <v>323</v>
      </c>
      <c r="E183" s="8" t="s">
        <v>505</v>
      </c>
      <c r="F183" s="8">
        <v>1009658</v>
      </c>
      <c r="G183" s="7" t="s">
        <v>234</v>
      </c>
      <c r="H183" s="8" t="s">
        <v>525</v>
      </c>
      <c r="I183" s="7" t="s">
        <v>40</v>
      </c>
      <c r="J183" s="7" t="str">
        <f>IFERROR(VLOOKUP(Dataset!E183,McAfee!$A$1:$B$124,1,0),"")</f>
        <v/>
      </c>
      <c r="K183" s="7" t="str">
        <f>IFERROR(VLOOKUP(E183,Forcepoint!$A$1:$B$131,1,0),"")</f>
        <v>1009658L</v>
      </c>
      <c r="L183" s="7" t="str">
        <f>IFERROR(VLOOKUP(E183,Lansweeper!$A$1:$B$157,1,0),"")</f>
        <v/>
      </c>
      <c r="M183" s="7" t="str">
        <f>IFERROR(VLOOKUP(E183,Solarwind!$A$1:$B$132,1,0),"")</f>
        <v/>
      </c>
      <c r="N183" s="7" t="str">
        <f>IFERROR(VLOOKUP(E183,BitLocker!$A$1:$B$163,1,0),"")</f>
        <v>1009658L</v>
      </c>
      <c r="O183" s="9" t="str">
        <f>IFERROR(VLOOKUP(E183,McAfee!$A$1:$B$124,2,0),"")</f>
        <v/>
      </c>
      <c r="P183" s="7" t="str">
        <f>IF(COUNTIF(dataset[[#This Row],[McAfee]:[BitLocker]],dataset[[#This Row],[Hostname]])=5, "Compliance", "Non-compliance")</f>
        <v>Non-compliance</v>
      </c>
    </row>
    <row r="184" spans="1:16">
      <c r="A184" s="7">
        <v>183</v>
      </c>
      <c r="B184" s="7" t="s">
        <v>275</v>
      </c>
      <c r="C184" s="7" t="s">
        <v>281</v>
      </c>
      <c r="D184" s="8" t="s">
        <v>320</v>
      </c>
      <c r="E184" s="8" t="s">
        <v>506</v>
      </c>
      <c r="F184" s="8">
        <v>1912240</v>
      </c>
      <c r="G184" s="7" t="s">
        <v>235</v>
      </c>
      <c r="H184" s="8" t="s">
        <v>526</v>
      </c>
      <c r="I184" s="7" t="s">
        <v>40</v>
      </c>
      <c r="J184" s="7" t="str">
        <f>IFERROR(VLOOKUP(Dataset!E184,McAfee!$A$1:$B$124,1,0),"")</f>
        <v/>
      </c>
      <c r="K184" s="7" t="str">
        <f>IFERROR(VLOOKUP(E184,Forcepoint!$A$1:$B$131,1,0),"")</f>
        <v>1912240L</v>
      </c>
      <c r="L184" s="7" t="str">
        <f>IFERROR(VLOOKUP(E184,Lansweeper!$A$1:$B$157,1,0),"")</f>
        <v/>
      </c>
      <c r="M184" s="7" t="str">
        <f>IFERROR(VLOOKUP(E184,Solarwind!$A$1:$B$132,1,0),"")</f>
        <v/>
      </c>
      <c r="N184" s="7" t="str">
        <f>IFERROR(VLOOKUP(E184,BitLocker!$A$1:$B$163,1,0),"")</f>
        <v>1912240L</v>
      </c>
      <c r="O184" s="9" t="str">
        <f>IFERROR(VLOOKUP(E184,McAfee!$A$1:$B$124,2,0),"")</f>
        <v/>
      </c>
      <c r="P184" s="7" t="str">
        <f>IF(COUNTIF(dataset[[#This Row],[McAfee]:[BitLocker]],dataset[[#This Row],[Hostname]])=5, "Compliance", "Non-compliance")</f>
        <v>Non-compliance</v>
      </c>
    </row>
    <row r="185" spans="1:16">
      <c r="A185" s="7">
        <v>184</v>
      </c>
      <c r="B185" s="7" t="s">
        <v>275</v>
      </c>
      <c r="C185" s="7" t="s">
        <v>279</v>
      </c>
      <c r="D185" s="8" t="s">
        <v>285</v>
      </c>
      <c r="E185" s="8" t="s">
        <v>507</v>
      </c>
      <c r="F185" s="8">
        <v>1807640</v>
      </c>
      <c r="G185" s="7" t="s">
        <v>236</v>
      </c>
      <c r="H185" s="8" t="s">
        <v>527</v>
      </c>
      <c r="I185" s="7" t="s">
        <v>40</v>
      </c>
      <c r="J185" s="7" t="str">
        <f>IFERROR(VLOOKUP(Dataset!E185,McAfee!$A$1:$B$124,1,0),"")</f>
        <v/>
      </c>
      <c r="K185" s="7" t="str">
        <f>IFERROR(VLOOKUP(E185,Forcepoint!$A$1:$B$131,1,0),"")</f>
        <v>1807640L</v>
      </c>
      <c r="L185" s="7" t="str">
        <f>IFERROR(VLOOKUP(E185,Lansweeper!$A$1:$B$157,1,0),"")</f>
        <v/>
      </c>
      <c r="M185" s="7" t="str">
        <f>IFERROR(VLOOKUP(E185,Solarwind!$A$1:$B$132,1,0),"")</f>
        <v/>
      </c>
      <c r="N185" s="7" t="str">
        <f>IFERROR(VLOOKUP(E185,BitLocker!$A$1:$B$163,1,0),"")</f>
        <v>1807640L</v>
      </c>
      <c r="O185" s="9" t="str">
        <f>IFERROR(VLOOKUP(E185,McAfee!$A$1:$B$124,2,0),"")</f>
        <v/>
      </c>
      <c r="P185" s="7" t="str">
        <f>IF(COUNTIF(dataset[[#This Row],[McAfee]:[BitLocker]],dataset[[#This Row],[Hostname]])=5, "Compliance", "Non-compliance")</f>
        <v>Non-compliance</v>
      </c>
    </row>
    <row r="186" spans="1:16">
      <c r="A186" s="7">
        <v>185</v>
      </c>
      <c r="B186" s="7" t="s">
        <v>275</v>
      </c>
      <c r="C186" s="7" t="s">
        <v>279</v>
      </c>
      <c r="D186" s="8" t="s">
        <v>285</v>
      </c>
      <c r="E186" s="8" t="s">
        <v>508</v>
      </c>
      <c r="F186" s="8">
        <v>2974987</v>
      </c>
      <c r="G186" s="7" t="s">
        <v>237</v>
      </c>
      <c r="H186" s="8" t="s">
        <v>528</v>
      </c>
      <c r="I186" s="7" t="s">
        <v>40</v>
      </c>
      <c r="J186" s="7" t="str">
        <f>IFERROR(VLOOKUP(Dataset!E186,McAfee!$A$1:$B$124,1,0),"")</f>
        <v/>
      </c>
      <c r="K186" s="7" t="str">
        <f>IFERROR(VLOOKUP(E186,Forcepoint!$A$1:$B$131,1,0),"")</f>
        <v>2974987L</v>
      </c>
      <c r="L186" s="7" t="str">
        <f>IFERROR(VLOOKUP(E186,Lansweeper!$A$1:$B$157,1,0),"")</f>
        <v/>
      </c>
      <c r="M186" s="7" t="str">
        <f>IFERROR(VLOOKUP(E186,Solarwind!$A$1:$B$132,1,0),"")</f>
        <v/>
      </c>
      <c r="N186" s="7" t="str">
        <f>IFERROR(VLOOKUP(E186,BitLocker!$A$1:$B$163,1,0),"")</f>
        <v>2974987L</v>
      </c>
      <c r="O186" s="9" t="str">
        <f>IFERROR(VLOOKUP(E186,McAfee!$A$1:$B$124,2,0),"")</f>
        <v/>
      </c>
      <c r="P186" s="7" t="str">
        <f>IF(COUNTIF(dataset[[#This Row],[McAfee]:[BitLocker]],dataset[[#This Row],[Hostname]])=5, "Compliance", "Non-compliance")</f>
        <v>Non-compliance</v>
      </c>
    </row>
    <row r="187" spans="1:16">
      <c r="A187" s="7">
        <v>186</v>
      </c>
      <c r="B187" s="7" t="s">
        <v>275</v>
      </c>
      <c r="C187" s="7" t="s">
        <v>278</v>
      </c>
      <c r="D187" s="8" t="s">
        <v>323</v>
      </c>
      <c r="E187" s="8" t="s">
        <v>509</v>
      </c>
      <c r="F187" s="8">
        <v>1283486</v>
      </c>
      <c r="G187" s="7" t="s">
        <v>238</v>
      </c>
      <c r="H187" s="8" t="s">
        <v>529</v>
      </c>
      <c r="I187" s="7" t="s">
        <v>40</v>
      </c>
      <c r="J187" s="7" t="str">
        <f>IFERROR(VLOOKUP(Dataset!E187,McAfee!$A$1:$B$124,1,0),"")</f>
        <v/>
      </c>
      <c r="K187" s="7" t="str">
        <f>IFERROR(VLOOKUP(E187,Forcepoint!$A$1:$B$131,1,0),"")</f>
        <v>1283486L</v>
      </c>
      <c r="L187" s="7" t="str">
        <f>IFERROR(VLOOKUP(E187,Lansweeper!$A$1:$B$157,1,0),"")</f>
        <v/>
      </c>
      <c r="M187" s="7" t="str">
        <f>IFERROR(VLOOKUP(E187,Solarwind!$A$1:$B$132,1,0),"")</f>
        <v/>
      </c>
      <c r="N187" s="7" t="str">
        <f>IFERROR(VLOOKUP(E187,BitLocker!$A$1:$B$163,1,0),"")</f>
        <v>1283486L</v>
      </c>
      <c r="O187" s="9" t="str">
        <f>IFERROR(VLOOKUP(E187,McAfee!$A$1:$B$124,2,0),"")</f>
        <v/>
      </c>
      <c r="P187" s="7" t="str">
        <f>IF(COUNTIF(dataset[[#This Row],[McAfee]:[BitLocker]],dataset[[#This Row],[Hostname]])=5, "Compliance", "Non-compliance")</f>
        <v>Non-compliance</v>
      </c>
    </row>
    <row r="188" spans="1:16">
      <c r="A188" s="7">
        <v>187</v>
      </c>
      <c r="B188" s="7" t="s">
        <v>275</v>
      </c>
      <c r="C188" s="7" t="s">
        <v>276</v>
      </c>
      <c r="D188" s="8" t="s">
        <v>317</v>
      </c>
      <c r="E188" s="8" t="s">
        <v>510</v>
      </c>
      <c r="F188" s="8">
        <v>1992800</v>
      </c>
      <c r="G188" s="7" t="s">
        <v>239</v>
      </c>
      <c r="H188" s="8" t="s">
        <v>524</v>
      </c>
      <c r="I188" s="7" t="s">
        <v>39</v>
      </c>
      <c r="J188" s="7" t="str">
        <f>IFERROR(VLOOKUP(Dataset!E188,McAfee!$A$1:$B$124,1,0),"")</f>
        <v/>
      </c>
      <c r="K188" s="7" t="str">
        <f>IFERROR(VLOOKUP(E188,Forcepoint!$A$1:$B$131,1,0),"")</f>
        <v>1992800L</v>
      </c>
      <c r="L188" s="7" t="str">
        <f>IFERROR(VLOOKUP(E188,Lansweeper!$A$1:$B$157,1,0),"")</f>
        <v/>
      </c>
      <c r="M188" s="7" t="str">
        <f>IFERROR(VLOOKUP(E188,Solarwind!$A$1:$B$132,1,0),"")</f>
        <v/>
      </c>
      <c r="N188" s="7" t="str">
        <f>IFERROR(VLOOKUP(E188,BitLocker!$A$1:$B$163,1,0),"")</f>
        <v>1992800L</v>
      </c>
      <c r="O188" s="9" t="str">
        <f>IFERROR(VLOOKUP(E188,McAfee!$A$1:$B$124,2,0),"")</f>
        <v/>
      </c>
      <c r="P188" s="7" t="str">
        <f>IF(COUNTIF(dataset[[#This Row],[McAfee]:[BitLocker]],dataset[[#This Row],[Hostname]])=5, "Compliance", "Non-compliance")</f>
        <v>Non-compliance</v>
      </c>
    </row>
    <row r="189" spans="1:16">
      <c r="A189" s="7">
        <v>188</v>
      </c>
      <c r="B189" s="7" t="s">
        <v>275</v>
      </c>
      <c r="C189" s="7" t="s">
        <v>276</v>
      </c>
      <c r="D189" s="8" t="s">
        <v>317</v>
      </c>
      <c r="E189" s="8" t="s">
        <v>511</v>
      </c>
      <c r="F189" s="8">
        <v>2565404</v>
      </c>
      <c r="G189" s="7" t="s">
        <v>240</v>
      </c>
      <c r="H189" s="8" t="s">
        <v>525</v>
      </c>
      <c r="I189" s="7" t="s">
        <v>40</v>
      </c>
      <c r="J189" s="7" t="str">
        <f>IFERROR(VLOOKUP(Dataset!E189,McAfee!$A$1:$B$124,1,0),"")</f>
        <v/>
      </c>
      <c r="K189" s="7" t="str">
        <f>IFERROR(VLOOKUP(E189,Forcepoint!$A$1:$B$131,1,0),"")</f>
        <v>2565404L</v>
      </c>
      <c r="L189" s="7" t="str">
        <f>IFERROR(VLOOKUP(E189,Lansweeper!$A$1:$B$157,1,0),"")</f>
        <v/>
      </c>
      <c r="M189" s="7" t="str">
        <f>IFERROR(VLOOKUP(E189,Solarwind!$A$1:$B$132,1,0),"")</f>
        <v/>
      </c>
      <c r="N189" s="7" t="str">
        <f>IFERROR(VLOOKUP(E189,BitLocker!$A$1:$B$163,1,0),"")</f>
        <v>2565404L</v>
      </c>
      <c r="O189" s="9" t="str">
        <f>IFERROR(VLOOKUP(E189,McAfee!$A$1:$B$124,2,0),"")</f>
        <v/>
      </c>
      <c r="P189" s="7" t="str">
        <f>IF(COUNTIF(dataset[[#This Row],[McAfee]:[BitLocker]],dataset[[#This Row],[Hostname]])=5, "Compliance", "Non-compliance")</f>
        <v>Non-compliance</v>
      </c>
    </row>
    <row r="190" spans="1:16">
      <c r="A190" s="7">
        <v>189</v>
      </c>
      <c r="B190" s="7" t="s">
        <v>275</v>
      </c>
      <c r="C190" s="7" t="s">
        <v>279</v>
      </c>
      <c r="D190" s="8" t="s">
        <v>285</v>
      </c>
      <c r="E190" s="8" t="s">
        <v>512</v>
      </c>
      <c r="F190" s="8">
        <v>1894304</v>
      </c>
      <c r="G190" s="7" t="s">
        <v>241</v>
      </c>
      <c r="H190" s="8" t="s">
        <v>526</v>
      </c>
      <c r="I190" s="7" t="s">
        <v>40</v>
      </c>
      <c r="J190" s="7" t="str">
        <f>IFERROR(VLOOKUP(Dataset!E190,McAfee!$A$1:$B$124,1,0),"")</f>
        <v/>
      </c>
      <c r="K190" s="7" t="str">
        <f>IFERROR(VLOOKUP(E190,Forcepoint!$A$1:$B$131,1,0),"")</f>
        <v>1894304L</v>
      </c>
      <c r="L190" s="7" t="str">
        <f>IFERROR(VLOOKUP(E190,Lansweeper!$A$1:$B$157,1,0),"")</f>
        <v/>
      </c>
      <c r="M190" s="7" t="str">
        <f>IFERROR(VLOOKUP(E190,Solarwind!$A$1:$B$132,1,0),"")</f>
        <v/>
      </c>
      <c r="N190" s="7" t="str">
        <f>IFERROR(VLOOKUP(E190,BitLocker!$A$1:$B$163,1,0),"")</f>
        <v/>
      </c>
      <c r="O190" s="9" t="str">
        <f>IFERROR(VLOOKUP(E190,McAfee!$A$1:$B$124,2,0),"")</f>
        <v/>
      </c>
      <c r="P190" s="7" t="str">
        <f>IF(COUNTIF(dataset[[#This Row],[McAfee]:[BitLocker]],dataset[[#This Row],[Hostname]])=5, "Compliance", "Non-compliance")</f>
        <v>Non-compliance</v>
      </c>
    </row>
    <row r="191" spans="1:16">
      <c r="A191" s="7">
        <v>190</v>
      </c>
      <c r="B191" s="7" t="s">
        <v>275</v>
      </c>
      <c r="C191" s="7" t="s">
        <v>279</v>
      </c>
      <c r="D191" s="8" t="s">
        <v>285</v>
      </c>
      <c r="E191" s="8" t="s">
        <v>513</v>
      </c>
      <c r="F191" s="8">
        <v>2189594</v>
      </c>
      <c r="G191" s="7" t="s">
        <v>70</v>
      </c>
      <c r="H191" s="8" t="s">
        <v>527</v>
      </c>
      <c r="I191" s="7" t="s">
        <v>40</v>
      </c>
      <c r="J191" s="7" t="str">
        <f>IFERROR(VLOOKUP(Dataset!E191,McAfee!$A$1:$B$124,1,0),"")</f>
        <v/>
      </c>
      <c r="K191" s="7" t="str">
        <f>IFERROR(VLOOKUP(E191,Forcepoint!$A$1:$B$131,1,0),"")</f>
        <v>2189594L</v>
      </c>
      <c r="L191" s="7" t="str">
        <f>IFERROR(VLOOKUP(E191,Lansweeper!$A$1:$B$157,1,0),"")</f>
        <v/>
      </c>
      <c r="M191" s="7" t="str">
        <f>IFERROR(VLOOKUP(E191,Solarwind!$A$1:$B$132,1,0),"")</f>
        <v/>
      </c>
      <c r="N191" s="7" t="str">
        <f>IFERROR(VLOOKUP(E191,BitLocker!$A$1:$B$163,1,0),"")</f>
        <v/>
      </c>
      <c r="O191" s="9" t="str">
        <f>IFERROR(VLOOKUP(E191,McAfee!$A$1:$B$124,2,0),"")</f>
        <v/>
      </c>
      <c r="P191" s="7" t="str">
        <f>IF(COUNTIF(dataset[[#This Row],[McAfee]:[BitLocker]],dataset[[#This Row],[Hostname]])=5, "Compliance", "Non-compliance")</f>
        <v>Non-compliance</v>
      </c>
    </row>
    <row r="192" spans="1:16">
      <c r="A192" s="7">
        <v>191</v>
      </c>
      <c r="B192" s="7" t="s">
        <v>275</v>
      </c>
      <c r="C192" s="7" t="s">
        <v>276</v>
      </c>
      <c r="D192" s="8" t="s">
        <v>317</v>
      </c>
      <c r="E192" s="8" t="s">
        <v>514</v>
      </c>
      <c r="F192" s="8">
        <v>2716506</v>
      </c>
      <c r="G192" s="7" t="s">
        <v>242</v>
      </c>
      <c r="H192" s="8" t="s">
        <v>528</v>
      </c>
      <c r="I192" s="7" t="s">
        <v>40</v>
      </c>
      <c r="J192" s="7" t="str">
        <f>IFERROR(VLOOKUP(Dataset!E192,McAfee!$A$1:$B$124,1,0),"")</f>
        <v/>
      </c>
      <c r="K192" s="7" t="str">
        <f>IFERROR(VLOOKUP(E192,Forcepoint!$A$1:$B$131,1,0),"")</f>
        <v>2716506L</v>
      </c>
      <c r="L192" s="7" t="str">
        <f>IFERROR(VLOOKUP(E192,Lansweeper!$A$1:$B$157,1,0),"")</f>
        <v/>
      </c>
      <c r="M192" s="7" t="str">
        <f>IFERROR(VLOOKUP(E192,Solarwind!$A$1:$B$132,1,0),"")</f>
        <v/>
      </c>
      <c r="N192" s="7" t="str">
        <f>IFERROR(VLOOKUP(E192,BitLocker!$A$1:$B$163,1,0),"")</f>
        <v/>
      </c>
      <c r="O192" s="9" t="str">
        <f>IFERROR(VLOOKUP(E192,McAfee!$A$1:$B$124,2,0),"")</f>
        <v/>
      </c>
      <c r="P192" s="7" t="str">
        <f>IF(COUNTIF(dataset[[#This Row],[McAfee]:[BitLocker]],dataset[[#This Row],[Hostname]])=5, "Compliance", "Non-compliance")</f>
        <v>Non-compliance</v>
      </c>
    </row>
    <row r="193" spans="1:16">
      <c r="A193" s="7">
        <v>192</v>
      </c>
      <c r="B193" s="7" t="s">
        <v>275</v>
      </c>
      <c r="C193" s="7" t="s">
        <v>276</v>
      </c>
      <c r="D193" s="8" t="s">
        <v>317</v>
      </c>
      <c r="E193" s="8" t="s">
        <v>515</v>
      </c>
      <c r="F193" s="8">
        <v>2048612</v>
      </c>
      <c r="G193" s="7" t="s">
        <v>243</v>
      </c>
      <c r="H193" s="8" t="s">
        <v>529</v>
      </c>
      <c r="I193" s="7" t="s">
        <v>40</v>
      </c>
      <c r="J193" s="7" t="str">
        <f>IFERROR(VLOOKUP(Dataset!E193,McAfee!$A$1:$B$124,1,0),"")</f>
        <v/>
      </c>
      <c r="K193" s="7" t="str">
        <f>IFERROR(VLOOKUP(E193,Forcepoint!$A$1:$B$131,1,0),"")</f>
        <v>2048612L</v>
      </c>
      <c r="L193" s="7" t="str">
        <f>IFERROR(VLOOKUP(E193,Lansweeper!$A$1:$B$157,1,0),"")</f>
        <v/>
      </c>
      <c r="M193" s="7" t="str">
        <f>IFERROR(VLOOKUP(E193,Solarwind!$A$1:$B$132,1,0),"")</f>
        <v/>
      </c>
      <c r="N193" s="7" t="str">
        <f>IFERROR(VLOOKUP(E193,BitLocker!$A$1:$B$163,1,0),"")</f>
        <v/>
      </c>
      <c r="O193" s="9" t="str">
        <f>IFERROR(VLOOKUP(E193,McAfee!$A$1:$B$124,2,0),"")</f>
        <v/>
      </c>
      <c r="P193" s="7" t="str">
        <f>IF(COUNTIF(dataset[[#This Row],[McAfee]:[BitLocker]],dataset[[#This Row],[Hostname]])=5, "Compliance", "Non-compliance")</f>
        <v>Non-compliance</v>
      </c>
    </row>
    <row r="194" spans="1:16">
      <c r="A194" s="7">
        <v>193</v>
      </c>
      <c r="B194" s="7" t="s">
        <v>275</v>
      </c>
      <c r="C194" s="7" t="s">
        <v>278</v>
      </c>
      <c r="D194" s="8" t="s">
        <v>323</v>
      </c>
      <c r="E194" s="8" t="s">
        <v>516</v>
      </c>
      <c r="F194" s="8">
        <v>2845945</v>
      </c>
      <c r="G194" s="7" t="s">
        <v>244</v>
      </c>
      <c r="H194" s="8" t="s">
        <v>524</v>
      </c>
      <c r="I194" s="7" t="s">
        <v>41</v>
      </c>
      <c r="J194" s="7" t="str">
        <f>IFERROR(VLOOKUP(Dataset!E194,McAfee!$A$1:$B$124,1,0),"")</f>
        <v/>
      </c>
      <c r="K194" s="7" t="str">
        <f>IFERROR(VLOOKUP(E194,Forcepoint!$A$1:$B$131,1,0),"")</f>
        <v>2845945L</v>
      </c>
      <c r="L194" s="7" t="str">
        <f>IFERROR(VLOOKUP(E194,Lansweeper!$A$1:$B$157,1,0),"")</f>
        <v/>
      </c>
      <c r="M194" s="7" t="str">
        <f>IFERROR(VLOOKUP(E194,Solarwind!$A$1:$B$132,1,0),"")</f>
        <v/>
      </c>
      <c r="N194" s="7" t="str">
        <f>IFERROR(VLOOKUP(E194,BitLocker!$A$1:$B$163,1,0),"")</f>
        <v/>
      </c>
      <c r="O194" s="9" t="str">
        <f>IFERROR(VLOOKUP(E194,McAfee!$A$1:$B$124,2,0),"")</f>
        <v/>
      </c>
      <c r="P194" s="7" t="str">
        <f>IF(COUNTIF(dataset[[#This Row],[McAfee]:[BitLocker]],dataset[[#This Row],[Hostname]])=5, "Compliance", "Non-compliance")</f>
        <v>Non-compliance</v>
      </c>
    </row>
    <row r="195" spans="1:16">
      <c r="A195" s="7">
        <v>194</v>
      </c>
      <c r="B195" s="7" t="s">
        <v>275</v>
      </c>
      <c r="C195" s="7" t="s">
        <v>280</v>
      </c>
      <c r="D195" s="8" t="s">
        <v>319</v>
      </c>
      <c r="E195" s="8" t="s">
        <v>517</v>
      </c>
      <c r="F195" s="8">
        <v>1802500</v>
      </c>
      <c r="G195" s="7" t="s">
        <v>245</v>
      </c>
      <c r="H195" s="8" t="s">
        <v>525</v>
      </c>
      <c r="I195" s="7" t="s">
        <v>39</v>
      </c>
      <c r="J195" s="7" t="str">
        <f>IFERROR(VLOOKUP(Dataset!E195,McAfee!$A$1:$B$124,1,0),"")</f>
        <v/>
      </c>
      <c r="K195" s="7" t="str">
        <f>IFERROR(VLOOKUP(E195,Forcepoint!$A$1:$B$131,1,0),"")</f>
        <v>1802500L</v>
      </c>
      <c r="L195" s="7" t="str">
        <f>IFERROR(VLOOKUP(E195,Lansweeper!$A$1:$B$157,1,0),"")</f>
        <v/>
      </c>
      <c r="M195" s="7" t="str">
        <f>IFERROR(VLOOKUP(E195,Solarwind!$A$1:$B$132,1,0),"")</f>
        <v/>
      </c>
      <c r="N195" s="7" t="str">
        <f>IFERROR(VLOOKUP(E195,BitLocker!$A$1:$B$163,1,0),"")</f>
        <v/>
      </c>
      <c r="O195" s="9" t="str">
        <f>IFERROR(VLOOKUP(E195,McAfee!$A$1:$B$124,2,0),"")</f>
        <v/>
      </c>
      <c r="P195" s="7" t="str">
        <f>IF(COUNTIF(dataset[[#This Row],[McAfee]:[BitLocker]],dataset[[#This Row],[Hostname]])=5, "Compliance", "Non-compliance")</f>
        <v>Non-compliance</v>
      </c>
    </row>
    <row r="196" spans="1:16">
      <c r="A196" s="7">
        <v>195</v>
      </c>
      <c r="B196" s="7" t="s">
        <v>275</v>
      </c>
      <c r="C196" s="7" t="s">
        <v>281</v>
      </c>
      <c r="D196" s="8" t="s">
        <v>320</v>
      </c>
      <c r="E196" s="8" t="s">
        <v>518</v>
      </c>
      <c r="F196" s="8">
        <v>2281852</v>
      </c>
      <c r="G196" s="7" t="s">
        <v>246</v>
      </c>
      <c r="H196" s="8" t="s">
        <v>526</v>
      </c>
      <c r="I196" s="7" t="s">
        <v>19</v>
      </c>
      <c r="J196" s="7" t="str">
        <f>IFERROR(VLOOKUP(Dataset!E196,McAfee!$A$1:$B$124,1,0),"")</f>
        <v/>
      </c>
      <c r="K196" s="7" t="str">
        <f>IFERROR(VLOOKUP(E196,Forcepoint!$A$1:$B$131,1,0),"")</f>
        <v>2281852L</v>
      </c>
      <c r="L196" s="7" t="str">
        <f>IFERROR(VLOOKUP(E196,Lansweeper!$A$1:$B$157,1,0),"")</f>
        <v/>
      </c>
      <c r="M196" s="7" t="str">
        <f>IFERROR(VLOOKUP(E196,Solarwind!$A$1:$B$132,1,0),"")</f>
        <v/>
      </c>
      <c r="N196" s="7" t="str">
        <f>IFERROR(VLOOKUP(E196,BitLocker!$A$1:$B$163,1,0),"")</f>
        <v/>
      </c>
      <c r="O196" s="9" t="str">
        <f>IFERROR(VLOOKUP(E196,McAfee!$A$1:$B$124,2,0),"")</f>
        <v/>
      </c>
      <c r="P196" s="7" t="str">
        <f>IF(COUNTIF(dataset[[#This Row],[McAfee]:[BitLocker]],dataset[[#This Row],[Hostname]])=5, "Compliance", "Non-compliance")</f>
        <v>Non-compliance</v>
      </c>
    </row>
    <row r="197" spans="1:16">
      <c r="A197" s="7">
        <v>196</v>
      </c>
      <c r="B197" s="7" t="s">
        <v>275</v>
      </c>
      <c r="C197" s="7" t="s">
        <v>278</v>
      </c>
      <c r="D197" s="8" t="s">
        <v>323</v>
      </c>
      <c r="E197" s="8" t="s">
        <v>519</v>
      </c>
      <c r="F197" s="8">
        <v>1145523</v>
      </c>
      <c r="G197" s="7" t="s">
        <v>247</v>
      </c>
      <c r="H197" s="8" t="s">
        <v>527</v>
      </c>
      <c r="I197" s="7" t="s">
        <v>40</v>
      </c>
      <c r="J197" s="7" t="str">
        <f>IFERROR(VLOOKUP(Dataset!E197,McAfee!$A$1:$B$124,1,0),"")</f>
        <v/>
      </c>
      <c r="K197" s="7" t="str">
        <f>IFERROR(VLOOKUP(E197,Forcepoint!$A$1:$B$131,1,0),"")</f>
        <v>1145523L</v>
      </c>
      <c r="L197" s="7" t="str">
        <f>IFERROR(VLOOKUP(E197,Lansweeper!$A$1:$B$157,1,0),"")</f>
        <v/>
      </c>
      <c r="M197" s="7" t="str">
        <f>IFERROR(VLOOKUP(E197,Solarwind!$A$1:$B$132,1,0),"")</f>
        <v/>
      </c>
      <c r="N197" s="7" t="str">
        <f>IFERROR(VLOOKUP(E197,BitLocker!$A$1:$B$163,1,0),"")</f>
        <v/>
      </c>
      <c r="O197" s="9" t="str">
        <f>IFERROR(VLOOKUP(E197,McAfee!$A$1:$B$124,2,0),"")</f>
        <v/>
      </c>
      <c r="P197" s="7" t="str">
        <f>IF(COUNTIF(dataset[[#This Row],[McAfee]:[BitLocker]],dataset[[#This Row],[Hostname]])=5, "Compliance", "Non-compliance")</f>
        <v>Non-compliance</v>
      </c>
    </row>
    <row r="198" spans="1:16">
      <c r="A198" s="7">
        <v>197</v>
      </c>
      <c r="B198" s="7" t="s">
        <v>275</v>
      </c>
      <c r="C198" s="7" t="s">
        <v>279</v>
      </c>
      <c r="D198" s="8" t="s">
        <v>285</v>
      </c>
      <c r="E198" s="8" t="s">
        <v>520</v>
      </c>
      <c r="F198" s="8">
        <v>2316246</v>
      </c>
      <c r="G198" s="7" t="s">
        <v>248</v>
      </c>
      <c r="H198" s="8" t="s">
        <v>528</v>
      </c>
      <c r="I198" s="7" t="s">
        <v>40</v>
      </c>
      <c r="J198" s="7" t="str">
        <f>IFERROR(VLOOKUP(Dataset!E198,McAfee!$A$1:$B$124,1,0),"")</f>
        <v/>
      </c>
      <c r="K198" s="7" t="str">
        <f>IFERROR(VLOOKUP(E198,Forcepoint!$A$1:$B$131,1,0),"")</f>
        <v>2316246L</v>
      </c>
      <c r="L198" s="7" t="str">
        <f>IFERROR(VLOOKUP(E198,Lansweeper!$A$1:$B$157,1,0),"")</f>
        <v/>
      </c>
      <c r="M198" s="7" t="str">
        <f>IFERROR(VLOOKUP(E198,Solarwind!$A$1:$B$132,1,0),"")</f>
        <v/>
      </c>
      <c r="N198" s="7" t="str">
        <f>IFERROR(VLOOKUP(E198,BitLocker!$A$1:$B$163,1,0),"")</f>
        <v/>
      </c>
      <c r="O198" s="9" t="str">
        <f>IFERROR(VLOOKUP(E198,McAfee!$A$1:$B$124,2,0),"")</f>
        <v/>
      </c>
      <c r="P198" s="7" t="str">
        <f>IF(COUNTIF(dataset[[#This Row],[McAfee]:[BitLocker]],dataset[[#This Row],[Hostname]])=5, "Compliance", "Non-compliance")</f>
        <v>Non-compliance</v>
      </c>
    </row>
    <row r="199" spans="1:16">
      <c r="A199" s="7">
        <v>198</v>
      </c>
      <c r="B199" s="7" t="s">
        <v>275</v>
      </c>
      <c r="C199" s="7" t="s">
        <v>276</v>
      </c>
      <c r="D199" s="8" t="s">
        <v>317</v>
      </c>
      <c r="E199" s="8" t="s">
        <v>521</v>
      </c>
      <c r="F199" s="8">
        <v>1745494</v>
      </c>
      <c r="G199" s="7" t="s">
        <v>249</v>
      </c>
      <c r="H199" s="8" t="s">
        <v>529</v>
      </c>
      <c r="I199" s="7" t="s">
        <v>40</v>
      </c>
      <c r="J199" s="7" t="str">
        <f>IFERROR(VLOOKUP(Dataset!E199,McAfee!$A$1:$B$124,1,0),"")</f>
        <v/>
      </c>
      <c r="K199" s="7" t="str">
        <f>IFERROR(VLOOKUP(E199,Forcepoint!$A$1:$B$131,1,0),"")</f>
        <v>1745494L</v>
      </c>
      <c r="L199" s="7" t="str">
        <f>IFERROR(VLOOKUP(E199,Lansweeper!$A$1:$B$157,1,0),"")</f>
        <v/>
      </c>
      <c r="M199" s="7" t="str">
        <f>IFERROR(VLOOKUP(E199,Solarwind!$A$1:$B$132,1,0),"")</f>
        <v/>
      </c>
      <c r="N199" s="7" t="str">
        <f>IFERROR(VLOOKUP(E199,BitLocker!$A$1:$B$163,1,0),"")</f>
        <v/>
      </c>
      <c r="O199" s="9" t="str">
        <f>IFERROR(VLOOKUP(E199,McAfee!$A$1:$B$124,2,0),"")</f>
        <v/>
      </c>
      <c r="P199" s="7" t="str">
        <f>IF(COUNTIF(dataset[[#This Row],[McAfee]:[BitLocker]],dataset[[#This Row],[Hostname]])=5, "Compliance", "Non-compliance")</f>
        <v>Non-compliance</v>
      </c>
    </row>
    <row r="200" spans="1:16">
      <c r="A200" s="7">
        <v>199</v>
      </c>
      <c r="B200" s="7" t="s">
        <v>275</v>
      </c>
      <c r="C200" s="7" t="s">
        <v>276</v>
      </c>
      <c r="D200" s="8" t="s">
        <v>317</v>
      </c>
      <c r="E200" s="8" t="s">
        <v>522</v>
      </c>
      <c r="F200" s="8">
        <v>2085284</v>
      </c>
      <c r="G200" s="7" t="s">
        <v>250</v>
      </c>
      <c r="H200" s="8" t="s">
        <v>524</v>
      </c>
      <c r="I200" s="7" t="s">
        <v>42</v>
      </c>
      <c r="J200" s="7" t="str">
        <f>IFERROR(VLOOKUP(Dataset!E200,McAfee!$A$1:$B$124,1,0),"")</f>
        <v/>
      </c>
      <c r="K200" s="7" t="str">
        <f>IFERROR(VLOOKUP(E200,Forcepoint!$A$1:$B$131,1,0),"")</f>
        <v>2085284L</v>
      </c>
      <c r="L200" s="7" t="str">
        <f>IFERROR(VLOOKUP(E200,Lansweeper!$A$1:$B$157,1,0),"")</f>
        <v/>
      </c>
      <c r="M200" s="7" t="str">
        <f>IFERROR(VLOOKUP(E200,Solarwind!$A$1:$B$132,1,0),"")</f>
        <v/>
      </c>
      <c r="N200" s="7" t="str">
        <f>IFERROR(VLOOKUP(E200,BitLocker!$A$1:$B$163,1,0),"")</f>
        <v/>
      </c>
      <c r="O200" s="9" t="str">
        <f>IFERROR(VLOOKUP(E200,McAfee!$A$1:$B$124,2,0),"")</f>
        <v/>
      </c>
      <c r="P200" s="7" t="str">
        <f>IF(COUNTIF(dataset[[#This Row],[McAfee]:[BitLocker]],dataset[[#This Row],[Hostname]])=5, "Compliance", "Non-compliance")</f>
        <v>Non-compliance</v>
      </c>
    </row>
    <row r="201" spans="1:16">
      <c r="A201" s="7">
        <v>200</v>
      </c>
      <c r="B201" s="7" t="s">
        <v>275</v>
      </c>
      <c r="C201" s="7" t="s">
        <v>276</v>
      </c>
      <c r="D201" s="8" t="s">
        <v>317</v>
      </c>
      <c r="E201" s="8" t="s">
        <v>523</v>
      </c>
      <c r="F201" s="8">
        <v>1609232</v>
      </c>
      <c r="G201" s="7" t="s">
        <v>531</v>
      </c>
      <c r="H201" s="8" t="s">
        <v>525</v>
      </c>
      <c r="I201" s="7" t="s">
        <v>42</v>
      </c>
      <c r="J201" s="7" t="str">
        <f>IFERROR(VLOOKUP(Dataset!E201,McAfee!$A$1:$B$124,1,0),"")</f>
        <v/>
      </c>
      <c r="K201" s="7" t="str">
        <f>IFERROR(VLOOKUP(E201,Forcepoint!$A$1:$B$131,1,0),"")</f>
        <v>1609232L</v>
      </c>
      <c r="L201" s="7" t="str">
        <f>IFERROR(VLOOKUP(E201,Lansweeper!$A$1:$B$157,1,0),"")</f>
        <v/>
      </c>
      <c r="M201" s="7" t="str">
        <f>IFERROR(VLOOKUP(E201,Solarwind!$A$1:$B$132,1,0),"")</f>
        <v/>
      </c>
      <c r="N201" s="7" t="str">
        <f>IFERROR(VLOOKUP(E201,BitLocker!$A$1:$B$163,1,0),"")</f>
        <v/>
      </c>
      <c r="O201" s="9" t="str">
        <f>IFERROR(VLOOKUP(E201,McAfee!$A$1:$B$124,2,0),"")</f>
        <v/>
      </c>
      <c r="P201" s="7" t="str">
        <f>IF(COUNTIF(dataset[[#This Row],[McAfee]:[BitLocker]],dataset[[#This Row],[Hostname]])=5, "Compliance", "Non-compliance")</f>
        <v>Non-compliance</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88CBF-94A8-4EE6-9A21-0C447C225B41}">
  <sheetPr>
    <tabColor rgb="FF92D050"/>
  </sheetPr>
  <dimension ref="D2:U4"/>
  <sheetViews>
    <sheetView showGridLines="0" tabSelected="1" zoomScale="70" zoomScaleNormal="70" workbookViewId="0">
      <selection activeCell="W44" sqref="W44"/>
    </sheetView>
  </sheetViews>
  <sheetFormatPr defaultRowHeight="14"/>
  <sheetData>
    <row r="2" spans="4:21" ht="14" customHeight="1">
      <c r="D2" s="20"/>
      <c r="E2" s="20"/>
      <c r="F2" s="20"/>
      <c r="G2" s="20"/>
      <c r="H2" s="20"/>
      <c r="I2" s="20"/>
      <c r="J2" s="20"/>
      <c r="K2" s="20"/>
      <c r="L2" s="20"/>
      <c r="M2" s="20"/>
      <c r="N2" s="20"/>
      <c r="O2" s="20"/>
      <c r="P2" s="20"/>
      <c r="Q2" s="20"/>
      <c r="R2" s="20"/>
      <c r="S2" s="20"/>
      <c r="T2" s="20"/>
      <c r="U2" s="20"/>
    </row>
    <row r="3" spans="4:21" ht="14" customHeight="1">
      <c r="D3" s="20"/>
      <c r="E3" s="20"/>
      <c r="F3" s="20"/>
      <c r="G3" s="20"/>
      <c r="H3" s="20"/>
      <c r="I3" s="20"/>
      <c r="J3" s="20"/>
      <c r="K3" s="20"/>
      <c r="L3" s="20"/>
      <c r="M3" s="20"/>
      <c r="N3" s="20"/>
      <c r="O3" s="20"/>
      <c r="P3" s="20"/>
      <c r="Q3" s="20"/>
      <c r="R3" s="20"/>
      <c r="S3" s="20"/>
      <c r="T3" s="20"/>
      <c r="U3" s="20"/>
    </row>
    <row r="4" spans="4:21" ht="14" customHeight="1">
      <c r="D4" s="20"/>
      <c r="E4" s="20"/>
      <c r="F4" s="20"/>
      <c r="G4" s="20"/>
      <c r="H4" s="20"/>
      <c r="I4" s="20"/>
      <c r="J4" s="20"/>
      <c r="K4" s="20"/>
      <c r="L4" s="20"/>
      <c r="M4" s="20"/>
      <c r="N4" s="20"/>
      <c r="O4" s="20"/>
      <c r="P4" s="20"/>
      <c r="Q4" s="20"/>
      <c r="R4" s="20"/>
      <c r="S4" s="20"/>
      <c r="T4" s="20"/>
      <c r="U4" s="2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34A8-93D1-41B1-9170-88C383987BEF}">
  <sheetPr>
    <tabColor rgb="FF92D050"/>
  </sheetPr>
  <dimension ref="A2:Q143"/>
  <sheetViews>
    <sheetView topLeftCell="A38" zoomScale="85" zoomScaleNormal="85" workbookViewId="0">
      <selection activeCell="J29" sqref="J29"/>
    </sheetView>
  </sheetViews>
  <sheetFormatPr defaultRowHeight="14"/>
  <cols>
    <col min="1" max="1" width="8.6640625" style="18"/>
    <col min="3" max="3" width="17.5" bestFit="1" customWidth="1"/>
    <col min="4" max="5" width="11.25" bestFit="1" customWidth="1"/>
  </cols>
  <sheetData>
    <row r="2" spans="3:17" ht="14" customHeight="1">
      <c r="C2" s="22" t="s">
        <v>567</v>
      </c>
      <c r="D2" s="22"/>
      <c r="E2" s="22"/>
      <c r="F2" s="22"/>
      <c r="G2" s="22"/>
      <c r="H2" s="22"/>
      <c r="I2" s="22"/>
      <c r="J2" s="22"/>
      <c r="K2" s="22"/>
      <c r="L2" s="22"/>
      <c r="M2" s="22"/>
      <c r="N2" s="22"/>
      <c r="O2" s="22"/>
      <c r="P2" s="22"/>
      <c r="Q2" s="22"/>
    </row>
    <row r="3" spans="3:17">
      <c r="C3" s="22"/>
      <c r="D3" s="22"/>
      <c r="E3" s="22"/>
      <c r="F3" s="22"/>
      <c r="G3" s="22"/>
      <c r="H3" s="22"/>
      <c r="I3" s="22"/>
      <c r="J3" s="22"/>
      <c r="K3" s="22"/>
      <c r="L3" s="22"/>
      <c r="M3" s="22"/>
      <c r="N3" s="22"/>
      <c r="O3" s="22"/>
      <c r="P3" s="22"/>
      <c r="Q3" s="22"/>
    </row>
    <row r="4" spans="3:17">
      <c r="C4" s="22"/>
      <c r="D4" s="22"/>
      <c r="E4" s="22"/>
      <c r="F4" s="22"/>
      <c r="G4" s="22"/>
      <c r="H4" s="22"/>
      <c r="I4" s="22"/>
      <c r="J4" s="22"/>
      <c r="K4" s="22"/>
      <c r="L4" s="22"/>
      <c r="M4" s="22"/>
      <c r="N4" s="22"/>
      <c r="O4" s="22"/>
      <c r="P4" s="22"/>
      <c r="Q4" s="22"/>
    </row>
    <row r="5" spans="3:17">
      <c r="C5" s="22"/>
      <c r="D5" s="22"/>
      <c r="E5" s="22"/>
      <c r="F5" s="22"/>
      <c r="G5" s="22"/>
      <c r="H5" s="22"/>
      <c r="I5" s="22"/>
      <c r="J5" s="22"/>
      <c r="K5" s="22"/>
      <c r="L5" s="22"/>
      <c r="M5" s="22"/>
      <c r="N5" s="22"/>
      <c r="O5" s="22"/>
      <c r="P5" s="22"/>
      <c r="Q5" s="22"/>
    </row>
    <row r="7" spans="3:17">
      <c r="C7" s="23" t="s">
        <v>541</v>
      </c>
      <c r="D7" s="23"/>
      <c r="E7" s="23"/>
      <c r="F7" s="23"/>
      <c r="G7" s="23"/>
      <c r="H7" s="23"/>
      <c r="I7" s="23"/>
      <c r="J7" s="23"/>
      <c r="K7" s="23"/>
      <c r="L7" s="23"/>
      <c r="M7" s="23"/>
      <c r="N7" s="23"/>
      <c r="O7" s="23"/>
      <c r="P7" s="23"/>
      <c r="Q7" s="23"/>
    </row>
    <row r="9" spans="3:17">
      <c r="C9" s="24" t="s">
        <v>542</v>
      </c>
      <c r="D9" s="24"/>
      <c r="E9" s="24"/>
      <c r="F9" s="24"/>
      <c r="G9" s="24"/>
      <c r="H9" s="24"/>
      <c r="I9" s="24"/>
      <c r="J9" s="24"/>
      <c r="K9" s="24"/>
    </row>
    <row r="11" spans="3:17">
      <c r="C11" s="24" t="s">
        <v>543</v>
      </c>
      <c r="D11" s="24"/>
      <c r="E11" s="24"/>
      <c r="F11" s="24"/>
      <c r="G11" s="24"/>
      <c r="H11" s="24"/>
      <c r="I11" s="24"/>
    </row>
    <row r="13" spans="3:17">
      <c r="C13" s="24" t="s">
        <v>544</v>
      </c>
      <c r="D13" s="24"/>
      <c r="E13" s="24"/>
      <c r="F13" s="24"/>
      <c r="G13" s="24"/>
      <c r="H13" s="24"/>
      <c r="I13" s="24"/>
      <c r="J13" s="24"/>
      <c r="K13" s="24"/>
      <c r="L13" s="24"/>
      <c r="M13" s="24"/>
    </row>
    <row r="15" spans="3:17">
      <c r="C15" s="24" t="s">
        <v>545</v>
      </c>
      <c r="D15" s="24"/>
      <c r="E15" s="24"/>
      <c r="F15" s="24"/>
      <c r="G15" s="24"/>
      <c r="H15" s="24"/>
      <c r="I15" s="24"/>
      <c r="J15" s="24"/>
      <c r="K15" s="24"/>
      <c r="L15" s="24"/>
    </row>
    <row r="17" spans="3:16">
      <c r="C17" t="s">
        <v>546</v>
      </c>
    </row>
    <row r="19" spans="3:16">
      <c r="C19" s="24" t="s">
        <v>547</v>
      </c>
      <c r="D19" s="24"/>
      <c r="E19" s="24"/>
      <c r="F19" s="24"/>
      <c r="G19" s="24"/>
      <c r="H19" s="24"/>
      <c r="I19" s="24"/>
      <c r="J19" s="24"/>
      <c r="K19" s="24"/>
      <c r="L19" s="24"/>
      <c r="M19" s="24"/>
      <c r="N19" s="24"/>
      <c r="O19" s="24"/>
      <c r="P19" s="24"/>
    </row>
    <row r="21" spans="3:16">
      <c r="C21" t="s">
        <v>548</v>
      </c>
    </row>
    <row r="23" spans="3:16">
      <c r="C23" s="24" t="s">
        <v>549</v>
      </c>
      <c r="D23" s="24"/>
      <c r="E23" s="24"/>
      <c r="F23" s="24"/>
      <c r="G23" s="24"/>
      <c r="H23" s="24"/>
      <c r="I23" s="24"/>
      <c r="J23" s="24"/>
      <c r="K23" s="24"/>
      <c r="L23" s="24"/>
      <c r="M23" s="24"/>
    </row>
    <row r="26" spans="3:16" ht="18">
      <c r="C26" s="19" t="s">
        <v>550</v>
      </c>
    </row>
    <row r="27" spans="3:16">
      <c r="C27" t="s">
        <v>550</v>
      </c>
    </row>
    <row r="28" spans="3:16" ht="18">
      <c r="C28" s="16">
        <v>200</v>
      </c>
    </row>
    <row r="32" spans="3:16" ht="18">
      <c r="C32" s="19" t="s">
        <v>551</v>
      </c>
    </row>
    <row r="33" spans="3:5">
      <c r="C33" t="s">
        <v>561</v>
      </c>
      <c r="D33" t="s">
        <v>559</v>
      </c>
      <c r="E33" t="s">
        <v>562</v>
      </c>
    </row>
    <row r="34" spans="3:5">
      <c r="C34" t="s">
        <v>534</v>
      </c>
      <c r="D34">
        <f>200 - COUNTBLANK(dataset[McAfee])</f>
        <v>106</v>
      </c>
      <c r="E34" s="15">
        <f>D34/200</f>
        <v>0.53</v>
      </c>
    </row>
    <row r="35" spans="3:5">
      <c r="C35" t="s">
        <v>535</v>
      </c>
      <c r="D35">
        <f>200 - COUNTBLANK(dataset[Forcepoint])</f>
        <v>130</v>
      </c>
      <c r="E35" s="15">
        <f t="shared" ref="E35:E38" si="0">D35/200</f>
        <v>0.65</v>
      </c>
    </row>
    <row r="36" spans="3:5">
      <c r="C36" t="s">
        <v>536</v>
      </c>
      <c r="D36">
        <f>200 - COUNTBLANK(dataset[Lansweeper])</f>
        <v>123</v>
      </c>
      <c r="E36" s="15">
        <f t="shared" si="0"/>
        <v>0.61499999999999999</v>
      </c>
    </row>
    <row r="37" spans="3:5">
      <c r="C37" t="s">
        <v>537</v>
      </c>
      <c r="D37">
        <f>200 - COUNTBLANK(dataset[Solarwind])</f>
        <v>90</v>
      </c>
      <c r="E37" s="15">
        <f t="shared" si="0"/>
        <v>0.45</v>
      </c>
    </row>
    <row r="38" spans="3:5">
      <c r="C38" t="s">
        <v>563</v>
      </c>
      <c r="D38">
        <f>200 -COUNTBLANK(dataset[BitLocker])</f>
        <v>153</v>
      </c>
      <c r="E38" s="15">
        <f t="shared" si="0"/>
        <v>0.76500000000000001</v>
      </c>
    </row>
    <row r="42" spans="3:5" ht="18">
      <c r="C42" s="19" t="s">
        <v>564</v>
      </c>
    </row>
    <row r="43" spans="3:5">
      <c r="C43" s="11" t="s">
        <v>540</v>
      </c>
      <c r="D43" s="21" t="s">
        <v>559</v>
      </c>
      <c r="E43" s="21" t="s">
        <v>560</v>
      </c>
    </row>
    <row r="44" spans="3:5">
      <c r="C44" s="12" t="s">
        <v>556</v>
      </c>
      <c r="D44" s="10">
        <v>90</v>
      </c>
      <c r="E44" s="13">
        <v>0.45</v>
      </c>
    </row>
    <row r="45" spans="3:5">
      <c r="C45" s="12" t="s">
        <v>557</v>
      </c>
      <c r="D45" s="10">
        <v>110</v>
      </c>
      <c r="E45" s="13">
        <v>0.55000000000000004</v>
      </c>
    </row>
    <row r="46" spans="3:5">
      <c r="C46" s="12" t="s">
        <v>558</v>
      </c>
      <c r="D46" s="10">
        <v>200</v>
      </c>
      <c r="E46" s="13">
        <v>1</v>
      </c>
    </row>
    <row r="51" spans="2:11" ht="18">
      <c r="C51" s="19" t="s">
        <v>552</v>
      </c>
    </row>
    <row r="52" spans="2:11">
      <c r="B52" t="s">
        <v>569</v>
      </c>
      <c r="C52" s="11" t="s">
        <v>566</v>
      </c>
      <c r="D52" s="21" t="s">
        <v>559</v>
      </c>
      <c r="E52" s="21" t="s">
        <v>560</v>
      </c>
    </row>
    <row r="53" spans="2:11">
      <c r="C53" s="12" t="s">
        <v>556</v>
      </c>
      <c r="D53" s="10">
        <v>90</v>
      </c>
      <c r="E53" s="13">
        <v>1</v>
      </c>
    </row>
    <row r="54" spans="2:11">
      <c r="B54" t="s">
        <v>568</v>
      </c>
      <c r="C54" s="14" t="s">
        <v>30</v>
      </c>
      <c r="D54" s="10">
        <v>9</v>
      </c>
      <c r="E54" s="13">
        <v>0.1</v>
      </c>
      <c r="I54" s="18"/>
      <c r="J54" s="18"/>
      <c r="K54" s="18"/>
    </row>
    <row r="55" spans="2:11">
      <c r="B55" s="18" t="s">
        <v>568</v>
      </c>
      <c r="C55" s="14" t="s">
        <v>15</v>
      </c>
      <c r="D55" s="10">
        <v>7</v>
      </c>
      <c r="E55" s="13">
        <v>7.7777777777777779E-2</v>
      </c>
      <c r="F55" s="18"/>
      <c r="I55" s="18"/>
      <c r="J55" s="12"/>
      <c r="K55" s="10"/>
    </row>
    <row r="56" spans="2:11">
      <c r="B56" s="18" t="s">
        <v>568</v>
      </c>
      <c r="C56" s="14" t="s">
        <v>31</v>
      </c>
      <c r="D56" s="10">
        <v>5</v>
      </c>
      <c r="E56" s="13">
        <v>5.5555555555555552E-2</v>
      </c>
      <c r="F56" s="18"/>
      <c r="I56" s="18"/>
      <c r="J56" s="14"/>
      <c r="K56" s="10"/>
    </row>
    <row r="57" spans="2:11">
      <c r="B57" s="18" t="s">
        <v>568</v>
      </c>
      <c r="C57" s="14" t="s">
        <v>36</v>
      </c>
      <c r="D57" s="10">
        <v>5</v>
      </c>
      <c r="E57" s="13">
        <v>5.5555555555555552E-2</v>
      </c>
      <c r="F57" s="18"/>
      <c r="I57" s="18"/>
      <c r="J57" s="14"/>
      <c r="K57" s="10"/>
    </row>
    <row r="58" spans="2:11">
      <c r="B58" s="18" t="s">
        <v>568</v>
      </c>
      <c r="C58" s="14" t="s">
        <v>13</v>
      </c>
      <c r="D58" s="10">
        <v>5</v>
      </c>
      <c r="E58" s="13">
        <v>5.5555555555555552E-2</v>
      </c>
      <c r="F58" s="18"/>
      <c r="I58" s="18"/>
      <c r="J58" s="14"/>
      <c r="K58" s="10"/>
    </row>
    <row r="59" spans="2:11">
      <c r="B59" s="18" t="s">
        <v>568</v>
      </c>
      <c r="C59" s="14" t="s">
        <v>34</v>
      </c>
      <c r="D59" s="10">
        <v>4</v>
      </c>
      <c r="E59" s="13">
        <v>4.4444444444444446E-2</v>
      </c>
      <c r="F59" s="18"/>
      <c r="I59" s="18"/>
      <c r="J59" s="14"/>
      <c r="K59" s="10"/>
    </row>
    <row r="60" spans="2:11">
      <c r="B60" s="18" t="s">
        <v>568</v>
      </c>
      <c r="C60" s="14" t="s">
        <v>48</v>
      </c>
      <c r="D60" s="10">
        <v>4</v>
      </c>
      <c r="E60" s="13">
        <v>4.4444444444444446E-2</v>
      </c>
      <c r="F60" s="18"/>
      <c r="I60" s="18"/>
      <c r="J60" s="14"/>
      <c r="K60" s="10"/>
    </row>
    <row r="61" spans="2:11">
      <c r="B61" s="18" t="s">
        <v>568</v>
      </c>
      <c r="C61" s="14" t="s">
        <v>11</v>
      </c>
      <c r="D61" s="10">
        <v>4</v>
      </c>
      <c r="E61" s="13">
        <v>4.4444444444444446E-2</v>
      </c>
      <c r="F61" s="18"/>
      <c r="I61" s="18"/>
      <c r="J61" s="14"/>
      <c r="K61" s="10"/>
    </row>
    <row r="62" spans="2:11">
      <c r="B62" s="18" t="s">
        <v>568</v>
      </c>
      <c r="C62" s="14" t="s">
        <v>14</v>
      </c>
      <c r="D62" s="10">
        <v>3</v>
      </c>
      <c r="E62" s="13">
        <v>3.3333333333333333E-2</v>
      </c>
      <c r="F62" s="18"/>
      <c r="I62" s="18"/>
      <c r="J62" s="14"/>
      <c r="K62" s="10"/>
    </row>
    <row r="63" spans="2:11">
      <c r="B63" s="18" t="s">
        <v>568</v>
      </c>
      <c r="C63" s="14" t="s">
        <v>17</v>
      </c>
      <c r="D63" s="10">
        <v>3</v>
      </c>
      <c r="E63" s="13">
        <v>3.3333333333333333E-2</v>
      </c>
      <c r="F63" s="18"/>
      <c r="I63" s="18"/>
      <c r="J63" s="14"/>
      <c r="K63" s="10"/>
    </row>
    <row r="64" spans="2:11">
      <c r="B64" s="18" t="s">
        <v>568</v>
      </c>
      <c r="C64" s="14" t="s">
        <v>51</v>
      </c>
      <c r="D64" s="10">
        <v>3</v>
      </c>
      <c r="E64" s="13">
        <v>3.3333333333333333E-2</v>
      </c>
      <c r="F64" s="18"/>
      <c r="I64" s="18"/>
      <c r="J64" s="14"/>
      <c r="K64" s="10"/>
    </row>
    <row r="65" spans="2:11">
      <c r="B65" s="18" t="s">
        <v>568</v>
      </c>
      <c r="C65" s="14" t="s">
        <v>254</v>
      </c>
      <c r="D65" s="10">
        <v>3</v>
      </c>
      <c r="E65" s="13">
        <v>3.3333333333333333E-2</v>
      </c>
      <c r="F65" s="18"/>
      <c r="I65" s="18"/>
      <c r="J65" s="14"/>
      <c r="K65" s="10"/>
    </row>
    <row r="66" spans="2:11">
      <c r="B66" s="18" t="s">
        <v>568</v>
      </c>
      <c r="C66" s="14" t="s">
        <v>18</v>
      </c>
      <c r="D66" s="10">
        <v>3</v>
      </c>
      <c r="E66" s="13">
        <v>3.3333333333333333E-2</v>
      </c>
      <c r="F66" s="18"/>
      <c r="I66" s="18"/>
      <c r="J66" s="14"/>
      <c r="K66" s="10"/>
    </row>
    <row r="67" spans="2:11">
      <c r="B67" s="18" t="s">
        <v>568</v>
      </c>
      <c r="C67" s="14" t="s">
        <v>253</v>
      </c>
      <c r="D67" s="10">
        <v>2</v>
      </c>
      <c r="E67" s="13">
        <v>2.2222222222222223E-2</v>
      </c>
      <c r="F67" s="18"/>
      <c r="I67" s="18"/>
      <c r="J67" s="14"/>
      <c r="K67" s="10"/>
    </row>
    <row r="68" spans="2:11">
      <c r="B68" s="18" t="s">
        <v>568</v>
      </c>
      <c r="C68" s="14" t="s">
        <v>10</v>
      </c>
      <c r="D68" s="10">
        <v>2</v>
      </c>
      <c r="E68" s="13">
        <v>2.2222222222222223E-2</v>
      </c>
      <c r="F68" s="18"/>
      <c r="I68" s="18"/>
      <c r="J68" s="14"/>
      <c r="K68" s="10"/>
    </row>
    <row r="69" spans="2:11">
      <c r="B69" s="18" t="s">
        <v>568</v>
      </c>
      <c r="C69" s="14" t="s">
        <v>54</v>
      </c>
      <c r="D69" s="10">
        <v>2</v>
      </c>
      <c r="E69" s="13">
        <v>2.2222222222222223E-2</v>
      </c>
      <c r="F69" s="18"/>
      <c r="I69" s="18"/>
      <c r="J69" s="14"/>
      <c r="K69" s="10"/>
    </row>
    <row r="70" spans="2:11">
      <c r="B70" s="18" t="s">
        <v>568</v>
      </c>
      <c r="C70" s="14" t="s">
        <v>38</v>
      </c>
      <c r="D70" s="10">
        <v>2</v>
      </c>
      <c r="E70" s="13">
        <v>2.2222222222222223E-2</v>
      </c>
      <c r="F70" s="18"/>
      <c r="I70" s="18"/>
      <c r="J70" s="14"/>
      <c r="K70" s="10"/>
    </row>
    <row r="71" spans="2:11">
      <c r="B71" s="18" t="s">
        <v>568</v>
      </c>
      <c r="C71" s="14" t="s">
        <v>12</v>
      </c>
      <c r="D71" s="10">
        <v>2</v>
      </c>
      <c r="E71" s="13">
        <v>2.2222222222222223E-2</v>
      </c>
      <c r="F71" s="18"/>
      <c r="I71" s="18"/>
      <c r="J71" s="14"/>
      <c r="K71" s="10"/>
    </row>
    <row r="72" spans="2:11">
      <c r="B72" s="18" t="s">
        <v>568</v>
      </c>
      <c r="C72" s="14" t="s">
        <v>53</v>
      </c>
      <c r="D72" s="10">
        <v>2</v>
      </c>
      <c r="E72" s="13">
        <v>2.2222222222222223E-2</v>
      </c>
      <c r="F72" s="18"/>
      <c r="I72" s="18"/>
      <c r="J72" s="14"/>
      <c r="K72" s="10"/>
    </row>
    <row r="73" spans="2:11">
      <c r="B73" s="18" t="s">
        <v>568</v>
      </c>
      <c r="C73" s="14" t="s">
        <v>52</v>
      </c>
      <c r="D73" s="10">
        <v>2</v>
      </c>
      <c r="E73" s="13">
        <v>2.2222222222222223E-2</v>
      </c>
      <c r="F73" s="18"/>
      <c r="I73" s="18"/>
      <c r="J73" s="14"/>
      <c r="K73" s="10"/>
    </row>
    <row r="74" spans="2:11">
      <c r="B74" s="18" t="s">
        <v>568</v>
      </c>
      <c r="C74" s="14" t="s">
        <v>49</v>
      </c>
      <c r="D74" s="10">
        <v>2</v>
      </c>
      <c r="E74" s="13">
        <v>2.2222222222222223E-2</v>
      </c>
      <c r="F74" s="18"/>
      <c r="I74" s="18"/>
      <c r="J74" s="14"/>
      <c r="K74" s="10"/>
    </row>
    <row r="75" spans="2:11">
      <c r="B75" s="18" t="s">
        <v>568</v>
      </c>
      <c r="C75" s="14" t="s">
        <v>37</v>
      </c>
      <c r="D75" s="10">
        <v>2</v>
      </c>
      <c r="E75" s="13">
        <v>2.2222222222222223E-2</v>
      </c>
      <c r="F75" s="18"/>
      <c r="I75" s="18"/>
      <c r="J75" s="14"/>
      <c r="K75" s="10"/>
    </row>
    <row r="76" spans="2:11">
      <c r="B76" s="18" t="s">
        <v>568</v>
      </c>
      <c r="C76" s="14" t="s">
        <v>47</v>
      </c>
      <c r="D76" s="10">
        <v>2</v>
      </c>
      <c r="E76" s="13">
        <v>2.2222222222222223E-2</v>
      </c>
      <c r="F76" s="18"/>
      <c r="I76" s="18"/>
      <c r="J76" s="14"/>
      <c r="K76" s="10"/>
    </row>
    <row r="77" spans="2:11">
      <c r="B77" s="18" t="s">
        <v>568</v>
      </c>
      <c r="C77" s="14" t="s">
        <v>16</v>
      </c>
      <c r="D77" s="10">
        <v>1</v>
      </c>
      <c r="E77" s="13">
        <v>1.1111111111111112E-2</v>
      </c>
      <c r="F77" s="18"/>
      <c r="I77" s="18"/>
      <c r="J77" s="14"/>
      <c r="K77" s="10"/>
    </row>
    <row r="78" spans="2:11">
      <c r="B78" s="18" t="s">
        <v>568</v>
      </c>
      <c r="C78" s="14" t="s">
        <v>255</v>
      </c>
      <c r="D78" s="10">
        <v>1</v>
      </c>
      <c r="E78" s="13">
        <v>1.1111111111111112E-2</v>
      </c>
      <c r="F78" s="18"/>
      <c r="I78" s="18"/>
      <c r="J78" s="14"/>
      <c r="K78" s="10"/>
    </row>
    <row r="79" spans="2:11">
      <c r="B79" s="18" t="s">
        <v>568</v>
      </c>
      <c r="C79" s="14" t="s">
        <v>55</v>
      </c>
      <c r="D79" s="10">
        <v>1</v>
      </c>
      <c r="E79" s="13">
        <v>1.1111111111111112E-2</v>
      </c>
      <c r="F79" s="18"/>
      <c r="I79" s="18"/>
      <c r="J79" s="14"/>
      <c r="K79" s="10"/>
    </row>
    <row r="80" spans="2:11">
      <c r="B80" s="18" t="s">
        <v>568</v>
      </c>
      <c r="C80" s="14" t="s">
        <v>33</v>
      </c>
      <c r="D80" s="10">
        <v>1</v>
      </c>
      <c r="E80" s="13">
        <v>1.1111111111111112E-2</v>
      </c>
      <c r="F80" s="18"/>
      <c r="I80" s="18"/>
      <c r="J80" s="14"/>
      <c r="K80" s="10"/>
    </row>
    <row r="81" spans="2:11">
      <c r="B81" s="18" t="s">
        <v>568</v>
      </c>
      <c r="C81" s="14" t="s">
        <v>32</v>
      </c>
      <c r="D81" s="10">
        <v>1</v>
      </c>
      <c r="E81" s="13">
        <v>1.1111111111111112E-2</v>
      </c>
      <c r="F81" s="18"/>
      <c r="I81" s="18"/>
      <c r="J81" s="14"/>
      <c r="K81" s="10"/>
    </row>
    <row r="82" spans="2:11">
      <c r="B82" s="18" t="s">
        <v>568</v>
      </c>
      <c r="C82" s="14" t="s">
        <v>258</v>
      </c>
      <c r="D82" s="10">
        <v>1</v>
      </c>
      <c r="E82" s="13">
        <v>1.1111111111111112E-2</v>
      </c>
      <c r="F82" s="18"/>
      <c r="I82" s="18"/>
      <c r="J82" s="14"/>
      <c r="K82" s="10"/>
    </row>
    <row r="83" spans="2:11">
      <c r="B83" s="18" t="s">
        <v>568</v>
      </c>
      <c r="C83" s="14" t="s">
        <v>257</v>
      </c>
      <c r="D83" s="10">
        <v>1</v>
      </c>
      <c r="E83" s="13">
        <v>1.1111111111111112E-2</v>
      </c>
      <c r="F83" s="18"/>
      <c r="I83" s="18"/>
      <c r="J83" s="14"/>
      <c r="K83" s="10"/>
    </row>
    <row r="84" spans="2:11">
      <c r="B84" s="18" t="s">
        <v>568</v>
      </c>
      <c r="C84" s="14" t="s">
        <v>252</v>
      </c>
      <c r="D84" s="10">
        <v>1</v>
      </c>
      <c r="E84" s="13">
        <v>1.1111111111111112E-2</v>
      </c>
      <c r="F84" s="18"/>
      <c r="I84" s="18"/>
      <c r="J84" s="14"/>
      <c r="K84" s="10"/>
    </row>
    <row r="85" spans="2:11">
      <c r="B85" s="18" t="s">
        <v>568</v>
      </c>
      <c r="C85" s="14" t="s">
        <v>35</v>
      </c>
      <c r="D85" s="10">
        <v>1</v>
      </c>
      <c r="E85" s="13">
        <v>1.1111111111111112E-2</v>
      </c>
      <c r="F85" s="18"/>
      <c r="I85" s="18"/>
      <c r="J85" s="14"/>
      <c r="K85" s="10"/>
    </row>
    <row r="86" spans="2:11">
      <c r="B86" s="18" t="s">
        <v>568</v>
      </c>
      <c r="C86" s="14" t="s">
        <v>56</v>
      </c>
      <c r="D86" s="10">
        <v>1</v>
      </c>
      <c r="E86" s="13">
        <v>1.1111111111111112E-2</v>
      </c>
      <c r="F86" s="18"/>
      <c r="I86" s="18"/>
      <c r="J86" s="14"/>
      <c r="K86" s="10"/>
    </row>
    <row r="87" spans="2:11">
      <c r="B87" s="18" t="s">
        <v>568</v>
      </c>
      <c r="C87" s="14" t="s">
        <v>50</v>
      </c>
      <c r="D87" s="10">
        <v>1</v>
      </c>
      <c r="E87" s="13">
        <v>1.1111111111111112E-2</v>
      </c>
      <c r="F87" s="18"/>
      <c r="I87" s="18"/>
      <c r="J87" s="14"/>
      <c r="K87" s="10"/>
    </row>
    <row r="88" spans="2:11">
      <c r="B88" s="18" t="s">
        <v>568</v>
      </c>
      <c r="C88" s="14" t="s">
        <v>256</v>
      </c>
      <c r="D88" s="10">
        <v>1</v>
      </c>
      <c r="E88" s="13">
        <v>1.1111111111111112E-2</v>
      </c>
      <c r="F88" s="18"/>
      <c r="I88" s="18"/>
      <c r="J88" s="14"/>
      <c r="K88" s="10"/>
    </row>
    <row r="89" spans="2:11">
      <c r="B89" s="18" t="s">
        <v>568</v>
      </c>
      <c r="C89" s="12" t="s">
        <v>558</v>
      </c>
      <c r="D89" s="10">
        <v>90</v>
      </c>
      <c r="E89" s="13">
        <v>1</v>
      </c>
      <c r="H89" s="17"/>
      <c r="I89" s="18"/>
      <c r="J89" s="14"/>
      <c r="K89" s="10"/>
    </row>
    <row r="90" spans="2:11">
      <c r="I90" s="18"/>
      <c r="J90" s="14"/>
      <c r="K90" s="10"/>
    </row>
    <row r="95" spans="2:11" ht="18">
      <c r="C95" s="19" t="s">
        <v>553</v>
      </c>
    </row>
    <row r="96" spans="2:11">
      <c r="C96" s="11" t="s">
        <v>566</v>
      </c>
      <c r="D96" t="s">
        <v>560</v>
      </c>
    </row>
    <row r="97" spans="3:4">
      <c r="C97" s="12" t="s">
        <v>556</v>
      </c>
      <c r="D97" s="13">
        <v>0.41891891891891891</v>
      </c>
    </row>
    <row r="98" spans="3:4">
      <c r="C98" s="14" t="s">
        <v>30</v>
      </c>
      <c r="D98" s="13">
        <v>0.12162162162162163</v>
      </c>
    </row>
    <row r="99" spans="3:4">
      <c r="C99" s="14" t="s">
        <v>15</v>
      </c>
      <c r="D99" s="13">
        <v>9.45945945945946E-2</v>
      </c>
    </row>
    <row r="100" spans="3:4">
      <c r="C100" s="14" t="s">
        <v>36</v>
      </c>
      <c r="D100" s="13">
        <v>6.7567567567567571E-2</v>
      </c>
    </row>
    <row r="101" spans="3:4">
      <c r="C101" s="14" t="s">
        <v>31</v>
      </c>
      <c r="D101" s="13">
        <v>6.7567567567567571E-2</v>
      </c>
    </row>
    <row r="102" spans="3:4">
      <c r="C102" s="14" t="s">
        <v>13</v>
      </c>
      <c r="D102" s="13">
        <v>6.7567567567567571E-2</v>
      </c>
    </row>
    <row r="103" spans="3:4">
      <c r="C103" s="12" t="s">
        <v>557</v>
      </c>
      <c r="D103" s="13">
        <v>0.58108108108108103</v>
      </c>
    </row>
    <row r="104" spans="3:4">
      <c r="C104" s="14" t="s">
        <v>262</v>
      </c>
      <c r="D104" s="13">
        <v>0.12162162162162163</v>
      </c>
    </row>
    <row r="105" spans="3:4">
      <c r="C105" s="14" t="s">
        <v>276</v>
      </c>
      <c r="D105" s="13">
        <v>0.10810810810810811</v>
      </c>
    </row>
    <row r="106" spans="3:4">
      <c r="C106" s="14" t="s">
        <v>278</v>
      </c>
      <c r="D106" s="13">
        <v>9.45945945945946E-2</v>
      </c>
    </row>
    <row r="107" spans="3:4">
      <c r="C107" s="14" t="s">
        <v>267</v>
      </c>
      <c r="D107" s="13">
        <v>9.45945945945946E-2</v>
      </c>
    </row>
    <row r="108" spans="3:4">
      <c r="C108" s="14" t="s">
        <v>254</v>
      </c>
      <c r="D108" s="13">
        <v>8.1081081081081086E-2</v>
      </c>
    </row>
    <row r="109" spans="3:4">
      <c r="C109" s="14" t="s">
        <v>279</v>
      </c>
      <c r="D109" s="13">
        <v>8.1081081081081086E-2</v>
      </c>
    </row>
    <row r="110" spans="3:4">
      <c r="C110" s="12" t="s">
        <v>558</v>
      </c>
      <c r="D110" s="13">
        <v>1</v>
      </c>
    </row>
    <row r="116" spans="3:4" ht="18">
      <c r="C116" s="19" t="s">
        <v>554</v>
      </c>
    </row>
    <row r="117" spans="3:4">
      <c r="C117" s="11" t="s">
        <v>1</v>
      </c>
      <c r="D117" t="s">
        <v>560</v>
      </c>
    </row>
    <row r="118" spans="3:4">
      <c r="C118" s="12" t="s">
        <v>556</v>
      </c>
      <c r="D118" s="13">
        <v>0.48780487804878048</v>
      </c>
    </row>
    <row r="119" spans="3:4">
      <c r="C119" s="14" t="s">
        <v>9</v>
      </c>
      <c r="D119" s="13">
        <v>0.18292682926829268</v>
      </c>
    </row>
    <row r="120" spans="3:4">
      <c r="C120" s="14" t="s">
        <v>29</v>
      </c>
      <c r="D120" s="13">
        <v>0.18292682926829268</v>
      </c>
    </row>
    <row r="121" spans="3:4">
      <c r="C121" s="14" t="s">
        <v>46</v>
      </c>
      <c r="D121" s="13">
        <v>0.12195121951219512</v>
      </c>
    </row>
    <row r="122" spans="3:4">
      <c r="C122" s="12" t="s">
        <v>557</v>
      </c>
      <c r="D122" s="13">
        <v>0.51219512195121952</v>
      </c>
    </row>
    <row r="123" spans="3:4">
      <c r="C123" s="14" t="s">
        <v>259</v>
      </c>
      <c r="D123" s="13">
        <v>0.17073170731707318</v>
      </c>
    </row>
    <row r="124" spans="3:4">
      <c r="C124" s="14" t="s">
        <v>275</v>
      </c>
      <c r="D124" s="13">
        <v>0.17073170731707318</v>
      </c>
    </row>
    <row r="125" spans="3:4">
      <c r="C125" s="14" t="s">
        <v>266</v>
      </c>
      <c r="D125" s="13">
        <v>0.17073170731707318</v>
      </c>
    </row>
    <row r="126" spans="3:4">
      <c r="C126" s="12" t="s">
        <v>558</v>
      </c>
      <c r="D126" s="13">
        <v>1</v>
      </c>
    </row>
    <row r="132" spans="3:4" ht="18">
      <c r="C132" s="19" t="s">
        <v>555</v>
      </c>
    </row>
    <row r="133" spans="3:4">
      <c r="C133" s="11" t="s">
        <v>565</v>
      </c>
      <c r="D133" t="s">
        <v>560</v>
      </c>
    </row>
    <row r="134" spans="3:4">
      <c r="C134" s="12" t="s">
        <v>556</v>
      </c>
      <c r="D134" s="13">
        <v>0.32167832167832167</v>
      </c>
    </row>
    <row r="135" spans="3:4">
      <c r="C135" s="14" t="s">
        <v>40</v>
      </c>
      <c r="D135" s="13">
        <v>0.17482517482517482</v>
      </c>
    </row>
    <row r="136" spans="3:4">
      <c r="C136" s="14" t="s">
        <v>39</v>
      </c>
      <c r="D136" s="13">
        <v>7.6923076923076927E-2</v>
      </c>
    </row>
    <row r="137" spans="3:4">
      <c r="C137" s="14" t="s">
        <v>41</v>
      </c>
      <c r="D137" s="13">
        <v>6.9930069930069935E-2</v>
      </c>
    </row>
    <row r="138" spans="3:4">
      <c r="C138" s="12" t="s">
        <v>557</v>
      </c>
      <c r="D138" s="13">
        <v>0.67832167832167833</v>
      </c>
    </row>
    <row r="139" spans="3:4">
      <c r="C139" s="14" t="s">
        <v>40</v>
      </c>
      <c r="D139" s="13">
        <v>0.45454545454545453</v>
      </c>
    </row>
    <row r="140" spans="3:4">
      <c r="C140" s="14" t="s">
        <v>12</v>
      </c>
      <c r="D140" s="13">
        <v>8.3916083916083919E-2</v>
      </c>
    </row>
    <row r="141" spans="3:4">
      <c r="C141" s="14" t="s">
        <v>42</v>
      </c>
      <c r="D141" s="13">
        <v>6.9930069930069935E-2</v>
      </c>
    </row>
    <row r="142" spans="3:4">
      <c r="C142" s="14" t="s">
        <v>41</v>
      </c>
      <c r="D142" s="13">
        <v>6.9930069930069935E-2</v>
      </c>
    </row>
    <row r="143" spans="3:4">
      <c r="C143" s="12" t="s">
        <v>558</v>
      </c>
      <c r="D143" s="13">
        <v>1</v>
      </c>
    </row>
  </sheetData>
  <sortState xmlns:xlrd2="http://schemas.microsoft.com/office/spreadsheetml/2017/richdata2" ref="I54:I88">
    <sortCondition ref="I54:I88"/>
  </sortState>
  <mergeCells count="8">
    <mergeCell ref="C2:Q5"/>
    <mergeCell ref="C7:Q7"/>
    <mergeCell ref="C23:M23"/>
    <mergeCell ref="C9:K9"/>
    <mergeCell ref="C11:I11"/>
    <mergeCell ref="C13:M13"/>
    <mergeCell ref="C15:L15"/>
    <mergeCell ref="C19:P19"/>
  </mergeCell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7D15C-9A20-4E36-B5A0-265FBEECAF3C}">
  <sheetPr>
    <tabColor rgb="FF00B0F0"/>
  </sheetPr>
  <dimension ref="A1:B201"/>
  <sheetViews>
    <sheetView workbookViewId="0">
      <selection activeCell="B2" sqref="B2"/>
    </sheetView>
  </sheetViews>
  <sheetFormatPr defaultRowHeight="14"/>
  <cols>
    <col min="1" max="1" width="12.25" bestFit="1" customWidth="1"/>
    <col min="2" max="2" width="8.83203125" bestFit="1" customWidth="1"/>
  </cols>
  <sheetData>
    <row r="1" spans="1:2">
      <c r="A1" s="3" t="s">
        <v>532</v>
      </c>
      <c r="B1" s="3" t="s">
        <v>533</v>
      </c>
    </row>
    <row r="2" spans="1:2">
      <c r="A2" s="4" t="s">
        <v>324</v>
      </c>
      <c r="B2" s="5">
        <v>45352</v>
      </c>
    </row>
    <row r="3" spans="1:2">
      <c r="A3" s="4" t="s">
        <v>325</v>
      </c>
      <c r="B3" s="5">
        <v>45352</v>
      </c>
    </row>
    <row r="4" spans="1:2">
      <c r="A4" s="4" t="s">
        <v>326</v>
      </c>
      <c r="B4" s="5">
        <v>45352</v>
      </c>
    </row>
    <row r="5" spans="1:2">
      <c r="A5" s="4" t="s">
        <v>327</v>
      </c>
      <c r="B5" s="5">
        <v>45352</v>
      </c>
    </row>
    <row r="6" spans="1:2">
      <c r="A6" s="4" t="s">
        <v>328</v>
      </c>
      <c r="B6" s="5">
        <v>45352</v>
      </c>
    </row>
    <row r="7" spans="1:2">
      <c r="A7" s="4" t="s">
        <v>329</v>
      </c>
      <c r="B7" s="5">
        <v>45352</v>
      </c>
    </row>
    <row r="8" spans="1:2">
      <c r="A8" s="4" t="s">
        <v>330</v>
      </c>
      <c r="B8" s="5">
        <v>45352</v>
      </c>
    </row>
    <row r="9" spans="1:2">
      <c r="A9" s="4" t="s">
        <v>331</v>
      </c>
      <c r="B9" s="5">
        <v>45352</v>
      </c>
    </row>
    <row r="10" spans="1:2">
      <c r="A10" s="4" t="s">
        <v>332</v>
      </c>
      <c r="B10" s="5">
        <v>45352</v>
      </c>
    </row>
    <row r="11" spans="1:2">
      <c r="A11" s="4" t="s">
        <v>333</v>
      </c>
      <c r="B11" s="5">
        <v>45352</v>
      </c>
    </row>
    <row r="12" spans="1:2">
      <c r="A12" s="4" t="s">
        <v>334</v>
      </c>
      <c r="B12" s="5">
        <v>45352</v>
      </c>
    </row>
    <row r="13" spans="1:2">
      <c r="A13" s="4" t="s">
        <v>335</v>
      </c>
      <c r="B13" s="5">
        <v>45352</v>
      </c>
    </row>
    <row r="14" spans="1:2">
      <c r="A14" s="4" t="s">
        <v>336</v>
      </c>
      <c r="B14" s="5">
        <v>45352</v>
      </c>
    </row>
    <row r="15" spans="1:2">
      <c r="A15" s="4" t="s">
        <v>337</v>
      </c>
      <c r="B15" s="5">
        <v>45352</v>
      </c>
    </row>
    <row r="16" spans="1:2">
      <c r="A16" s="4" t="s">
        <v>338</v>
      </c>
      <c r="B16" s="5">
        <v>45352</v>
      </c>
    </row>
    <row r="17" spans="1:2">
      <c r="A17" s="4" t="s">
        <v>339</v>
      </c>
      <c r="B17" s="5">
        <v>45352</v>
      </c>
    </row>
    <row r="18" spans="1:2">
      <c r="A18" s="4" t="s">
        <v>340</v>
      </c>
      <c r="B18" s="5">
        <v>45352</v>
      </c>
    </row>
    <row r="19" spans="1:2">
      <c r="A19" s="4" t="s">
        <v>341</v>
      </c>
      <c r="B19" s="5">
        <v>45352</v>
      </c>
    </row>
    <row r="20" spans="1:2">
      <c r="A20" s="4" t="s">
        <v>342</v>
      </c>
      <c r="B20" s="5">
        <v>45352</v>
      </c>
    </row>
    <row r="21" spans="1:2">
      <c r="A21" s="4" t="s">
        <v>343</v>
      </c>
      <c r="B21" s="5">
        <v>45352</v>
      </c>
    </row>
    <row r="22" spans="1:2">
      <c r="A22" s="4" t="s">
        <v>344</v>
      </c>
      <c r="B22" s="5">
        <v>45352</v>
      </c>
    </row>
    <row r="23" spans="1:2">
      <c r="A23" s="4" t="s">
        <v>345</v>
      </c>
      <c r="B23" s="5">
        <v>45352</v>
      </c>
    </row>
    <row r="24" spans="1:2">
      <c r="A24" s="4" t="s">
        <v>346</v>
      </c>
      <c r="B24" s="5">
        <v>45352</v>
      </c>
    </row>
    <row r="25" spans="1:2">
      <c r="A25" s="4" t="s">
        <v>347</v>
      </c>
      <c r="B25" s="5">
        <v>45352</v>
      </c>
    </row>
    <row r="26" spans="1:2">
      <c r="A26" s="4" t="s">
        <v>348</v>
      </c>
      <c r="B26" s="5">
        <v>45352</v>
      </c>
    </row>
    <row r="27" spans="1:2">
      <c r="A27" s="4" t="s">
        <v>349</v>
      </c>
      <c r="B27" s="5">
        <v>45352</v>
      </c>
    </row>
    <row r="28" spans="1:2">
      <c r="A28" s="4" t="s">
        <v>350</v>
      </c>
      <c r="B28" s="5">
        <v>45352</v>
      </c>
    </row>
    <row r="29" spans="1:2">
      <c r="A29" s="4" t="s">
        <v>351</v>
      </c>
      <c r="B29" s="5">
        <v>45352</v>
      </c>
    </row>
    <row r="30" spans="1:2">
      <c r="A30" s="4" t="s">
        <v>352</v>
      </c>
      <c r="B30" s="5">
        <v>45352</v>
      </c>
    </row>
    <row r="31" spans="1:2">
      <c r="A31" s="4" t="s">
        <v>353</v>
      </c>
      <c r="B31" s="5">
        <v>45352</v>
      </c>
    </row>
    <row r="32" spans="1:2">
      <c r="A32" s="4" t="s">
        <v>354</v>
      </c>
      <c r="B32" s="5">
        <v>45352</v>
      </c>
    </row>
    <row r="33" spans="1:2">
      <c r="A33" s="4" t="s">
        <v>355</v>
      </c>
      <c r="B33" s="5">
        <v>45352</v>
      </c>
    </row>
    <row r="34" spans="1:2">
      <c r="A34" s="4" t="s">
        <v>356</v>
      </c>
      <c r="B34" s="5">
        <v>45352</v>
      </c>
    </row>
    <row r="35" spans="1:2">
      <c r="A35" s="4" t="s">
        <v>357</v>
      </c>
      <c r="B35" s="5">
        <v>45352</v>
      </c>
    </row>
    <row r="36" spans="1:2">
      <c r="A36" s="4" t="s">
        <v>358</v>
      </c>
      <c r="B36" s="5">
        <v>45352</v>
      </c>
    </row>
    <row r="37" spans="1:2">
      <c r="A37" s="4" t="s">
        <v>359</v>
      </c>
      <c r="B37" s="5">
        <v>45352</v>
      </c>
    </row>
    <row r="38" spans="1:2">
      <c r="A38" s="4" t="s">
        <v>360</v>
      </c>
      <c r="B38" s="5">
        <v>45352</v>
      </c>
    </row>
    <row r="39" spans="1:2">
      <c r="A39" s="4" t="s">
        <v>361</v>
      </c>
      <c r="B39" s="5">
        <v>45352</v>
      </c>
    </row>
    <row r="40" spans="1:2">
      <c r="A40" s="4" t="s">
        <v>362</v>
      </c>
      <c r="B40" s="5">
        <v>45352</v>
      </c>
    </row>
    <row r="41" spans="1:2">
      <c r="A41" s="4" t="s">
        <v>363</v>
      </c>
      <c r="B41" s="5">
        <v>45352</v>
      </c>
    </row>
    <row r="42" spans="1:2">
      <c r="A42" s="4" t="s">
        <v>364</v>
      </c>
      <c r="B42" s="5">
        <v>45352</v>
      </c>
    </row>
    <row r="43" spans="1:2">
      <c r="A43" s="4" t="s">
        <v>365</v>
      </c>
      <c r="B43" s="5">
        <v>45352</v>
      </c>
    </row>
    <row r="44" spans="1:2">
      <c r="A44" s="4" t="s">
        <v>366</v>
      </c>
      <c r="B44" s="5">
        <v>45352</v>
      </c>
    </row>
    <row r="45" spans="1:2">
      <c r="A45" s="4" t="s">
        <v>367</v>
      </c>
      <c r="B45" s="5">
        <v>45352</v>
      </c>
    </row>
    <row r="46" spans="1:2">
      <c r="A46" s="4" t="s">
        <v>368</v>
      </c>
      <c r="B46" s="5">
        <v>45352</v>
      </c>
    </row>
    <row r="47" spans="1:2">
      <c r="A47" s="4" t="s">
        <v>369</v>
      </c>
      <c r="B47" s="5">
        <v>45352</v>
      </c>
    </row>
    <row r="48" spans="1:2">
      <c r="A48" s="4" t="s">
        <v>370</v>
      </c>
      <c r="B48" s="5">
        <v>45352</v>
      </c>
    </row>
    <row r="49" spans="1:2">
      <c r="A49" s="4" t="s">
        <v>371</v>
      </c>
      <c r="B49" s="5">
        <v>45352</v>
      </c>
    </row>
    <row r="50" spans="1:2">
      <c r="A50" s="4" t="s">
        <v>372</v>
      </c>
      <c r="B50" s="5">
        <v>45352</v>
      </c>
    </row>
    <row r="51" spans="1:2">
      <c r="A51" s="4" t="s">
        <v>373</v>
      </c>
      <c r="B51" s="5">
        <v>45352</v>
      </c>
    </row>
    <row r="52" spans="1:2">
      <c r="A52" s="4" t="s">
        <v>374</v>
      </c>
      <c r="B52" s="5">
        <v>45352</v>
      </c>
    </row>
    <row r="53" spans="1:2">
      <c r="A53" s="4" t="s">
        <v>375</v>
      </c>
      <c r="B53" s="5">
        <v>45352</v>
      </c>
    </row>
    <row r="54" spans="1:2">
      <c r="A54" s="4" t="s">
        <v>376</v>
      </c>
      <c r="B54" s="5">
        <v>45352</v>
      </c>
    </row>
    <row r="55" spans="1:2">
      <c r="A55" s="4" t="s">
        <v>377</v>
      </c>
      <c r="B55" s="5">
        <v>45352</v>
      </c>
    </row>
    <row r="56" spans="1:2">
      <c r="A56" s="4" t="s">
        <v>378</v>
      </c>
      <c r="B56" s="5">
        <v>45352</v>
      </c>
    </row>
    <row r="57" spans="1:2">
      <c r="A57" s="4" t="s">
        <v>379</v>
      </c>
      <c r="B57" s="5">
        <v>45352</v>
      </c>
    </row>
    <row r="58" spans="1:2">
      <c r="A58" s="4" t="s">
        <v>380</v>
      </c>
      <c r="B58" s="5">
        <v>45352</v>
      </c>
    </row>
    <row r="59" spans="1:2">
      <c r="A59" s="4" t="s">
        <v>381</v>
      </c>
      <c r="B59" s="5">
        <v>45352</v>
      </c>
    </row>
    <row r="60" spans="1:2">
      <c r="A60" s="4" t="s">
        <v>382</v>
      </c>
      <c r="B60" s="5">
        <v>45352</v>
      </c>
    </row>
    <row r="61" spans="1:2">
      <c r="A61" s="4" t="s">
        <v>383</v>
      </c>
      <c r="B61" s="5">
        <v>45352</v>
      </c>
    </row>
    <row r="62" spans="1:2">
      <c r="A62" s="4" t="s">
        <v>384</v>
      </c>
      <c r="B62" s="5">
        <v>45352</v>
      </c>
    </row>
    <row r="63" spans="1:2">
      <c r="A63" s="4" t="s">
        <v>385</v>
      </c>
      <c r="B63" s="5">
        <v>45352</v>
      </c>
    </row>
    <row r="64" spans="1:2">
      <c r="A64" s="4" t="s">
        <v>386</v>
      </c>
      <c r="B64" s="5">
        <v>45352</v>
      </c>
    </row>
    <row r="65" spans="1:2">
      <c r="A65" s="4" t="s">
        <v>387</v>
      </c>
      <c r="B65" s="5">
        <v>45352</v>
      </c>
    </row>
    <row r="66" spans="1:2">
      <c r="A66" s="4" t="s">
        <v>388</v>
      </c>
      <c r="B66" s="5">
        <v>45352</v>
      </c>
    </row>
    <row r="67" spans="1:2">
      <c r="A67" s="4" t="s">
        <v>389</v>
      </c>
      <c r="B67" s="5">
        <v>45352</v>
      </c>
    </row>
    <row r="68" spans="1:2">
      <c r="A68" s="4" t="s">
        <v>390</v>
      </c>
      <c r="B68" s="5">
        <v>45352</v>
      </c>
    </row>
    <row r="69" spans="1:2">
      <c r="A69" s="4" t="s">
        <v>391</v>
      </c>
      <c r="B69" s="5">
        <v>45352</v>
      </c>
    </row>
    <row r="70" spans="1:2">
      <c r="A70" s="4" t="s">
        <v>392</v>
      </c>
      <c r="B70" s="5">
        <v>45352</v>
      </c>
    </row>
    <row r="71" spans="1:2">
      <c r="A71" s="4" t="s">
        <v>393</v>
      </c>
      <c r="B71" s="5">
        <v>45352</v>
      </c>
    </row>
    <row r="72" spans="1:2">
      <c r="A72" s="4" t="s">
        <v>394</v>
      </c>
      <c r="B72" s="5">
        <v>45352</v>
      </c>
    </row>
    <row r="73" spans="1:2">
      <c r="A73" s="4" t="s">
        <v>395</v>
      </c>
      <c r="B73" s="5">
        <v>45352</v>
      </c>
    </row>
    <row r="74" spans="1:2">
      <c r="A74" s="4" t="s">
        <v>396</v>
      </c>
      <c r="B74" s="5">
        <v>45352</v>
      </c>
    </row>
    <row r="75" spans="1:2">
      <c r="A75" s="4" t="s">
        <v>397</v>
      </c>
      <c r="B75" s="5">
        <v>45352</v>
      </c>
    </row>
    <row r="76" spans="1:2">
      <c r="A76" s="4" t="s">
        <v>398</v>
      </c>
      <c r="B76" s="5">
        <v>45352</v>
      </c>
    </row>
    <row r="77" spans="1:2">
      <c r="A77" s="4" t="s">
        <v>399</v>
      </c>
      <c r="B77" s="5">
        <v>45352</v>
      </c>
    </row>
    <row r="78" spans="1:2">
      <c r="A78" s="4" t="s">
        <v>400</v>
      </c>
      <c r="B78" s="5">
        <v>45352</v>
      </c>
    </row>
    <row r="79" spans="1:2">
      <c r="A79" s="4" t="s">
        <v>401</v>
      </c>
      <c r="B79" s="5">
        <v>45352</v>
      </c>
    </row>
    <row r="80" spans="1:2">
      <c r="A80" s="4" t="s">
        <v>402</v>
      </c>
      <c r="B80" s="5">
        <v>45352</v>
      </c>
    </row>
    <row r="81" spans="1:2">
      <c r="A81" s="4" t="s">
        <v>403</v>
      </c>
      <c r="B81" s="5">
        <v>45352</v>
      </c>
    </row>
    <row r="82" spans="1:2">
      <c r="A82" s="4" t="s">
        <v>406</v>
      </c>
      <c r="B82" s="5">
        <v>45323</v>
      </c>
    </row>
    <row r="83" spans="1:2">
      <c r="A83" s="4" t="s">
        <v>407</v>
      </c>
      <c r="B83" s="5">
        <v>45323</v>
      </c>
    </row>
    <row r="84" spans="1:2">
      <c r="A84" s="4" t="s">
        <v>408</v>
      </c>
      <c r="B84" s="5">
        <v>45323</v>
      </c>
    </row>
    <row r="85" spans="1:2">
      <c r="A85" s="4" t="s">
        <v>409</v>
      </c>
      <c r="B85" s="5">
        <v>45323</v>
      </c>
    </row>
    <row r="86" spans="1:2">
      <c r="A86" s="4" t="s">
        <v>410</v>
      </c>
      <c r="B86" s="5">
        <v>45323</v>
      </c>
    </row>
    <row r="87" spans="1:2">
      <c r="A87" s="4" t="s">
        <v>411</v>
      </c>
      <c r="B87" s="5">
        <v>45323</v>
      </c>
    </row>
    <row r="88" spans="1:2">
      <c r="A88" s="4" t="s">
        <v>412</v>
      </c>
      <c r="B88" s="5">
        <v>45323</v>
      </c>
    </row>
    <row r="89" spans="1:2">
      <c r="A89" s="4" t="s">
        <v>413</v>
      </c>
      <c r="B89" s="5">
        <v>45323</v>
      </c>
    </row>
    <row r="90" spans="1:2">
      <c r="A90" s="4" t="s">
        <v>414</v>
      </c>
      <c r="B90" s="5">
        <v>45323</v>
      </c>
    </row>
    <row r="91" spans="1:2">
      <c r="A91" s="4" t="s">
        <v>415</v>
      </c>
      <c r="B91" s="5">
        <v>45323</v>
      </c>
    </row>
    <row r="92" spans="1:2">
      <c r="A92" s="4" t="s">
        <v>416</v>
      </c>
      <c r="B92" s="5">
        <v>45323</v>
      </c>
    </row>
    <row r="93" spans="1:2">
      <c r="A93" s="4" t="s">
        <v>417</v>
      </c>
      <c r="B93" s="5">
        <v>45323</v>
      </c>
    </row>
    <row r="94" spans="1:2">
      <c r="A94" s="4" t="s">
        <v>418</v>
      </c>
      <c r="B94" s="5">
        <v>45323</v>
      </c>
    </row>
    <row r="95" spans="1:2">
      <c r="A95" s="4" t="s">
        <v>419</v>
      </c>
      <c r="B95" s="5">
        <v>45323</v>
      </c>
    </row>
    <row r="96" spans="1:2">
      <c r="A96" s="4" t="s">
        <v>420</v>
      </c>
      <c r="B96" s="5">
        <v>45323</v>
      </c>
    </row>
    <row r="97" spans="1:2">
      <c r="A97" s="4" t="s">
        <v>421</v>
      </c>
      <c r="B97" s="5">
        <v>45323</v>
      </c>
    </row>
    <row r="98" spans="1:2">
      <c r="A98" s="4" t="s">
        <v>422</v>
      </c>
      <c r="B98" s="5">
        <v>45323</v>
      </c>
    </row>
    <row r="99" spans="1:2">
      <c r="A99" s="4" t="s">
        <v>395</v>
      </c>
      <c r="B99" s="5">
        <v>45292</v>
      </c>
    </row>
    <row r="100" spans="1:2">
      <c r="A100" s="4" t="s">
        <v>396</v>
      </c>
      <c r="B100" s="5">
        <v>45292</v>
      </c>
    </row>
    <row r="101" spans="1:2">
      <c r="A101" s="4" t="s">
        <v>397</v>
      </c>
      <c r="B101" s="5">
        <v>45292</v>
      </c>
    </row>
    <row r="102" spans="1:2">
      <c r="A102" s="4" t="s">
        <v>398</v>
      </c>
      <c r="B102" s="5">
        <v>45292</v>
      </c>
    </row>
    <row r="103" spans="1:2">
      <c r="A103" s="4" t="s">
        <v>399</v>
      </c>
      <c r="B103" s="5">
        <v>45292</v>
      </c>
    </row>
    <row r="104" spans="1:2">
      <c r="A104" s="4" t="s">
        <v>400</v>
      </c>
      <c r="B104" s="5">
        <v>45292</v>
      </c>
    </row>
    <row r="105" spans="1:2">
      <c r="A105" s="4" t="s">
        <v>401</v>
      </c>
      <c r="B105" s="5">
        <v>45292</v>
      </c>
    </row>
    <row r="106" spans="1:2">
      <c r="A106" s="4" t="s">
        <v>402</v>
      </c>
      <c r="B106" s="5">
        <v>45292</v>
      </c>
    </row>
    <row r="107" spans="1:2">
      <c r="A107" s="4" t="s">
        <v>403</v>
      </c>
      <c r="B107" s="5">
        <v>45292</v>
      </c>
    </row>
    <row r="108" spans="1:2">
      <c r="A108" s="4" t="s">
        <v>406</v>
      </c>
      <c r="B108" s="5">
        <v>45292</v>
      </c>
    </row>
    <row r="109" spans="1:2">
      <c r="A109" s="4" t="s">
        <v>407</v>
      </c>
      <c r="B109" s="5">
        <v>45292</v>
      </c>
    </row>
    <row r="110" spans="1:2">
      <c r="A110" s="4" t="s">
        <v>408</v>
      </c>
      <c r="B110" s="5">
        <v>45292</v>
      </c>
    </row>
    <row r="111" spans="1:2">
      <c r="A111" s="4" t="s">
        <v>409</v>
      </c>
      <c r="B111" s="5">
        <v>45292</v>
      </c>
    </row>
    <row r="112" spans="1:2">
      <c r="A112" s="4" t="s">
        <v>410</v>
      </c>
      <c r="B112" s="5">
        <v>45292</v>
      </c>
    </row>
    <row r="113" spans="1:2">
      <c r="A113" s="4" t="s">
        <v>411</v>
      </c>
      <c r="B113" s="5">
        <v>45292</v>
      </c>
    </row>
    <row r="114" spans="1:2">
      <c r="A114" s="4" t="s">
        <v>412</v>
      </c>
      <c r="B114" s="5">
        <v>45292</v>
      </c>
    </row>
    <row r="115" spans="1:2">
      <c r="A115" s="4" t="s">
        <v>413</v>
      </c>
      <c r="B115" s="5">
        <v>45292</v>
      </c>
    </row>
    <row r="116" spans="1:2">
      <c r="A116" s="4" t="s">
        <v>431</v>
      </c>
      <c r="B116" s="5">
        <v>45292</v>
      </c>
    </row>
    <row r="117" spans="1:2">
      <c r="A117" s="4" t="s">
        <v>432</v>
      </c>
      <c r="B117" s="5">
        <v>45323</v>
      </c>
    </row>
    <row r="118" spans="1:2">
      <c r="A118" s="4" t="s">
        <v>433</v>
      </c>
      <c r="B118" s="5">
        <v>45352</v>
      </c>
    </row>
    <row r="119" spans="1:2">
      <c r="A119" s="4" t="s">
        <v>434</v>
      </c>
      <c r="B119" s="5">
        <v>45292</v>
      </c>
    </row>
    <row r="120" spans="1:2">
      <c r="A120" s="4" t="s">
        <v>435</v>
      </c>
      <c r="B120" s="5">
        <v>45323</v>
      </c>
    </row>
    <row r="121" spans="1:2">
      <c r="A121" s="4" t="s">
        <v>436</v>
      </c>
      <c r="B121" s="5">
        <v>45352</v>
      </c>
    </row>
    <row r="122" spans="1:2">
      <c r="A122" s="4" t="s">
        <v>437</v>
      </c>
      <c r="B122" s="5">
        <v>45292</v>
      </c>
    </row>
    <row r="123" spans="1:2">
      <c r="A123" s="4" t="s">
        <v>438</v>
      </c>
      <c r="B123" s="5">
        <v>45323</v>
      </c>
    </row>
    <row r="124" spans="1:2">
      <c r="A124" s="4" t="s">
        <v>439</v>
      </c>
      <c r="B124" s="5">
        <v>45352</v>
      </c>
    </row>
    <row r="125" spans="1:2">
      <c r="A125" s="4"/>
    </row>
    <row r="126" spans="1:2">
      <c r="A126" s="4"/>
    </row>
    <row r="127" spans="1:2">
      <c r="A127" s="4"/>
    </row>
    <row r="128" spans="1:2">
      <c r="A128" s="4"/>
    </row>
    <row r="129" spans="1:1">
      <c r="A129" s="4"/>
    </row>
    <row r="130" spans="1:1">
      <c r="A130" s="4"/>
    </row>
    <row r="131" spans="1:1">
      <c r="A131" s="4"/>
    </row>
    <row r="132" spans="1:1">
      <c r="A132" s="4"/>
    </row>
    <row r="133" spans="1:1">
      <c r="A133" s="4"/>
    </row>
    <row r="134" spans="1:1">
      <c r="A134" s="4"/>
    </row>
    <row r="135" spans="1:1">
      <c r="A135" s="4"/>
    </row>
    <row r="136" spans="1:1">
      <c r="A136" s="4"/>
    </row>
    <row r="137" spans="1:1">
      <c r="A137" s="4"/>
    </row>
    <row r="138" spans="1:1">
      <c r="A138" s="4"/>
    </row>
    <row r="139" spans="1:1">
      <c r="A139" s="4"/>
    </row>
    <row r="140" spans="1:1">
      <c r="A140" s="4"/>
    </row>
    <row r="141" spans="1:1">
      <c r="A141" s="4"/>
    </row>
    <row r="142" spans="1:1">
      <c r="A142" s="4"/>
    </row>
    <row r="143" spans="1:1">
      <c r="A143" s="4"/>
    </row>
    <row r="144" spans="1:1">
      <c r="A144" s="4"/>
    </row>
    <row r="145" spans="1:1">
      <c r="A145" s="4"/>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row r="160" spans="1:1">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row r="200" spans="1:1">
      <c r="A200" s="4"/>
    </row>
    <row r="201" spans="1:1">
      <c r="A20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F6F5-014D-4DCC-908F-2623D8F2C9BF}">
  <sheetPr>
    <tabColor rgb="FF00B0F0"/>
  </sheetPr>
  <dimension ref="A1:B199"/>
  <sheetViews>
    <sheetView workbookViewId="0">
      <selection activeCell="C2" sqref="C2"/>
    </sheetView>
  </sheetViews>
  <sheetFormatPr defaultRowHeight="14"/>
  <cols>
    <col min="1" max="1" width="12.25" bestFit="1" customWidth="1"/>
    <col min="2" max="2" width="8.83203125" bestFit="1" customWidth="1"/>
  </cols>
  <sheetData>
    <row r="1" spans="1:2">
      <c r="A1" s="3" t="s">
        <v>532</v>
      </c>
      <c r="B1" s="3" t="s">
        <v>533</v>
      </c>
    </row>
    <row r="2" spans="1:2">
      <c r="A2" s="4" t="s">
        <v>324</v>
      </c>
      <c r="B2" s="5">
        <v>45352</v>
      </c>
    </row>
    <row r="3" spans="1:2">
      <c r="A3" s="4" t="s">
        <v>325</v>
      </c>
      <c r="B3" s="5">
        <v>45352</v>
      </c>
    </row>
    <row r="4" spans="1:2">
      <c r="A4" s="4" t="s">
        <v>326</v>
      </c>
      <c r="B4" s="5">
        <v>45352</v>
      </c>
    </row>
    <row r="5" spans="1:2">
      <c r="A5" s="4" t="s">
        <v>327</v>
      </c>
      <c r="B5" s="5">
        <v>45352</v>
      </c>
    </row>
    <row r="6" spans="1:2">
      <c r="A6" s="4" t="s">
        <v>328</v>
      </c>
      <c r="B6" s="5">
        <v>45352</v>
      </c>
    </row>
    <row r="7" spans="1:2">
      <c r="A7" s="4" t="s">
        <v>329</v>
      </c>
      <c r="B7" s="5">
        <v>45352</v>
      </c>
    </row>
    <row r="8" spans="1:2">
      <c r="A8" s="4" t="s">
        <v>330</v>
      </c>
      <c r="B8" s="5">
        <v>45352</v>
      </c>
    </row>
    <row r="9" spans="1:2">
      <c r="A9" s="4" t="s">
        <v>331</v>
      </c>
      <c r="B9" s="5">
        <v>45352</v>
      </c>
    </row>
    <row r="10" spans="1:2">
      <c r="A10" s="4" t="s">
        <v>332</v>
      </c>
      <c r="B10" s="5">
        <v>45352</v>
      </c>
    </row>
    <row r="11" spans="1:2">
      <c r="A11" s="4" t="s">
        <v>333</v>
      </c>
      <c r="B11" s="5">
        <v>45352</v>
      </c>
    </row>
    <row r="12" spans="1:2">
      <c r="A12" s="4" t="s">
        <v>334</v>
      </c>
      <c r="B12" s="5">
        <v>45352</v>
      </c>
    </row>
    <row r="13" spans="1:2">
      <c r="A13" s="4" t="s">
        <v>335</v>
      </c>
      <c r="B13" s="5">
        <v>45352</v>
      </c>
    </row>
    <row r="14" spans="1:2">
      <c r="A14" s="4" t="s">
        <v>336</v>
      </c>
      <c r="B14" s="5">
        <v>45352</v>
      </c>
    </row>
    <row r="15" spans="1:2">
      <c r="A15" s="4" t="s">
        <v>337</v>
      </c>
      <c r="B15" s="5">
        <v>45352</v>
      </c>
    </row>
    <row r="16" spans="1:2">
      <c r="A16" s="4" t="s">
        <v>338</v>
      </c>
      <c r="B16" s="5">
        <v>45352</v>
      </c>
    </row>
    <row r="17" spans="1:2">
      <c r="A17" s="4" t="s">
        <v>339</v>
      </c>
      <c r="B17" s="5">
        <v>45352</v>
      </c>
    </row>
    <row r="18" spans="1:2">
      <c r="A18" s="4" t="s">
        <v>340</v>
      </c>
      <c r="B18" s="5">
        <v>45352</v>
      </c>
    </row>
    <row r="19" spans="1:2">
      <c r="A19" s="4" t="s">
        <v>341</v>
      </c>
      <c r="B19" s="5">
        <v>45352</v>
      </c>
    </row>
    <row r="20" spans="1:2">
      <c r="A20" s="4" t="s">
        <v>342</v>
      </c>
      <c r="B20" s="5">
        <v>45352</v>
      </c>
    </row>
    <row r="21" spans="1:2">
      <c r="A21" s="4" t="s">
        <v>343</v>
      </c>
      <c r="B21" s="5">
        <v>45352</v>
      </c>
    </row>
    <row r="22" spans="1:2">
      <c r="A22" s="4" t="s">
        <v>344</v>
      </c>
      <c r="B22" s="5">
        <v>45352</v>
      </c>
    </row>
    <row r="23" spans="1:2">
      <c r="A23" s="4" t="s">
        <v>345</v>
      </c>
      <c r="B23" s="5">
        <v>45352</v>
      </c>
    </row>
    <row r="24" spans="1:2">
      <c r="A24" s="4" t="s">
        <v>346</v>
      </c>
      <c r="B24" s="5">
        <v>45352</v>
      </c>
    </row>
    <row r="25" spans="1:2">
      <c r="A25" s="4" t="s">
        <v>347</v>
      </c>
      <c r="B25" s="5">
        <v>45352</v>
      </c>
    </row>
    <row r="26" spans="1:2">
      <c r="A26" s="4" t="s">
        <v>348</v>
      </c>
      <c r="B26" s="5">
        <v>45352</v>
      </c>
    </row>
    <row r="27" spans="1:2">
      <c r="A27" s="4" t="s">
        <v>349</v>
      </c>
      <c r="B27" s="5">
        <v>45352</v>
      </c>
    </row>
    <row r="28" spans="1:2">
      <c r="A28" s="4" t="s">
        <v>350</v>
      </c>
      <c r="B28" s="5">
        <v>45352</v>
      </c>
    </row>
    <row r="29" spans="1:2">
      <c r="A29" s="4" t="s">
        <v>351</v>
      </c>
      <c r="B29" s="5">
        <v>45352</v>
      </c>
    </row>
    <row r="30" spans="1:2">
      <c r="A30" s="4" t="s">
        <v>352</v>
      </c>
      <c r="B30" s="5">
        <v>45352</v>
      </c>
    </row>
    <row r="31" spans="1:2">
      <c r="A31" s="4" t="s">
        <v>353</v>
      </c>
      <c r="B31" s="5">
        <v>45352</v>
      </c>
    </row>
    <row r="32" spans="1:2">
      <c r="A32" s="4" t="s">
        <v>354</v>
      </c>
      <c r="B32" s="5">
        <v>45352</v>
      </c>
    </row>
    <row r="33" spans="1:2">
      <c r="A33" s="4" t="s">
        <v>355</v>
      </c>
      <c r="B33" s="5">
        <v>45352</v>
      </c>
    </row>
    <row r="34" spans="1:2">
      <c r="A34" s="4" t="s">
        <v>356</v>
      </c>
      <c r="B34" s="5">
        <v>45352</v>
      </c>
    </row>
    <row r="35" spans="1:2">
      <c r="A35" s="4" t="s">
        <v>357</v>
      </c>
      <c r="B35" s="5">
        <v>45352</v>
      </c>
    </row>
    <row r="36" spans="1:2">
      <c r="A36" s="4" t="s">
        <v>358</v>
      </c>
      <c r="B36" s="5">
        <v>45352</v>
      </c>
    </row>
    <row r="37" spans="1:2">
      <c r="A37" s="4" t="s">
        <v>359</v>
      </c>
      <c r="B37" s="5">
        <v>45352</v>
      </c>
    </row>
    <row r="38" spans="1:2">
      <c r="A38" s="4" t="s">
        <v>360</v>
      </c>
      <c r="B38" s="5">
        <v>45352</v>
      </c>
    </row>
    <row r="39" spans="1:2">
      <c r="A39" s="4" t="s">
        <v>361</v>
      </c>
      <c r="B39" s="5">
        <v>45352</v>
      </c>
    </row>
    <row r="40" spans="1:2">
      <c r="A40" s="4" t="s">
        <v>362</v>
      </c>
      <c r="B40" s="5">
        <v>45352</v>
      </c>
    </row>
    <row r="41" spans="1:2">
      <c r="A41" s="4" t="s">
        <v>363</v>
      </c>
      <c r="B41" s="5">
        <v>45352</v>
      </c>
    </row>
    <row r="42" spans="1:2">
      <c r="A42" s="4" t="s">
        <v>364</v>
      </c>
      <c r="B42" s="5">
        <v>45352</v>
      </c>
    </row>
    <row r="43" spans="1:2">
      <c r="A43" s="4" t="s">
        <v>365</v>
      </c>
      <c r="B43" s="5">
        <v>45352</v>
      </c>
    </row>
    <row r="44" spans="1:2">
      <c r="A44" s="4" t="s">
        <v>366</v>
      </c>
      <c r="B44" s="5">
        <v>45352</v>
      </c>
    </row>
    <row r="45" spans="1:2">
      <c r="A45" s="4" t="s">
        <v>367</v>
      </c>
      <c r="B45" s="5">
        <v>45352</v>
      </c>
    </row>
    <row r="46" spans="1:2">
      <c r="A46" s="4" t="s">
        <v>368</v>
      </c>
      <c r="B46" s="5">
        <v>45352</v>
      </c>
    </row>
    <row r="47" spans="1:2">
      <c r="A47" s="4" t="s">
        <v>369</v>
      </c>
      <c r="B47" s="5">
        <v>45352</v>
      </c>
    </row>
    <row r="48" spans="1:2">
      <c r="A48" s="4" t="s">
        <v>370</v>
      </c>
      <c r="B48" s="5">
        <v>45352</v>
      </c>
    </row>
    <row r="49" spans="1:2">
      <c r="A49" s="4" t="s">
        <v>371</v>
      </c>
      <c r="B49" s="5">
        <v>45352</v>
      </c>
    </row>
    <row r="50" spans="1:2">
      <c r="A50" s="4" t="s">
        <v>372</v>
      </c>
      <c r="B50" s="5">
        <v>45352</v>
      </c>
    </row>
    <row r="51" spans="1:2">
      <c r="A51" s="4" t="s">
        <v>373</v>
      </c>
      <c r="B51" s="5">
        <v>45352</v>
      </c>
    </row>
    <row r="52" spans="1:2">
      <c r="A52" s="4" t="s">
        <v>374</v>
      </c>
      <c r="B52" s="5">
        <v>45352</v>
      </c>
    </row>
    <row r="53" spans="1:2">
      <c r="A53" s="4" t="s">
        <v>375</v>
      </c>
      <c r="B53" s="5">
        <v>45352</v>
      </c>
    </row>
    <row r="54" spans="1:2">
      <c r="A54" s="4" t="s">
        <v>376</v>
      </c>
      <c r="B54" s="5">
        <v>45352</v>
      </c>
    </row>
    <row r="55" spans="1:2">
      <c r="A55" s="4" t="s">
        <v>377</v>
      </c>
      <c r="B55" s="5">
        <v>45352</v>
      </c>
    </row>
    <row r="56" spans="1:2">
      <c r="A56" s="4" t="s">
        <v>378</v>
      </c>
      <c r="B56" s="5">
        <v>45352</v>
      </c>
    </row>
    <row r="57" spans="1:2">
      <c r="A57" s="4" t="s">
        <v>379</v>
      </c>
      <c r="B57" s="5">
        <v>45352</v>
      </c>
    </row>
    <row r="58" spans="1:2">
      <c r="A58" s="4" t="s">
        <v>380</v>
      </c>
      <c r="B58" s="5">
        <v>45352</v>
      </c>
    </row>
    <row r="59" spans="1:2">
      <c r="A59" s="4" t="s">
        <v>381</v>
      </c>
      <c r="B59" s="5">
        <v>45352</v>
      </c>
    </row>
    <row r="60" spans="1:2">
      <c r="A60" s="4" t="s">
        <v>382</v>
      </c>
      <c r="B60" s="5">
        <v>45352</v>
      </c>
    </row>
    <row r="61" spans="1:2">
      <c r="A61" s="4" t="s">
        <v>383</v>
      </c>
      <c r="B61" s="5">
        <v>45352</v>
      </c>
    </row>
    <row r="62" spans="1:2">
      <c r="A62" s="4" t="s">
        <v>384</v>
      </c>
      <c r="B62" s="5">
        <v>45352</v>
      </c>
    </row>
    <row r="63" spans="1:2">
      <c r="A63" s="4" t="s">
        <v>385</v>
      </c>
      <c r="B63" s="5">
        <v>45352</v>
      </c>
    </row>
    <row r="64" spans="1:2">
      <c r="A64" s="4" t="s">
        <v>386</v>
      </c>
      <c r="B64" s="5">
        <v>45352</v>
      </c>
    </row>
    <row r="65" spans="1:2">
      <c r="A65" s="4" t="s">
        <v>387</v>
      </c>
      <c r="B65" s="5">
        <v>45352</v>
      </c>
    </row>
    <row r="66" spans="1:2">
      <c r="A66" s="4" t="s">
        <v>388</v>
      </c>
      <c r="B66" s="5">
        <v>45352</v>
      </c>
    </row>
    <row r="67" spans="1:2">
      <c r="A67" s="4" t="s">
        <v>389</v>
      </c>
      <c r="B67" s="5">
        <v>45352</v>
      </c>
    </row>
    <row r="68" spans="1:2">
      <c r="A68" s="4" t="s">
        <v>390</v>
      </c>
      <c r="B68" s="5">
        <v>45352</v>
      </c>
    </row>
    <row r="69" spans="1:2">
      <c r="A69" s="4" t="s">
        <v>391</v>
      </c>
      <c r="B69" s="5">
        <v>45352</v>
      </c>
    </row>
    <row r="70" spans="1:2">
      <c r="A70" s="4" t="s">
        <v>392</v>
      </c>
      <c r="B70" s="5">
        <v>45352</v>
      </c>
    </row>
    <row r="71" spans="1:2">
      <c r="A71" s="4" t="s">
        <v>393</v>
      </c>
      <c r="B71" s="5">
        <v>45352</v>
      </c>
    </row>
    <row r="72" spans="1:2">
      <c r="A72" s="4" t="s">
        <v>394</v>
      </c>
      <c r="B72" s="5">
        <v>45352</v>
      </c>
    </row>
    <row r="73" spans="1:2">
      <c r="A73" s="4" t="s">
        <v>395</v>
      </c>
      <c r="B73" s="5">
        <v>45352</v>
      </c>
    </row>
    <row r="74" spans="1:2">
      <c r="A74" s="4" t="s">
        <v>396</v>
      </c>
      <c r="B74" s="5">
        <v>45352</v>
      </c>
    </row>
    <row r="75" spans="1:2">
      <c r="A75" s="4" t="s">
        <v>397</v>
      </c>
      <c r="B75" s="5">
        <v>45352</v>
      </c>
    </row>
    <row r="76" spans="1:2">
      <c r="A76" s="4" t="s">
        <v>398</v>
      </c>
      <c r="B76" s="5">
        <v>45352</v>
      </c>
    </row>
    <row r="77" spans="1:2">
      <c r="A77" s="4" t="s">
        <v>399</v>
      </c>
      <c r="B77" s="5">
        <v>45352</v>
      </c>
    </row>
    <row r="78" spans="1:2">
      <c r="A78" s="4" t="s">
        <v>400</v>
      </c>
      <c r="B78" s="5">
        <v>45352</v>
      </c>
    </row>
    <row r="79" spans="1:2">
      <c r="A79" s="4" t="s">
        <v>401</v>
      </c>
      <c r="B79" s="5">
        <v>45352</v>
      </c>
    </row>
    <row r="80" spans="1:2">
      <c r="A80" s="4" t="s">
        <v>402</v>
      </c>
      <c r="B80" s="5">
        <v>45352</v>
      </c>
    </row>
    <row r="81" spans="1:2">
      <c r="A81" s="4" t="s">
        <v>403</v>
      </c>
      <c r="B81" s="5">
        <v>45352</v>
      </c>
    </row>
    <row r="82" spans="1:2">
      <c r="A82" s="4" t="s">
        <v>504</v>
      </c>
      <c r="B82" s="5">
        <v>45323</v>
      </c>
    </row>
    <row r="83" spans="1:2">
      <c r="A83" s="4" t="s">
        <v>505</v>
      </c>
      <c r="B83" s="5">
        <v>45323</v>
      </c>
    </row>
    <row r="84" spans="1:2">
      <c r="A84" s="4" t="s">
        <v>506</v>
      </c>
      <c r="B84" s="5">
        <v>45323</v>
      </c>
    </row>
    <row r="85" spans="1:2">
      <c r="A85" s="4" t="s">
        <v>507</v>
      </c>
      <c r="B85" s="5">
        <v>45323</v>
      </c>
    </row>
    <row r="86" spans="1:2">
      <c r="A86" s="4" t="s">
        <v>508</v>
      </c>
      <c r="B86" s="5">
        <v>45323</v>
      </c>
    </row>
    <row r="87" spans="1:2">
      <c r="A87" s="4" t="s">
        <v>509</v>
      </c>
      <c r="B87" s="5">
        <v>45323</v>
      </c>
    </row>
    <row r="88" spans="1:2">
      <c r="A88" s="4" t="s">
        <v>510</v>
      </c>
      <c r="B88" s="5">
        <v>45323</v>
      </c>
    </row>
    <row r="89" spans="1:2">
      <c r="A89" s="4" t="s">
        <v>511</v>
      </c>
      <c r="B89" s="5">
        <v>45323</v>
      </c>
    </row>
    <row r="90" spans="1:2">
      <c r="A90" s="4" t="s">
        <v>512</v>
      </c>
      <c r="B90" s="5">
        <v>45323</v>
      </c>
    </row>
    <row r="91" spans="1:2">
      <c r="A91" s="4" t="s">
        <v>513</v>
      </c>
      <c r="B91" s="5">
        <v>45323</v>
      </c>
    </row>
    <row r="92" spans="1:2">
      <c r="A92" s="4" t="s">
        <v>514</v>
      </c>
      <c r="B92" s="5">
        <v>45323</v>
      </c>
    </row>
    <row r="93" spans="1:2">
      <c r="A93" s="4" t="s">
        <v>515</v>
      </c>
      <c r="B93" s="5">
        <v>45323</v>
      </c>
    </row>
    <row r="94" spans="1:2">
      <c r="A94" s="4" t="s">
        <v>516</v>
      </c>
      <c r="B94" s="5">
        <v>45323</v>
      </c>
    </row>
    <row r="95" spans="1:2">
      <c r="A95" s="4" t="s">
        <v>517</v>
      </c>
      <c r="B95" s="5">
        <v>45323</v>
      </c>
    </row>
    <row r="96" spans="1:2">
      <c r="A96" s="4" t="s">
        <v>518</v>
      </c>
      <c r="B96" s="5">
        <v>45323</v>
      </c>
    </row>
    <row r="97" spans="1:2">
      <c r="A97" s="4" t="s">
        <v>519</v>
      </c>
      <c r="B97" s="5">
        <v>45323</v>
      </c>
    </row>
    <row r="98" spans="1:2">
      <c r="A98" s="4" t="s">
        <v>520</v>
      </c>
      <c r="B98" s="5">
        <v>45323</v>
      </c>
    </row>
    <row r="99" spans="1:2">
      <c r="A99" s="4" t="s">
        <v>521</v>
      </c>
      <c r="B99" s="5">
        <v>45323</v>
      </c>
    </row>
    <row r="100" spans="1:2">
      <c r="A100" s="4" t="s">
        <v>522</v>
      </c>
      <c r="B100" s="5">
        <v>45323</v>
      </c>
    </row>
    <row r="101" spans="1:2">
      <c r="A101" s="4" t="s">
        <v>523</v>
      </c>
      <c r="B101" s="5">
        <v>45323</v>
      </c>
    </row>
    <row r="102" spans="1:2">
      <c r="A102" s="4" t="s">
        <v>473</v>
      </c>
      <c r="B102" s="5">
        <v>45292</v>
      </c>
    </row>
    <row r="103" spans="1:2">
      <c r="A103" s="4" t="s">
        <v>474</v>
      </c>
      <c r="B103" s="5">
        <v>45292</v>
      </c>
    </row>
    <row r="104" spans="1:2">
      <c r="A104" s="4" t="s">
        <v>475</v>
      </c>
      <c r="B104" s="5">
        <v>45292</v>
      </c>
    </row>
    <row r="105" spans="1:2">
      <c r="A105" s="4" t="s">
        <v>476</v>
      </c>
      <c r="B105" s="5">
        <v>45292</v>
      </c>
    </row>
    <row r="106" spans="1:2">
      <c r="A106" s="4" t="s">
        <v>477</v>
      </c>
      <c r="B106" s="5">
        <v>45292</v>
      </c>
    </row>
    <row r="107" spans="1:2">
      <c r="A107" s="4" t="s">
        <v>478</v>
      </c>
      <c r="B107" s="5">
        <v>45292</v>
      </c>
    </row>
    <row r="108" spans="1:2">
      <c r="A108" s="4" t="s">
        <v>479</v>
      </c>
      <c r="B108" s="5">
        <v>45292</v>
      </c>
    </row>
    <row r="109" spans="1:2">
      <c r="A109" s="4" t="s">
        <v>480</v>
      </c>
      <c r="B109" s="5">
        <v>45292</v>
      </c>
    </row>
    <row r="110" spans="1:2">
      <c r="A110" s="4" t="s">
        <v>481</v>
      </c>
      <c r="B110" s="5">
        <v>45292</v>
      </c>
    </row>
    <row r="111" spans="1:2">
      <c r="A111" s="4" t="s">
        <v>482</v>
      </c>
      <c r="B111" s="5">
        <v>45292</v>
      </c>
    </row>
    <row r="112" spans="1:2">
      <c r="A112" s="4" t="s">
        <v>483</v>
      </c>
      <c r="B112" s="5">
        <v>45292</v>
      </c>
    </row>
    <row r="113" spans="1:2">
      <c r="A113" s="4" t="s">
        <v>484</v>
      </c>
      <c r="B113" s="5">
        <v>45292</v>
      </c>
    </row>
    <row r="114" spans="1:2">
      <c r="A114" s="4" t="s">
        <v>485</v>
      </c>
      <c r="B114" s="5">
        <v>45292</v>
      </c>
    </row>
    <row r="115" spans="1:2">
      <c r="A115" s="4" t="s">
        <v>486</v>
      </c>
      <c r="B115" s="5">
        <v>45292</v>
      </c>
    </row>
    <row r="116" spans="1:2">
      <c r="A116" s="4" t="s">
        <v>487</v>
      </c>
      <c r="B116" s="5">
        <v>45292</v>
      </c>
    </row>
    <row r="117" spans="1:2">
      <c r="A117" s="4" t="s">
        <v>488</v>
      </c>
      <c r="B117" s="5">
        <v>45292</v>
      </c>
    </row>
    <row r="118" spans="1:2">
      <c r="A118" s="4" t="s">
        <v>489</v>
      </c>
      <c r="B118" s="5">
        <v>45292</v>
      </c>
    </row>
    <row r="119" spans="1:2">
      <c r="A119" s="4" t="s">
        <v>490</v>
      </c>
      <c r="B119" s="5">
        <v>45292</v>
      </c>
    </row>
    <row r="120" spans="1:2">
      <c r="A120" s="4" t="s">
        <v>491</v>
      </c>
      <c r="B120" s="5">
        <v>45292</v>
      </c>
    </row>
    <row r="121" spans="1:2">
      <c r="A121" s="4" t="s">
        <v>492</v>
      </c>
      <c r="B121" s="5">
        <v>45292</v>
      </c>
    </row>
    <row r="122" spans="1:2">
      <c r="A122" s="4" t="s">
        <v>413</v>
      </c>
      <c r="B122" s="5">
        <v>45292</v>
      </c>
    </row>
    <row r="123" spans="1:2">
      <c r="A123" s="4" t="s">
        <v>431</v>
      </c>
      <c r="B123" s="5">
        <v>45323</v>
      </c>
    </row>
    <row r="124" spans="1:2">
      <c r="A124" s="4" t="s">
        <v>432</v>
      </c>
      <c r="B124" s="5">
        <v>45352</v>
      </c>
    </row>
    <row r="125" spans="1:2">
      <c r="A125" s="4" t="s">
        <v>433</v>
      </c>
      <c r="B125" s="5">
        <v>45292</v>
      </c>
    </row>
    <row r="126" spans="1:2">
      <c r="A126" s="4" t="s">
        <v>434</v>
      </c>
      <c r="B126" s="5">
        <v>45323</v>
      </c>
    </row>
    <row r="127" spans="1:2">
      <c r="A127" s="4" t="s">
        <v>435</v>
      </c>
      <c r="B127" s="5">
        <v>45352</v>
      </c>
    </row>
    <row r="128" spans="1:2">
      <c r="A128" s="4" t="s">
        <v>436</v>
      </c>
      <c r="B128" s="5">
        <v>45292</v>
      </c>
    </row>
    <row r="129" spans="1:2">
      <c r="A129" s="4" t="s">
        <v>437</v>
      </c>
      <c r="B129" s="5">
        <v>45323</v>
      </c>
    </row>
    <row r="130" spans="1:2">
      <c r="A130" s="4" t="s">
        <v>438</v>
      </c>
      <c r="B130" s="5">
        <v>45352</v>
      </c>
    </row>
    <row r="131" spans="1:2">
      <c r="A131" s="4" t="s">
        <v>439</v>
      </c>
      <c r="B131" s="5">
        <v>45292</v>
      </c>
    </row>
    <row r="132" spans="1:2">
      <c r="A132" s="4"/>
    </row>
    <row r="133" spans="1:2">
      <c r="A133" s="4"/>
    </row>
    <row r="134" spans="1:2">
      <c r="A134" s="4"/>
    </row>
    <row r="135" spans="1:2">
      <c r="A135" s="4"/>
    </row>
    <row r="136" spans="1:2">
      <c r="A136" s="4"/>
    </row>
    <row r="137" spans="1:2">
      <c r="A137" s="4"/>
    </row>
    <row r="138" spans="1:2">
      <c r="A138" s="4"/>
    </row>
    <row r="139" spans="1:2">
      <c r="A139" s="4"/>
    </row>
    <row r="140" spans="1:2">
      <c r="A140" s="4"/>
    </row>
    <row r="141" spans="1:2">
      <c r="A141" s="4"/>
    </row>
    <row r="142" spans="1:2">
      <c r="A142" s="4"/>
    </row>
    <row r="143" spans="1:2">
      <c r="A143" s="4"/>
    </row>
    <row r="144" spans="1:2">
      <c r="A144" s="4"/>
    </row>
    <row r="145" spans="1:1">
      <c r="A145" s="4"/>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row r="160" spans="1:1">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964A9-940D-447E-9992-B5767E504E0F}">
  <sheetPr>
    <tabColor rgb="FF00B0F0"/>
  </sheetPr>
  <dimension ref="A1:B201"/>
  <sheetViews>
    <sheetView workbookViewId="0">
      <selection activeCell="C1" sqref="C1"/>
    </sheetView>
  </sheetViews>
  <sheetFormatPr defaultRowHeight="14"/>
  <cols>
    <col min="1" max="1" width="12.25" bestFit="1" customWidth="1"/>
    <col min="2" max="2" width="8.83203125" bestFit="1" customWidth="1"/>
  </cols>
  <sheetData>
    <row r="1" spans="1:2">
      <c r="A1" s="3" t="s">
        <v>532</v>
      </c>
      <c r="B1" s="3" t="s">
        <v>533</v>
      </c>
    </row>
    <row r="2" spans="1:2">
      <c r="A2" s="4" t="s">
        <v>324</v>
      </c>
      <c r="B2" s="5">
        <v>45352</v>
      </c>
    </row>
    <row r="3" spans="1:2">
      <c r="A3" s="4" t="s">
        <v>325</v>
      </c>
      <c r="B3" s="5">
        <v>45352</v>
      </c>
    </row>
    <row r="4" spans="1:2">
      <c r="A4" s="4" t="s">
        <v>326</v>
      </c>
      <c r="B4" s="5">
        <v>45352</v>
      </c>
    </row>
    <row r="5" spans="1:2">
      <c r="A5" s="4" t="s">
        <v>327</v>
      </c>
      <c r="B5" s="5">
        <v>45352</v>
      </c>
    </row>
    <row r="6" spans="1:2">
      <c r="A6" s="4" t="s">
        <v>328</v>
      </c>
      <c r="B6" s="5">
        <v>45352</v>
      </c>
    </row>
    <row r="7" spans="1:2">
      <c r="A7" s="4" t="s">
        <v>329</v>
      </c>
      <c r="B7" s="5">
        <v>45352</v>
      </c>
    </row>
    <row r="8" spans="1:2">
      <c r="A8" s="4" t="s">
        <v>330</v>
      </c>
      <c r="B8" s="5">
        <v>45352</v>
      </c>
    </row>
    <row r="9" spans="1:2">
      <c r="A9" s="4" t="s">
        <v>331</v>
      </c>
      <c r="B9" s="5">
        <v>45352</v>
      </c>
    </row>
    <row r="10" spans="1:2">
      <c r="A10" s="4" t="s">
        <v>332</v>
      </c>
      <c r="B10" s="5">
        <v>45352</v>
      </c>
    </row>
    <row r="11" spans="1:2">
      <c r="A11" s="4" t="s">
        <v>333</v>
      </c>
      <c r="B11" s="5">
        <v>45352</v>
      </c>
    </row>
    <row r="12" spans="1:2">
      <c r="A12" s="4" t="s">
        <v>334</v>
      </c>
      <c r="B12" s="5">
        <v>45352</v>
      </c>
    </row>
    <row r="13" spans="1:2">
      <c r="A13" s="4" t="s">
        <v>335</v>
      </c>
      <c r="B13" s="5">
        <v>45352</v>
      </c>
    </row>
    <row r="14" spans="1:2">
      <c r="A14" s="4" t="s">
        <v>336</v>
      </c>
      <c r="B14" s="5">
        <v>45352</v>
      </c>
    </row>
    <row r="15" spans="1:2">
      <c r="A15" s="4" t="s">
        <v>337</v>
      </c>
      <c r="B15" s="5">
        <v>45352</v>
      </c>
    </row>
    <row r="16" spans="1:2">
      <c r="A16" s="4" t="s">
        <v>338</v>
      </c>
      <c r="B16" s="5">
        <v>45352</v>
      </c>
    </row>
    <row r="17" spans="1:2">
      <c r="A17" s="4" t="s">
        <v>339</v>
      </c>
      <c r="B17" s="5">
        <v>45352</v>
      </c>
    </row>
    <row r="18" spans="1:2">
      <c r="A18" s="4" t="s">
        <v>340</v>
      </c>
      <c r="B18" s="5">
        <v>45352</v>
      </c>
    </row>
    <row r="19" spans="1:2">
      <c r="A19" s="4" t="s">
        <v>341</v>
      </c>
      <c r="B19" s="5">
        <v>45352</v>
      </c>
    </row>
    <row r="20" spans="1:2">
      <c r="A20" s="4" t="s">
        <v>342</v>
      </c>
      <c r="B20" s="5">
        <v>45352</v>
      </c>
    </row>
    <row r="21" spans="1:2">
      <c r="A21" s="4" t="s">
        <v>343</v>
      </c>
      <c r="B21" s="5">
        <v>45352</v>
      </c>
    </row>
    <row r="22" spans="1:2">
      <c r="A22" s="4" t="s">
        <v>344</v>
      </c>
      <c r="B22" s="5">
        <v>45352</v>
      </c>
    </row>
    <row r="23" spans="1:2">
      <c r="A23" s="4" t="s">
        <v>345</v>
      </c>
      <c r="B23" s="5">
        <v>45352</v>
      </c>
    </row>
    <row r="24" spans="1:2">
      <c r="A24" s="4" t="s">
        <v>346</v>
      </c>
      <c r="B24" s="5">
        <v>45352</v>
      </c>
    </row>
    <row r="25" spans="1:2">
      <c r="A25" s="4" t="s">
        <v>347</v>
      </c>
      <c r="B25" s="5">
        <v>45352</v>
      </c>
    </row>
    <row r="26" spans="1:2">
      <c r="A26" s="4" t="s">
        <v>348</v>
      </c>
      <c r="B26" s="5">
        <v>45352</v>
      </c>
    </row>
    <row r="27" spans="1:2">
      <c r="A27" s="4" t="s">
        <v>349</v>
      </c>
      <c r="B27" s="5">
        <v>45352</v>
      </c>
    </row>
    <row r="28" spans="1:2">
      <c r="A28" s="4" t="s">
        <v>350</v>
      </c>
      <c r="B28" s="5">
        <v>45352</v>
      </c>
    </row>
    <row r="29" spans="1:2">
      <c r="A29" s="4" t="s">
        <v>351</v>
      </c>
      <c r="B29" s="5">
        <v>45352</v>
      </c>
    </row>
    <row r="30" spans="1:2">
      <c r="A30" s="4" t="s">
        <v>352</v>
      </c>
      <c r="B30" s="5">
        <v>45352</v>
      </c>
    </row>
    <row r="31" spans="1:2">
      <c r="A31" s="4" t="s">
        <v>353</v>
      </c>
      <c r="B31" s="5">
        <v>45352</v>
      </c>
    </row>
    <row r="32" spans="1:2">
      <c r="A32" s="4" t="s">
        <v>354</v>
      </c>
      <c r="B32" s="5">
        <v>45352</v>
      </c>
    </row>
    <row r="33" spans="1:2">
      <c r="A33" s="4" t="s">
        <v>355</v>
      </c>
      <c r="B33" s="5">
        <v>45352</v>
      </c>
    </row>
    <row r="34" spans="1:2">
      <c r="A34" s="4" t="s">
        <v>356</v>
      </c>
      <c r="B34" s="5">
        <v>45352</v>
      </c>
    </row>
    <row r="35" spans="1:2">
      <c r="A35" s="4" t="s">
        <v>357</v>
      </c>
      <c r="B35" s="5">
        <v>45352</v>
      </c>
    </row>
    <row r="36" spans="1:2">
      <c r="A36" s="4" t="s">
        <v>358</v>
      </c>
      <c r="B36" s="5">
        <v>45352</v>
      </c>
    </row>
    <row r="37" spans="1:2">
      <c r="A37" s="4" t="s">
        <v>359</v>
      </c>
      <c r="B37" s="5">
        <v>45352</v>
      </c>
    </row>
    <row r="38" spans="1:2">
      <c r="A38" s="4" t="s">
        <v>360</v>
      </c>
      <c r="B38" s="5">
        <v>45352</v>
      </c>
    </row>
    <row r="39" spans="1:2">
      <c r="A39" s="4" t="s">
        <v>361</v>
      </c>
      <c r="B39" s="5">
        <v>45352</v>
      </c>
    </row>
    <row r="40" spans="1:2">
      <c r="A40" s="4" t="s">
        <v>362</v>
      </c>
      <c r="B40" s="5">
        <v>45352</v>
      </c>
    </row>
    <row r="41" spans="1:2">
      <c r="A41" s="4" t="s">
        <v>363</v>
      </c>
      <c r="B41" s="5">
        <v>45352</v>
      </c>
    </row>
    <row r="42" spans="1:2">
      <c r="A42" s="4" t="s">
        <v>364</v>
      </c>
      <c r="B42" s="5">
        <v>45352</v>
      </c>
    </row>
    <row r="43" spans="1:2">
      <c r="A43" s="4" t="s">
        <v>365</v>
      </c>
      <c r="B43" s="5">
        <v>45352</v>
      </c>
    </row>
    <row r="44" spans="1:2">
      <c r="A44" s="4" t="s">
        <v>366</v>
      </c>
      <c r="B44" s="5">
        <v>45352</v>
      </c>
    </row>
    <row r="45" spans="1:2">
      <c r="A45" s="4" t="s">
        <v>367</v>
      </c>
      <c r="B45" s="5">
        <v>45352</v>
      </c>
    </row>
    <row r="46" spans="1:2">
      <c r="A46" s="4" t="s">
        <v>368</v>
      </c>
      <c r="B46" s="5">
        <v>45352</v>
      </c>
    </row>
    <row r="47" spans="1:2">
      <c r="A47" s="4" t="s">
        <v>369</v>
      </c>
      <c r="B47" s="5">
        <v>45352</v>
      </c>
    </row>
    <row r="48" spans="1:2">
      <c r="A48" s="4" t="s">
        <v>370</v>
      </c>
      <c r="B48" s="5">
        <v>45352</v>
      </c>
    </row>
    <row r="49" spans="1:2">
      <c r="A49" s="4" t="s">
        <v>371</v>
      </c>
      <c r="B49" s="5">
        <v>45352</v>
      </c>
    </row>
    <row r="50" spans="1:2">
      <c r="A50" s="4" t="s">
        <v>372</v>
      </c>
      <c r="B50" s="5">
        <v>45352</v>
      </c>
    </row>
    <row r="51" spans="1:2">
      <c r="A51" s="4" t="s">
        <v>373</v>
      </c>
      <c r="B51" s="5">
        <v>45352</v>
      </c>
    </row>
    <row r="52" spans="1:2">
      <c r="A52" s="4" t="s">
        <v>374</v>
      </c>
      <c r="B52" s="5">
        <v>45352</v>
      </c>
    </row>
    <row r="53" spans="1:2">
      <c r="A53" s="4" t="s">
        <v>375</v>
      </c>
      <c r="B53" s="5">
        <v>45352</v>
      </c>
    </row>
    <row r="54" spans="1:2">
      <c r="A54" s="4" t="s">
        <v>376</v>
      </c>
      <c r="B54" s="5">
        <v>45352</v>
      </c>
    </row>
    <row r="55" spans="1:2">
      <c r="A55" s="4" t="s">
        <v>377</v>
      </c>
      <c r="B55" s="5">
        <v>45352</v>
      </c>
    </row>
    <row r="56" spans="1:2">
      <c r="A56" s="4" t="s">
        <v>378</v>
      </c>
      <c r="B56" s="5">
        <v>45352</v>
      </c>
    </row>
    <row r="57" spans="1:2">
      <c r="A57" s="4" t="s">
        <v>379</v>
      </c>
      <c r="B57" s="5">
        <v>45352</v>
      </c>
    </row>
    <row r="58" spans="1:2">
      <c r="A58" s="4" t="s">
        <v>380</v>
      </c>
      <c r="B58" s="5">
        <v>45352</v>
      </c>
    </row>
    <row r="59" spans="1:2">
      <c r="A59" s="4" t="s">
        <v>381</v>
      </c>
      <c r="B59" s="5">
        <v>45352</v>
      </c>
    </row>
    <row r="60" spans="1:2">
      <c r="A60" s="4" t="s">
        <v>382</v>
      </c>
      <c r="B60" s="5">
        <v>45352</v>
      </c>
    </row>
    <row r="61" spans="1:2">
      <c r="A61" s="4" t="s">
        <v>383</v>
      </c>
      <c r="B61" s="5">
        <v>45352</v>
      </c>
    </row>
    <row r="62" spans="1:2">
      <c r="A62" s="4" t="s">
        <v>384</v>
      </c>
      <c r="B62" s="5">
        <v>45352</v>
      </c>
    </row>
    <row r="63" spans="1:2">
      <c r="A63" s="4" t="s">
        <v>385</v>
      </c>
      <c r="B63" s="5">
        <v>45352</v>
      </c>
    </row>
    <row r="64" spans="1:2">
      <c r="A64" s="4" t="s">
        <v>386</v>
      </c>
      <c r="B64" s="5">
        <v>45352</v>
      </c>
    </row>
    <row r="65" spans="1:2">
      <c r="A65" s="4" t="s">
        <v>387</v>
      </c>
      <c r="B65" s="5">
        <v>45352</v>
      </c>
    </row>
    <row r="66" spans="1:2">
      <c r="A66" s="4" t="s">
        <v>388</v>
      </c>
      <c r="B66" s="5">
        <v>45352</v>
      </c>
    </row>
    <row r="67" spans="1:2">
      <c r="A67" s="4" t="s">
        <v>389</v>
      </c>
      <c r="B67" s="5">
        <v>45352</v>
      </c>
    </row>
    <row r="68" spans="1:2">
      <c r="A68" s="4" t="s">
        <v>390</v>
      </c>
      <c r="B68" s="5">
        <v>45352</v>
      </c>
    </row>
    <row r="69" spans="1:2">
      <c r="A69" s="4" t="s">
        <v>391</v>
      </c>
      <c r="B69" s="5">
        <v>45352</v>
      </c>
    </row>
    <row r="70" spans="1:2">
      <c r="A70" s="4" t="s">
        <v>392</v>
      </c>
      <c r="B70" s="5">
        <v>45352</v>
      </c>
    </row>
    <row r="71" spans="1:2">
      <c r="A71" s="4" t="s">
        <v>393</v>
      </c>
      <c r="B71" s="5">
        <v>45352</v>
      </c>
    </row>
    <row r="72" spans="1:2">
      <c r="A72" s="4" t="s">
        <v>394</v>
      </c>
      <c r="B72" s="5">
        <v>45352</v>
      </c>
    </row>
    <row r="73" spans="1:2">
      <c r="A73" s="4" t="s">
        <v>395</v>
      </c>
      <c r="B73" s="5">
        <v>45352</v>
      </c>
    </row>
    <row r="74" spans="1:2">
      <c r="A74" s="4" t="s">
        <v>396</v>
      </c>
      <c r="B74" s="5">
        <v>45352</v>
      </c>
    </row>
    <row r="75" spans="1:2">
      <c r="A75" s="4" t="s">
        <v>397</v>
      </c>
      <c r="B75" s="5">
        <v>45352</v>
      </c>
    </row>
    <row r="76" spans="1:2">
      <c r="A76" s="4" t="s">
        <v>398</v>
      </c>
      <c r="B76" s="5">
        <v>45352</v>
      </c>
    </row>
    <row r="77" spans="1:2">
      <c r="A77" s="4" t="s">
        <v>399</v>
      </c>
      <c r="B77" s="5">
        <v>45352</v>
      </c>
    </row>
    <row r="78" spans="1:2">
      <c r="A78" s="4" t="s">
        <v>400</v>
      </c>
      <c r="B78" s="5">
        <v>45352</v>
      </c>
    </row>
    <row r="79" spans="1:2">
      <c r="A79" s="4" t="s">
        <v>401</v>
      </c>
      <c r="B79" s="5">
        <v>45352</v>
      </c>
    </row>
    <row r="80" spans="1:2">
      <c r="A80" s="4" t="s">
        <v>402</v>
      </c>
      <c r="B80" s="5">
        <v>45352</v>
      </c>
    </row>
    <row r="81" spans="1:2">
      <c r="A81" s="4" t="s">
        <v>403</v>
      </c>
      <c r="B81" s="5">
        <v>45352</v>
      </c>
    </row>
    <row r="82" spans="1:2">
      <c r="A82" s="4" t="s">
        <v>413</v>
      </c>
      <c r="B82" s="5">
        <v>45292</v>
      </c>
    </row>
    <row r="83" spans="1:2">
      <c r="A83" s="4" t="s">
        <v>431</v>
      </c>
      <c r="B83" s="5">
        <v>45292</v>
      </c>
    </row>
    <row r="84" spans="1:2">
      <c r="A84" s="4" t="s">
        <v>432</v>
      </c>
      <c r="B84" s="5">
        <v>45323</v>
      </c>
    </row>
    <row r="85" spans="1:2">
      <c r="A85" s="4" t="s">
        <v>433</v>
      </c>
      <c r="B85" s="5">
        <v>45352</v>
      </c>
    </row>
    <row r="86" spans="1:2">
      <c r="A86" s="4" t="s">
        <v>434</v>
      </c>
      <c r="B86" s="5">
        <v>45292</v>
      </c>
    </row>
    <row r="87" spans="1:2">
      <c r="A87" s="4" t="s">
        <v>435</v>
      </c>
      <c r="B87" s="5">
        <v>45323</v>
      </c>
    </row>
    <row r="88" spans="1:2">
      <c r="A88" s="4" t="s">
        <v>436</v>
      </c>
      <c r="B88" s="5">
        <v>45352</v>
      </c>
    </row>
    <row r="89" spans="1:2">
      <c r="A89" s="4" t="s">
        <v>437</v>
      </c>
      <c r="B89" s="5">
        <v>45292</v>
      </c>
    </row>
    <row r="90" spans="1:2">
      <c r="A90" s="4" t="s">
        <v>438</v>
      </c>
      <c r="B90" s="5">
        <v>45323</v>
      </c>
    </row>
    <row r="91" spans="1:2">
      <c r="A91" s="4" t="s">
        <v>439</v>
      </c>
      <c r="B91" s="5">
        <v>45352</v>
      </c>
    </row>
    <row r="92" spans="1:2">
      <c r="A92" s="4" t="s">
        <v>434</v>
      </c>
      <c r="B92" s="5">
        <v>45323</v>
      </c>
    </row>
    <row r="93" spans="1:2">
      <c r="A93" s="4" t="s">
        <v>435</v>
      </c>
      <c r="B93" s="5">
        <v>45323</v>
      </c>
    </row>
    <row r="94" spans="1:2">
      <c r="A94" s="4" t="s">
        <v>436</v>
      </c>
      <c r="B94" s="5">
        <v>45323</v>
      </c>
    </row>
    <row r="95" spans="1:2">
      <c r="A95" s="4" t="s">
        <v>437</v>
      </c>
      <c r="B95" s="5">
        <v>45323</v>
      </c>
    </row>
    <row r="96" spans="1:2">
      <c r="A96" s="4" t="s">
        <v>438</v>
      </c>
      <c r="B96" s="5">
        <v>45323</v>
      </c>
    </row>
    <row r="97" spans="1:2">
      <c r="A97" s="4" t="s">
        <v>439</v>
      </c>
      <c r="B97" s="5">
        <v>45323</v>
      </c>
    </row>
    <row r="98" spans="1:2">
      <c r="A98" s="4" t="s">
        <v>440</v>
      </c>
      <c r="B98" s="5">
        <v>45323</v>
      </c>
    </row>
    <row r="99" spans="1:2">
      <c r="A99" s="4" t="s">
        <v>441</v>
      </c>
      <c r="B99" s="5">
        <v>45323</v>
      </c>
    </row>
    <row r="100" spans="1:2">
      <c r="A100" s="4" t="s">
        <v>442</v>
      </c>
      <c r="B100" s="5">
        <v>45323</v>
      </c>
    </row>
    <row r="101" spans="1:2">
      <c r="A101" s="4" t="s">
        <v>443</v>
      </c>
      <c r="B101" s="5">
        <v>45323</v>
      </c>
    </row>
    <row r="102" spans="1:2">
      <c r="A102" s="4" t="s">
        <v>444</v>
      </c>
      <c r="B102" s="5">
        <v>45323</v>
      </c>
    </row>
    <row r="103" spans="1:2">
      <c r="A103" s="4" t="s">
        <v>445</v>
      </c>
      <c r="B103" s="5">
        <v>45323</v>
      </c>
    </row>
    <row r="104" spans="1:2">
      <c r="A104" s="4" t="s">
        <v>446</v>
      </c>
      <c r="B104" s="5">
        <v>45323</v>
      </c>
    </row>
    <row r="105" spans="1:2">
      <c r="A105" s="4" t="s">
        <v>447</v>
      </c>
      <c r="B105" s="5">
        <v>45323</v>
      </c>
    </row>
    <row r="106" spans="1:2">
      <c r="A106" s="4" t="s">
        <v>448</v>
      </c>
      <c r="B106" s="5">
        <v>45323</v>
      </c>
    </row>
    <row r="107" spans="1:2">
      <c r="A107" s="4" t="s">
        <v>449</v>
      </c>
      <c r="B107" s="5">
        <v>45323</v>
      </c>
    </row>
    <row r="108" spans="1:2">
      <c r="A108" s="4" t="s">
        <v>450</v>
      </c>
      <c r="B108" s="5">
        <v>45323</v>
      </c>
    </row>
    <row r="109" spans="1:2">
      <c r="A109" s="4" t="s">
        <v>451</v>
      </c>
      <c r="B109" s="5">
        <v>45323</v>
      </c>
    </row>
    <row r="110" spans="1:2">
      <c r="A110" s="4" t="s">
        <v>452</v>
      </c>
      <c r="B110" s="5">
        <v>45323</v>
      </c>
    </row>
    <row r="111" spans="1:2">
      <c r="A111" s="4" t="s">
        <v>453</v>
      </c>
      <c r="B111" s="5">
        <v>45323</v>
      </c>
    </row>
    <row r="112" spans="1:2">
      <c r="A112" s="4" t="s">
        <v>454</v>
      </c>
      <c r="B112" s="5">
        <v>45323</v>
      </c>
    </row>
    <row r="113" spans="1:2">
      <c r="A113" s="4" t="s">
        <v>455</v>
      </c>
      <c r="B113" s="5">
        <v>45323</v>
      </c>
    </row>
    <row r="114" spans="1:2">
      <c r="A114" s="4" t="s">
        <v>378</v>
      </c>
      <c r="B114" s="5">
        <v>45292</v>
      </c>
    </row>
    <row r="115" spans="1:2">
      <c r="A115" s="4" t="s">
        <v>379</v>
      </c>
      <c r="B115" s="5">
        <v>45292</v>
      </c>
    </row>
    <row r="116" spans="1:2">
      <c r="A116" s="4" t="s">
        <v>380</v>
      </c>
      <c r="B116" s="5">
        <v>45292</v>
      </c>
    </row>
    <row r="117" spans="1:2">
      <c r="A117" s="4" t="s">
        <v>381</v>
      </c>
      <c r="B117" s="5">
        <v>45292</v>
      </c>
    </row>
    <row r="118" spans="1:2">
      <c r="A118" s="4" t="s">
        <v>382</v>
      </c>
      <c r="B118" s="5">
        <v>45292</v>
      </c>
    </row>
    <row r="119" spans="1:2">
      <c r="A119" s="4" t="s">
        <v>383</v>
      </c>
      <c r="B119" s="5">
        <v>45292</v>
      </c>
    </row>
    <row r="120" spans="1:2">
      <c r="A120" s="4" t="s">
        <v>384</v>
      </c>
      <c r="B120" s="5">
        <v>45292</v>
      </c>
    </row>
    <row r="121" spans="1:2">
      <c r="A121" s="4" t="s">
        <v>385</v>
      </c>
      <c r="B121" s="5">
        <v>45292</v>
      </c>
    </row>
    <row r="122" spans="1:2">
      <c r="A122" s="4" t="s">
        <v>386</v>
      </c>
      <c r="B122" s="5">
        <v>45292</v>
      </c>
    </row>
    <row r="123" spans="1:2">
      <c r="A123" s="4" t="s">
        <v>387</v>
      </c>
      <c r="B123" s="5">
        <v>45292</v>
      </c>
    </row>
    <row r="124" spans="1:2">
      <c r="A124" s="4" t="s">
        <v>388</v>
      </c>
      <c r="B124" s="5">
        <v>45292</v>
      </c>
    </row>
    <row r="125" spans="1:2">
      <c r="A125" s="4" t="s">
        <v>389</v>
      </c>
      <c r="B125" s="5">
        <v>45292</v>
      </c>
    </row>
    <row r="126" spans="1:2">
      <c r="A126" s="4" t="s">
        <v>390</v>
      </c>
      <c r="B126" s="5">
        <v>45292</v>
      </c>
    </row>
    <row r="127" spans="1:2">
      <c r="A127" s="4" t="s">
        <v>391</v>
      </c>
      <c r="B127" s="5">
        <v>45292</v>
      </c>
    </row>
    <row r="128" spans="1:2">
      <c r="A128" s="4" t="s">
        <v>392</v>
      </c>
      <c r="B128" s="5">
        <v>45292</v>
      </c>
    </row>
    <row r="129" spans="1:2">
      <c r="A129" s="4" t="s">
        <v>393</v>
      </c>
      <c r="B129" s="5">
        <v>45292</v>
      </c>
    </row>
    <row r="130" spans="1:2">
      <c r="A130" s="4" t="s">
        <v>394</v>
      </c>
      <c r="B130" s="5">
        <v>45292</v>
      </c>
    </row>
    <row r="131" spans="1:2">
      <c r="A131" s="4" t="s">
        <v>395</v>
      </c>
      <c r="B131" s="5">
        <v>45292</v>
      </c>
    </row>
    <row r="132" spans="1:2">
      <c r="A132" s="4" t="s">
        <v>396</v>
      </c>
      <c r="B132" s="5">
        <v>45292</v>
      </c>
    </row>
    <row r="133" spans="1:2">
      <c r="A133" s="4" t="s">
        <v>397</v>
      </c>
      <c r="B133" s="5">
        <v>45292</v>
      </c>
    </row>
    <row r="134" spans="1:2">
      <c r="A134" s="4" t="s">
        <v>398</v>
      </c>
      <c r="B134" s="5">
        <v>45292</v>
      </c>
    </row>
    <row r="135" spans="1:2">
      <c r="A135" s="4" t="s">
        <v>399</v>
      </c>
      <c r="B135" s="5">
        <v>45292</v>
      </c>
    </row>
    <row r="136" spans="1:2">
      <c r="A136" s="4" t="s">
        <v>400</v>
      </c>
      <c r="B136" s="5">
        <v>45292</v>
      </c>
    </row>
    <row r="137" spans="1:2">
      <c r="A137" s="4" t="s">
        <v>401</v>
      </c>
      <c r="B137" s="5">
        <v>45292</v>
      </c>
    </row>
    <row r="138" spans="1:2">
      <c r="A138" s="4" t="s">
        <v>402</v>
      </c>
      <c r="B138" s="5">
        <v>45292</v>
      </c>
    </row>
    <row r="139" spans="1:2">
      <c r="A139" s="4" t="s">
        <v>403</v>
      </c>
      <c r="B139" s="5">
        <v>45292</v>
      </c>
    </row>
    <row r="140" spans="1:2">
      <c r="A140" s="4" t="s">
        <v>404</v>
      </c>
      <c r="B140" s="5">
        <v>45292</v>
      </c>
    </row>
    <row r="141" spans="1:2">
      <c r="A141" s="4" t="s">
        <v>405</v>
      </c>
      <c r="B141" s="5">
        <v>45292</v>
      </c>
    </row>
    <row r="142" spans="1:2">
      <c r="A142" s="4" t="s">
        <v>406</v>
      </c>
      <c r="B142" s="5">
        <v>45292</v>
      </c>
    </row>
    <row r="143" spans="1:2">
      <c r="A143" s="4" t="s">
        <v>407</v>
      </c>
      <c r="B143" s="5">
        <v>45292</v>
      </c>
    </row>
    <row r="144" spans="1:2">
      <c r="A144" s="4" t="s">
        <v>408</v>
      </c>
      <c r="B144" s="5">
        <v>45292</v>
      </c>
    </row>
    <row r="145" spans="1:2">
      <c r="A145" s="4" t="s">
        <v>409</v>
      </c>
      <c r="B145" s="5">
        <v>45292</v>
      </c>
    </row>
    <row r="146" spans="1:2">
      <c r="A146" s="4" t="s">
        <v>410</v>
      </c>
      <c r="B146" s="5">
        <v>45292</v>
      </c>
    </row>
    <row r="147" spans="1:2">
      <c r="A147" s="4" t="s">
        <v>411</v>
      </c>
      <c r="B147" s="5">
        <v>45292</v>
      </c>
    </row>
    <row r="148" spans="1:2">
      <c r="A148" s="4" t="s">
        <v>412</v>
      </c>
      <c r="B148" s="5">
        <v>45292</v>
      </c>
    </row>
    <row r="149" spans="1:2">
      <c r="A149" s="4" t="s">
        <v>413</v>
      </c>
      <c r="B149" s="5">
        <v>45292</v>
      </c>
    </row>
    <row r="150" spans="1:2">
      <c r="A150" s="4" t="s">
        <v>414</v>
      </c>
      <c r="B150" s="5">
        <v>45292</v>
      </c>
    </row>
    <row r="151" spans="1:2">
      <c r="A151" s="4" t="s">
        <v>415</v>
      </c>
      <c r="B151" s="5">
        <v>45292</v>
      </c>
    </row>
    <row r="152" spans="1:2">
      <c r="A152" s="4" t="s">
        <v>416</v>
      </c>
      <c r="B152" s="5">
        <v>45292</v>
      </c>
    </row>
    <row r="153" spans="1:2">
      <c r="A153" s="4" t="s">
        <v>417</v>
      </c>
      <c r="B153" s="5">
        <v>45292</v>
      </c>
    </row>
    <row r="154" spans="1:2">
      <c r="A154" s="4" t="s">
        <v>418</v>
      </c>
      <c r="B154" s="5">
        <v>45292</v>
      </c>
    </row>
    <row r="155" spans="1:2">
      <c r="A155" s="4" t="s">
        <v>419</v>
      </c>
      <c r="B155" s="5">
        <v>45292</v>
      </c>
    </row>
    <row r="156" spans="1:2">
      <c r="A156" s="4" t="s">
        <v>420</v>
      </c>
      <c r="B156" s="5">
        <v>45292</v>
      </c>
    </row>
    <row r="157" spans="1:2">
      <c r="A157" s="4" t="s">
        <v>421</v>
      </c>
      <c r="B157" s="5">
        <v>45292</v>
      </c>
    </row>
    <row r="158" spans="1:2">
      <c r="A158" s="4"/>
    </row>
    <row r="159" spans="1:2">
      <c r="A159" s="4"/>
    </row>
    <row r="160" spans="1:2">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row r="200" spans="1:1">
      <c r="A200" s="4"/>
    </row>
    <row r="201" spans="1:1">
      <c r="A201"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8DC6-5A08-4A2F-A4A7-72B37DB3C18C}">
  <sheetPr>
    <tabColor rgb="FF00B0F0"/>
  </sheetPr>
  <dimension ref="A1:B201"/>
  <sheetViews>
    <sheetView workbookViewId="0">
      <selection activeCell="C2" sqref="C2"/>
    </sheetView>
  </sheetViews>
  <sheetFormatPr defaultRowHeight="14"/>
  <cols>
    <col min="1" max="1" width="12.25" bestFit="1" customWidth="1"/>
    <col min="2" max="2" width="8.83203125" bestFit="1" customWidth="1"/>
  </cols>
  <sheetData>
    <row r="1" spans="1:2">
      <c r="A1" s="3" t="s">
        <v>532</v>
      </c>
      <c r="B1" s="3" t="s">
        <v>533</v>
      </c>
    </row>
    <row r="2" spans="1:2">
      <c r="A2" s="4" t="s">
        <v>324</v>
      </c>
      <c r="B2" s="5">
        <v>45352</v>
      </c>
    </row>
    <row r="3" spans="1:2">
      <c r="A3" s="4" t="s">
        <v>325</v>
      </c>
      <c r="B3" s="5">
        <v>45352</v>
      </c>
    </row>
    <row r="4" spans="1:2">
      <c r="A4" s="4" t="s">
        <v>326</v>
      </c>
      <c r="B4" s="5">
        <v>45352</v>
      </c>
    </row>
    <row r="5" spans="1:2">
      <c r="A5" s="4" t="s">
        <v>327</v>
      </c>
      <c r="B5" s="5">
        <v>45352</v>
      </c>
    </row>
    <row r="6" spans="1:2">
      <c r="A6" s="4" t="s">
        <v>328</v>
      </c>
      <c r="B6" s="5">
        <v>45352</v>
      </c>
    </row>
    <row r="7" spans="1:2">
      <c r="A7" s="4" t="s">
        <v>329</v>
      </c>
      <c r="B7" s="5">
        <v>45352</v>
      </c>
    </row>
    <row r="8" spans="1:2">
      <c r="A8" s="4" t="s">
        <v>330</v>
      </c>
      <c r="B8" s="5">
        <v>45352</v>
      </c>
    </row>
    <row r="9" spans="1:2">
      <c r="A9" s="4" t="s">
        <v>331</v>
      </c>
      <c r="B9" s="5">
        <v>45352</v>
      </c>
    </row>
    <row r="10" spans="1:2">
      <c r="A10" s="4" t="s">
        <v>332</v>
      </c>
      <c r="B10" s="5">
        <v>45352</v>
      </c>
    </row>
    <row r="11" spans="1:2">
      <c r="A11" s="4" t="s">
        <v>333</v>
      </c>
      <c r="B11" s="5">
        <v>45352</v>
      </c>
    </row>
    <row r="12" spans="1:2">
      <c r="A12" s="4" t="s">
        <v>334</v>
      </c>
      <c r="B12" s="5">
        <v>45352</v>
      </c>
    </row>
    <row r="13" spans="1:2">
      <c r="A13" s="4" t="s">
        <v>335</v>
      </c>
      <c r="B13" s="5">
        <v>45352</v>
      </c>
    </row>
    <row r="14" spans="1:2">
      <c r="A14" s="4" t="s">
        <v>336</v>
      </c>
      <c r="B14" s="5">
        <v>45352</v>
      </c>
    </row>
    <row r="15" spans="1:2">
      <c r="A15" s="4" t="s">
        <v>337</v>
      </c>
      <c r="B15" s="5">
        <v>45352</v>
      </c>
    </row>
    <row r="16" spans="1:2">
      <c r="A16" s="4" t="s">
        <v>338</v>
      </c>
      <c r="B16" s="5">
        <v>45352</v>
      </c>
    </row>
    <row r="17" spans="1:2">
      <c r="A17" s="4" t="s">
        <v>339</v>
      </c>
      <c r="B17" s="5">
        <v>45352</v>
      </c>
    </row>
    <row r="18" spans="1:2">
      <c r="A18" s="4" t="s">
        <v>340</v>
      </c>
      <c r="B18" s="5">
        <v>45352</v>
      </c>
    </row>
    <row r="19" spans="1:2">
      <c r="A19" s="4" t="s">
        <v>341</v>
      </c>
      <c r="B19" s="5">
        <v>45352</v>
      </c>
    </row>
    <row r="20" spans="1:2">
      <c r="A20" s="4" t="s">
        <v>342</v>
      </c>
      <c r="B20" s="5">
        <v>45352</v>
      </c>
    </row>
    <row r="21" spans="1:2">
      <c r="A21" s="4" t="s">
        <v>343</v>
      </c>
      <c r="B21" s="5">
        <v>45352</v>
      </c>
    </row>
    <row r="22" spans="1:2">
      <c r="A22" s="4" t="s">
        <v>344</v>
      </c>
      <c r="B22" s="5">
        <v>45352</v>
      </c>
    </row>
    <row r="23" spans="1:2">
      <c r="A23" s="4" t="s">
        <v>345</v>
      </c>
      <c r="B23" s="5">
        <v>45352</v>
      </c>
    </row>
    <row r="24" spans="1:2">
      <c r="A24" s="4" t="s">
        <v>346</v>
      </c>
      <c r="B24" s="5">
        <v>45352</v>
      </c>
    </row>
    <row r="25" spans="1:2">
      <c r="A25" s="4" t="s">
        <v>347</v>
      </c>
      <c r="B25" s="5">
        <v>45352</v>
      </c>
    </row>
    <row r="26" spans="1:2">
      <c r="A26" s="4" t="s">
        <v>348</v>
      </c>
      <c r="B26" s="5">
        <v>45352</v>
      </c>
    </row>
    <row r="27" spans="1:2">
      <c r="A27" s="4" t="s">
        <v>349</v>
      </c>
      <c r="B27" s="5">
        <v>45352</v>
      </c>
    </row>
    <row r="28" spans="1:2">
      <c r="A28" s="4" t="s">
        <v>350</v>
      </c>
      <c r="B28" s="5">
        <v>45352</v>
      </c>
    </row>
    <row r="29" spans="1:2">
      <c r="A29" s="4" t="s">
        <v>351</v>
      </c>
      <c r="B29" s="5">
        <v>45352</v>
      </c>
    </row>
    <row r="30" spans="1:2">
      <c r="A30" s="4" t="s">
        <v>352</v>
      </c>
      <c r="B30" s="5">
        <v>45352</v>
      </c>
    </row>
    <row r="31" spans="1:2">
      <c r="A31" s="4" t="s">
        <v>353</v>
      </c>
      <c r="B31" s="5">
        <v>45352</v>
      </c>
    </row>
    <row r="32" spans="1:2">
      <c r="A32" s="4" t="s">
        <v>354</v>
      </c>
      <c r="B32" s="5">
        <v>45352</v>
      </c>
    </row>
    <row r="33" spans="1:2">
      <c r="A33" s="4" t="s">
        <v>355</v>
      </c>
      <c r="B33" s="5">
        <v>45352</v>
      </c>
    </row>
    <row r="34" spans="1:2">
      <c r="A34" s="4" t="s">
        <v>356</v>
      </c>
      <c r="B34" s="5">
        <v>45352</v>
      </c>
    </row>
    <row r="35" spans="1:2">
      <c r="A35" s="4" t="s">
        <v>357</v>
      </c>
      <c r="B35" s="5">
        <v>45352</v>
      </c>
    </row>
    <row r="36" spans="1:2">
      <c r="A36" s="4" t="s">
        <v>358</v>
      </c>
      <c r="B36" s="5">
        <v>45352</v>
      </c>
    </row>
    <row r="37" spans="1:2">
      <c r="A37" s="4" t="s">
        <v>359</v>
      </c>
      <c r="B37" s="5">
        <v>45352</v>
      </c>
    </row>
    <row r="38" spans="1:2">
      <c r="A38" s="4" t="s">
        <v>360</v>
      </c>
      <c r="B38" s="5">
        <v>45352</v>
      </c>
    </row>
    <row r="39" spans="1:2">
      <c r="A39" s="4" t="s">
        <v>361</v>
      </c>
      <c r="B39" s="5">
        <v>45352</v>
      </c>
    </row>
    <row r="40" spans="1:2">
      <c r="A40" s="4" t="s">
        <v>362</v>
      </c>
      <c r="B40" s="5">
        <v>45352</v>
      </c>
    </row>
    <row r="41" spans="1:2">
      <c r="A41" s="4" t="s">
        <v>363</v>
      </c>
      <c r="B41" s="5">
        <v>45352</v>
      </c>
    </row>
    <row r="42" spans="1:2">
      <c r="A42" s="4" t="s">
        <v>364</v>
      </c>
      <c r="B42" s="5">
        <v>45352</v>
      </c>
    </row>
    <row r="43" spans="1:2">
      <c r="A43" s="4" t="s">
        <v>365</v>
      </c>
      <c r="B43" s="5">
        <v>45352</v>
      </c>
    </row>
    <row r="44" spans="1:2">
      <c r="A44" s="4" t="s">
        <v>366</v>
      </c>
      <c r="B44" s="5">
        <v>45352</v>
      </c>
    </row>
    <row r="45" spans="1:2">
      <c r="A45" s="4" t="s">
        <v>367</v>
      </c>
      <c r="B45" s="5">
        <v>45352</v>
      </c>
    </row>
    <row r="46" spans="1:2">
      <c r="A46" s="4" t="s">
        <v>368</v>
      </c>
      <c r="B46" s="5">
        <v>45352</v>
      </c>
    </row>
    <row r="47" spans="1:2">
      <c r="A47" s="4" t="s">
        <v>369</v>
      </c>
      <c r="B47" s="5">
        <v>45352</v>
      </c>
    </row>
    <row r="48" spans="1:2">
      <c r="A48" s="4" t="s">
        <v>370</v>
      </c>
      <c r="B48" s="5">
        <v>45352</v>
      </c>
    </row>
    <row r="49" spans="1:2">
      <c r="A49" s="4" t="s">
        <v>371</v>
      </c>
      <c r="B49" s="5">
        <v>45352</v>
      </c>
    </row>
    <row r="50" spans="1:2">
      <c r="A50" s="4" t="s">
        <v>372</v>
      </c>
      <c r="B50" s="5">
        <v>45352</v>
      </c>
    </row>
    <row r="51" spans="1:2">
      <c r="A51" s="4" t="s">
        <v>373</v>
      </c>
      <c r="B51" s="5">
        <v>45352</v>
      </c>
    </row>
    <row r="52" spans="1:2">
      <c r="A52" s="4" t="s">
        <v>374</v>
      </c>
      <c r="B52" s="5">
        <v>45352</v>
      </c>
    </row>
    <row r="53" spans="1:2">
      <c r="A53" s="4" t="s">
        <v>375</v>
      </c>
      <c r="B53" s="5">
        <v>45352</v>
      </c>
    </row>
    <row r="54" spans="1:2">
      <c r="A54" s="4" t="s">
        <v>376</v>
      </c>
      <c r="B54" s="5">
        <v>45352</v>
      </c>
    </row>
    <row r="55" spans="1:2">
      <c r="A55" s="4" t="s">
        <v>377</v>
      </c>
      <c r="B55" s="5">
        <v>45352</v>
      </c>
    </row>
    <row r="56" spans="1:2">
      <c r="A56" s="4" t="s">
        <v>378</v>
      </c>
      <c r="B56" s="5">
        <v>45352</v>
      </c>
    </row>
    <row r="57" spans="1:2">
      <c r="A57" s="4" t="s">
        <v>379</v>
      </c>
      <c r="B57" s="5">
        <v>45352</v>
      </c>
    </row>
    <row r="58" spans="1:2">
      <c r="A58" s="4" t="s">
        <v>380</v>
      </c>
      <c r="B58" s="5">
        <v>45352</v>
      </c>
    </row>
    <row r="59" spans="1:2">
      <c r="A59" s="4" t="s">
        <v>381</v>
      </c>
      <c r="B59" s="5">
        <v>45352</v>
      </c>
    </row>
    <row r="60" spans="1:2">
      <c r="A60" s="4" t="s">
        <v>382</v>
      </c>
      <c r="B60" s="5">
        <v>45352</v>
      </c>
    </row>
    <row r="61" spans="1:2">
      <c r="A61" s="4" t="s">
        <v>383</v>
      </c>
      <c r="B61" s="5">
        <v>45352</v>
      </c>
    </row>
    <row r="62" spans="1:2">
      <c r="A62" s="4" t="s">
        <v>384</v>
      </c>
      <c r="B62" s="5">
        <v>45352</v>
      </c>
    </row>
    <row r="63" spans="1:2">
      <c r="A63" s="4" t="s">
        <v>385</v>
      </c>
      <c r="B63" s="5">
        <v>45352</v>
      </c>
    </row>
    <row r="64" spans="1:2">
      <c r="A64" s="4" t="s">
        <v>386</v>
      </c>
      <c r="B64" s="5">
        <v>45352</v>
      </c>
    </row>
    <row r="65" spans="1:2">
      <c r="A65" s="4" t="s">
        <v>387</v>
      </c>
      <c r="B65" s="5">
        <v>45352</v>
      </c>
    </row>
    <row r="66" spans="1:2">
      <c r="A66" s="4" t="s">
        <v>388</v>
      </c>
      <c r="B66" s="5">
        <v>45352</v>
      </c>
    </row>
    <row r="67" spans="1:2">
      <c r="A67" s="4" t="s">
        <v>389</v>
      </c>
      <c r="B67" s="5">
        <v>45352</v>
      </c>
    </row>
    <row r="68" spans="1:2">
      <c r="A68" s="4" t="s">
        <v>390</v>
      </c>
      <c r="B68" s="5">
        <v>45352</v>
      </c>
    </row>
    <row r="69" spans="1:2">
      <c r="A69" s="4" t="s">
        <v>391</v>
      </c>
      <c r="B69" s="5">
        <v>45352</v>
      </c>
    </row>
    <row r="70" spans="1:2">
      <c r="A70" s="4" t="s">
        <v>392</v>
      </c>
      <c r="B70" s="5">
        <v>45352</v>
      </c>
    </row>
    <row r="71" spans="1:2">
      <c r="A71" s="4" t="s">
        <v>393</v>
      </c>
      <c r="B71" s="5">
        <v>45352</v>
      </c>
    </row>
    <row r="72" spans="1:2">
      <c r="A72" s="4" t="s">
        <v>394</v>
      </c>
      <c r="B72" s="5">
        <v>45352</v>
      </c>
    </row>
    <row r="73" spans="1:2">
      <c r="A73" s="4" t="s">
        <v>395</v>
      </c>
      <c r="B73" s="5">
        <v>45352</v>
      </c>
    </row>
    <row r="74" spans="1:2">
      <c r="A74" s="4" t="s">
        <v>396</v>
      </c>
      <c r="B74" s="5">
        <v>45352</v>
      </c>
    </row>
    <row r="75" spans="1:2">
      <c r="A75" s="4" t="s">
        <v>397</v>
      </c>
      <c r="B75" s="5">
        <v>45352</v>
      </c>
    </row>
    <row r="76" spans="1:2">
      <c r="A76" s="4" t="s">
        <v>398</v>
      </c>
      <c r="B76" s="5">
        <v>45352</v>
      </c>
    </row>
    <row r="77" spans="1:2">
      <c r="A77" s="4" t="s">
        <v>399</v>
      </c>
      <c r="B77" s="5">
        <v>45352</v>
      </c>
    </row>
    <row r="78" spans="1:2">
      <c r="A78" s="4" t="s">
        <v>400</v>
      </c>
      <c r="B78" s="5">
        <v>45352</v>
      </c>
    </row>
    <row r="79" spans="1:2">
      <c r="A79" s="4" t="s">
        <v>401</v>
      </c>
      <c r="B79" s="5">
        <v>45352</v>
      </c>
    </row>
    <row r="80" spans="1:2">
      <c r="A80" s="4" t="s">
        <v>402</v>
      </c>
      <c r="B80" s="5">
        <v>45352</v>
      </c>
    </row>
    <row r="81" spans="1:2">
      <c r="A81" s="4" t="s">
        <v>403</v>
      </c>
      <c r="B81" s="5">
        <v>45352</v>
      </c>
    </row>
    <row r="82" spans="1:2">
      <c r="A82" s="4" t="s">
        <v>413</v>
      </c>
      <c r="B82" s="5">
        <v>45292</v>
      </c>
    </row>
    <row r="83" spans="1:2">
      <c r="A83" s="4" t="s">
        <v>431</v>
      </c>
      <c r="B83" s="5">
        <v>45292</v>
      </c>
    </row>
    <row r="84" spans="1:2">
      <c r="A84" s="4" t="s">
        <v>432</v>
      </c>
      <c r="B84" s="5">
        <v>45323</v>
      </c>
    </row>
    <row r="85" spans="1:2">
      <c r="A85" s="4" t="s">
        <v>433</v>
      </c>
      <c r="B85" s="5">
        <v>45352</v>
      </c>
    </row>
    <row r="86" spans="1:2">
      <c r="A86" s="4" t="s">
        <v>434</v>
      </c>
      <c r="B86" s="5">
        <v>45292</v>
      </c>
    </row>
    <row r="87" spans="1:2">
      <c r="A87" s="4" t="s">
        <v>435</v>
      </c>
      <c r="B87" s="5">
        <v>45323</v>
      </c>
    </row>
    <row r="88" spans="1:2">
      <c r="A88" s="4" t="s">
        <v>436</v>
      </c>
      <c r="B88" s="5">
        <v>45352</v>
      </c>
    </row>
    <row r="89" spans="1:2">
      <c r="A89" s="4" t="s">
        <v>437</v>
      </c>
      <c r="B89" s="5">
        <v>45292</v>
      </c>
    </row>
    <row r="90" spans="1:2">
      <c r="A90" s="4" t="s">
        <v>438</v>
      </c>
      <c r="B90" s="5">
        <v>45323</v>
      </c>
    </row>
    <row r="91" spans="1:2">
      <c r="A91" s="4" t="s">
        <v>439</v>
      </c>
      <c r="B91" s="5">
        <v>45352</v>
      </c>
    </row>
    <row r="92" spans="1:2">
      <c r="A92" s="4" t="s">
        <v>344</v>
      </c>
      <c r="B92" s="5">
        <v>45323</v>
      </c>
    </row>
    <row r="93" spans="1:2">
      <c r="A93" s="4" t="s">
        <v>345</v>
      </c>
      <c r="B93" s="5">
        <v>45323</v>
      </c>
    </row>
    <row r="94" spans="1:2">
      <c r="A94" s="4" t="s">
        <v>346</v>
      </c>
      <c r="B94" s="5">
        <v>45323</v>
      </c>
    </row>
    <row r="95" spans="1:2">
      <c r="A95" s="4" t="s">
        <v>347</v>
      </c>
      <c r="B95" s="5">
        <v>45323</v>
      </c>
    </row>
    <row r="96" spans="1:2">
      <c r="A96" s="4" t="s">
        <v>348</v>
      </c>
      <c r="B96" s="5">
        <v>45323</v>
      </c>
    </row>
    <row r="97" spans="1:2">
      <c r="A97" s="4" t="s">
        <v>349</v>
      </c>
      <c r="B97" s="5">
        <v>45323</v>
      </c>
    </row>
    <row r="98" spans="1:2">
      <c r="A98" s="4" t="s">
        <v>350</v>
      </c>
      <c r="B98" s="5">
        <v>45323</v>
      </c>
    </row>
    <row r="99" spans="1:2">
      <c r="A99" s="4" t="s">
        <v>351</v>
      </c>
      <c r="B99" s="5">
        <v>45323</v>
      </c>
    </row>
    <row r="100" spans="1:2">
      <c r="A100" s="4" t="s">
        <v>352</v>
      </c>
      <c r="B100" s="5">
        <v>45323</v>
      </c>
    </row>
    <row r="101" spans="1:2">
      <c r="A101" s="4" t="s">
        <v>353</v>
      </c>
      <c r="B101" s="5">
        <v>45323</v>
      </c>
    </row>
    <row r="102" spans="1:2">
      <c r="A102" s="4" t="s">
        <v>354</v>
      </c>
      <c r="B102" s="5">
        <v>45323</v>
      </c>
    </row>
    <row r="103" spans="1:2">
      <c r="A103" s="4" t="s">
        <v>355</v>
      </c>
      <c r="B103" s="5">
        <v>45323</v>
      </c>
    </row>
    <row r="104" spans="1:2">
      <c r="A104" s="4" t="s">
        <v>356</v>
      </c>
      <c r="B104" s="5">
        <v>45323</v>
      </c>
    </row>
    <row r="105" spans="1:2">
      <c r="A105" s="4" t="s">
        <v>357</v>
      </c>
      <c r="B105" s="5">
        <v>45323</v>
      </c>
    </row>
    <row r="106" spans="1:2">
      <c r="A106" s="4" t="s">
        <v>358</v>
      </c>
      <c r="B106" s="5">
        <v>45323</v>
      </c>
    </row>
    <row r="107" spans="1:2">
      <c r="A107" s="4" t="s">
        <v>359</v>
      </c>
      <c r="B107" s="5">
        <v>45323</v>
      </c>
    </row>
    <row r="108" spans="1:2">
      <c r="A108" s="4" t="s">
        <v>360</v>
      </c>
      <c r="B108" s="5">
        <v>45323</v>
      </c>
    </row>
    <row r="109" spans="1:2">
      <c r="A109" s="4" t="s">
        <v>361</v>
      </c>
      <c r="B109" s="5">
        <v>45323</v>
      </c>
    </row>
    <row r="110" spans="1:2">
      <c r="A110" s="4" t="s">
        <v>362</v>
      </c>
      <c r="B110" s="5">
        <v>45323</v>
      </c>
    </row>
    <row r="111" spans="1:2">
      <c r="A111" s="4" t="s">
        <v>363</v>
      </c>
      <c r="B111" s="5">
        <v>45323</v>
      </c>
    </row>
    <row r="112" spans="1:2">
      <c r="A112" s="4" t="s">
        <v>364</v>
      </c>
      <c r="B112" s="5">
        <v>45323</v>
      </c>
    </row>
    <row r="113" spans="1:2">
      <c r="A113" s="4" t="s">
        <v>365</v>
      </c>
      <c r="B113" s="5">
        <v>45323</v>
      </c>
    </row>
    <row r="114" spans="1:2">
      <c r="A114" s="4" t="s">
        <v>366</v>
      </c>
      <c r="B114" s="5">
        <v>45323</v>
      </c>
    </row>
    <row r="115" spans="1:2">
      <c r="A115" s="4" t="s">
        <v>326</v>
      </c>
      <c r="B115" s="5">
        <v>45292</v>
      </c>
    </row>
    <row r="116" spans="1:2">
      <c r="A116" s="4" t="s">
        <v>327</v>
      </c>
      <c r="B116" s="5">
        <v>45292</v>
      </c>
    </row>
    <row r="117" spans="1:2">
      <c r="A117" s="4" t="s">
        <v>328</v>
      </c>
      <c r="B117" s="5">
        <v>45292</v>
      </c>
    </row>
    <row r="118" spans="1:2">
      <c r="A118" s="4" t="s">
        <v>329</v>
      </c>
      <c r="B118" s="5">
        <v>45292</v>
      </c>
    </row>
    <row r="119" spans="1:2">
      <c r="A119" s="4" t="s">
        <v>330</v>
      </c>
      <c r="B119" s="5">
        <v>45292</v>
      </c>
    </row>
    <row r="120" spans="1:2">
      <c r="A120" s="4" t="s">
        <v>331</v>
      </c>
      <c r="B120" s="5">
        <v>45292</v>
      </c>
    </row>
    <row r="121" spans="1:2">
      <c r="A121" s="4" t="s">
        <v>332</v>
      </c>
      <c r="B121" s="5">
        <v>45292</v>
      </c>
    </row>
    <row r="122" spans="1:2">
      <c r="A122" s="4" t="s">
        <v>333</v>
      </c>
      <c r="B122" s="5">
        <v>45292</v>
      </c>
    </row>
    <row r="123" spans="1:2">
      <c r="A123" s="4" t="s">
        <v>334</v>
      </c>
      <c r="B123" s="5">
        <v>45292</v>
      </c>
    </row>
    <row r="124" spans="1:2">
      <c r="A124" s="4" t="s">
        <v>335</v>
      </c>
      <c r="B124" s="5">
        <v>45292</v>
      </c>
    </row>
    <row r="125" spans="1:2">
      <c r="A125" s="4" t="s">
        <v>336</v>
      </c>
      <c r="B125" s="5">
        <v>45292</v>
      </c>
    </row>
    <row r="126" spans="1:2">
      <c r="A126" s="4" t="s">
        <v>337</v>
      </c>
      <c r="B126" s="5">
        <v>45292</v>
      </c>
    </row>
    <row r="127" spans="1:2">
      <c r="A127" s="4" t="s">
        <v>338</v>
      </c>
      <c r="B127" s="5">
        <v>45292</v>
      </c>
    </row>
    <row r="128" spans="1:2">
      <c r="A128" s="4" t="s">
        <v>339</v>
      </c>
      <c r="B128" s="5">
        <v>45292</v>
      </c>
    </row>
    <row r="129" spans="1:2">
      <c r="A129" s="4" t="s">
        <v>340</v>
      </c>
      <c r="B129" s="5">
        <v>45292</v>
      </c>
    </row>
    <row r="130" spans="1:2">
      <c r="A130" s="4" t="s">
        <v>341</v>
      </c>
      <c r="B130" s="5">
        <v>45292</v>
      </c>
    </row>
    <row r="131" spans="1:2">
      <c r="A131" s="4" t="s">
        <v>342</v>
      </c>
      <c r="B131" s="5">
        <v>45292</v>
      </c>
    </row>
    <row r="132" spans="1:2">
      <c r="A132" s="4" t="s">
        <v>343</v>
      </c>
      <c r="B132" s="5">
        <v>45292</v>
      </c>
    </row>
    <row r="133" spans="1:2">
      <c r="A133" s="4"/>
    </row>
    <row r="134" spans="1:2">
      <c r="A134" s="4"/>
    </row>
    <row r="135" spans="1:2">
      <c r="A135" s="4"/>
    </row>
    <row r="136" spans="1:2">
      <c r="A136" s="4"/>
    </row>
    <row r="137" spans="1:2">
      <c r="A137" s="4"/>
    </row>
    <row r="138" spans="1:2">
      <c r="A138" s="4"/>
    </row>
    <row r="139" spans="1:2">
      <c r="A139" s="4"/>
    </row>
    <row r="140" spans="1:2">
      <c r="A140" s="4"/>
    </row>
    <row r="141" spans="1:2">
      <c r="A141" s="4"/>
    </row>
    <row r="142" spans="1:2">
      <c r="A142" s="4"/>
    </row>
    <row r="143" spans="1:2">
      <c r="A143" s="4"/>
    </row>
    <row r="144" spans="1:2">
      <c r="A144" s="4"/>
    </row>
    <row r="145" spans="1:1">
      <c r="A145" s="4"/>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row r="160" spans="1:1">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row r="200" spans="1:1">
      <c r="A200" s="4"/>
    </row>
    <row r="201" spans="1:1">
      <c r="A201"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41454-CB3E-453B-B8A1-3E83658E0BF5}">
  <sheetPr>
    <tabColor rgb="FF00B0F0"/>
  </sheetPr>
  <dimension ref="A1:B201"/>
  <sheetViews>
    <sheetView workbookViewId="0">
      <selection activeCell="C1" sqref="C1"/>
    </sheetView>
  </sheetViews>
  <sheetFormatPr defaultRowHeight="14"/>
  <cols>
    <col min="1" max="1" width="12.25" bestFit="1" customWidth="1"/>
    <col min="2" max="2" width="8.83203125" bestFit="1" customWidth="1"/>
  </cols>
  <sheetData>
    <row r="1" spans="1:2">
      <c r="A1" s="3" t="s">
        <v>532</v>
      </c>
      <c r="B1" s="3" t="s">
        <v>533</v>
      </c>
    </row>
    <row r="2" spans="1:2">
      <c r="A2" s="4" t="s">
        <v>324</v>
      </c>
      <c r="B2" s="5">
        <v>45352</v>
      </c>
    </row>
    <row r="3" spans="1:2">
      <c r="A3" s="4" t="s">
        <v>325</v>
      </c>
      <c r="B3" s="5">
        <v>45352</v>
      </c>
    </row>
    <row r="4" spans="1:2">
      <c r="A4" s="4" t="s">
        <v>326</v>
      </c>
      <c r="B4" s="5">
        <v>45352</v>
      </c>
    </row>
    <row r="5" spans="1:2">
      <c r="A5" s="4" t="s">
        <v>327</v>
      </c>
      <c r="B5" s="5">
        <v>45352</v>
      </c>
    </row>
    <row r="6" spans="1:2">
      <c r="A6" s="4" t="s">
        <v>328</v>
      </c>
      <c r="B6" s="5">
        <v>45352</v>
      </c>
    </row>
    <row r="7" spans="1:2">
      <c r="A7" s="4" t="s">
        <v>329</v>
      </c>
      <c r="B7" s="5">
        <v>45352</v>
      </c>
    </row>
    <row r="8" spans="1:2">
      <c r="A8" s="4" t="s">
        <v>330</v>
      </c>
      <c r="B8" s="5">
        <v>45352</v>
      </c>
    </row>
    <row r="9" spans="1:2">
      <c r="A9" s="4" t="s">
        <v>331</v>
      </c>
      <c r="B9" s="5">
        <v>45352</v>
      </c>
    </row>
    <row r="10" spans="1:2">
      <c r="A10" s="4" t="s">
        <v>332</v>
      </c>
      <c r="B10" s="5">
        <v>45352</v>
      </c>
    </row>
    <row r="11" spans="1:2">
      <c r="A11" s="4" t="s">
        <v>333</v>
      </c>
      <c r="B11" s="5">
        <v>45352</v>
      </c>
    </row>
    <row r="12" spans="1:2">
      <c r="A12" s="4" t="s">
        <v>334</v>
      </c>
      <c r="B12" s="5">
        <v>45352</v>
      </c>
    </row>
    <row r="13" spans="1:2">
      <c r="A13" s="4" t="s">
        <v>335</v>
      </c>
      <c r="B13" s="5">
        <v>45352</v>
      </c>
    </row>
    <row r="14" spans="1:2">
      <c r="A14" s="4" t="s">
        <v>336</v>
      </c>
      <c r="B14" s="5">
        <v>45352</v>
      </c>
    </row>
    <row r="15" spans="1:2">
      <c r="A15" s="4" t="s">
        <v>337</v>
      </c>
      <c r="B15" s="5">
        <v>45352</v>
      </c>
    </row>
    <row r="16" spans="1:2">
      <c r="A16" s="4" t="s">
        <v>338</v>
      </c>
      <c r="B16" s="5">
        <v>45352</v>
      </c>
    </row>
    <row r="17" spans="1:2">
      <c r="A17" s="4" t="s">
        <v>339</v>
      </c>
      <c r="B17" s="5">
        <v>45352</v>
      </c>
    </row>
    <row r="18" spans="1:2">
      <c r="A18" s="4" t="s">
        <v>340</v>
      </c>
      <c r="B18" s="5">
        <v>45352</v>
      </c>
    </row>
    <row r="19" spans="1:2">
      <c r="A19" s="4" t="s">
        <v>341</v>
      </c>
      <c r="B19" s="5">
        <v>45352</v>
      </c>
    </row>
    <row r="20" spans="1:2">
      <c r="A20" s="4" t="s">
        <v>342</v>
      </c>
      <c r="B20" s="5">
        <v>45352</v>
      </c>
    </row>
    <row r="21" spans="1:2">
      <c r="A21" s="4" t="s">
        <v>343</v>
      </c>
      <c r="B21" s="5">
        <v>45352</v>
      </c>
    </row>
    <row r="22" spans="1:2">
      <c r="A22" s="4" t="s">
        <v>344</v>
      </c>
      <c r="B22" s="5">
        <v>45352</v>
      </c>
    </row>
    <row r="23" spans="1:2">
      <c r="A23" s="4" t="s">
        <v>345</v>
      </c>
      <c r="B23" s="5">
        <v>45352</v>
      </c>
    </row>
    <row r="24" spans="1:2">
      <c r="A24" s="4" t="s">
        <v>346</v>
      </c>
      <c r="B24" s="5">
        <v>45352</v>
      </c>
    </row>
    <row r="25" spans="1:2">
      <c r="A25" s="4" t="s">
        <v>347</v>
      </c>
      <c r="B25" s="5">
        <v>45352</v>
      </c>
    </row>
    <row r="26" spans="1:2">
      <c r="A26" s="4" t="s">
        <v>348</v>
      </c>
      <c r="B26" s="5">
        <v>45352</v>
      </c>
    </row>
    <row r="27" spans="1:2">
      <c r="A27" s="4" t="s">
        <v>349</v>
      </c>
      <c r="B27" s="5">
        <v>45352</v>
      </c>
    </row>
    <row r="28" spans="1:2">
      <c r="A28" s="4" t="s">
        <v>350</v>
      </c>
      <c r="B28" s="5">
        <v>45352</v>
      </c>
    </row>
    <row r="29" spans="1:2">
      <c r="A29" s="4" t="s">
        <v>351</v>
      </c>
      <c r="B29" s="5">
        <v>45352</v>
      </c>
    </row>
    <row r="30" spans="1:2">
      <c r="A30" s="4" t="s">
        <v>352</v>
      </c>
      <c r="B30" s="5">
        <v>45352</v>
      </c>
    </row>
    <row r="31" spans="1:2">
      <c r="A31" s="4" t="s">
        <v>353</v>
      </c>
      <c r="B31" s="5">
        <v>45352</v>
      </c>
    </row>
    <row r="32" spans="1:2">
      <c r="A32" s="4" t="s">
        <v>354</v>
      </c>
      <c r="B32" s="5">
        <v>45352</v>
      </c>
    </row>
    <row r="33" spans="1:2">
      <c r="A33" s="4" t="s">
        <v>355</v>
      </c>
      <c r="B33" s="5">
        <v>45352</v>
      </c>
    </row>
    <row r="34" spans="1:2">
      <c r="A34" s="4" t="s">
        <v>356</v>
      </c>
      <c r="B34" s="5">
        <v>45352</v>
      </c>
    </row>
    <row r="35" spans="1:2">
      <c r="A35" s="4" t="s">
        <v>357</v>
      </c>
      <c r="B35" s="5">
        <v>45352</v>
      </c>
    </row>
    <row r="36" spans="1:2">
      <c r="A36" s="4" t="s">
        <v>358</v>
      </c>
      <c r="B36" s="5">
        <v>45352</v>
      </c>
    </row>
    <row r="37" spans="1:2">
      <c r="A37" s="4" t="s">
        <v>359</v>
      </c>
      <c r="B37" s="5">
        <v>45352</v>
      </c>
    </row>
    <row r="38" spans="1:2">
      <c r="A38" s="4" t="s">
        <v>360</v>
      </c>
      <c r="B38" s="5">
        <v>45352</v>
      </c>
    </row>
    <row r="39" spans="1:2">
      <c r="A39" s="4" t="s">
        <v>361</v>
      </c>
      <c r="B39" s="5">
        <v>45352</v>
      </c>
    </row>
    <row r="40" spans="1:2">
      <c r="A40" s="4" t="s">
        <v>362</v>
      </c>
      <c r="B40" s="5">
        <v>45352</v>
      </c>
    </row>
    <row r="41" spans="1:2">
      <c r="A41" s="4" t="s">
        <v>363</v>
      </c>
      <c r="B41" s="5">
        <v>45352</v>
      </c>
    </row>
    <row r="42" spans="1:2">
      <c r="A42" s="4" t="s">
        <v>364</v>
      </c>
      <c r="B42" s="5">
        <v>45352</v>
      </c>
    </row>
    <row r="43" spans="1:2">
      <c r="A43" s="4" t="s">
        <v>365</v>
      </c>
      <c r="B43" s="5">
        <v>45352</v>
      </c>
    </row>
    <row r="44" spans="1:2">
      <c r="A44" s="4" t="s">
        <v>366</v>
      </c>
      <c r="B44" s="5">
        <v>45352</v>
      </c>
    </row>
    <row r="45" spans="1:2">
      <c r="A45" s="4" t="s">
        <v>367</v>
      </c>
      <c r="B45" s="5">
        <v>45352</v>
      </c>
    </row>
    <row r="46" spans="1:2">
      <c r="A46" s="4" t="s">
        <v>368</v>
      </c>
      <c r="B46" s="5">
        <v>45352</v>
      </c>
    </row>
    <row r="47" spans="1:2">
      <c r="A47" s="4" t="s">
        <v>369</v>
      </c>
      <c r="B47" s="5">
        <v>45352</v>
      </c>
    </row>
    <row r="48" spans="1:2">
      <c r="A48" s="4" t="s">
        <v>370</v>
      </c>
      <c r="B48" s="5">
        <v>45352</v>
      </c>
    </row>
    <row r="49" spans="1:2">
      <c r="A49" s="4" t="s">
        <v>371</v>
      </c>
      <c r="B49" s="5">
        <v>45352</v>
      </c>
    </row>
    <row r="50" spans="1:2">
      <c r="A50" s="4" t="s">
        <v>372</v>
      </c>
      <c r="B50" s="5">
        <v>45352</v>
      </c>
    </row>
    <row r="51" spans="1:2">
      <c r="A51" s="4" t="s">
        <v>373</v>
      </c>
      <c r="B51" s="5">
        <v>45352</v>
      </c>
    </row>
    <row r="52" spans="1:2">
      <c r="A52" s="4" t="s">
        <v>374</v>
      </c>
      <c r="B52" s="5">
        <v>45352</v>
      </c>
    </row>
    <row r="53" spans="1:2">
      <c r="A53" s="4" t="s">
        <v>375</v>
      </c>
      <c r="B53" s="5">
        <v>45352</v>
      </c>
    </row>
    <row r="54" spans="1:2">
      <c r="A54" s="4" t="s">
        <v>376</v>
      </c>
      <c r="B54" s="5">
        <v>45352</v>
      </c>
    </row>
    <row r="55" spans="1:2">
      <c r="A55" s="4" t="s">
        <v>377</v>
      </c>
      <c r="B55" s="5">
        <v>45352</v>
      </c>
    </row>
    <row r="56" spans="1:2">
      <c r="A56" s="4" t="s">
        <v>378</v>
      </c>
      <c r="B56" s="5">
        <v>45352</v>
      </c>
    </row>
    <row r="57" spans="1:2">
      <c r="A57" s="4" t="s">
        <v>379</v>
      </c>
      <c r="B57" s="5">
        <v>45352</v>
      </c>
    </row>
    <row r="58" spans="1:2">
      <c r="A58" s="4" t="s">
        <v>380</v>
      </c>
      <c r="B58" s="5">
        <v>45352</v>
      </c>
    </row>
    <row r="59" spans="1:2">
      <c r="A59" s="4" t="s">
        <v>381</v>
      </c>
      <c r="B59" s="5">
        <v>45352</v>
      </c>
    </row>
    <row r="60" spans="1:2">
      <c r="A60" s="4" t="s">
        <v>382</v>
      </c>
      <c r="B60" s="5">
        <v>45352</v>
      </c>
    </row>
    <row r="61" spans="1:2">
      <c r="A61" s="4" t="s">
        <v>383</v>
      </c>
      <c r="B61" s="5">
        <v>45352</v>
      </c>
    </row>
    <row r="62" spans="1:2">
      <c r="A62" s="4" t="s">
        <v>384</v>
      </c>
      <c r="B62" s="5">
        <v>45352</v>
      </c>
    </row>
    <row r="63" spans="1:2">
      <c r="A63" s="4" t="s">
        <v>385</v>
      </c>
      <c r="B63" s="5">
        <v>45352</v>
      </c>
    </row>
    <row r="64" spans="1:2">
      <c r="A64" s="4" t="s">
        <v>386</v>
      </c>
      <c r="B64" s="5">
        <v>45352</v>
      </c>
    </row>
    <row r="65" spans="1:2">
      <c r="A65" s="4" t="s">
        <v>387</v>
      </c>
      <c r="B65" s="5">
        <v>45352</v>
      </c>
    </row>
    <row r="66" spans="1:2">
      <c r="A66" s="4" t="s">
        <v>388</v>
      </c>
      <c r="B66" s="5">
        <v>45352</v>
      </c>
    </row>
    <row r="67" spans="1:2">
      <c r="A67" s="4" t="s">
        <v>389</v>
      </c>
      <c r="B67" s="5">
        <v>45352</v>
      </c>
    </row>
    <row r="68" spans="1:2">
      <c r="A68" s="4" t="s">
        <v>390</v>
      </c>
      <c r="B68" s="5">
        <v>45352</v>
      </c>
    </row>
    <row r="69" spans="1:2">
      <c r="A69" s="4" t="s">
        <v>391</v>
      </c>
      <c r="B69" s="5">
        <v>45352</v>
      </c>
    </row>
    <row r="70" spans="1:2">
      <c r="A70" s="4" t="s">
        <v>392</v>
      </c>
      <c r="B70" s="5">
        <v>45352</v>
      </c>
    </row>
    <row r="71" spans="1:2">
      <c r="A71" s="4" t="s">
        <v>393</v>
      </c>
      <c r="B71" s="5">
        <v>45352</v>
      </c>
    </row>
    <row r="72" spans="1:2">
      <c r="A72" s="4" t="s">
        <v>394</v>
      </c>
      <c r="B72" s="5">
        <v>45352</v>
      </c>
    </row>
    <row r="73" spans="1:2">
      <c r="A73" s="4" t="s">
        <v>395</v>
      </c>
      <c r="B73" s="5">
        <v>45352</v>
      </c>
    </row>
    <row r="74" spans="1:2">
      <c r="A74" s="4" t="s">
        <v>396</v>
      </c>
      <c r="B74" s="5">
        <v>45352</v>
      </c>
    </row>
    <row r="75" spans="1:2">
      <c r="A75" s="4" t="s">
        <v>397</v>
      </c>
      <c r="B75" s="5">
        <v>45352</v>
      </c>
    </row>
    <row r="76" spans="1:2">
      <c r="A76" s="4" t="s">
        <v>398</v>
      </c>
      <c r="B76" s="5">
        <v>45352</v>
      </c>
    </row>
    <row r="77" spans="1:2">
      <c r="A77" s="4" t="s">
        <v>399</v>
      </c>
      <c r="B77" s="5">
        <v>45352</v>
      </c>
    </row>
    <row r="78" spans="1:2">
      <c r="A78" s="4" t="s">
        <v>400</v>
      </c>
      <c r="B78" s="5">
        <v>45352</v>
      </c>
    </row>
    <row r="79" spans="1:2">
      <c r="A79" s="4" t="s">
        <v>401</v>
      </c>
      <c r="B79" s="5">
        <v>45352</v>
      </c>
    </row>
    <row r="80" spans="1:2">
      <c r="A80" s="4" t="s">
        <v>402</v>
      </c>
      <c r="B80" s="5">
        <v>45352</v>
      </c>
    </row>
    <row r="81" spans="1:2">
      <c r="A81" s="4" t="s">
        <v>403</v>
      </c>
      <c r="B81" s="5">
        <v>45352</v>
      </c>
    </row>
    <row r="82" spans="1:2">
      <c r="A82" s="4" t="s">
        <v>413</v>
      </c>
      <c r="B82" s="5">
        <v>45292</v>
      </c>
    </row>
    <row r="83" spans="1:2">
      <c r="A83" s="4" t="s">
        <v>431</v>
      </c>
      <c r="B83" s="5">
        <v>45292</v>
      </c>
    </row>
    <row r="84" spans="1:2">
      <c r="A84" s="4" t="s">
        <v>432</v>
      </c>
      <c r="B84" s="5">
        <v>45323</v>
      </c>
    </row>
    <row r="85" spans="1:2">
      <c r="A85" s="4" t="s">
        <v>433</v>
      </c>
      <c r="B85" s="5">
        <v>45352</v>
      </c>
    </row>
    <row r="86" spans="1:2">
      <c r="A86" s="4" t="s">
        <v>434</v>
      </c>
      <c r="B86" s="5">
        <v>45292</v>
      </c>
    </row>
    <row r="87" spans="1:2">
      <c r="A87" s="4" t="s">
        <v>435</v>
      </c>
      <c r="B87" s="5">
        <v>45323</v>
      </c>
    </row>
    <row r="88" spans="1:2">
      <c r="A88" s="4" t="s">
        <v>436</v>
      </c>
      <c r="B88" s="5">
        <v>45352</v>
      </c>
    </row>
    <row r="89" spans="1:2">
      <c r="A89" s="4" t="s">
        <v>437</v>
      </c>
      <c r="B89" s="5">
        <v>45292</v>
      </c>
    </row>
    <row r="90" spans="1:2">
      <c r="A90" s="4" t="s">
        <v>438</v>
      </c>
      <c r="B90" s="5">
        <v>45323</v>
      </c>
    </row>
    <row r="91" spans="1:2">
      <c r="A91" s="4" t="s">
        <v>439</v>
      </c>
      <c r="B91" s="5">
        <v>45352</v>
      </c>
    </row>
    <row r="92" spans="1:2">
      <c r="A92" s="4" t="s">
        <v>457</v>
      </c>
      <c r="B92" s="5">
        <v>45323</v>
      </c>
    </row>
    <row r="93" spans="1:2">
      <c r="A93" s="4" t="s">
        <v>458</v>
      </c>
      <c r="B93" s="5">
        <v>45323</v>
      </c>
    </row>
    <row r="94" spans="1:2">
      <c r="A94" s="4" t="s">
        <v>459</v>
      </c>
      <c r="B94" s="5">
        <v>45323</v>
      </c>
    </row>
    <row r="95" spans="1:2">
      <c r="A95" s="4" t="s">
        <v>460</v>
      </c>
      <c r="B95" s="5">
        <v>45323</v>
      </c>
    </row>
    <row r="96" spans="1:2">
      <c r="A96" s="4" t="s">
        <v>461</v>
      </c>
      <c r="B96" s="5">
        <v>45323</v>
      </c>
    </row>
    <row r="97" spans="1:2">
      <c r="A97" s="4" t="s">
        <v>462</v>
      </c>
      <c r="B97" s="5">
        <v>45323</v>
      </c>
    </row>
    <row r="98" spans="1:2">
      <c r="A98" s="4" t="s">
        <v>463</v>
      </c>
      <c r="B98" s="5">
        <v>45323</v>
      </c>
    </row>
    <row r="99" spans="1:2">
      <c r="A99" s="4" t="s">
        <v>464</v>
      </c>
      <c r="B99" s="5">
        <v>45323</v>
      </c>
    </row>
    <row r="100" spans="1:2">
      <c r="A100" s="4" t="s">
        <v>465</v>
      </c>
      <c r="B100" s="5">
        <v>45323</v>
      </c>
    </row>
    <row r="101" spans="1:2">
      <c r="A101" s="4" t="s">
        <v>466</v>
      </c>
      <c r="B101" s="5">
        <v>45323</v>
      </c>
    </row>
    <row r="102" spans="1:2">
      <c r="A102" s="4" t="s">
        <v>467</v>
      </c>
      <c r="B102" s="5">
        <v>45323</v>
      </c>
    </row>
    <row r="103" spans="1:2">
      <c r="A103" s="4" t="s">
        <v>468</v>
      </c>
      <c r="B103" s="5">
        <v>45323</v>
      </c>
    </row>
    <row r="104" spans="1:2">
      <c r="A104" s="4" t="s">
        <v>469</v>
      </c>
      <c r="B104" s="5">
        <v>45323</v>
      </c>
    </row>
    <row r="105" spans="1:2">
      <c r="A105" s="4" t="s">
        <v>470</v>
      </c>
      <c r="B105" s="5">
        <v>45323</v>
      </c>
    </row>
    <row r="106" spans="1:2">
      <c r="A106" s="4" t="s">
        <v>471</v>
      </c>
      <c r="B106" s="5">
        <v>45323</v>
      </c>
    </row>
    <row r="107" spans="1:2">
      <c r="A107" s="4" t="s">
        <v>472</v>
      </c>
      <c r="B107" s="5">
        <v>45323</v>
      </c>
    </row>
    <row r="108" spans="1:2">
      <c r="A108" s="4" t="s">
        <v>473</v>
      </c>
      <c r="B108" s="5">
        <v>45323</v>
      </c>
    </row>
    <row r="109" spans="1:2">
      <c r="A109" s="4" t="s">
        <v>474</v>
      </c>
      <c r="B109" s="5">
        <v>45323</v>
      </c>
    </row>
    <row r="110" spans="1:2">
      <c r="A110" s="4" t="s">
        <v>475</v>
      </c>
      <c r="B110" s="5">
        <v>45323</v>
      </c>
    </row>
    <row r="111" spans="1:2">
      <c r="A111" s="4" t="s">
        <v>476</v>
      </c>
      <c r="B111" s="5">
        <v>45323</v>
      </c>
    </row>
    <row r="112" spans="1:2">
      <c r="A112" s="4" t="s">
        <v>477</v>
      </c>
      <c r="B112" s="5">
        <v>45323</v>
      </c>
    </row>
    <row r="113" spans="1:2">
      <c r="A113" s="4" t="s">
        <v>478</v>
      </c>
      <c r="B113" s="5">
        <v>45323</v>
      </c>
    </row>
    <row r="114" spans="1:2">
      <c r="A114" s="4" t="s">
        <v>479</v>
      </c>
      <c r="B114" s="5">
        <v>45323</v>
      </c>
    </row>
    <row r="115" spans="1:2">
      <c r="A115" s="4" t="s">
        <v>480</v>
      </c>
      <c r="B115" s="5">
        <v>45323</v>
      </c>
    </row>
    <row r="116" spans="1:2">
      <c r="A116" s="4" t="s">
        <v>481</v>
      </c>
      <c r="B116" s="5">
        <v>45323</v>
      </c>
    </row>
    <row r="117" spans="1:2">
      <c r="A117" s="4" t="s">
        <v>482</v>
      </c>
      <c r="B117" s="5">
        <v>45323</v>
      </c>
    </row>
    <row r="118" spans="1:2">
      <c r="A118" s="4" t="s">
        <v>483</v>
      </c>
      <c r="B118" s="5">
        <v>45323</v>
      </c>
    </row>
    <row r="119" spans="1:2">
      <c r="A119" s="4" t="s">
        <v>484</v>
      </c>
      <c r="B119" s="5">
        <v>45323</v>
      </c>
    </row>
    <row r="120" spans="1:2">
      <c r="A120" s="4" t="s">
        <v>485</v>
      </c>
      <c r="B120" s="5">
        <v>45323</v>
      </c>
    </row>
    <row r="121" spans="1:2">
      <c r="A121" s="4" t="s">
        <v>486</v>
      </c>
      <c r="B121" s="5">
        <v>45323</v>
      </c>
    </row>
    <row r="122" spans="1:2">
      <c r="A122" s="4" t="s">
        <v>487</v>
      </c>
      <c r="B122" s="5">
        <v>45323</v>
      </c>
    </row>
    <row r="123" spans="1:2">
      <c r="A123" s="4" t="s">
        <v>488</v>
      </c>
      <c r="B123" s="5">
        <v>45323</v>
      </c>
    </row>
    <row r="124" spans="1:2">
      <c r="A124" s="4" t="s">
        <v>489</v>
      </c>
      <c r="B124" s="5">
        <v>45323</v>
      </c>
    </row>
    <row r="125" spans="1:2">
      <c r="A125" s="4" t="s">
        <v>490</v>
      </c>
      <c r="B125" s="5">
        <v>45323</v>
      </c>
    </row>
    <row r="126" spans="1:2">
      <c r="A126" s="4" t="s">
        <v>491</v>
      </c>
      <c r="B126" s="5">
        <v>45323</v>
      </c>
    </row>
    <row r="127" spans="1:2">
      <c r="A127" s="4" t="s">
        <v>492</v>
      </c>
      <c r="B127" s="5">
        <v>45323</v>
      </c>
    </row>
    <row r="128" spans="1:2">
      <c r="A128" s="4" t="s">
        <v>493</v>
      </c>
      <c r="B128" s="5">
        <v>45323</v>
      </c>
    </row>
    <row r="129" spans="1:2">
      <c r="A129" s="4" t="s">
        <v>494</v>
      </c>
      <c r="B129" s="5">
        <v>45323</v>
      </c>
    </row>
    <row r="130" spans="1:2">
      <c r="A130" s="4" t="s">
        <v>495</v>
      </c>
      <c r="B130" s="5">
        <v>45323</v>
      </c>
    </row>
    <row r="131" spans="1:2">
      <c r="A131" s="4" t="s">
        <v>496</v>
      </c>
      <c r="B131" s="5">
        <v>45323</v>
      </c>
    </row>
    <row r="132" spans="1:2">
      <c r="A132" s="4" t="s">
        <v>497</v>
      </c>
      <c r="B132" s="5">
        <v>45323</v>
      </c>
    </row>
    <row r="133" spans="1:2">
      <c r="A133" s="4" t="s">
        <v>498</v>
      </c>
      <c r="B133" s="5">
        <v>45323</v>
      </c>
    </row>
    <row r="134" spans="1:2">
      <c r="A134" s="4" t="s">
        <v>499</v>
      </c>
      <c r="B134" s="5">
        <v>45323</v>
      </c>
    </row>
    <row r="135" spans="1:2">
      <c r="A135" s="4" t="s">
        <v>500</v>
      </c>
      <c r="B135" s="5">
        <v>45323</v>
      </c>
    </row>
    <row r="136" spans="1:2">
      <c r="A136" s="4" t="s">
        <v>501</v>
      </c>
      <c r="B136" s="5">
        <v>45323</v>
      </c>
    </row>
    <row r="137" spans="1:2">
      <c r="A137" s="4" t="s">
        <v>502</v>
      </c>
      <c r="B137" s="5">
        <v>45323</v>
      </c>
    </row>
    <row r="138" spans="1:2">
      <c r="A138" s="4" t="s">
        <v>503</v>
      </c>
      <c r="B138" s="5">
        <v>45323</v>
      </c>
    </row>
    <row r="139" spans="1:2">
      <c r="A139" s="4" t="s">
        <v>504</v>
      </c>
      <c r="B139" s="5">
        <v>45323</v>
      </c>
    </row>
    <row r="140" spans="1:2">
      <c r="A140" s="4" t="s">
        <v>505</v>
      </c>
      <c r="B140" s="5">
        <v>45323</v>
      </c>
    </row>
    <row r="141" spans="1:2">
      <c r="A141" s="4" t="s">
        <v>506</v>
      </c>
      <c r="B141" s="5">
        <v>45323</v>
      </c>
    </row>
    <row r="142" spans="1:2">
      <c r="A142" s="4" t="s">
        <v>507</v>
      </c>
      <c r="B142" s="5">
        <v>45323</v>
      </c>
    </row>
    <row r="143" spans="1:2">
      <c r="A143" s="4" t="s">
        <v>508</v>
      </c>
      <c r="B143" s="5">
        <v>45323</v>
      </c>
    </row>
    <row r="144" spans="1:2">
      <c r="A144" s="4" t="s">
        <v>509</v>
      </c>
      <c r="B144" s="5">
        <v>45323</v>
      </c>
    </row>
    <row r="145" spans="1:2">
      <c r="A145" s="4" t="s">
        <v>510</v>
      </c>
      <c r="B145" s="5">
        <v>45323</v>
      </c>
    </row>
    <row r="146" spans="1:2">
      <c r="A146" s="4" t="s">
        <v>511</v>
      </c>
      <c r="B146" s="5">
        <v>45323</v>
      </c>
    </row>
    <row r="147" spans="1:2">
      <c r="A147" s="4" t="s">
        <v>395</v>
      </c>
      <c r="B147" s="5">
        <v>45292</v>
      </c>
    </row>
    <row r="148" spans="1:2">
      <c r="A148" s="4" t="s">
        <v>396</v>
      </c>
      <c r="B148" s="5">
        <v>45292</v>
      </c>
    </row>
    <row r="149" spans="1:2">
      <c r="A149" s="4" t="s">
        <v>397</v>
      </c>
      <c r="B149" s="5">
        <v>45292</v>
      </c>
    </row>
    <row r="150" spans="1:2">
      <c r="A150" s="4" t="s">
        <v>398</v>
      </c>
      <c r="B150" s="5">
        <v>45292</v>
      </c>
    </row>
    <row r="151" spans="1:2">
      <c r="A151" s="4" t="s">
        <v>399</v>
      </c>
      <c r="B151" s="5">
        <v>45292</v>
      </c>
    </row>
    <row r="152" spans="1:2">
      <c r="A152" s="4" t="s">
        <v>400</v>
      </c>
      <c r="B152" s="5">
        <v>45292</v>
      </c>
    </row>
    <row r="153" spans="1:2">
      <c r="A153" s="4" t="s">
        <v>401</v>
      </c>
      <c r="B153" s="5">
        <v>45292</v>
      </c>
    </row>
    <row r="154" spans="1:2">
      <c r="A154" s="4" t="s">
        <v>402</v>
      </c>
      <c r="B154" s="5">
        <v>45292</v>
      </c>
    </row>
    <row r="155" spans="1:2">
      <c r="A155" s="4" t="s">
        <v>403</v>
      </c>
      <c r="B155" s="5">
        <v>45292</v>
      </c>
    </row>
    <row r="156" spans="1:2">
      <c r="A156" s="4" t="s">
        <v>404</v>
      </c>
      <c r="B156" s="5">
        <v>45292</v>
      </c>
    </row>
    <row r="157" spans="1:2">
      <c r="A157" s="4" t="s">
        <v>405</v>
      </c>
      <c r="B157" s="5">
        <v>45292</v>
      </c>
    </row>
    <row r="158" spans="1:2">
      <c r="A158" s="4" t="s">
        <v>406</v>
      </c>
      <c r="B158" s="5">
        <v>45292</v>
      </c>
    </row>
    <row r="159" spans="1:2">
      <c r="A159" s="4" t="s">
        <v>407</v>
      </c>
      <c r="B159" s="5">
        <v>45292</v>
      </c>
    </row>
    <row r="160" spans="1:2">
      <c r="A160" s="4" t="s">
        <v>408</v>
      </c>
      <c r="B160" s="5">
        <v>45292</v>
      </c>
    </row>
    <row r="161" spans="1:2">
      <c r="A161" s="4" t="s">
        <v>409</v>
      </c>
      <c r="B161" s="5">
        <v>45292</v>
      </c>
    </row>
    <row r="162" spans="1:2">
      <c r="A162" s="4" t="s">
        <v>410</v>
      </c>
      <c r="B162" s="5">
        <v>45292</v>
      </c>
    </row>
    <row r="163" spans="1:2">
      <c r="A163" s="4" t="s">
        <v>411</v>
      </c>
      <c r="B163" s="5">
        <v>45292</v>
      </c>
    </row>
    <row r="164" spans="1:2">
      <c r="A164" s="4"/>
    </row>
    <row r="165" spans="1:2">
      <c r="A165" s="4"/>
    </row>
    <row r="166" spans="1:2">
      <c r="A166" s="4"/>
    </row>
    <row r="167" spans="1:2">
      <c r="A167" s="4"/>
    </row>
    <row r="168" spans="1:2">
      <c r="A168" s="4"/>
    </row>
    <row r="169" spans="1:2">
      <c r="A169" s="4"/>
    </row>
    <row r="170" spans="1:2">
      <c r="A170" s="4"/>
    </row>
    <row r="171" spans="1:2">
      <c r="A171" s="4"/>
    </row>
    <row r="172" spans="1:2">
      <c r="A172" s="4"/>
    </row>
    <row r="173" spans="1:2">
      <c r="A173" s="4"/>
    </row>
    <row r="174" spans="1:2">
      <c r="A174" s="4"/>
    </row>
    <row r="175" spans="1:2">
      <c r="A175" s="4"/>
    </row>
    <row r="176" spans="1:2">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row r="200" spans="1:1">
      <c r="A200" s="4"/>
    </row>
    <row r="201" spans="1:1">
      <c r="A20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Dashboard</vt:lpstr>
      <vt:lpstr>Insight</vt:lpstr>
      <vt:lpstr>McAfee</vt:lpstr>
      <vt:lpstr>Forcepoint</vt:lpstr>
      <vt:lpstr>Lansweeper</vt:lpstr>
      <vt:lpstr>Solarwind</vt:lpstr>
      <vt:lpstr>BitLocker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Adepegba</dc:creator>
  <cp:lastModifiedBy>David Adepegba</cp:lastModifiedBy>
  <dcterms:created xsi:type="dcterms:W3CDTF">2024-03-28T11:11:55Z</dcterms:created>
  <dcterms:modified xsi:type="dcterms:W3CDTF">2024-05-10T12:11:58Z</dcterms:modified>
</cp:coreProperties>
</file>