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1.xml" ContentType="application/xml"/>
  <Override PartName="/customXml/itemProps11.xml" ContentType="application/vnd.openxmlformats-officedocument.customXmlProperties+xml"/>
  <Override PartName="/xl/worksheets/sheet31.xml" ContentType="application/vnd.openxmlformats-officedocument.spreadsheetml.worksheet+xml"/>
  <Override PartName="/xl/calcChain.xml" ContentType="application/vnd.openxmlformats-officedocument.spreadsheetml.calcChain+xml"/>
  <Override PartName="/xl/worksheets/sheet22.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customXml/item32.xml" ContentType="application/xml"/>
  <Override PartName="/customXml/itemProps32.xml" ContentType="application/vnd.openxmlformats-officedocument.customXmlProperties+xml"/>
  <Override PartName="/xl/theme/theme11.xml" ContentType="application/vnd.openxmlformats-officedocument.theme+xml"/>
  <Override PartName="/customXml/item23.xml" ContentType="application/xml"/>
  <Override PartName="/customXml/itemProps23.xml" ContentType="application/vnd.openxmlformats-officedocument.customXmlPropertie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6"/>
  <workbookPr filterPrivacy="1"/>
  <xr:revisionPtr revIDLastSave="44" documentId="13_ncr:1_{3F2F9DD2-9EED-4722-AA2A-CD0E627D32C8}" xr6:coauthVersionLast="47" xr6:coauthVersionMax="47" xr10:uidLastSave="{C3F64CF0-49F0-4218-8DC2-573146E436E9}"/>
  <bookViews>
    <workbookView xWindow="-120" yWindow="-120" windowWidth="29040" windowHeight="17640" xr2:uid="{00000000-000D-0000-FFFF-FFFF00000000}"/>
  </bookViews>
  <sheets>
    <sheet name="Inicio" sheetId="3" r:id="rId1"/>
    <sheet name="Rueda presupuestaria" sheetId="1" r:id="rId2"/>
    <sheet name="Datos" sheetId="2" state="hidden" r:id="rId3"/>
  </sheets>
  <definedNames>
    <definedName name="Ahorros">Datos!$E$3</definedName>
    <definedName name="Categorías">Datos!$A$3:$A$8</definedName>
    <definedName name="ImportePorCategoría">Datos!$A$3:$B$8</definedName>
    <definedName name="Ingresos">'Rueda presupuestaria'!$B$3</definedName>
    <definedName name="_xlnm.Print_Titles" localSheetId="1">'Rueda presupuestaria'!$6:$6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G7" i="1" l="1"/>
  <c r="F8" i="1"/>
  <c r="G8" i="1" l="1"/>
  <c r="F9" i="1"/>
  <c r="G9" i="1" l="1"/>
  <c r="F10" i="1"/>
  <c r="G10" i="1" l="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l="1"/>
  <c r="E3" i="2"/>
  <c r="B3" i="2"/>
  <c r="C3" i="2" s="1"/>
  <c r="B7" i="2"/>
  <c r="C7" i="2" s="1"/>
  <c r="B4" i="2"/>
  <c r="C4" i="2" s="1"/>
  <c r="B6" i="2"/>
  <c r="C6" i="2" s="1"/>
  <c r="B5" i="2"/>
  <c r="C5" i="2" s="1"/>
  <c r="B8" i="2" l="1"/>
  <c r="C8" i="2" l="1"/>
  <c r="C10" i="2" s="1"/>
  <c r="G3" i="1"/>
</calcChain>
</file>

<file path=xl/sharedStrings.xml><?xml version="1.0" encoding="utf-8"?>
<sst xmlns="http://schemas.openxmlformats.org/spreadsheetml/2006/main" count="89" uniqueCount="53">
  <si>
    <t>Acerca de la plantilla</t>
  </si>
  <si>
    <t>Realice un seguimiento de sus ahorros y gastos mensuales con esta plantilla.</t>
  </si>
  <si>
    <t>Escriba los detalles de los gastos en la tabla, así como los ingresos mensuales, para calcular los ahorros.</t>
  </si>
  <si>
    <t>El gráfico de anillos que muestra los gastos y los ahorros se actualiza automáticamente.</t>
  </si>
  <si>
    <t>Nota:</t>
  </si>
  <si>
    <t>Se facilitan instrucciones adicionales en la columna A de la hoja de cálculo RUEDA PRESUPUESTARIA. Este texto se ha ocultado de forma intencionada. Para eliminar el texto, seleccione la columna A y, a continuación, ELIMINAR. Para mostrar el texto, seleccione la columna A y, a continuación, cambie el color de fuente.</t>
  </si>
  <si>
    <t>Para obtener más información sobre las tablas, presione las teclas MAYÚS y F10 dentro de la tabla, seleccione la opción TABLA y, después, TEXTO ALTERNATIVO.</t>
  </si>
  <si>
    <t>Rueda presupuestaria</t>
  </si>
  <si>
    <t>Gastos</t>
  </si>
  <si>
    <t>Seguro</t>
  </si>
  <si>
    <t>Combustible</t>
  </si>
  <si>
    <t>Pago del coche</t>
  </si>
  <si>
    <t>Hipoteca</t>
  </si>
  <si>
    <t>Cable</t>
  </si>
  <si>
    <t>Noche de películas</t>
  </si>
  <si>
    <t>Zapatillas</t>
  </si>
  <si>
    <t>Comida para el perro</t>
  </si>
  <si>
    <t>Seguro de mascotas</t>
  </si>
  <si>
    <t>Comestibles</t>
  </si>
  <si>
    <t>Café</t>
  </si>
  <si>
    <t>Equipo de escalada</t>
  </si>
  <si>
    <t>Cuota del gimnasio</t>
  </si>
  <si>
    <t>Auriculares</t>
  </si>
  <si>
    <t>Corte de pelo</t>
  </si>
  <si>
    <t>Videojuegos</t>
  </si>
  <si>
    <t>Ropa</t>
  </si>
  <si>
    <t>Categoría</t>
  </si>
  <si>
    <t>Transporte</t>
  </si>
  <si>
    <t>Casa</t>
  </si>
  <si>
    <t>Entretenimiento</t>
  </si>
  <si>
    <t>Varios</t>
  </si>
  <si>
    <t>Comida</t>
  </si>
  <si>
    <t>Rellene la tabla en esta plantilla. En el gráfico se mostrarán los gastos mensuales en relación con los ingresos mensuales. También se calcularán los porcentajes para mostrar el importe que se ahorrará.</t>
  </si>
  <si>
    <t>Importe</t>
  </si>
  <si>
    <t>Frecuencia</t>
  </si>
  <si>
    <t>Cada seis meses</t>
  </si>
  <si>
    <t>Semanal</t>
  </si>
  <si>
    <t>Mensual</t>
  </si>
  <si>
    <t>Anual</t>
  </si>
  <si>
    <t>Importe mensual</t>
  </si>
  <si>
    <t>Ahorros 
Importe</t>
  </si>
  <si>
    <t>Valor calculado 
atomáticamente</t>
  </si>
  <si>
    <t>% del total</t>
  </si>
  <si>
    <t>Esta hoja debe permanecer oculta</t>
  </si>
  <si>
    <t>Categorías</t>
  </si>
  <si>
    <t>Ahorros</t>
  </si>
  <si>
    <t>Importe por categoría</t>
  </si>
  <si>
    <t>TOTAL:</t>
  </si>
  <si>
    <t>Porcentaje del total</t>
  </si>
  <si>
    <t>Trimestral</t>
  </si>
  <si>
    <t>Cada dos semanas</t>
  </si>
  <si>
    <t>Cada dos meses</t>
  </si>
  <si>
    <t>Ingresos 
Mensuales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</si>
</sst>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0\ &quot;€&quot;"/>
  </numFmts>
  <fonts count="27" x14ac:knownFonts="1">
    <font>
      <sz val="12"/>
      <color rgb="FF404040"/>
      <name val="Segoe UI"/>
      <family val="2"/>
      <scheme val="minor"/>
    </font>
    <font>
      <sz val="11"/>
      <color theme="1"/>
      <name val="Segoe UI"/>
      <family val="2"/>
      <scheme val="minor"/>
    </font>
    <font>
      <b/>
      <sz val="11"/>
      <color theme="3"/>
      <name val="Segoe UI"/>
      <family val="2"/>
      <scheme val="minor"/>
    </font>
    <font>
      <sz val="9"/>
      <color rgb="FF404040"/>
      <name val="Segoe UI"/>
      <family val="2"/>
      <scheme val="minor"/>
    </font>
    <font>
      <sz val="13"/>
      <color theme="6"/>
      <name val="Segoe UI"/>
      <family val="2"/>
      <scheme val="minor"/>
    </font>
    <font>
      <sz val="30"/>
      <color theme="3"/>
      <name val="Century Gothic"/>
      <family val="2"/>
      <scheme val="major"/>
    </font>
    <font>
      <sz val="10"/>
      <color theme="3"/>
      <name val="Segoe UI"/>
      <family val="2"/>
      <scheme val="minor"/>
    </font>
    <font>
      <sz val="18"/>
      <color rgb="FF404040"/>
      <name val="Segoe UI"/>
      <family val="2"/>
      <scheme val="minor"/>
    </font>
    <font>
      <sz val="14"/>
      <color theme="6"/>
      <name val="Century Gothic"/>
      <family val="2"/>
      <scheme val="major"/>
    </font>
    <font>
      <sz val="18"/>
      <color theme="9" tint="-0.249977111117893"/>
      <name val="Segoe UI"/>
      <family val="2"/>
      <scheme val="minor"/>
    </font>
    <font>
      <sz val="16"/>
      <color theme="0"/>
      <name val="Arial"/>
      <family val="2"/>
    </font>
    <font>
      <sz val="11"/>
      <color rgb="FF404040"/>
      <name val="Calibri"/>
      <family val="2"/>
    </font>
    <font>
      <b/>
      <sz val="11"/>
      <color rgb="FF404040"/>
      <name val="Calibri"/>
      <family val="2"/>
    </font>
    <font>
      <sz val="12"/>
      <color theme="0"/>
      <name val="Segoe UI"/>
      <family val="2"/>
      <scheme val="minor"/>
    </font>
    <font>
      <sz val="11"/>
      <color theme="0"/>
      <name val="Calibri"/>
      <family val="2"/>
    </font>
    <font>
      <sz val="12"/>
      <color rgb="FF404040"/>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b/>
      <sz val="11"/>
      <color theme="1"/>
      <name val="Segoe UI"/>
      <family val="2"/>
      <scheme val="minor"/>
    </font>
    <font>
      <sz val="11"/>
      <color theme="0"/>
      <name val="Segoe UI"/>
      <family val="2"/>
      <scheme val="minor"/>
    </font>
  </fonts>
  <fills count="34">
    <fill>
      <patternFill patternType="none"/>
    </fill>
    <fill>
      <patternFill patternType="gray125"/>
    </fill>
    <fill>
      <patternFill patternType="solid">
        <fgColor theme="9"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2">
    <border>
      <left/>
      <right/>
      <top/>
      <bottom/>
      <diagonal/>
    </border>
    <border>
      <left style="thin">
        <color auto="1"/>
      </left>
      <right style="thin">
        <color auto="1"/>
      </right>
      <top/>
      <bottom/>
      <diagonal/>
    </border>
    <border>
      <left/>
      <right style="thick">
        <color theme="4"/>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5" fillId="0" borderId="0" applyNumberFormat="0" applyFill="0" applyBorder="0" applyProtection="0">
      <alignment horizontal="right" vertical="center" indent="2"/>
    </xf>
    <xf numFmtId="0" fontId="8" fillId="0" borderId="0" applyNumberFormat="0" applyFill="0" applyProtection="0">
      <alignment horizontal="center"/>
    </xf>
    <xf numFmtId="0" fontId="4" fillId="0" borderId="0" applyNumberFormat="0" applyFill="0" applyProtection="0">
      <alignment vertical="center"/>
    </xf>
    <xf numFmtId="0" fontId="6"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2" fillId="0" borderId="5" applyNumberFormat="0" applyFill="0" applyAlignment="0" applyProtection="0"/>
    <xf numFmtId="0" fontId="2"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6" applyNumberFormat="0" applyAlignment="0" applyProtection="0"/>
    <xf numFmtId="0" fontId="20" fillId="7" borderId="7" applyNumberFormat="0" applyAlignment="0" applyProtection="0"/>
    <xf numFmtId="0" fontId="21" fillId="7" borderId="6" applyNumberFormat="0" applyAlignment="0" applyProtection="0"/>
    <xf numFmtId="0" fontId="22" fillId="0" borderId="8" applyNumberFormat="0" applyFill="0" applyAlignment="0" applyProtection="0"/>
    <xf numFmtId="0" fontId="23" fillId="8" borderId="9" applyNumberFormat="0" applyAlignment="0" applyProtection="0"/>
    <xf numFmtId="0" fontId="24" fillId="0" borderId="0" applyNumberFormat="0" applyFill="0" applyBorder="0" applyAlignment="0" applyProtection="0"/>
    <xf numFmtId="0" fontId="15" fillId="9" borderId="10" applyNumberFormat="0" applyFont="0" applyAlignment="0" applyProtection="0"/>
    <xf numFmtId="0" fontId="25" fillId="0" borderId="11"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6">
    <xf numFmtId="0" fontId="0" fillId="0" borderId="0" xfId="0"/>
    <xf numFmtId="0" fontId="8" fillId="0" borderId="0" xfId="2" applyAlignment="1">
      <alignment horizontal="center" wrapText="1"/>
    </xf>
    <xf numFmtId="0" fontId="4" fillId="0" borderId="0" xfId="3">
      <alignment vertical="center"/>
    </xf>
    <xf numFmtId="0" fontId="2" fillId="0" borderId="0" xfId="0" applyFont="1"/>
    <xf numFmtId="9" fontId="0" fillId="0" borderId="0" xfId="0" applyNumberFormat="1" applyAlignment="1">
      <alignment horizontal="left"/>
    </xf>
    <xf numFmtId="0" fontId="3" fillId="0" borderId="0" xfId="0" applyFont="1" applyAlignment="1">
      <alignment horizontal="center" wrapText="1"/>
    </xf>
    <xf numFmtId="0" fontId="0" fillId="0" borderId="0" xfId="0" applyAlignment="1">
      <alignment horizontal="left" vertical="center" indent="1"/>
    </xf>
    <xf numFmtId="9" fontId="0" fillId="0" borderId="0" xfId="0" applyNumberFormat="1" applyAlignment="1">
      <alignment horizontal="left" vertical="center" indent="1"/>
    </xf>
    <xf numFmtId="0" fontId="0" fillId="0" borderId="1" xfId="0" applyBorder="1"/>
    <xf numFmtId="9" fontId="0" fillId="0" borderId="0" xfId="0" applyNumberFormat="1"/>
    <xf numFmtId="0" fontId="0" fillId="0" borderId="3" xfId="0" applyBorder="1"/>
    <xf numFmtId="9" fontId="0" fillId="0" borderId="4" xfId="0" applyNumberFormat="1" applyBorder="1" applyAlignment="1">
      <alignment horizontal="left"/>
    </xf>
    <xf numFmtId="0" fontId="10" fillId="2" borderId="0" xfId="0" applyFont="1" applyFill="1" applyAlignment="1">
      <alignment horizontal="center" vertical="center"/>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Alignment="1">
      <alignment horizontal="center"/>
    </xf>
    <xf numFmtId="166" fontId="7" fillId="0" borderId="0" xfId="0" applyNumberFormat="1" applyFont="1" applyAlignment="1">
      <alignment horizontal="center"/>
    </xf>
    <xf numFmtId="166" fontId="9" fillId="0" borderId="0" xfId="0" applyNumberFormat="1" applyFont="1" applyAlignment="1">
      <alignment horizontal="center"/>
    </xf>
    <xf numFmtId="166" fontId="0" fillId="0" borderId="0" xfId="0" applyNumberFormat="1" applyAlignment="1">
      <alignment horizontal="left" vertical="center" indent="1"/>
    </xf>
    <xf numFmtId="166" fontId="0" fillId="0" borderId="0" xfId="0" applyNumberFormat="1" applyAlignment="1">
      <alignment horizontal="left"/>
    </xf>
    <xf numFmtId="0" fontId="5" fillId="0" borderId="0" xfId="1" applyBorder="1">
      <alignment horizontal="right" vertical="center" indent="2"/>
    </xf>
    <xf numFmtId="0" fontId="5" fillId="0" borderId="2" xfId="1" applyBorder="1">
      <alignment horizontal="right" vertical="center" indent="2"/>
    </xf>
    <xf numFmtId="0" fontId="6" fillId="0" borderId="0" xfId="4" applyBorder="1" applyAlignment="1">
      <alignment horizontal="left" vertical="center" wrapText="1" indent="2"/>
    </xf>
    <xf numFmtId="0" fontId="6" fillId="0" borderId="0" xfId="4" applyAlignment="1">
      <alignment horizontal="left" vertical="center" wrapText="1" indent="2"/>
    </xf>
  </cellXfs>
  <cellStyles count="47">
    <cellStyle name="20% - Énfasis1" xfId="24" builtinId="30" customBuiltin="1"/>
    <cellStyle name="20% - Énfasis2" xfId="28" builtinId="34" customBuiltin="1"/>
    <cellStyle name="20% - Énfasis3" xfId="32" builtinId="38" customBuiltin="1"/>
    <cellStyle name="20% - Énfasis4" xfId="36" builtinId="42" customBuiltin="1"/>
    <cellStyle name="20% - Énfasis5" xfId="40" builtinId="46" customBuiltin="1"/>
    <cellStyle name="20% - Énfasis6" xfId="44" builtinId="50" customBuiltin="1"/>
    <cellStyle name="40% - Énfasis1" xfId="25" builtinId="31" customBuiltin="1"/>
    <cellStyle name="40% - Énfasis2" xfId="29" builtinId="35" customBuiltin="1"/>
    <cellStyle name="40% - Énfasis3" xfId="33" builtinId="39" customBuiltin="1"/>
    <cellStyle name="40% - Énfasis4" xfId="37" builtinId="43" customBuiltin="1"/>
    <cellStyle name="40% - Énfasis5" xfId="41" builtinId="47" customBuiltin="1"/>
    <cellStyle name="40% - Énfasis6" xfId="45" builtinId="51" customBuiltin="1"/>
    <cellStyle name="60% - Énfasis1" xfId="26" builtinId="32" customBuiltin="1"/>
    <cellStyle name="60% - Énfasis2" xfId="30" builtinId="36" customBuiltin="1"/>
    <cellStyle name="60% - Énfasis3" xfId="34" builtinId="40" customBuiltin="1"/>
    <cellStyle name="60% - Énfasis4" xfId="38" builtinId="44" customBuiltin="1"/>
    <cellStyle name="60% - Énfasis5" xfId="42" builtinId="48" customBuiltin="1"/>
    <cellStyle name="60% - Énfasis6" xfId="46" builtinId="52" customBuiltin="1"/>
    <cellStyle name="Bueno" xfId="12" builtinId="26" customBuiltin="1"/>
    <cellStyle name="Cálculo" xfId="17" builtinId="22" customBuiltin="1"/>
    <cellStyle name="Celda de comprobación" xfId="19" builtinId="23" customBuiltin="1"/>
    <cellStyle name="Celda vinculada" xfId="18" builtinId="24" customBuiltin="1"/>
    <cellStyle name="Encabezado 1" xfId="2" builtinId="16" customBuiltin="1"/>
    <cellStyle name="Encabezado 4" xfId="11" builtinId="19" customBuiltin="1"/>
    <cellStyle name="Énfasis1" xfId="23" builtinId="29" customBuiltin="1"/>
    <cellStyle name="Énfasis2" xfId="27" builtinId="33" customBuiltin="1"/>
    <cellStyle name="Énfasis3" xfId="31" builtinId="37" customBuiltin="1"/>
    <cellStyle name="Énfasis4" xfId="35" builtinId="41" customBuiltin="1"/>
    <cellStyle name="Énfasis5" xfId="39" builtinId="45" customBuiltin="1"/>
    <cellStyle name="Énfasis6" xfId="43" builtinId="49" customBuiltin="1"/>
    <cellStyle name="Entrada" xfId="15" builtinId="20" customBuiltin="1"/>
    <cellStyle name="Incorrecto" xfId="13" builtinId="27" customBuiltin="1"/>
    <cellStyle name="Millares" xfId="5" builtinId="3" customBuiltin="1"/>
    <cellStyle name="Millares [0]" xfId="6" builtinId="6" customBuiltin="1"/>
    <cellStyle name="Moneda" xfId="7" builtinId="4" customBuiltin="1"/>
    <cellStyle name="Moneda [0]" xfId="8" builtinId="7" customBuiltin="1"/>
    <cellStyle name="Neutral" xfId="14" builtinId="28" customBuiltin="1"/>
    <cellStyle name="Normal" xfId="0" builtinId="0" customBuiltin="1"/>
    <cellStyle name="Notas" xfId="21" builtinId="10" customBuiltin="1"/>
    <cellStyle name="Porcentaje" xfId="9" builtinId="5" customBuiltin="1"/>
    <cellStyle name="Salida" xfId="16" builtinId="21" customBuiltin="1"/>
    <cellStyle name="Texto de advertencia" xfId="20" builtinId="11" customBuiltin="1"/>
    <cellStyle name="Texto explicativo" xfId="4" builtinId="53" customBuiltin="1"/>
    <cellStyle name="Título" xfId="1" builtinId="15" customBuiltin="1"/>
    <cellStyle name="Título 2" xfId="3" builtinId="17" customBuiltin="1"/>
    <cellStyle name="Título 3" xfId="10" builtinId="18" customBuiltin="1"/>
    <cellStyle name="Total" xfId="22" builtinId="25" customBuiltin="1"/>
  </cellStyles>
  <dxfs count="21">
    <dxf>
      <numFmt numFmtId="13" formatCode="0%"/>
      <alignment horizontal="left" vertical="center" textRotation="0" wrapText="0" indent="1" justifyLastLine="0" shrinkToFit="0" readingOrder="0"/>
    </dxf>
    <dxf>
      <numFmt numFmtId="13" formatCode="0%"/>
      <alignment horizontal="left" vertical="center" textRotation="0" wrapText="0" indent="1" justifyLastLine="0" shrinkToFit="0" readingOrder="0"/>
    </dxf>
    <dxf>
      <numFmt numFmtId="166" formatCode="#,##0\ &quot;€&quot;"/>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numFmt numFmtId="166" formatCode="#,##0\ &quot;€&quot;"/>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color theme="9" tint="-0.499984740745262"/>
      </font>
    </dxf>
    <dxf>
      <font>
        <color rgb="FFFF0000"/>
      </font>
    </dxf>
    <dxf>
      <font>
        <b val="0"/>
        <i val="0"/>
      </font>
      <fill>
        <patternFill patternType="solid">
          <fgColor theme="0" tint="-0.14996795556505021"/>
          <bgColor theme="0" tint="-4.99893185216834E-2"/>
        </patternFill>
      </fill>
    </dxf>
    <dxf>
      <fill>
        <patternFill patternType="solid">
          <fgColor theme="0" tint="-0.1498764000366222"/>
          <bgColor theme="0" tint="-4.99893185216834E-2"/>
        </patternFill>
      </fill>
    </dxf>
    <dxf>
      <font>
        <b/>
        <color theme="1"/>
      </font>
    </dxf>
    <dxf>
      <font>
        <b val="0"/>
        <i val="0"/>
        <color theme="1"/>
      </font>
    </dxf>
    <dxf>
      <font>
        <b/>
        <color theme="1"/>
      </font>
      <border>
        <top style="thin">
          <color theme="1"/>
        </top>
      </border>
    </dxf>
    <dxf>
      <font>
        <b/>
        <color theme="1"/>
      </font>
      <border>
        <left/>
        <right/>
        <top/>
        <bottom/>
        <vertical/>
        <horizontal/>
      </border>
    </dxf>
    <dxf>
      <font>
        <color theme="1"/>
      </font>
      <border>
        <left style="medium">
          <color theme="6"/>
        </left>
        <right style="medium">
          <color theme="6"/>
        </right>
        <top/>
        <bottom/>
        <vertical style="medium">
          <color theme="6"/>
        </vertical>
        <horizontal/>
      </border>
    </dxf>
  </dxfs>
  <tableStyles count="1" defaultTableStyle="TableStyleMedium2" defaultPivotStyle="PivotStyleLight16">
    <tableStyle name="Rueda presupuestaria" pivot="0" count="7"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s>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1.xml" Id="rId8" /><Relationship Type="http://schemas.openxmlformats.org/officeDocument/2006/relationships/worksheet" Target="/xl/worksheets/sheet31.xml" Id="rId3" /><Relationship Type="http://schemas.openxmlformats.org/officeDocument/2006/relationships/calcChain" Target="/xl/calcChain.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customXml" Target="/customXml/item32.xml" Id="rId10" /><Relationship Type="http://schemas.openxmlformats.org/officeDocument/2006/relationships/theme" Target="/xl/theme/theme11.xml" Id="rId4" /><Relationship Type="http://schemas.openxmlformats.org/officeDocument/2006/relationships/customXml" Target="/customXml/item2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3"/>
                </a:solidFill>
                <a:latin typeface="Segoe UI"/>
                <a:ea typeface="Segoe UI"/>
                <a:cs typeface="Segoe UI"/>
              </a:defRPr>
            </a:pPr>
            <a:r>
              <a:rPr lang="en-US">
                <a:latin typeface="Century Gothic" panose="020B0502020202020204" pitchFamily="34" charset="0"/>
              </a:rPr>
              <a:t>Gastos mensuales</a:t>
            </a:r>
          </a:p>
        </c:rich>
      </c:tx>
      <c:layout>
        <c:manualLayout>
          <c:xMode val="edge"/>
          <c:yMode val="edge"/>
          <c:x val="0.31216799354711688"/>
          <c:y val="1.8817204301075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solidFill>
              <a:latin typeface="Segoe UI"/>
              <a:ea typeface="Segoe UI"/>
              <a:cs typeface="Segoe UI"/>
            </a:defRPr>
          </a:pPr>
          <a:endParaRPr lang="es-ES"/>
        </a:p>
      </c:txPr>
    </c:title>
    <c:autoTitleDeleted val="0"/>
    <c:plotArea>
      <c:layout>
        <c:manualLayout>
          <c:layoutTarget val="inner"/>
          <c:xMode val="edge"/>
          <c:yMode val="edge"/>
          <c:x val="7.6700075411921823E-2"/>
          <c:y val="0.10659872153077639"/>
          <c:w val="0.72760267098965559"/>
          <c:h val="0.79801583269833198"/>
        </c:manualLayout>
      </c:layout>
      <c:doughnutChart>
        <c:varyColors val="1"/>
        <c:ser>
          <c:idx val="0"/>
          <c:order val="0"/>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E18A-44E3-B3A1-0D997F3DF8B9}"/>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E18A-44E3-B3A1-0D997F3DF8B9}"/>
              </c:ext>
            </c:extLst>
          </c:dPt>
          <c:dPt>
            <c:idx val="2"/>
            <c:bubble3D val="0"/>
            <c:spPr>
              <a:solidFill>
                <a:schemeClr val="accent3">
                  <a:lumMod val="75000"/>
                </a:schemeClr>
              </a:solidFill>
              <a:ln w="19050">
                <a:noFill/>
              </a:ln>
              <a:effectLst/>
            </c:spPr>
            <c:extLst>
              <c:ext xmlns:c16="http://schemas.microsoft.com/office/drawing/2014/chart" uri="{C3380CC4-5D6E-409C-BE32-E72D297353CC}">
                <c16:uniqueId val="{00000005-E18A-44E3-B3A1-0D997F3DF8B9}"/>
              </c:ext>
            </c:extLst>
          </c:dPt>
          <c:dPt>
            <c:idx val="3"/>
            <c:bubble3D val="0"/>
            <c:spPr>
              <a:solidFill>
                <a:schemeClr val="accent4">
                  <a:lumMod val="75000"/>
                </a:schemeClr>
              </a:solidFill>
              <a:ln w="19050">
                <a:noFill/>
              </a:ln>
              <a:effectLst/>
            </c:spPr>
            <c:extLst>
              <c:ext xmlns:c16="http://schemas.microsoft.com/office/drawing/2014/chart" uri="{C3380CC4-5D6E-409C-BE32-E72D297353CC}">
                <c16:uniqueId val="{00000007-E18A-44E3-B3A1-0D997F3DF8B9}"/>
              </c:ext>
            </c:extLst>
          </c:dPt>
          <c:dPt>
            <c:idx val="4"/>
            <c:bubble3D val="0"/>
            <c:spPr>
              <a:solidFill>
                <a:schemeClr val="accent5">
                  <a:lumMod val="75000"/>
                </a:schemeClr>
              </a:solidFill>
              <a:ln w="19050">
                <a:noFill/>
              </a:ln>
              <a:effectLst/>
            </c:spPr>
            <c:extLst>
              <c:ext xmlns:c16="http://schemas.microsoft.com/office/drawing/2014/chart" uri="{C3380CC4-5D6E-409C-BE32-E72D297353CC}">
                <c16:uniqueId val="{00000009-E18A-44E3-B3A1-0D997F3DF8B9}"/>
              </c:ext>
            </c:extLst>
          </c:dPt>
          <c:dPt>
            <c:idx val="5"/>
            <c:bubble3D val="0"/>
            <c:spPr>
              <a:solidFill>
                <a:schemeClr val="accent6">
                  <a:lumMod val="50000"/>
                </a:schemeClr>
              </a:solidFill>
              <a:ln w="19050">
                <a:noFill/>
              </a:ln>
              <a:effectLst/>
            </c:spPr>
            <c:extLst>
              <c:ext xmlns:c16="http://schemas.microsoft.com/office/drawing/2014/chart" uri="{C3380CC4-5D6E-409C-BE32-E72D297353CC}">
                <c16:uniqueId val="{0000000B-E18A-44E3-B3A1-0D997F3DF8B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s-E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Datos!$A$3:$A$8</c:f>
              <c:strCache>
                <c:ptCount val="6"/>
                <c:pt idx="0">
                  <c:v>Casa</c:v>
                </c:pt>
                <c:pt idx="1">
                  <c:v>Entretenimiento</c:v>
                </c:pt>
                <c:pt idx="2">
                  <c:v>Transporte</c:v>
                </c:pt>
                <c:pt idx="3">
                  <c:v>Comida</c:v>
                </c:pt>
                <c:pt idx="4">
                  <c:v>Varios</c:v>
                </c:pt>
                <c:pt idx="5">
                  <c:v>Ahorros</c:v>
                </c:pt>
              </c:strCache>
            </c:strRef>
          </c:cat>
          <c:val>
            <c:numRef>
              <c:f>Datos!$B$3:$B$8</c:f>
              <c:numCache>
                <c:formatCode>#,##0\ "€"</c:formatCode>
                <c:ptCount val="6"/>
                <c:pt idx="0">
                  <c:v>1660</c:v>
                </c:pt>
                <c:pt idx="1">
                  <c:v>188</c:v>
                </c:pt>
                <c:pt idx="2">
                  <c:v>350</c:v>
                </c:pt>
                <c:pt idx="3">
                  <c:v>500</c:v>
                </c:pt>
                <c:pt idx="4">
                  <c:v>263</c:v>
                </c:pt>
                <c:pt idx="5">
                  <c:v>2777</c:v>
                </c:pt>
              </c:numCache>
            </c:numRef>
          </c:val>
          <c:extLst>
            <c:ext xmlns:c16="http://schemas.microsoft.com/office/drawing/2014/chart" uri="{C3380CC4-5D6E-409C-BE32-E72D297353CC}">
              <c16:uniqueId val="{0000000C-E18A-44E3-B3A1-0D997F3DF8B9}"/>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b"/>
      <c:layout>
        <c:manualLayout>
          <c:xMode val="edge"/>
          <c:yMode val="edge"/>
          <c:x val="1.5041771463960258E-2"/>
          <c:y val="0.93149563965794602"/>
          <c:w val="0.85862682894975206"/>
          <c:h val="5.506350012700025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a:ea typeface="Segoe UI"/>
              <a:cs typeface="Segoe UI"/>
            </a:defRPr>
          </a:pPr>
          <a:endParaRPr lang="es-ES"/>
        </a:p>
      </c:txPr>
    </c:legend>
    <c:plotVisOnly val="1"/>
    <c:dispBlanksAs val="gap"/>
    <c:showDLblsOverMax val="0"/>
  </c:chart>
  <c:spPr>
    <a:noFill/>
    <a:ln w="9525" cap="flat" cmpd="sng" algn="ctr">
      <a:no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1</xdr:col>
      <xdr:colOff>942971</xdr:colOff>
      <xdr:row>1</xdr:row>
      <xdr:rowOff>152400</xdr:rowOff>
    </xdr:from>
    <xdr:to>
      <xdr:col>7</xdr:col>
      <xdr:colOff>140846</xdr:colOff>
      <xdr:row>4</xdr:row>
      <xdr:rowOff>1960245</xdr:rowOff>
    </xdr:to>
    <xdr:graphicFrame macro="">
      <xdr:nvGraphicFramePr>
        <xdr:cNvPr id="3" name="Gráfico 1" descr="Gráfico circular que muestra la proporción de gastos y ahorros">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stos" displayName="Gastos" ref="B6:G23">
  <autoFilter ref="B6:G23" xr:uid="{00000000-0009-0000-0100-000001000000}"/>
  <tableColumns count="6">
    <tableColumn id="1" xr3:uid="{00000000-0010-0000-0000-000001000000}" name="Gastos" totalsRowLabel="Total" dataDxfId="10" totalsRowDxfId="11"/>
    <tableColumn id="2" xr3:uid="{00000000-0010-0000-0000-000002000000}" name="Categoría" dataDxfId="8" totalsRowDxfId="9"/>
    <tableColumn id="3" xr3:uid="{00000000-0010-0000-0000-000003000000}" name="Importe" dataDxfId="6" totalsRowDxfId="7"/>
    <tableColumn id="4" xr3:uid="{00000000-0010-0000-0000-000004000000}" name="Frecuencia" dataDxfId="4" totalsRowDxfId="5"/>
    <tableColumn id="5" xr3:uid="{00000000-0010-0000-0000-000005000000}" name="Importe mensual" dataDxfId="2" totalsRowDxfId="3">
      <calculatedColumnFormula>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calculatedColumnFormula>
    </tableColumn>
    <tableColumn id="6" xr3:uid="{00000000-0010-0000-0000-000006000000}" name="% del total" totalsRowFunction="sum" dataDxfId="0" totalsRowDxfId="1">
      <calculatedColumnFormula>IF(Gastos[[#This Row],[Importe mensual]]&lt;&gt;"",Gastos[[#This Row],[Importe mensual]]/Ingresos,"")</calculatedColumnFormula>
    </tableColumn>
  </tableColumns>
  <tableStyleInfo name="Rueda presupuestaria" showFirstColumn="1" showLastColumn="0" showRowStripes="1" showColumnStripes="0"/>
  <extLst>
    <ext xmlns:x14="http://schemas.microsoft.com/office/spreadsheetml/2009/9/main" uri="{504A1905-F514-4f6f-8877-14C23A59335A}">
      <x14:table altTextSummary="Escriba los elementos de gastos y el importe y seleccione la categoría y la frecuencia en esta tabla. El porcentaje del total se calculará automáticamente"/>
    </ext>
  </extLst>
</table>
</file>

<file path=xl/theme/theme11.xml><?xml version="1.0" encoding="utf-8"?>
<a:theme xmlns:a="http://schemas.openxmlformats.org/drawingml/2006/main" name="Office Theme">
  <a:themeElements>
    <a:clrScheme name="Custom 1">
      <a:dk1>
        <a:sysClr val="windowText" lastClr="000000"/>
      </a:dk1>
      <a:lt1>
        <a:sysClr val="window" lastClr="FFFFFF"/>
      </a:lt1>
      <a:dk2>
        <a:srgbClr val="2D3E50"/>
      </a:dk2>
      <a:lt2>
        <a:srgbClr val="B3BFEA"/>
      </a:lt2>
      <a:accent1>
        <a:srgbClr val="203065"/>
      </a:accent1>
      <a:accent2>
        <a:srgbClr val="304898"/>
      </a:accent2>
      <a:accent3>
        <a:srgbClr val="4060CA"/>
      </a:accent3>
      <a:accent4>
        <a:srgbClr val="6680D5"/>
      </a:accent4>
      <a:accent5>
        <a:srgbClr val="B3BFEA"/>
      </a:accent5>
      <a:accent6>
        <a:srgbClr val="66CC00"/>
      </a:accent6>
      <a:hlink>
        <a:srgbClr val="0563C1"/>
      </a:hlink>
      <a:folHlink>
        <a:srgbClr val="954F72"/>
      </a:folHlink>
    </a:clrScheme>
    <a:fontScheme name="Custom 1">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C039-A7CE-4314-9F68-778A70A1993A}">
  <sheetPr>
    <tabColor theme="9" tint="-0.499984740745262"/>
  </sheetPr>
  <dimension ref="B1:B7"/>
  <sheetViews>
    <sheetView showGridLines="0" tabSelected="1" zoomScaleNormal="100" workbookViewId="0"/>
  </sheetViews>
  <sheetFormatPr baseColWidth="10" defaultColWidth="8.88671875" defaultRowHeight="17.25" x14ac:dyDescent="0.3"/>
  <cols>
    <col min="1" max="1" width="2.77734375" customWidth="1"/>
    <col min="2" max="2" width="80.77734375" customWidth="1"/>
    <col min="3" max="3" width="2.77734375" customWidth="1"/>
  </cols>
  <sheetData>
    <row r="1" spans="2:2" ht="20.25" x14ac:dyDescent="0.3">
      <c r="B1" s="12" t="s">
        <v>0</v>
      </c>
    </row>
    <row r="2" spans="2:2" ht="30" customHeight="1" x14ac:dyDescent="0.3">
      <c r="B2" s="13" t="s">
        <v>1</v>
      </c>
    </row>
    <row r="3" spans="2:2" ht="30" customHeight="1" x14ac:dyDescent="0.3">
      <c r="B3" s="13" t="s">
        <v>2</v>
      </c>
    </row>
    <row r="4" spans="2:2" ht="30" customHeight="1" x14ac:dyDescent="0.3">
      <c r="B4" s="13" t="s">
        <v>3</v>
      </c>
    </row>
    <row r="5" spans="2:2" ht="30" customHeight="1" x14ac:dyDescent="0.3">
      <c r="B5" s="14" t="s">
        <v>4</v>
      </c>
    </row>
    <row r="6" spans="2:2" ht="62.25" customHeight="1" x14ac:dyDescent="0.3">
      <c r="B6" s="13" t="s">
        <v>5</v>
      </c>
    </row>
    <row r="7" spans="2:2" ht="30" x14ac:dyDescent="0.3">
      <c r="B7" s="13" t="s">
        <v>6</v>
      </c>
    </row>
  </sheetData>
  <pageMargins left="0.7" right="0.7" top="0.75" bottom="0.75" header="0.3" footer="0.3"/>
  <pageSetup paperSize="9" scale="9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G23"/>
  <sheetViews>
    <sheetView showGridLines="0" zoomScaleNormal="100" workbookViewId="0"/>
  </sheetViews>
  <sheetFormatPr baseColWidth="10" defaultColWidth="8.88671875" defaultRowHeight="24" customHeight="1" x14ac:dyDescent="0.3"/>
  <cols>
    <col min="1" max="1" width="2.77734375" style="15" customWidth="1"/>
    <col min="2" max="2" width="26" customWidth="1"/>
    <col min="3" max="3" width="25.21875" customWidth="1"/>
    <col min="4" max="4" width="12.33203125" customWidth="1"/>
    <col min="5" max="5" width="15.109375" bestFit="1" customWidth="1"/>
    <col min="6" max="6" width="19" hidden="1" customWidth="1"/>
    <col min="7" max="7" width="13" customWidth="1"/>
    <col min="8" max="8" width="2.77734375" customWidth="1"/>
  </cols>
  <sheetData>
    <row r="1" spans="1:7" ht="85.5" customHeight="1" x14ac:dyDescent="0.3">
      <c r="B1" s="22" t="s">
        <v>7</v>
      </c>
      <c r="C1" s="23"/>
      <c r="D1" s="24" t="s">
        <v>32</v>
      </c>
      <c r="E1" s="25"/>
      <c r="F1" s="25"/>
      <c r="G1" s="25"/>
    </row>
    <row r="2" spans="1:7" ht="175.5" customHeight="1" x14ac:dyDescent="0.3">
      <c r="A2" s="16"/>
      <c r="B2" s="1" t="s">
        <v>52</v>
      </c>
      <c r="C2" s="17"/>
      <c r="D2" s="17"/>
      <c r="E2" s="17"/>
      <c r="G2" s="1" t="s">
        <v>40</v>
      </c>
    </row>
    <row r="3" spans="1:7" ht="26.25" customHeight="1" x14ac:dyDescent="0.45">
      <c r="B3" s="18">
        <v>5738</v>
      </c>
      <c r="C3" s="17"/>
      <c r="D3" s="17"/>
      <c r="E3" s="17"/>
      <c r="G3" s="19">
        <f>Ahorros</f>
        <v>2777</v>
      </c>
    </row>
    <row r="4" spans="1:7" ht="27" customHeight="1" x14ac:dyDescent="0.3">
      <c r="C4" s="17"/>
      <c r="D4" s="17"/>
      <c r="E4" s="17"/>
      <c r="G4" s="5" t="s">
        <v>41</v>
      </c>
    </row>
    <row r="5" spans="1:7" ht="164.25" customHeight="1" x14ac:dyDescent="0.3">
      <c r="C5" s="17"/>
      <c r="D5" s="17"/>
      <c r="E5" s="17"/>
    </row>
    <row r="6" spans="1:7" ht="30" customHeight="1" x14ac:dyDescent="0.3">
      <c r="B6" s="2" t="s">
        <v>8</v>
      </c>
      <c r="C6" s="2" t="s">
        <v>26</v>
      </c>
      <c r="D6" s="2" t="s">
        <v>33</v>
      </c>
      <c r="E6" s="2" t="s">
        <v>34</v>
      </c>
      <c r="F6" s="2" t="s">
        <v>39</v>
      </c>
      <c r="G6" s="2" t="s">
        <v>42</v>
      </c>
    </row>
    <row r="7" spans="1:7" ht="24" customHeight="1" x14ac:dyDescent="0.3">
      <c r="B7" s="6" t="s">
        <v>9</v>
      </c>
      <c r="C7" s="6" t="s">
        <v>27</v>
      </c>
      <c r="D7" s="20">
        <v>300</v>
      </c>
      <c r="E7" s="6" t="s">
        <v>35</v>
      </c>
      <c r="F7"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50</v>
      </c>
      <c r="G7" s="7">
        <f>IF(Gastos[[#This Row],[Importe mensual]]&lt;&gt;"",Gastos[[#This Row],[Importe mensual]]/Ingresos,"")</f>
        <v>8.71383757406762E-3</v>
      </c>
    </row>
    <row r="8" spans="1:7" ht="24" customHeight="1" x14ac:dyDescent="0.3">
      <c r="B8" s="6" t="s">
        <v>10</v>
      </c>
      <c r="C8" s="6" t="s">
        <v>27</v>
      </c>
      <c r="D8" s="20">
        <v>25</v>
      </c>
      <c r="E8" s="6" t="s">
        <v>36</v>
      </c>
      <c r="F8"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100</v>
      </c>
      <c r="G8" s="7">
        <f>IF(Gastos[[#This Row],[Importe mensual]]&lt;&gt;"",Gastos[[#This Row],[Importe mensual]]/Ingresos,"")</f>
        <v>1.742767514813524E-2</v>
      </c>
    </row>
    <row r="9" spans="1:7" ht="24" customHeight="1" x14ac:dyDescent="0.3">
      <c r="B9" s="6" t="s">
        <v>11</v>
      </c>
      <c r="C9" s="6" t="s">
        <v>27</v>
      </c>
      <c r="D9" s="20">
        <v>200</v>
      </c>
      <c r="E9" s="6" t="s">
        <v>37</v>
      </c>
      <c r="F9"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200</v>
      </c>
      <c r="G9" s="7">
        <f>IF(Gastos[[#This Row],[Importe mensual]]&lt;&gt;"",Gastos[[#This Row],[Importe mensual]]/Ingresos,"")</f>
        <v>3.485535029627048E-2</v>
      </c>
    </row>
    <row r="10" spans="1:7" ht="24" customHeight="1" x14ac:dyDescent="0.3">
      <c r="B10" s="6" t="s">
        <v>12</v>
      </c>
      <c r="C10" s="6" t="s">
        <v>28</v>
      </c>
      <c r="D10" s="20">
        <v>1600</v>
      </c>
      <c r="E10" s="6" t="s">
        <v>37</v>
      </c>
      <c r="F10"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1600</v>
      </c>
      <c r="G10" s="7">
        <f>IF(Gastos[[#This Row],[Importe mensual]]&lt;&gt;"",Gastos[[#This Row],[Importe mensual]]/Ingresos,"")</f>
        <v>0.27884280237016384</v>
      </c>
    </row>
    <row r="11" spans="1:7" ht="24" customHeight="1" x14ac:dyDescent="0.3">
      <c r="B11" s="6" t="s">
        <v>13</v>
      </c>
      <c r="C11" s="6" t="s">
        <v>28</v>
      </c>
      <c r="D11" s="20">
        <v>60</v>
      </c>
      <c r="E11" s="6" t="s">
        <v>37</v>
      </c>
      <c r="F11"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60</v>
      </c>
      <c r="G11" s="7">
        <f>IF(Gastos[[#This Row],[Importe mensual]]&lt;&gt;"",Gastos[[#This Row],[Importe mensual]]/Ingresos,"")</f>
        <v>1.0456605088881143E-2</v>
      </c>
    </row>
    <row r="12" spans="1:7" ht="24" customHeight="1" x14ac:dyDescent="0.3">
      <c r="B12" s="6" t="s">
        <v>14</v>
      </c>
      <c r="C12" s="6" t="s">
        <v>29</v>
      </c>
      <c r="D12" s="20">
        <v>70</v>
      </c>
      <c r="E12" s="6" t="s">
        <v>37</v>
      </c>
      <c r="F12"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70</v>
      </c>
      <c r="G12" s="7">
        <f>IF(Gastos[[#This Row],[Importe mensual]]&lt;&gt;"",Gastos[[#This Row],[Importe mensual]]/Ingresos,"")</f>
        <v>1.2199372603694667E-2</v>
      </c>
    </row>
    <row r="13" spans="1:7" ht="24" customHeight="1" x14ac:dyDescent="0.3">
      <c r="B13" s="6" t="s">
        <v>15</v>
      </c>
      <c r="C13" s="6" t="s">
        <v>30</v>
      </c>
      <c r="D13" s="20">
        <v>300</v>
      </c>
      <c r="E13" s="6" t="s">
        <v>38</v>
      </c>
      <c r="F13"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25</v>
      </c>
      <c r="G13" s="7">
        <f>IF(Gastos[[#This Row],[Importe mensual]]&lt;&gt;"",Gastos[[#This Row],[Importe mensual]]/Ingresos,"")</f>
        <v>4.35691878703381E-3</v>
      </c>
    </row>
    <row r="14" spans="1:7" ht="24" customHeight="1" x14ac:dyDescent="0.3">
      <c r="B14" s="6" t="s">
        <v>16</v>
      </c>
      <c r="C14" s="6" t="s">
        <v>30</v>
      </c>
      <c r="D14" s="20">
        <v>60</v>
      </c>
      <c r="E14" s="6" t="s">
        <v>37</v>
      </c>
      <c r="F14"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60</v>
      </c>
      <c r="G14" s="7">
        <f>IF(Gastos[[#This Row],[Importe mensual]]&lt;&gt;"",Gastos[[#This Row],[Importe mensual]]/Ingresos,"")</f>
        <v>1.0456605088881143E-2</v>
      </c>
    </row>
    <row r="15" spans="1:7" ht="24" customHeight="1" x14ac:dyDescent="0.3">
      <c r="B15" s="6" t="s">
        <v>17</v>
      </c>
      <c r="C15" s="6" t="s">
        <v>30</v>
      </c>
      <c r="D15" s="20">
        <v>70</v>
      </c>
      <c r="E15" s="6" t="s">
        <v>38</v>
      </c>
      <c r="F15"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6</v>
      </c>
      <c r="G15" s="7">
        <f>IF(Gastos[[#This Row],[Importe mensual]]&lt;&gt;"",Gastos[[#This Row],[Importe mensual]]/Ingresos,"")</f>
        <v>1.0456605088881143E-3</v>
      </c>
    </row>
    <row r="16" spans="1:7" ht="24" customHeight="1" x14ac:dyDescent="0.3">
      <c r="B16" s="6" t="s">
        <v>18</v>
      </c>
      <c r="C16" s="6" t="s">
        <v>31</v>
      </c>
      <c r="D16" s="20">
        <v>100</v>
      </c>
      <c r="E16" s="6" t="s">
        <v>36</v>
      </c>
      <c r="F16"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400</v>
      </c>
      <c r="G16" s="7">
        <f>IF(Gastos[[#This Row],[Importe mensual]]&lt;&gt;"",Gastos[[#This Row],[Importe mensual]]/Ingresos,"")</f>
        <v>6.971070059254096E-2</v>
      </c>
    </row>
    <row r="17" spans="2:7" ht="24" customHeight="1" x14ac:dyDescent="0.3">
      <c r="B17" s="6" t="s">
        <v>19</v>
      </c>
      <c r="C17" s="6" t="s">
        <v>31</v>
      </c>
      <c r="D17" s="20">
        <v>25</v>
      </c>
      <c r="E17" s="6" t="s">
        <v>36</v>
      </c>
      <c r="F17"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100</v>
      </c>
      <c r="G17" s="7">
        <f>IF(Gastos[[#This Row],[Importe mensual]]&lt;&gt;"",Gastos[[#This Row],[Importe mensual]]/Ingresos,"")</f>
        <v>1.742767514813524E-2</v>
      </c>
    </row>
    <row r="18" spans="2:7" ht="24" customHeight="1" x14ac:dyDescent="0.3">
      <c r="B18" s="6" t="s">
        <v>20</v>
      </c>
      <c r="C18" s="6" t="s">
        <v>29</v>
      </c>
      <c r="D18" s="20">
        <v>170</v>
      </c>
      <c r="E18" s="6" t="s">
        <v>38</v>
      </c>
      <c r="F18"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14</v>
      </c>
      <c r="G18" s="7">
        <f>IF(Gastos[[#This Row],[Importe mensual]]&lt;&gt;"",Gastos[[#This Row],[Importe mensual]]/Ingresos,"")</f>
        <v>2.4398745207389336E-3</v>
      </c>
    </row>
    <row r="19" spans="2:7" ht="24" customHeight="1" x14ac:dyDescent="0.3">
      <c r="B19" s="6" t="s">
        <v>21</v>
      </c>
      <c r="C19" s="6" t="s">
        <v>30</v>
      </c>
      <c r="D19" s="20">
        <v>60</v>
      </c>
      <c r="E19" s="6" t="s">
        <v>37</v>
      </c>
      <c r="F19"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60</v>
      </c>
      <c r="G19" s="7">
        <f>IF(Gastos[[#This Row],[Importe mensual]]&lt;&gt;"",Gastos[[#This Row],[Importe mensual]]/Ingresos,"")</f>
        <v>1.0456605088881143E-2</v>
      </c>
    </row>
    <row r="20" spans="2:7" ht="24" customHeight="1" x14ac:dyDescent="0.3">
      <c r="B20" s="6" t="s">
        <v>22</v>
      </c>
      <c r="C20" s="6" t="s">
        <v>29</v>
      </c>
      <c r="D20" s="20">
        <v>50</v>
      </c>
      <c r="E20" s="6" t="s">
        <v>38</v>
      </c>
      <c r="F20"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4</v>
      </c>
      <c r="G20" s="7">
        <f>IF(Gastos[[#This Row],[Importe mensual]]&lt;&gt;"",Gastos[[#This Row],[Importe mensual]]/Ingresos,"")</f>
        <v>6.971070059254096E-4</v>
      </c>
    </row>
    <row r="21" spans="2:7" ht="24" customHeight="1" x14ac:dyDescent="0.3">
      <c r="B21" s="6" t="s">
        <v>23</v>
      </c>
      <c r="C21" s="6" t="s">
        <v>30</v>
      </c>
      <c r="D21" s="20">
        <v>70</v>
      </c>
      <c r="E21" s="6" t="s">
        <v>37</v>
      </c>
      <c r="F21"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70</v>
      </c>
      <c r="G21" s="7">
        <f>IF(Gastos[[#This Row],[Importe mensual]]&lt;&gt;"",Gastos[[#This Row],[Importe mensual]]/Ingresos,"")</f>
        <v>1.2199372603694667E-2</v>
      </c>
    </row>
    <row r="22" spans="2:7" ht="24" customHeight="1" x14ac:dyDescent="0.3">
      <c r="B22" s="6" t="s">
        <v>24</v>
      </c>
      <c r="C22" s="6" t="s">
        <v>29</v>
      </c>
      <c r="D22" s="20">
        <v>100</v>
      </c>
      <c r="E22" s="6" t="s">
        <v>37</v>
      </c>
      <c r="F22"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100</v>
      </c>
      <c r="G22" s="7">
        <f>IF(Gastos[[#This Row],[Importe mensual]]&lt;&gt;"",Gastos[[#This Row],[Importe mensual]]/Ingresos,"")</f>
        <v>1.742767514813524E-2</v>
      </c>
    </row>
    <row r="23" spans="2:7" ht="24" customHeight="1" x14ac:dyDescent="0.3">
      <c r="B23" s="6" t="s">
        <v>25</v>
      </c>
      <c r="C23" s="6" t="s">
        <v>30</v>
      </c>
      <c r="D23" s="20">
        <v>500</v>
      </c>
      <c r="E23" s="6" t="s">
        <v>38</v>
      </c>
      <c r="F23" s="20">
        <f>IF(Gastos[[#This Row],[Importe]]&gt;0,IF(Gastos[[#This Row],[Frecuencia]]&lt;&gt;"",ROUND(IF(Gastos[[#This Row],[Frecuencia]]="Mensual",Gastos[Importe],IF(Gastos[[#This Row],[Frecuencia]]="Semanal",Gastos[[#This Row],[Importe]]*4,IF(Gastos[[#This Row],[Frecuencia]]="Trimestral",Gastos[[#This Row],[Importe]]/3,IF(Gastos[[#This Row],[Frecuencia]]="Cada seis meses",Gastos[[#This Row],[Importe]]/6,IF(Gastos[[#This Row],[Frecuencia]]="Anual",Gastos[[#This Row],[Importe]]/12,IF(Gastos[[#This Row],[Frecuencia]]="Cada dos semanas",Gastos[[#This Row],[Importe]]*2,IF(Gastos[[#This Row],[Frecuencia]]="Cada dos meses",Gastos[[#This Row],[Importe]]/2,""))))))),0),""),"")</f>
        <v>42</v>
      </c>
      <c r="G23" s="7">
        <f>IF(Gastos[[#This Row],[Importe mensual]]&lt;&gt;"",Gastos[[#This Row],[Importe mensual]]/Ingresos,"")</f>
        <v>7.3196235622168E-3</v>
      </c>
    </row>
  </sheetData>
  <mergeCells count="2">
    <mergeCell ref="B1:C1"/>
    <mergeCell ref="D1:G1"/>
  </mergeCells>
  <conditionalFormatting sqref="G3">
    <cfRule type="expression" dxfId="13" priority="2">
      <formula>G3&lt;=0</formula>
    </cfRule>
    <cfRule type="expression" dxfId="12" priority="3">
      <formula>G3&gt;0</formula>
    </cfRule>
  </conditionalFormatting>
  <dataValidations count="5">
    <dataValidation allowBlank="1" showInputMessage="1" showErrorMessage="1" prompt="Cree una rueda presupuestaria en esta hoja. El título está en la celda de la derecha y la sugerencia en la celda D1. Otras instrucciones útiles sobre cómo usar esta hoja de cálculo se encuentran en las celdas de esta columna. Flecha abajo para empezar." sqref="A1" xr:uid="{9F01452D-FD56-4387-BFD5-A5D668D81461}"/>
    <dataValidation allowBlank="1" showInputMessage="1" showErrorMessage="1" prompt="La etiqueta de ingresos mensuales está en la celda de la derecha, el gráfico de anillos que muestra los gastos y ahorros está en la celda C2, y la etiqueta de la cantidad ahorrada está en la celda G2." sqref="A2" xr:uid="{5E67A332-E767-41E5-98BF-69F2088ECB1C}"/>
    <dataValidation allowBlank="1" showInputMessage="1" showErrorMessage="1" prompt="El gráfico de anillos que muestra la proporción entre gastos y ahorros se encuentra en esta celda." sqref="C2" xr:uid="{6A20510C-E456-4C61-885F-4ACDBF1C2749}"/>
    <dataValidation allowBlank="1" showInputMessage="1" showErrorMessage="1" prompt="Escriba los ingresos mensuales en la celda de la derecha. La cantidad de ahorro se calculará automáticamente en la celda G3. La siguiente instrucción está en la celda A6." sqref="A3" xr:uid="{DB3F9EA6-C8BD-414D-A416-6F71C0203F89}"/>
    <dataValidation allowBlank="1" showInputMessage="1" showErrorMessage="1" prompt="Escriba los detalles en la tabla Gastos que comienza en la celda de la derecha." sqref="A6" xr:uid="{CB3857F1-CB65-4CD3-94F5-16BB2D675D6B}"/>
  </dataValidations>
  <pageMargins left="0.7" right="0.7" top="0.75" bottom="0.75" header="0.3" footer="0.3"/>
  <pageSetup paperSize="9" scale="78" fitToHeight="0" orientation="portrait" r:id="rId1"/>
  <rowBreaks count="1" manualBreakCount="1">
    <brk id="18" max="16383" man="1"/>
  </rowBreaks>
  <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a category from the drop-down list" xr:uid="{00000000-0002-0000-0000-000000000000}">
          <x14:formula1>
            <xm:f>Datos!$A$3:$A$8</xm:f>
          </x14:formula1>
          <xm:sqref>C7:C23</xm:sqref>
        </x14:dataValidation>
        <x14:dataValidation type="list" errorStyle="warning" allowBlank="1" showErrorMessage="1" error="Please select a frequency from the drop-down list" xr:uid="{00000000-0002-0000-0000-000001000000}">
          <x14:formula1>
            <xm:f>Datos!$D$3:$D$9</xm:f>
          </x14:formula1>
          <xm:sqref>E7:E23</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E10"/>
  <sheetViews>
    <sheetView showGridLines="0" zoomScaleNormal="100" workbookViewId="0"/>
  </sheetViews>
  <sheetFormatPr baseColWidth="10" defaultColWidth="8.88671875" defaultRowHeight="17.25" x14ac:dyDescent="0.3"/>
  <cols>
    <col min="1" max="1" width="17.77734375" customWidth="1"/>
    <col min="2" max="2" width="20.88671875" customWidth="1"/>
    <col min="3" max="3" width="20.44140625" customWidth="1"/>
    <col min="4" max="4" width="20.109375" customWidth="1"/>
    <col min="5" max="5" width="11.44140625" customWidth="1"/>
  </cols>
  <sheetData>
    <row r="1" spans="1:5" x14ac:dyDescent="0.3">
      <c r="A1" t="s">
        <v>43</v>
      </c>
    </row>
    <row r="2" spans="1:5" ht="44.25" customHeight="1" x14ac:dyDescent="0.3">
      <c r="A2" s="3" t="s">
        <v>44</v>
      </c>
      <c r="B2" s="3" t="s">
        <v>46</v>
      </c>
      <c r="C2" s="3" t="s">
        <v>48</v>
      </c>
      <c r="D2" s="3" t="s">
        <v>34</v>
      </c>
      <c r="E2" s="3" t="s">
        <v>45</v>
      </c>
    </row>
    <row r="3" spans="1:5" x14ac:dyDescent="0.3">
      <c r="A3" t="s">
        <v>28</v>
      </c>
      <c r="B3" s="21">
        <f>IF(SUMIF(Gastos[Categoría],"Casa",Gastos[Importe mensual])&gt;0,SUMIF(Gastos[Categoría],"Casa",Gastos[Importe mensual]),NA())</f>
        <v>1660</v>
      </c>
      <c r="C3" s="4">
        <f>IF(B3&gt;0,B3/Ingresos,"")</f>
        <v>0.289299407459045</v>
      </c>
      <c r="D3" s="8" t="s">
        <v>36</v>
      </c>
      <c r="E3" s="21">
        <f>Ingresos-SUM(Gastos[Importe mensual])</f>
        <v>2777</v>
      </c>
    </row>
    <row r="4" spans="1:5" x14ac:dyDescent="0.3">
      <c r="A4" t="s">
        <v>29</v>
      </c>
      <c r="B4" s="21">
        <f>IF(SUMIF(Gastos[Categoría],"Entretenimiento",Gastos[Importe mensual])&gt;0,SUMIF(Gastos[Categoría],"Entretenimiento",Gastos[Importe mensual]),NA())</f>
        <v>188</v>
      </c>
      <c r="C4" s="4">
        <f>IF(B4&gt;0,B4/Ingresos,"")</f>
        <v>3.276402927849425E-2</v>
      </c>
      <c r="D4" s="8" t="s">
        <v>37</v>
      </c>
    </row>
    <row r="5" spans="1:5" x14ac:dyDescent="0.3">
      <c r="A5" t="s">
        <v>27</v>
      </c>
      <c r="B5" s="21">
        <f>IF(SUMIF(Gastos[Categoría],"Transporte",Gastos[Importe mensual])&gt;0,SUMIF(Gastos[Categoría],"Transporte",Gastos[Importe mensual]),NA())</f>
        <v>350</v>
      </c>
      <c r="C5" s="4">
        <f>IF(B5&gt;0,B5/Ingresos,"")</f>
        <v>6.099686301847333E-2</v>
      </c>
      <c r="D5" s="8" t="s">
        <v>49</v>
      </c>
    </row>
    <row r="6" spans="1:5" x14ac:dyDescent="0.3">
      <c r="A6" t="s">
        <v>31</v>
      </c>
      <c r="B6" s="21">
        <f>IF(SUMIF(Gastos[Categoría],"Comida",Gastos[Importe mensual])&gt;0,SUMIF(Gastos[Categoría],"Comida",Gastos[Importe mensual]),NA())</f>
        <v>500</v>
      </c>
      <c r="C6" s="4">
        <f>IF(B6&gt;0,B6/Ingresos,"")</f>
        <v>8.713837574067619E-2</v>
      </c>
      <c r="D6" s="8" t="s">
        <v>35</v>
      </c>
    </row>
    <row r="7" spans="1:5" x14ac:dyDescent="0.3">
      <c r="A7" t="s">
        <v>30</v>
      </c>
      <c r="B7" s="21">
        <f>IF(SUMIF(Gastos[Categoría],"Varios",Gastos[Importe mensual])&gt;0,SUMIF(Gastos[Categoría],"Varios",Gastos[Importe mensual]),NA())</f>
        <v>263</v>
      </c>
      <c r="C7" s="4">
        <f>IF(B7&gt;0,B7/Ingresos,"")</f>
        <v>4.583478563959568E-2</v>
      </c>
      <c r="D7" s="8" t="s">
        <v>38</v>
      </c>
    </row>
    <row r="8" spans="1:5" x14ac:dyDescent="0.3">
      <c r="A8" t="s">
        <v>45</v>
      </c>
      <c r="B8" s="21">
        <f>IF(E3&gt;0,E3,NA())</f>
        <v>2777</v>
      </c>
      <c r="C8" s="4">
        <f>IF(B8&gt;0,B8/Ingresos,"")</f>
        <v>0.4839665388637156</v>
      </c>
      <c r="D8" s="8" t="s">
        <v>50</v>
      </c>
    </row>
    <row r="9" spans="1:5" x14ac:dyDescent="0.3">
      <c r="C9" s="9"/>
      <c r="D9" s="8" t="s">
        <v>51</v>
      </c>
    </row>
    <row r="10" spans="1:5" x14ac:dyDescent="0.3">
      <c r="B10" s="10" t="s">
        <v>47</v>
      </c>
      <c r="C10" s="11">
        <f>SUM(C3:C8)</f>
        <v>1</v>
      </c>
    </row>
  </sheetData>
  <pageMargins left="0.7" right="0.7" top="0.75" bottom="0.75" header="0.3" footer="0.3"/>
  <pageSetup paperSize="9" orientation="portrait" r:id="rId1"/>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3.xml><?xml version="1.0" encoding="utf-8"?>
<?mso-contentType ?>
<FormTemplates xmlns="http://schemas.microsoft.com/sharepoint/v3/contenttype/forms">
  <Display>DocumentLibraryForm</Display>
  <Edit>DocumentLibraryForm</Edit>
  <New>DocumentLibraryForm</New>
</FormTemplates>
</file>

<file path=customXml/item3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1.xml><?xml version="1.0" encoding="utf-8"?>
<ds:datastoreItem xmlns:ds="http://schemas.openxmlformats.org/officeDocument/2006/customXml" ds:itemID="{2A833AC5-FDBB-4158-9C74-01BB5FD24E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3.xml><?xml version="1.0" encoding="utf-8"?>
<ds:datastoreItem xmlns:ds="http://schemas.openxmlformats.org/officeDocument/2006/customXml" ds:itemID="{FD2EF11B-982B-4802-AABE-9CA46A15CFB7}">
  <ds:schemaRefs>
    <ds:schemaRef ds:uri="http://schemas.microsoft.com/sharepoint/v3/contenttype/forms"/>
  </ds:schemaRefs>
</ds:datastoreItem>
</file>

<file path=customXml/itemProps32.xml><?xml version="1.0" encoding="utf-8"?>
<ds:datastoreItem xmlns:ds="http://schemas.openxmlformats.org/officeDocument/2006/customXml" ds:itemID="{5F7FDDD5-DADE-4A79-8EED-779A18B9F0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ap:Properties xmlns:vt="http://schemas.openxmlformats.org/officeDocument/2006/docPropsVTypes" xmlns:ap="http://schemas.openxmlformats.org/officeDocument/2006/extended-properties">
  <ap:Template>TM16400946</ap:Template>
  <ap:DocSecurity>0</ap:DocSecurity>
  <ap:ScaleCrop>false</ap:ScaleCrop>
  <ap:HeadingPairs>
    <vt:vector baseType="variant" size="4">
      <vt:variant>
        <vt:lpstr>Hojas de cálculo</vt:lpstr>
      </vt:variant>
      <vt:variant>
        <vt:i4>3</vt:i4>
      </vt:variant>
      <vt:variant>
        <vt:lpstr>Rangos con nombre</vt:lpstr>
      </vt:variant>
      <vt:variant>
        <vt:i4>5</vt:i4>
      </vt:variant>
    </vt:vector>
  </ap:HeadingPairs>
  <ap:TitlesOfParts>
    <vt:vector baseType="lpstr" size="8">
      <vt:lpstr>Inicio</vt:lpstr>
      <vt:lpstr>Rueda presupuestaria</vt:lpstr>
      <vt:lpstr>Datos</vt:lpstr>
      <vt:lpstr>Ahorros</vt:lpstr>
      <vt:lpstr>Categorías</vt:lpstr>
      <vt:lpstr>ImportePorCategoría</vt:lpstr>
      <vt:lpstr>Ingresos</vt:lpstr>
      <vt:lpstr>'Rueda presupuestaria'!Títulos_a_imprimir</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2022-02-14T06:45:47Z</dcterms:created>
  <dcterms:modified xsi:type="dcterms:W3CDTF">2022-04-28T05:53:45Z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