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adetoro/Documents/BootCamp/"/>
    </mc:Choice>
  </mc:AlternateContent>
  <xr:revisionPtr revIDLastSave="0" documentId="8_{D55E1E0B-8AF5-EE4B-849D-4A93C920CFE9}" xr6:coauthVersionLast="47" xr6:coauthVersionMax="47" xr10:uidLastSave="{00000000-0000-0000-0000-000000000000}"/>
  <bookViews>
    <workbookView xWindow="0" yWindow="760" windowWidth="30240" windowHeight="17180" activeTab="4" xr2:uid="{00000000-000D-0000-FFFF-FFFF00000000}"/>
  </bookViews>
  <sheets>
    <sheet name="Sheet10" sheetId="11" r:id="rId1"/>
    <sheet name="  " sheetId="1" r:id="rId2"/>
    <sheet name="Sheet1" sheetId="2" r:id="rId3"/>
    <sheet name="Sheet3" sheetId="4" r:id="rId4"/>
    <sheet name="Sheet4" sheetId="5" r:id="rId5"/>
    <sheet name="Sheet5" sheetId="6" r:id="rId6"/>
    <sheet name="Sheet8" sheetId="9" r:id="rId7"/>
    <sheet name="Successful Backers" sheetId="7" r:id="rId8"/>
    <sheet name="Failed Backers" sheetId="8" r:id="rId9"/>
  </sheets>
  <definedNames>
    <definedName name="_xlnm._FilterDatabase" localSheetId="1" hidden="1">'  '!$A$1:$W$1001</definedName>
    <definedName name="_xlnm._FilterDatabase" localSheetId="8" hidden="1">'Failed Backers'!$D$5:$E$369</definedName>
    <definedName name="_xlnm._FilterDatabase" localSheetId="7" hidden="1">'Successful Backers'!$D$3:$E$568</definedName>
    <definedName name="Backers">'Successful Backers'!$E$4:$E$568</definedName>
    <definedName name="Backersf">'Failed Backers'!$E$5:$E$369</definedName>
    <definedName name="BackersH">'  '!$H:$H</definedName>
    <definedName name="BackersS">'Successful Backers'!$E$4:$E$568</definedName>
    <definedName name="goal">'  '!$D$1:$D$1001</definedName>
    <definedName name="outcome">'  '!$G$1:$G$1001</definedName>
    <definedName name="SBackers">'Successful Backers'!$E$4:$E$568</definedName>
  </definedNames>
  <calcPr calcId="191029"/>
  <pivotCaches>
    <pivotCache cacheId="8" r:id="rId10"/>
    <pivotCache cacheId="2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8" l="1"/>
  <c r="L6" i="8"/>
  <c r="K6" i="8"/>
  <c r="J6" i="8"/>
  <c r="I6" i="8"/>
  <c r="H6" i="8"/>
  <c r="I4" i="7"/>
  <c r="M4" i="7"/>
  <c r="L4" i="7"/>
  <c r="K4" i="7"/>
  <c r="J4" i="7"/>
  <c r="H4" i="7"/>
  <c r="F18" i="6"/>
  <c r="F17" i="6"/>
  <c r="F16" i="6"/>
  <c r="F15" i="6"/>
  <c r="F14" i="6"/>
  <c r="F11" i="6"/>
  <c r="F10" i="6"/>
  <c r="E14" i="6"/>
  <c r="D14" i="6"/>
  <c r="F13" i="6"/>
  <c r="F12" i="6"/>
  <c r="F9" i="6"/>
  <c r="F8" i="6"/>
  <c r="F7" i="6"/>
  <c r="E9" i="6"/>
  <c r="E10" i="6"/>
  <c r="E11" i="6"/>
  <c r="E12" i="6"/>
  <c r="E13" i="6"/>
  <c r="E15" i="6"/>
  <c r="E16" i="6"/>
  <c r="E17" i="6"/>
  <c r="D17" i="6"/>
  <c r="E18" i="6"/>
  <c r="D18" i="6"/>
  <c r="D16" i="6"/>
  <c r="D15" i="6"/>
  <c r="D13" i="6"/>
  <c r="D12" i="6"/>
  <c r="D8" i="6"/>
  <c r="D11" i="6"/>
  <c r="D10" i="6"/>
  <c r="D9" i="6"/>
  <c r="E8" i="6"/>
  <c r="E7" i="6"/>
  <c r="D7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7" i="6" l="1"/>
  <c r="I7" i="6" s="1"/>
  <c r="G18" i="6"/>
  <c r="H18" i="6" s="1"/>
  <c r="G17" i="6"/>
  <c r="H17" i="6" s="1"/>
  <c r="G16" i="6"/>
  <c r="J16" i="6" s="1"/>
  <c r="G15" i="6"/>
  <c r="J15" i="6" s="1"/>
  <c r="G14" i="6"/>
  <c r="I14" i="6" s="1"/>
  <c r="G13" i="6"/>
  <c r="I13" i="6" s="1"/>
  <c r="G12" i="6"/>
  <c r="H12" i="6" s="1"/>
  <c r="G11" i="6"/>
  <c r="H11" i="6" s="1"/>
  <c r="G10" i="6"/>
  <c r="H10" i="6" s="1"/>
  <c r="G9" i="6"/>
  <c r="J9" i="6" s="1"/>
  <c r="G8" i="6"/>
  <c r="J8" i="6" s="1"/>
  <c r="J17" i="6" l="1"/>
  <c r="J7" i="6"/>
  <c r="H16" i="6"/>
  <c r="I18" i="6"/>
  <c r="I16" i="6"/>
  <c r="I10" i="6"/>
  <c r="J13" i="6"/>
  <c r="J14" i="6"/>
  <c r="J18" i="6"/>
  <c r="I17" i="6"/>
  <c r="H13" i="6"/>
  <c r="H14" i="6"/>
  <c r="H7" i="6"/>
  <c r="I8" i="6"/>
  <c r="J12" i="6"/>
  <c r="I11" i="6"/>
  <c r="H8" i="6"/>
  <c r="J10" i="6"/>
  <c r="J11" i="6"/>
  <c r="I12" i="6"/>
  <c r="I15" i="6"/>
  <c r="H9" i="6"/>
  <c r="I9" i="6"/>
  <c r="H15" i="6"/>
</calcChain>
</file>

<file path=xl/sharedStrings.xml><?xml version="1.0" encoding="utf-8"?>
<sst xmlns="http://schemas.openxmlformats.org/spreadsheetml/2006/main" count="8046" uniqueCount="2113">
  <si>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</si>
  <si>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</si>
  <si>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</si>
  <si>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</si>
  <si>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</si>
  <si>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</si>
  <si>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</si>
  <si>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</si>
  <si>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</si>
  <si>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</si>
  <si>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</si>
  <si>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</si>
  <si>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</si>
  <si>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</si>
  <si>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</si>
  <si>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</si>
  <si>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</si>
  <si>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</si>
  <si>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</si>
  <si>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</si>
  <si>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</si>
  <si>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</si>
  <si>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</si>
  <si>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</si>
  <si>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</si>
  <si>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</si>
  <si>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</si>
  <si>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</si>
  <si>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</si>
  <si>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</si>
  <si>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</si>
  <si>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</si>
  <si>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</si>
  <si>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</si>
  <si>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</si>
  <si>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</si>
  <si>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</si>
  <si>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</si>
  <si>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</si>
  <si>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</si>
  <si>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</si>
  <si>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</si>
  <si>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</si>
  <si>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</si>
  <si>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</si>
  <si>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</si>
  <si>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</si>
  <si>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</si>
  <si>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</si>
  <si>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</si>
  <si>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</si>
  <si>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</si>
  <si>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</si>
  <si>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</si>
  <si>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</si>
  <si>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</si>
  <si>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</si>
  <si>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</si>
  <si>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</si>
  <si>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</si>
  <si>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</si>
  <si>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</si>
  <si>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</si>
  <si>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</si>
  <si>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</si>
  <si>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</si>
  <si>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</si>
  <si>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</si>
  <si>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</si>
  <si>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</si>
  <si>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</si>
  <si>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</si>
  <si>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</si>
  <si>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</si>
  <si>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</si>
  <si>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</si>
  <si>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</si>
  <si>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</si>
  <si>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</si>
  <si>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</si>
  <si>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</si>
  <si>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</si>
  <si>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</si>
  <si>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</si>
  <si>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</si>
  <si>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</si>
  <si>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</si>
  <si>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</si>
  <si>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</si>
  <si>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</si>
  <si>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</si>
  <si>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</si>
  <si>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</si>
  <si>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</si>
  <si>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</si>
  <si>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</si>
  <si>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</si>
  <si>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</si>
  <si>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</si>
  <si>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</si>
  <si>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</si>
  <si>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</si>
  <si>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</si>
  <si>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</si>
  <si>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</si>
  <si>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</si>
  <si>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</si>
  <si>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</si>
  <si>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</si>
  <si>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</si>
  <si>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</si>
  <si>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</si>
  <si>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</si>
  <si>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</si>
  <si>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</si>
  <si>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</si>
  <si>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</si>
  <si>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</si>
  <si>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</si>
  <si>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</si>
  <si>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</si>
  <si>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</si>
  <si>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</si>
  <si>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</si>
  <si>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</si>
  <si>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</si>
  <si>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</si>
  <si>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</si>
  <si>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</si>
  <si>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</si>
  <si>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</si>
  <si>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</si>
  <si>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</si>
  <si>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</si>
  <si>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</si>
  <si>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</si>
  <si>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</si>
  <si>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</si>
  <si>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</si>
  <si>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</si>
  <si>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</si>
  <si>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</si>
  <si>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</si>
  <si>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</si>
  <si>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</si>
  <si>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</si>
  <si>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</si>
  <si>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</si>
  <si>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</si>
  <si>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</si>
  <si>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</si>
  <si>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</si>
  <si>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</si>
  <si>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</si>
  <si>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</si>
  <si>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</si>
  <si>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</si>
  <si>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</si>
  <si>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</si>
  <si>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</si>
  <si>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</si>
  <si>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</si>
  <si>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</si>
  <si>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</si>
  <si>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</si>
  <si>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</si>
  <si>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</si>
  <si>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</si>
  <si>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</si>
  <si>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</si>
  <si>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</si>
  <si>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</si>
  <si>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</si>
  <si>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</si>
  <si>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</si>
  <si>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</si>
  <si>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</si>
  <si>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</si>
  <si>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</si>
  <si>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</si>
  <si>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</si>
  <si>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</si>
  <si>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</si>
  <si>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</si>
  <si>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</si>
  <si>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</si>
  <si>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</si>
  <si>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</si>
  <si>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</si>
  <si>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</si>
  <si>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</si>
  <si>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</si>
  <si>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</si>
  <si>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</si>
  <si>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</si>
  <si>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</si>
  <si>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</si>
  <si>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</si>
  <si>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</si>
  <si>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</si>
  <si>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</si>
  <si>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</si>
  <si>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</si>
  <si>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</si>
  <si>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</si>
  <si>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</si>
  <si>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</si>
  <si>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</si>
  <si>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</si>
  <si>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</si>
  <si>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</si>
  <si>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</si>
  <si>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</si>
  <si>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</si>
  <si>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</si>
  <si>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</si>
  <si>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</si>
  <si>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</si>
  <si>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</si>
  <si>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</si>
  <si>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</si>
  <si>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</si>
  <si>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</si>
  <si>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</si>
  <si>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</si>
  <si>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</si>
  <si>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</si>
  <si>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</si>
  <si>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</si>
  <si>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</si>
  <si>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</si>
  <si>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</si>
  <si>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</si>
  <si>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</si>
  <si>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</si>
  <si>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</si>
  <si>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</si>
  <si>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</si>
  <si>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</si>
  <si>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</si>
  <si>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</si>
  <si>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</si>
  <si>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</si>
  <si>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</si>
  <si>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</si>
  <si>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</si>
  <si>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</si>
  <si>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</si>
  <si>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</si>
  <si>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</si>
  <si>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</si>
  <si>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</si>
  <si>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</si>
  <si>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</si>
  <si>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</si>
  <si>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</si>
  <si>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</si>
  <si>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</si>
  <si>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</si>
  <si>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</si>
  <si>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</si>
  <si>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</si>
  <si>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</si>
  <si>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</si>
  <si>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</si>
  <si>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</si>
  <si>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</si>
  <si>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</si>
  <si>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</si>
  <si>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</si>
  <si>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</si>
  <si>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</si>
  <si>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</si>
  <si>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</si>
  <si>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</si>
  <si>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</si>
  <si>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</si>
  <si>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</si>
  <si>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</si>
  <si>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</si>
  <si>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</si>
  <si>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</si>
  <si>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</si>
  <si>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</si>
  <si>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</si>
  <si>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</si>
  <si>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</si>
  <si>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</si>
  <si>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</si>
  <si>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</si>
  <si>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</si>
  <si>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</si>
  <si>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</si>
  <si>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</si>
  <si>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</si>
  <si>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</si>
  <si>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</si>
  <si>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</si>
  <si>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</si>
  <si>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</si>
  <si>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</si>
  <si>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</si>
  <si>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</si>
  <si>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</si>
  <si>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</si>
  <si>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</si>
  <si>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</si>
  <si>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</si>
  <si>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</si>
  <si>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</si>
  <si>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</si>
  <si>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</si>
  <si>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</si>
  <si>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</si>
  <si>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</si>
  <si>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</si>
  <si>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</si>
  <si>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</si>
  <si>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</si>
  <si>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</si>
  <si>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</si>
  <si>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</si>
  <si>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</si>
  <si>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</si>
  <si>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</si>
  <si>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</si>
  <si>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</si>
  <si>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</si>
  <si>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</si>
  <si>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</si>
  <si>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</si>
  <si>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</si>
  <si>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</si>
  <si>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</si>
  <si>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</si>
  <si>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</si>
  <si>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</si>
  <si>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</si>
  <si>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</si>
  <si>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</si>
  <si>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</si>
  <si>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</si>
  <si>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</si>
  <si>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</si>
  <si>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</si>
  <si>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</si>
  <si>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</si>
  <si>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</si>
  <si>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</si>
  <si>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</si>
  <si>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</si>
  <si>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</si>
  <si>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</si>
  <si>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</si>
  <si>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</si>
  <si>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</si>
  <si>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</si>
  <si>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</si>
  <si>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</si>
  <si>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</si>
  <si>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</si>
  <si>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</si>
  <si>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</si>
  <si>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</si>
  <si>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</si>
  <si>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</si>
  <si>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</si>
  <si>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</si>
  <si>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</si>
  <si>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</si>
  <si>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</si>
  <si>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</si>
  <si>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</si>
  <si>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</si>
  <si>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</si>
  <si>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</si>
  <si>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</si>
  <si>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</si>
  <si>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</si>
  <si>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</si>
  <si>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</si>
  <si>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</si>
  <si>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</si>
  <si>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</si>
  <si>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</si>
  <si>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</si>
  <si>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</si>
  <si>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</si>
  <si>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</si>
  <si>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</si>
  <si>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</si>
  <si>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</si>
  <si>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</si>
  <si>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</si>
  <si>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</si>
  <si>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</si>
  <si>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</si>
  <si>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</si>
  <si>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</si>
  <si>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</si>
  <si>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</si>
  <si>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</si>
  <si>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</si>
  <si>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</si>
  <si>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</si>
  <si>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</si>
  <si>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</si>
  <si>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</si>
  <si>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</si>
  <si>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</si>
  <si>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</si>
  <si>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</si>
  <si>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</si>
  <si>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</si>
  <si>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</si>
  <si>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</si>
  <si>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</si>
  <si>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</si>
  <si>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</si>
  <si>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</si>
  <si>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</si>
  <si>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</si>
  <si>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</si>
  <si>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</si>
  <si>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</si>
  <si>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</si>
  <si>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</si>
  <si>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</si>
  <si>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</si>
  <si>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</si>
  <si>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</si>
  <si>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</si>
  <si>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</si>
  <si>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</si>
  <si>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</si>
  <si>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</si>
  <si>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</si>
  <si>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</si>
  <si>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</si>
  <si>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</si>
  <si>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</si>
  <si>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</si>
  <si>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</si>
  <si>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</si>
  <si>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</si>
  <si>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</si>
  <si>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</si>
  <si>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</si>
  <si>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</si>
  <si>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</si>
  <si>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</si>
  <si>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</si>
  <si>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</si>
  <si>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</si>
  <si>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</si>
  <si>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</si>
  <si>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</si>
  <si>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</si>
  <si>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</si>
  <si>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</si>
  <si>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</si>
  <si>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</si>
  <si>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</si>
  <si>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</si>
  <si>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</si>
  <si>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</si>
  <si>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</si>
  <si>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</si>
  <si>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</si>
  <si>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</si>
  <si>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</si>
  <si>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</si>
  <si>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</si>
  <si>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</si>
  <si>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</si>
  <si>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</si>
  <si>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</si>
  <si>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</si>
  <si>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</si>
  <si>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</si>
  <si>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</si>
  <si>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</si>
  <si>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</si>
  <si>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</si>
  <si>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</si>
  <si>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</si>
  <si>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</si>
  <si>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</si>
  <si>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</si>
  <si>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</si>
  <si>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</si>
  <si>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</si>
  <si>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</si>
  <si>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</si>
  <si>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</si>
  <si>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</si>
  <si>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</si>
  <si>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</si>
  <si>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</si>
  <si>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</si>
  <si>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</si>
  <si>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</si>
  <si>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</si>
  <si>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</si>
  <si>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</si>
  <si>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</si>
  <si>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</si>
  <si>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</si>
  <si>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</si>
  <si>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</si>
  <si>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</si>
  <si>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</si>
  <si>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</si>
  <si>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</si>
  <si>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</si>
  <si>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</si>
  <si>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</si>
  <si>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</si>
  <si>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</si>
  <si>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</si>
  <si>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</si>
  <si>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</si>
  <si>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</si>
  <si>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</si>
  <si>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</si>
  <si>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</si>
  <si>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</si>
  <si>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</si>
  <si>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</si>
  <si>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</si>
  <si>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</si>
  <si>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</si>
  <si>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</si>
  <si>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</si>
  <si>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</si>
  <si>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</si>
  <si>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</si>
  <si>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</si>
  <si>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</si>
  <si>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</si>
  <si>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</si>
  <si>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</si>
  <si>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</si>
  <si>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</si>
  <si>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</si>
  <si>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</si>
  <si>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</si>
  <si>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</si>
  <si>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</si>
  <si>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</si>
  <si>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</si>
  <si>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</si>
  <si>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</si>
  <si>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</si>
  <si>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</si>
  <si>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</si>
  <si>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</si>
  <si>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</si>
  <si>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</si>
  <si>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</si>
  <si>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</si>
  <si>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</si>
  <si>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</si>
  <si>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</si>
  <si>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</si>
  <si>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</si>
  <si>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</si>
  <si>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</si>
  <si>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</si>
  <si>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</si>
  <si>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</si>
  <si>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</si>
  <si>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</si>
  <si>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</si>
  <si>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</si>
  <si>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</si>
  <si>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</si>
  <si>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</si>
  <si>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</si>
  <si>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</si>
  <si>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</si>
  <si>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</si>
  <si>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</si>
  <si>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</si>
  <si>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</si>
  <si>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</si>
  <si>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</si>
  <si>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</si>
  <si>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</si>
  <si>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</si>
  <si>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</si>
  <si>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</si>
  <si>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</si>
  <si>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</si>
  <si>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</si>
  <si>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</si>
  <si>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</si>
  <si>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</si>
  <si>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</si>
  <si>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</si>
  <si>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</si>
  <si>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</si>
  <si>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</si>
  <si>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</si>
  <si>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</si>
  <si>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</si>
  <si>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</si>
  <si>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</si>
  <si>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</si>
  <si>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</si>
  <si>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</si>
  <si>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</si>
  <si>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</si>
  <si>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</si>
  <si>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</si>
  <si>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</si>
  <si>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</si>
  <si>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</si>
  <si>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</si>
  <si>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</si>
  <si>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</si>
  <si>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</si>
  <si>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</si>
  <si>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</si>
  <si>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</si>
  <si>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</si>
  <si>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</si>
  <si>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</si>
  <si>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</si>
  <si>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</si>
  <si>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</si>
  <si>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</si>
  <si>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</si>
  <si>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</si>
  <si>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</si>
  <si>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</si>
  <si>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</si>
  <si>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</si>
  <si>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</si>
  <si>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</si>
  <si>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</si>
  <si>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</si>
  <si>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</si>
  <si>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</si>
  <si>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</si>
  <si>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</si>
  <si>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</si>
  <si>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</si>
  <si>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</si>
  <si>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</si>
  <si>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</si>
  <si>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</si>
  <si>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</si>
  <si>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</si>
  <si>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</si>
  <si>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</si>
  <si>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</si>
  <si>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</si>
  <si>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</si>
  <si>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</si>
  <si>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</si>
  <si>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</si>
  <si>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</si>
  <si>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</si>
  <si>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</si>
  <si>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</si>
  <si>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</si>
  <si>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</si>
  <si>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</si>
  <si>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</si>
  <si>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</si>
  <si>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</si>
  <si>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</si>
  <si>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</si>
  <si>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</si>
  <si>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</si>
  <si>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</si>
  <si>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</si>
  <si>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</si>
  <si>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</si>
  <si>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</si>
  <si>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</si>
  <si>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</si>
  <si>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</si>
  <si>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</si>
  <si>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</si>
  <si>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</si>
  <si>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</si>
  <si>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</si>
  <si>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</si>
  <si>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</si>
  <si>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</si>
  <si>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</si>
  <si>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</si>
  <si>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</si>
  <si>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</si>
  <si>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</si>
  <si>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</si>
  <si>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</si>
  <si>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</si>
  <si>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</si>
  <si>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</si>
  <si>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</si>
  <si>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</si>
  <si>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</si>
  <si>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</si>
  <si>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</si>
  <si>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</si>
  <si>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</si>
  <si>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</si>
  <si>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</si>
  <si>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</si>
  <si>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</si>
  <si>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</si>
  <si>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</si>
  <si>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</si>
  <si>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</si>
  <si>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</si>
  <si>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</si>
  <si>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</si>
  <si>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</si>
  <si>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</si>
  <si>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</si>
  <si>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</si>
  <si>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</si>
  <si>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</si>
  <si>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</si>
  <si>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</si>
  <si>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</si>
  <si>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</si>
  <si>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</si>
  <si>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</si>
  <si>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</si>
  <si>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</si>
  <si>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</si>
  <si>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</si>
  <si>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</si>
  <si>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</si>
  <si>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</si>
  <si>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</si>
  <si>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</si>
  <si>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</si>
  <si>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</si>
  <si>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</si>
  <si>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</si>
  <si>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</si>
  <si>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</si>
  <si>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</si>
  <si>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</si>
  <si>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</si>
  <si>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</si>
  <si>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</si>
  <si>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</si>
  <si>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</si>
  <si>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</si>
  <si>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</si>
  <si>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</si>
  <si>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</si>
  <si>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</si>
  <si>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</si>
  <si>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</si>
  <si>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</si>
  <si>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</si>
  <si>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</si>
  <si>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</si>
  <si>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</si>
  <si>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</si>
  <si>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</si>
  <si>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</si>
  <si>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</si>
  <si>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</si>
  <si>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</si>
  <si>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</si>
  <si>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</si>
  <si>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</si>
  <si>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</si>
  <si>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</si>
  <si>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</si>
  <si>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</si>
  <si>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</si>
  <si>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</si>
  <si>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</si>
  <si>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</si>
  <si>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</si>
  <si>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</si>
  <si>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</si>
  <si>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</si>
  <si>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</si>
  <si>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</si>
  <si>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</si>
  <si>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</si>
  <si>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</si>
  <si>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</si>
  <si>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</si>
  <si>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</si>
  <si>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</si>
  <si>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</si>
  <si>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</si>
  <si>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</si>
  <si>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</si>
  <si>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</si>
  <si>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</si>
  <si>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</si>
  <si>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</si>
  <si>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</si>
  <si>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</si>
  <si>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</si>
  <si>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</si>
  <si>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</si>
  <si>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</si>
  <si>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</si>
  <si>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</si>
  <si>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</si>
  <si>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</si>
  <si>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</si>
  <si>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</si>
  <si>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</si>
  <si>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</si>
  <si>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</si>
  <si>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</si>
  <si>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</si>
  <si>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</si>
  <si>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</si>
  <si>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</si>
  <si>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</si>
  <si>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</si>
  <si>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</si>
  <si>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</si>
  <si>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</si>
  <si>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</si>
  <si>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</si>
  <si>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</si>
  <si>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</si>
  <si>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</si>
  <si>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</si>
  <si>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</si>
  <si>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</si>
  <si>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</si>
  <si>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</si>
  <si>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</si>
  <si>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</si>
  <si>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</si>
  <si>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</si>
  <si>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</si>
  <si>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</si>
  <si>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</si>
  <si>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</si>
  <si>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</si>
  <si>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</si>
  <si>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</si>
  <si>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</si>
  <si>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</si>
  <si>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</si>
  <si>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</si>
  <si>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</si>
  <si>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</si>
  <si>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</si>
  <si>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</si>
  <si>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</si>
  <si>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</si>
  <si>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</si>
  <si>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</si>
  <si>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</si>
  <si>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</si>
  <si>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</si>
  <si>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</si>
  <si>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</si>
  <si>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</si>
  <si>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</si>
  <si>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</si>
  <si>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</si>
  <si>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</si>
  <si>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</si>
  <si>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</si>
  <si>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</si>
  <si>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</si>
  <si>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</si>
  <si>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</si>
  <si>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</si>
  <si>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</si>
  <si>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</si>
  <si>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</si>
  <si>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</si>
  <si>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</si>
  <si>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</si>
  <si>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</si>
  <si>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</si>
  <si>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</si>
  <si>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</si>
  <si>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</si>
  <si>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</si>
  <si>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</si>
  <si>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</si>
  <si>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</si>
  <si>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</si>
  <si>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</si>
  <si>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</si>
  <si>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</si>
  <si>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</si>
  <si>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</si>
  <si>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</si>
  <si>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</si>
  <si>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</si>
  <si>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</si>
  <si>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</si>
  <si>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</si>
  <si>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</si>
  <si>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</si>
  <si>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</si>
  <si>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</si>
  <si>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</si>
  <si>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</si>
  <si>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</si>
  <si>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</si>
  <si>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</si>
  <si>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</si>
  <si>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</si>
  <si>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</si>
  <si>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</si>
  <si>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</si>
  <si>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</si>
  <si>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</si>
  <si>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</si>
  <si>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</si>
  <si>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</si>
  <si>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</si>
  <si>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</si>
  <si>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</si>
  <si>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</si>
  <si>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</si>
  <si>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</si>
  <si>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</si>
  <si>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</si>
  <si>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</si>
  <si>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</si>
  <si>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</si>
  <si>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</si>
  <si>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</si>
  <si>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</si>
  <si>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</si>
  <si>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</si>
  <si>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</si>
  <si>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</si>
  <si>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</si>
  <si>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</si>
  <si>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</si>
  <si>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</si>
  <si>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</si>
  <si>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</si>
  <si>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</si>
  <si>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</si>
  <si>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</si>
  <si>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</si>
  <si>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</si>
  <si>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</si>
  <si>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</si>
  <si>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</si>
  <si>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</si>
  <si>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</si>
  <si>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</si>
  <si>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</si>
  <si>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</si>
  <si>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</si>
  <si>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</si>
  <si>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</si>
  <si>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</si>
  <si>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</si>
  <si>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</si>
  <si>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</si>
  <si>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</si>
  <si>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</si>
  <si>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</si>
  <si>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</si>
  <si>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</si>
  <si>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</si>
  <si>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</si>
  <si>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</si>
  <si>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</si>
  <si>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</si>
  <si>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</si>
  <si>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</si>
  <si>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</si>
  <si>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</si>
  <si>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</si>
  <si>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</si>
  <si>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</si>
  <si>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</si>
  <si>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</si>
  <si>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</si>
  <si>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</si>
  <si>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</si>
  <si>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</si>
  <si>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</si>
  <si>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</si>
  <si>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</si>
  <si>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</si>
  <si>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</si>
  <si>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</si>
  <si>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</si>
  <si>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</si>
  <si>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</si>
  <si>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</si>
  <si>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</si>
  <si>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</si>
  <si>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</si>
  <si>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</si>
  <si>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</si>
  <si>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</si>
  <si>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</si>
  <si>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</si>
  <si>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</si>
  <si>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</si>
  <si>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</si>
  <si>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</si>
  <si>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</si>
  <si>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</si>
  <si>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</si>
  <si>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</si>
  <si>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</si>
  <si>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</si>
  <si>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</si>
  <si>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</si>
  <si>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</si>
  <si>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</si>
  <si>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</si>
  <si>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</si>
  <si>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</si>
  <si>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</si>
  <si>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</si>
  <si>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</si>
  <si>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</si>
  <si>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</si>
  <si>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</si>
  <si>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</si>
  <si>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</si>
  <si>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</si>
  <si>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</si>
  <si>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</si>
  <si>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</si>
  <si>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</si>
  <si>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</si>
  <si>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</si>
  <si>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</si>
  <si>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</si>
  <si>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</si>
  <si>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</si>
  <si>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</si>
  <si>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</si>
  <si>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</si>
  <si>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</si>
  <si>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</si>
  <si>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</si>
  <si>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</si>
  <si>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</si>
  <si>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</si>
  <si>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</si>
  <si>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</si>
  <si>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</si>
  <si>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</si>
  <si>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</si>
  <si>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</si>
  <si>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</si>
  <si>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</si>
  <si>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</si>
  <si>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</si>
  <si>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</si>
  <si>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</si>
  <si>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</si>
  <si>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</si>
  <si>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</si>
  <si>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</si>
  <si>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</si>
  <si>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</si>
  <si>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</si>
  <si>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</si>
  <si>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</si>
  <si>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</si>
  <si>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</si>
  <si>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</si>
  <si>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</si>
  <si>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</si>
  <si>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</si>
  <si>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</si>
  <si>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</si>
  <si>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</si>
  <si>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</si>
  <si>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</si>
  <si>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</si>
  <si>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</si>
  <si>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</si>
  <si>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</si>
  <si>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</si>
  <si>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</si>
  <si>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</si>
  <si>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</si>
  <si>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</si>
  <si>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</si>
  <si>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</si>
  <si>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</si>
  <si>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</si>
  <si>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</si>
  <si>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</si>
  <si>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</si>
  <si>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</si>
  <si>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</si>
  <si>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</si>
  <si>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</si>
  <si>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</si>
  <si>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</si>
  <si>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</si>
  <si>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</si>
  <si>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</si>
  <si>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</si>
  <si>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</si>
  <si>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</si>
  <si>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</si>
  <si>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</si>
  <si>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</si>
  <si>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</si>
  <si>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</si>
  <si>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</si>
  <si>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</si>
  <si>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</si>
  <si>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</si>
  <si>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</si>
  <si>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</si>
  <si>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</si>
  <si>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</si>
  <si>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</si>
  <si>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</si>
  <si>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</si>
  <si>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</si>
  <si>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</si>
  <si>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</si>
  <si>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</si>
  <si>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</si>
  <si>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</si>
  <si>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</si>
  <si>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</si>
  <si>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</si>
  <si>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</si>
  <si>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</si>
  <si>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</si>
  <si>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</si>
  <si>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</si>
  <si>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</si>
  <si>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</si>
  <si>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</si>
  <si>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</si>
  <si>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</si>
  <si>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</si>
  <si>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</si>
  <si>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</si>
  <si>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</si>
  <si>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</si>
  <si>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</si>
  <si>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</si>
  <si>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</si>
  <si>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</si>
  <si>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</si>
  <si>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</si>
  <si>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</si>
  <si>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</si>
  <si>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</si>
  <si>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</si>
  <si>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</si>
  <si>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</si>
  <si>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</si>
  <si>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</si>
  <si>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</si>
  <si>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</si>
  <si>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</si>
  <si>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</si>
  <si>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</si>
  <si>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</si>
  <si>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</si>
  <si>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</si>
  <si>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</si>
  <si>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</si>
  <si>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</si>
  <si>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</si>
  <si>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</si>
  <si>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</si>
  <si>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</si>
  <si>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</si>
  <si>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</si>
  <si>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</si>
  <si>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</si>
  <si>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</si>
  <si>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</si>
  <si>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</si>
  <si>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</si>
  <si>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</si>
  <si>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</si>
  <si>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</si>
  <si>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</si>
  <si>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</si>
  <si>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</si>
  <si>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</si>
  <si>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</si>
  <si>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</si>
  <si>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</si>
  <si>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</si>
  <si>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</si>
  <si>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</si>
  <si>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</si>
  <si>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</si>
  <si>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</si>
  <si>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</si>
  <si>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</si>
  <si>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</si>
  <si>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</si>
  <si>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</si>
  <si>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</si>
  <si>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</si>
  <si>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</si>
  <si>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</si>
  <si>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</si>
  <si>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</si>
  <si>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</si>
  <si>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</si>
  <si>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</si>
  <si>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</si>
  <si>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</si>
  <si>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</si>
  <si>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</si>
  <si>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</si>
  <si>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</si>
  <si>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</si>
  <si>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</si>
  <si>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</si>
  <si>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</si>
  <si>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</si>
  <si>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</si>
  <si>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</si>
  <si>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</si>
  <si>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</si>
  <si>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</si>
  <si>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</si>
  <si>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</si>
  <si>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</si>
  <si>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</si>
  <si>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</si>
  <si>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</si>
  <si>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</si>
  <si>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</si>
  <si>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</si>
  <si>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</si>
  <si>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</si>
  <si>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</si>
  <si>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</si>
  <si>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</si>
  <si>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</si>
  <si>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</si>
  <si>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</si>
  <si>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</si>
  <si>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</si>
  <si>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</si>
  <si>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</si>
  <si>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</si>
  <si>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</si>
  <si>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</si>
  <si>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</si>
  <si>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</si>
  <si>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</si>
  <si>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</si>
  <si>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</si>
  <si>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</si>
  <si>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</si>
  <si>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</si>
  <si>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</si>
  <si>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</si>
  <si>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</si>
  <si>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</si>
  <si>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</si>
  <si>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</si>
  <si>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</si>
  <si>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</si>
  <si>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</si>
  <si>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</si>
  <si>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</si>
  <si>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</si>
  <si>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</si>
  <si>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</si>
  <si>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</si>
  <si>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</si>
  <si>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</si>
  <si>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</si>
  <si>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</si>
  <si>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</si>
  <si>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</si>
  <si>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</si>
  <si>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</si>
  <si>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</si>
  <si>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</si>
  <si>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</si>
  <si>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</si>
  <si>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</si>
  <si>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</si>
  <si>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</si>
  <si>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</si>
  <si>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</si>
  <si>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</si>
  <si>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</si>
  <si>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</si>
  <si>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</si>
  <si>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</si>
  <si>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</si>
  <si>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</si>
  <si>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</si>
  <si>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</si>
  <si>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</si>
  <si>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</si>
  <si>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</si>
  <si>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</si>
  <si>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</si>
  <si>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</si>
  <si>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</si>
  <si>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</si>
  <si>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</si>
  <si>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</si>
  <si>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</si>
  <si>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</si>
  <si>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</si>
  <si>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</si>
  <si>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</si>
  <si>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</si>
  <si>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</si>
  <si>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</si>
  <si>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</si>
  <si>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</si>
  <si>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</si>
  <si>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</si>
  <si>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</si>
  <si>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</si>
  <si>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</si>
  <si>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</si>
  <si>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</si>
  <si>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</si>
  <si>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</si>
  <si>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</si>
  <si>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</si>
  <si>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</si>
  <si>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</si>
  <si>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</si>
  <si>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</si>
  <si>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</si>
  <si>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</si>
  <si>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</si>
  <si>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</si>
  <si>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</si>
  <si>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</si>
  <si>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</si>
  <si>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</si>
  <si>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</si>
  <si>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</si>
  <si>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</si>
  <si>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</si>
  <si>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</si>
  <si>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</si>
  <si>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</si>
  <si>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</si>
  <si>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</si>
  <si>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</si>
  <si>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</si>
  <si>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</si>
  <si>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</si>
  <si>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</si>
  <si>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</si>
  <si>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</si>
  <si>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</si>
  <si>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</si>
  <si>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</si>
  <si>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</si>
  <si>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</si>
  <si>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</si>
  <si>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</si>
  <si>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</si>
  <si>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</si>
  <si>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</si>
  <si>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</si>
  <si>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</si>
  <si>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</si>
  <si>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</si>
  <si>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</si>
  <si>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</si>
  <si>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</si>
  <si>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</si>
  <si>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</si>
  <si>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</si>
  <si>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</si>
  <si>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</si>
  <si>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</si>
  <si>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</si>
  <si>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</si>
  <si>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</si>
  <si>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</si>
  <si>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</si>
  <si>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</si>
  <si>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</si>
  <si>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</si>
  <si>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</si>
  <si>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</si>
  <si>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</si>
  <si>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</si>
  <si>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</si>
  <si>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</si>
  <si>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</si>
  <si>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</si>
  <si>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</si>
  <si>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</si>
  <si>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</si>
  <si>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</si>
  <si>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</si>
  <si>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</si>
  <si>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</si>
  <si>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</si>
  <si>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</si>
  <si>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</si>
  <si>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</si>
  <si>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</si>
  <si>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</si>
  <si>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</si>
  <si>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</si>
  <si>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</si>
  <si>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</si>
  <si>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</si>
  <si>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</si>
  <si>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</si>
  <si>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</si>
  <si>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</si>
  <si>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</si>
  <si>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</si>
  <si>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</si>
  <si>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</si>
  <si>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</si>
  <si>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</si>
  <si>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</si>
  <si>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</si>
  <si>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</si>
  <si>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</si>
  <si>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</si>
  <si>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</si>
  <si>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</si>
  <si>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</si>
  <si>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</si>
  <si>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</si>
  <si>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</si>
  <si>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</si>
  <si>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</si>
  <si>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</si>
  <si>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</si>
  <si>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</si>
  <si>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</si>
  <si>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</si>
  <si>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</si>
  <si>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</si>
  <si>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</si>
  <si>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</si>
  <si>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</si>
  <si>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</si>
  <si>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</si>
  <si>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</si>
  <si>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</si>
  <si>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</si>
  <si>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</si>
  <si>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</si>
  <si>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</si>
  <si>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</si>
  <si>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</si>
  <si>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</si>
  <si>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</si>
  <si>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</si>
  <si>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</si>
  <si>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</si>
  <si>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</si>
  <si>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</si>
  <si>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</si>
  <si>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</si>
  <si>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</si>
  <si>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</si>
  <si>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</si>
  <si>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</si>
  <si>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</si>
  <si>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</si>
  <si>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</si>
  <si>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</si>
  <si>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</si>
  <si>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</si>
  <si>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</si>
  <si>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</si>
  <si>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</si>
  <si>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</si>
  <si>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</si>
  <si>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</si>
  <si>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</si>
  <si>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</si>
  <si>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</si>
  <si>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</si>
  <si>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</si>
  <si>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</si>
  <si>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</si>
  <si>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</si>
  <si>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</si>
  <si>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</si>
  <si>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</si>
  <si>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</si>
  <si>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</si>
  <si>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</si>
  <si>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</si>
  <si>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</si>
  <si>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</si>
  <si>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</si>
  <si>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</si>
  <si>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</si>
  <si>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</si>
  <si>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</si>
  <si>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</si>
  <si>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</si>
  <si>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</si>
  <si>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</si>
  <si>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</si>
  <si>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</si>
  <si>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</si>
  <si>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</si>
  <si>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</si>
  <si>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</si>
  <si>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</si>
  <si>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</si>
  <si>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</si>
  <si>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</si>
  <si>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</si>
  <si>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</si>
  <si>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</si>
  <si>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</si>
  <si>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</si>
  <si>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</si>
  <si>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</si>
  <si>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</si>
  <si>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</si>
  <si>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</si>
  <si>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</si>
  <si>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</si>
  <si>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</si>
  <si>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</si>
  <si>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</si>
  <si>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</si>
  <si>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</si>
  <si>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</si>
  <si>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</si>
  <si>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</si>
  <si>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</si>
  <si>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</si>
  <si>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</si>
  <si>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</si>
  <si>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</si>
  <si>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</si>
  <si>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</si>
  <si>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</si>
  <si>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</si>
  <si>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</si>
  <si>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</si>
  <si>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</si>
  <si>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</si>
  <si>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</si>
  <si>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</si>
  <si>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</si>
  <si>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</si>
  <si>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</si>
  <si>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</si>
  <si>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</si>
  <si>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</si>
  <si>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</si>
  <si>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</si>
  <si>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</si>
  <si>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</si>
  <si>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</si>
  <si>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</si>
  <si>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</si>
  <si>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</si>
  <si>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</si>
  <si>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</si>
  <si>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</si>
  <si>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</si>
  <si>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</si>
  <si>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</si>
  <si>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</si>
  <si>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</si>
  <si>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</si>
  <si>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</si>
  <si>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</si>
  <si>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</si>
  <si>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</si>
  <si>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</si>
  <si>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</si>
  <si>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</si>
  <si>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</si>
  <si>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</si>
  <si>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</si>
  <si>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</si>
  <si>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</si>
  <si>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</si>
  <si>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</si>
  <si>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</si>
  <si>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</si>
  <si>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</si>
  <si>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</si>
  <si>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</si>
  <si>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</si>
  <si>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</si>
  <si>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</si>
  <si>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</si>
  <si>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</si>
  <si>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</si>
  <si>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</si>
  <si>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</si>
  <si>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</si>
  <si>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</si>
  <si>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</si>
  <si>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</si>
  <si>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</si>
  <si>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</si>
  <si>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</si>
  <si>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</si>
  <si>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</si>
  <si>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</si>
  <si>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</si>
  <si>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</si>
  <si>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</si>
  <si>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</si>
  <si>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</si>
  <si>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</si>
  <si>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</si>
  <si>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</si>
  <si>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</si>
  <si>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</si>
  <si>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</si>
  <si>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</si>
  <si>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</si>
  <si>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</si>
  <si>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</si>
  <si>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</si>
  <si>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</si>
  <si>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</si>
  <si>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</si>
  <si>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</si>
  <si>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</si>
  <si>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</si>
  <si>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</si>
  <si>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</si>
  <si>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</si>
  <si>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</si>
  <si>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</si>
  <si>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</si>
  <si>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</si>
  <si>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</si>
  <si>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</si>
  <si>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</si>
  <si>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</si>
  <si>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</si>
  <si>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</si>
  <si>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</si>
  <si>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</si>
  <si>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</si>
  <si>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</si>
  <si>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</si>
  <si>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</si>
  <si>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</si>
  <si>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</si>
  <si>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</si>
  <si>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</si>
  <si>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</si>
  <si>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</si>
  <si>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</si>
  <si>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</si>
  <si>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</si>
  <si>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</si>
  <si>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</si>
  <si>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</si>
  <si>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</si>
  <si>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</si>
  <si>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</si>
  <si>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</si>
  <si>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</si>
  <si>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</si>
  <si>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</si>
  <si>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</si>
  <si>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</si>
  <si>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</si>
  <si>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</si>
  <si>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</si>
  <si>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</si>
  <si>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</si>
  <si>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</si>
  <si>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</si>
  <si>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</si>
  <si>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</si>
  <si>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</si>
  <si>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</si>
  <si>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</si>
  <si>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</si>
  <si>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</si>
  <si>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</si>
  <si>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</si>
  <si>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</si>
  <si>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</si>
  <si>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</si>
  <si>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</si>
  <si>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</si>
  <si>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</si>
  <si>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</si>
  <si>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</si>
  <si>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</si>
  <si>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</si>
  <si>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</si>
  <si>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</si>
  <si>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</si>
  <si>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</si>
  <si>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</si>
  <si>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</si>
  <si>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</si>
  <si>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</si>
  <si>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</si>
  <si>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</si>
  <si>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</si>
  <si>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</si>
  <si>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</si>
  <si>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</si>
  <si>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</si>
  <si>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</si>
  <si>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</si>
  <si>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</si>
  <si>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</si>
  <si>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</si>
  <si>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</si>
  <si>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</si>
  <si>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</si>
  <si>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</si>
  <si>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</si>
  <si>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</si>
  <si>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</si>
  <si>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</si>
  <si>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</si>
  <si>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</si>
  <si>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</si>
  <si>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</si>
  <si>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</si>
  <si>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</si>
  <si>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</si>
  <si>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</si>
  <si>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</si>
  <si>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</si>
  <si>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</si>
  <si>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</si>
  <si>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</si>
  <si>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</si>
  <si>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</si>
  <si>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</si>
  <si>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</si>
  <si>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</si>
  <si>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</si>
  <si>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</si>
  <si>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</si>
  <si>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</si>
  <si>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</si>
  <si>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</si>
  <si>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</si>
  <si>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</si>
  <si>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</si>
  <si>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</si>
  <si>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</si>
  <si>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</si>
  <si>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</si>
  <si>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</si>
  <si>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</si>
  <si>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</si>
  <si>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</si>
  <si>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</si>
  <si>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</si>
  <si>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</si>
  <si>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</si>
  <si>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</si>
  <si>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</si>
  <si>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</si>
  <si>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</si>
  <si>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</si>
  <si>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</si>
  <si>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</si>
  <si>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</si>
  <si>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</si>
  <si>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</si>
  <si>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</si>
  <si>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</si>
  <si>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</si>
  <si>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</si>
  <si>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</si>
  <si>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</si>
  <si>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</si>
  <si>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</si>
  <si>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</si>
  <si>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</si>
  <si>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</si>
  <si>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</si>
  <si>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</si>
  <si>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</si>
  <si>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</si>
  <si>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</si>
  <si>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</si>
  <si>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</si>
  <si>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</si>
  <si>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</si>
  <si>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</si>
  <si>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</si>
  <si>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</si>
  <si>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</si>
  <si>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</si>
  <si>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</si>
  <si>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</si>
  <si>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</si>
  <si>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</si>
  <si>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</si>
  <si>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</si>
  <si>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</si>
  <si>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</si>
  <si>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</si>
  <si>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</si>
  <si>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</si>
  <si>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</si>
  <si>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</si>
  <si>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</si>
  <si>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</si>
  <si>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</si>
  <si>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</si>
  <si>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</si>
  <si>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</si>
  <si>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</si>
  <si>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</si>
  <si>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</si>
  <si>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</si>
  <si>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</si>
  <si>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</si>
  <si>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</si>
  <si>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</si>
  <si>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</si>
  <si>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</si>
  <si>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</si>
  <si>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</si>
  <si>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</si>
  <si>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</si>
  <si>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</si>
  <si>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</si>
  <si>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</si>
  <si>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</si>
  <si>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</si>
  <si>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</si>
  <si>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</si>
  <si>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</si>
  <si>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</si>
  <si>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</si>
  <si>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</si>
  <si>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</si>
  <si>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</si>
  <si>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</si>
  <si>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</si>
  <si>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</si>
  <si>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</si>
  <si>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</si>
  <si>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</si>
  <si>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</si>
  <si>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</si>
  <si>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</si>
  <si>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</si>
  <si>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</si>
  <si>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</si>
  <si>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</si>
  <si>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</si>
  <si>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</si>
  <si>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</si>
  <si>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</si>
  <si>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</si>
  <si>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</si>
  <si>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</si>
  <si>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</si>
  <si>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</si>
  <si>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</si>
  <si>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</si>
  <si>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</si>
  <si>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</si>
  <si>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</si>
  <si>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</si>
  <si>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</si>
  <si>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</si>
  <si>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</si>
  <si>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</si>
  <si>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</si>
  <si>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</si>
  <si>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</si>
  <si>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</si>
  <si>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</si>
  <si>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</si>
  <si>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</si>
  <si>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</si>
  <si>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</si>
  <si>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</si>
  <si>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</si>
  <si>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</si>
  <si>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</si>
  <si>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</si>
  <si>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</si>
  <si>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</si>
  <si>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</si>
  <si>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</si>
  <si>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</si>
  <si>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</si>
  <si>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</si>
  <si>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</si>
  <si>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</si>
  <si>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</si>
  <si>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</si>
  <si>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</si>
  <si>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</si>
  <si>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</si>
  <si>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</si>
  <si>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</si>
  <si>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</si>
  <si>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</si>
  <si>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</si>
  <si>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</si>
  <si>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</si>
  <si>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</si>
  <si>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</si>
  <si>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</si>
  <si>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</si>
  <si>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</si>
  <si>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</si>
  <si>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</si>
  <si>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</si>
  <si>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</si>
  <si>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</si>
  <si>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</si>
  <si>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</si>
  <si>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</si>
  <si>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</si>
  <si>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</si>
  <si>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</si>
  <si>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</si>
  <si>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</si>
  <si>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</si>
  <si>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</si>
  <si>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</si>
  <si>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</si>
  <si>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</si>
  <si>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</si>
  <si>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</si>
  <si>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</si>
  <si>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</si>
  <si>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</si>
  <si>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</si>
  <si>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</si>
  <si>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</si>
  <si>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</si>
  <si>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</si>
  <si>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</si>
  <si>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</si>
  <si>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</si>
  <si>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</si>
  <si>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</si>
  <si>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</si>
  <si>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</si>
  <si>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</si>
  <si>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</si>
  <si>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</si>
  <si>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</si>
  <si>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</si>
  <si>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</si>
  <si>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</si>
  <si>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</si>
  <si>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</si>
  <si>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</si>
  <si>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</si>
  <si>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</si>
  <si>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</si>
  <si>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</si>
  <si>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</si>
  <si>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</si>
  <si>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</si>
  <si>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</si>
  <si>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</si>
  <si>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</si>
  <si>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</si>
  <si>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</si>
  <si>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</si>
  <si>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</si>
  <si>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</si>
  <si>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</si>
  <si>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</si>
  <si>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</si>
  <si>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</si>
  <si>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</si>
  <si>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</si>
  <si>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</si>
  <si>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</si>
  <si>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</si>
  <si>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</si>
  <si>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</si>
  <si>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</si>
  <si>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</si>
  <si>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</si>
  <si>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</si>
  <si>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</si>
  <si>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</si>
  <si>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</si>
  <si>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</si>
  <si>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</si>
  <si>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</si>
  <si>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</si>
  <si>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</si>
  <si>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</si>
  <si>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</si>
  <si>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</si>
  <si>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</si>
  <si>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</si>
  <si>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</si>
  <si>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</si>
  <si>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</si>
  <si>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</si>
  <si>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</si>
  <si>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</si>
  <si>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</si>
  <si>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</si>
  <si>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</si>
  <si>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</si>
  <si>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</si>
  <si>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</si>
  <si>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</si>
  <si>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</si>
  <si>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</si>
  <si>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</si>
  <si>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</si>
  <si>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</si>
  <si>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</si>
  <si>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</si>
  <si>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</si>
  <si>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</si>
  <si>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</si>
  <si>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</si>
  <si>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</si>
  <si>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</si>
  <si>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</si>
  <si>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</si>
  <si>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</si>
  <si>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</si>
  <si>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</si>
  <si>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</si>
  <si>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</si>
  <si>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</si>
  <si>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</si>
  <si>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</si>
  <si>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</si>
  <si>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</si>
  <si>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</si>
  <si>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</si>
  <si>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</si>
  <si>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</si>
  <si>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</si>
  <si>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</si>
  <si>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</si>
  <si>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</si>
  <si>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</si>
  <si>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</si>
  <si>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</si>
  <si>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</si>
  <si>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</si>
  <si>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</si>
  <si>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</si>
  <si>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</si>
  <si>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</si>
  <si>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</si>
  <si>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</si>
  <si>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</si>
  <si>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</si>
  <si>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</si>
  <si>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</si>
  <si>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</si>
  <si>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</si>
  <si>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liove</t>
  </si>
  <si>
    <t>Goal</t>
  </si>
  <si>
    <t xml:space="preserve"> 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</si>
  <si>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</si>
  <si>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</si>
  <si>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</si>
  <si>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</si>
  <si>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</si>
  <si>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</si>
  <si>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</si>
  <si>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</si>
  <si>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</si>
  <si>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</si>
  <si>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</si>
  <si>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</si>
  <si>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</si>
  <si>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</si>
  <si>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</si>
  <si>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</si>
  <si>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</si>
  <si>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</si>
  <si>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</si>
  <si>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 </t>
  </si>
  <si>
    <t>minimum</t>
  </si>
  <si>
    <t>maximum</t>
  </si>
  <si>
    <t>variance</t>
  </si>
  <si>
    <t>standard deviation</t>
  </si>
  <si>
    <t>Sum of backers_count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</si>
</sst>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Inherit"/>
    </font>
    <font>
      <sz val="14"/>
      <color rgb="FFFFFFFF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Font="1"/>
    <xf numFmtId="0" fontId="18" fillId="0" borderId="0" xfId="0" applyFont="1"/>
    <xf numFmtId="9" fontId="0" fillId="0" borderId="0" xfId="42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8EA9DD"/>
        </patternFill>
      </fill>
    </dxf>
    <dxf>
      <fill>
        <patternFill>
          <bgColor rgb="FFFFD966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8EA9DD"/>
        </patternFill>
      </fill>
    </dxf>
    <dxf>
      <fill>
        <patternFill>
          <bgColor rgb="FFFFD966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8EA9DD"/>
        </patternFill>
      </fill>
    </dxf>
    <dxf>
      <fill>
        <patternFill>
          <bgColor rgb="FFFFD966"/>
        </patternFill>
      </fill>
    </dxf>
    <dxf>
      <fill>
        <patternFill>
          <bgColor rgb="FFC00000"/>
        </patternFill>
      </fill>
    </dxf>
    <dxf>
      <fill>
        <patternFill>
          <bgColor rgb="FF65B372"/>
        </patternFill>
      </fill>
    </dxf>
    <dxf>
      <fill>
        <patternFill>
          <bgColor rgb="FFFA6A6B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4CD3F"/>
      <color rgb="FFFFD966"/>
      <color rgb="FFC00000"/>
      <color rgb="FFA5A4A4"/>
      <color rgb="FF5B9AD5"/>
      <color rgb="FFFCD564"/>
      <color rgb="FF2E9AE0"/>
      <color rgb="FF323F50"/>
      <color rgb="FF039540"/>
      <color rgb="FFFA6A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[CrowdfundingBook-Final.xlsx]Sheet1!PivotTable1</c:name>
    <c:fmtId val="0"/>
  </c:pivotSource>
  <c:chart>
    <c:autoTitleDeleted val="0"/>
    <c:pivotFmts>
      <c:pivotFmt>
        <c:idx val="0"/>
        <c:spPr>
          <a:solidFill>
            <a:srgbClr val="FCD56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E9A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23F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3954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CD56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B-7F46-A16B-2230684C3AF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BB-7F46-A16B-2230684C3AF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BB-7F46-A16B-2230684C3AF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3954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BB-7F46-A16B-2230684C3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938735"/>
        <c:axId val="162786975"/>
      </c:barChart>
      <c:catAx>
        <c:axId val="17193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6975"/>
        <c:crosses val="autoZero"/>
        <c:auto val="1"/>
        <c:lblAlgn val="ctr"/>
        <c:lblOffset val="100"/>
        <c:noMultiLvlLbl val="0"/>
      </c:catAx>
      <c:valAx>
        <c:axId val="1627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3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[CrowdfundingBook-Final.xlsx]Sheet3!PivotTable2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4A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B9A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C-784D-BB99-12D3010F892D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C-784D-BB99-12D3010F892D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4A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3C-784D-BB99-12D3010F892D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B9AD5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3C-784D-BB99-12D3010F8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823967"/>
        <c:axId val="460005807"/>
      </c:barChart>
      <c:catAx>
        <c:axId val="35882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05807"/>
        <c:crosses val="autoZero"/>
        <c:auto val="1"/>
        <c:lblAlgn val="ctr"/>
        <c:lblOffset val="100"/>
        <c:noMultiLvlLbl val="0"/>
      </c:catAx>
      <c:valAx>
        <c:axId val="46000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82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[CrowdfundingBook-Final.xlsx]Sheet4!PivotTable3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4-AC4F-9044-381D44FF60D2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84-AC4F-9044-381D44FF60D2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84-AC4F-9044-381D44FF60D2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84-AC4F-9044-381D44FF6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662543"/>
        <c:axId val="89384111"/>
      </c:lineChart>
      <c:catAx>
        <c:axId val="108366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84111"/>
        <c:crosses val="autoZero"/>
        <c:auto val="1"/>
        <c:lblAlgn val="ctr"/>
        <c:lblOffset val="100"/>
        <c:noMultiLvlLbl val="0"/>
      </c:catAx>
      <c:valAx>
        <c:axId val="8938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6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Sheet5!$H$6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Sheet5!$C$7:$C$18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Sheet5!$H$7:$H$18</c:f>
              <c:numCache>
                <c:formatCode>0%</c:formatCode>
                <c:ptCount val="12"/>
                <c:pt idx="0">
                  <c:v>0.58823529411764697</c:v>
                </c:pt>
                <c:pt idx="1">
                  <c:v>0.82683982683982704</c:v>
                </c:pt>
                <c:pt idx="2">
                  <c:v>0.52063492063492101</c:v>
                </c:pt>
                <c:pt idx="3">
                  <c:v>0.44444444444444398</c:v>
                </c:pt>
                <c:pt idx="4">
                  <c:v>1</c:v>
                </c:pt>
                <c:pt idx="5">
                  <c:v>1</c:v>
                </c:pt>
                <c:pt idx="6">
                  <c:v>0.78571428571428603</c:v>
                </c:pt>
                <c:pt idx="7">
                  <c:v>1</c:v>
                </c:pt>
                <c:pt idx="8">
                  <c:v>0.66666666666666696</c:v>
                </c:pt>
                <c:pt idx="9">
                  <c:v>0.78571428571428603</c:v>
                </c:pt>
                <c:pt idx="10">
                  <c:v>0.72727272727272696</c:v>
                </c:pt>
                <c:pt idx="11">
                  <c:v>0.37377049180327898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03-F34C-8462-83B65C262819}"/>
            </c:ext>
          </c:extLst>
        </c:ser>
        <c:ser>
          <c:idx val="5"/>
          <c:order val="1"/>
          <c:tx>
            <c:strRef>
              <c:f>Sheet5!$I$6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4CD3F"/>
              </a:solidFill>
              <a:round/>
            </a:ln>
            <a:effectLst/>
          </c:spPr>
          <c:marker>
            <c:symbol val="none"/>
          </c:marker>
          <c:cat>
            <c:strRef>
              <c:f>Sheet5!$C$7:$C$18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Sheet5!$I$7:$I$18</c:f>
              <c:numCache>
                <c:formatCode>0%</c:formatCode>
                <c:ptCount val="12"/>
                <c:pt idx="0">
                  <c:v>0.39215686274509798</c:v>
                </c:pt>
                <c:pt idx="1">
                  <c:v>0.16450216450216501</c:v>
                </c:pt>
                <c:pt idx="2">
                  <c:v>0.4</c:v>
                </c:pt>
                <c:pt idx="3">
                  <c:v>0.55555555555555602</c:v>
                </c:pt>
                <c:pt idx="4">
                  <c:v>0</c:v>
                </c:pt>
                <c:pt idx="5">
                  <c:v>0</c:v>
                </c:pt>
                <c:pt idx="6">
                  <c:v>0.214285714285714</c:v>
                </c:pt>
                <c:pt idx="7">
                  <c:v>0</c:v>
                </c:pt>
                <c:pt idx="8">
                  <c:v>0.25</c:v>
                </c:pt>
                <c:pt idx="9">
                  <c:v>0.214285714285714</c:v>
                </c:pt>
                <c:pt idx="10">
                  <c:v>0.27272727272727298</c:v>
                </c:pt>
                <c:pt idx="11">
                  <c:v>0.53442622950819696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03-F34C-8462-83B65C262819}"/>
            </c:ext>
          </c:extLst>
        </c:ser>
        <c:ser>
          <c:idx val="6"/>
          <c:order val="2"/>
          <c:tx>
            <c:strRef>
              <c:f>Sheet5!$J$6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Sheet5!$C$7:$C$18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Sheet5!$J$7:$J$18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8.6580086580086597E-3</c:v>
                </c:pt>
                <c:pt idx="2">
                  <c:v>7.9365079365079402E-2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8.3333333333333301E-2</c:v>
                </c:pt>
                <c:pt idx="9">
                  <c:v>0</c:v>
                </c:pt>
                <c:pt idx="10">
                  <c:v>0</c:v>
                </c:pt>
                <c:pt idx="11">
                  <c:v>9.18032786885246E-2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03-F34C-8462-83B65C262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4559"/>
        <c:axId val="861463695"/>
      </c:lineChart>
      <c:catAx>
        <c:axId val="1151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463695"/>
        <c:crosses val="autoZero"/>
        <c:auto val="1"/>
        <c:lblAlgn val="ctr"/>
        <c:lblOffset val="100"/>
        <c:noMultiLvlLbl val="0"/>
      </c:catAx>
      <c:valAx>
        <c:axId val="86146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444500</xdr:rowOff>
    </xdr:from>
    <xdr:to>
      <xdr:col>15</xdr:col>
      <xdr:colOff>965200</xdr:colOff>
      <xdr:row>24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3AE6F-478E-DD86-4928-B192976E1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7</xdr:row>
      <xdr:rowOff>12700</xdr:rowOff>
    </xdr:from>
    <xdr:to>
      <xdr:col>15</xdr:col>
      <xdr:colOff>698500</xdr:colOff>
      <xdr:row>25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FE48A-8519-92C6-D183-AD8EF4723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584200</xdr:colOff>
      <xdr:row>3</xdr:row>
      <xdr:rowOff>25400</xdr:rowOff>
    </xdr:from>
    <xdr:to>
      <xdr:col>14</xdr:col>
      <xdr:colOff>368300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DB73E-488A-B54E-A143-2861CC102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20</xdr:row>
      <xdr:rowOff>76200</xdr:rowOff>
    </xdr:from>
    <xdr:to>
      <xdr:col>10</xdr:col>
      <xdr:colOff>520700</xdr:colOff>
      <xdr:row>38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6967C2-62FC-D930-8DB8-3EF4929C8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hinde Adetoro" refreshedDate="45281.659345949076" createdVersion="8" refreshedVersion="8" minRefreshableVersion="3" recordCount="1000" xr:uid="{7E1D51AD-6B1E-EF43-882F-B3F7A2041D33}">
  <cacheSource type="worksheet">
    <worksheetSource ref="B1:T1001" sheet="  "/>
  </cacheSource>
  <cacheFields count="17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hinde Adetoro" refreshedDate="45281.692204861109" createdVersion="8" refreshedVersion="8" minRefreshableVersion="3" recordCount="1000" xr:uid="{2AD65382-6F55-D844-8299-BC9AEC244B2C}">
  <cacheSource type="worksheet">
    <worksheetSource ref="A1:T1001" sheet="  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t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3" base="14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4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2" numFmtId="0" databaseField="0">
      <fieldGroup base="14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x v="0"/>
    <x v="0"/>
    <n v="0"/>
    <s v="CA"/>
    <s v="CAD"/>
    <n v="1448690400"/>
    <n v="1450159200"/>
    <x v="0"/>
    <x v="0"/>
    <b v="0"/>
    <b v="0"/>
    <s v="food/food trucks"/>
    <x v="0"/>
    <s v="food trucks"/>
  </r>
  <r>
    <n v="1"/>
    <x v="1"/>
    <s v="Managed bottom-line architecture"/>
    <n v="1400"/>
    <n v="14560"/>
    <x v="1"/>
    <x v="1"/>
    <x v="1"/>
    <n v="92.151898734177209"/>
    <s v="US"/>
    <s v="USD"/>
    <n v="1408424400"/>
    <n v="1408597200"/>
    <x v="1"/>
    <x v="1"/>
    <b v="0"/>
    <b v="1"/>
    <s v="music/rock"/>
    <x v="1"/>
    <s v="rock"/>
  </r>
  <r>
    <n v="2"/>
    <x v="2"/>
    <s v="Function-based leadingedge pricing structure"/>
    <n v="108400"/>
    <n v="142523"/>
    <x v="2"/>
    <x v="1"/>
    <x v="2"/>
    <n v="100.01614035087719"/>
    <s v="AU"/>
    <s v="AUD"/>
    <n v="1384668000"/>
    <n v="1384840800"/>
    <x v="2"/>
    <x v="2"/>
    <b v="0"/>
    <b v="0"/>
    <s v="technology/web"/>
    <x v="2"/>
    <s v="web"/>
  </r>
  <r>
    <n v="3"/>
    <x v="3"/>
    <s v="Vision-oriented fresh-thinking conglomeration"/>
    <n v="4200"/>
    <n v="2477"/>
    <x v="3"/>
    <x v="0"/>
    <x v="3"/>
    <n v="103.20833333333333"/>
    <s v="US"/>
    <s v="USD"/>
    <n v="1565499600"/>
    <n v="1568955600"/>
    <x v="3"/>
    <x v="3"/>
    <b v="0"/>
    <b v="0"/>
    <s v="music/rock"/>
    <x v="1"/>
    <s v="rock"/>
  </r>
  <r>
    <n v="4"/>
    <x v="4"/>
    <s v="Proactive foreground core"/>
    <n v="7600"/>
    <n v="5265"/>
    <x v="4"/>
    <x v="0"/>
    <x v="4"/>
    <n v="99.339622641509436"/>
    <s v="US"/>
    <s v="USD"/>
    <n v="1547964000"/>
    <n v="1548309600"/>
    <x v="4"/>
    <x v="4"/>
    <b v="0"/>
    <b v="0"/>
    <s v="theater/plays"/>
    <x v="3"/>
    <s v="plays"/>
  </r>
  <r>
    <n v="5"/>
    <x v="5"/>
    <s v="Open-source optimizing database"/>
    <n v="7600"/>
    <n v="13195"/>
    <x v="5"/>
    <x v="1"/>
    <x v="5"/>
    <n v="75.833333333333329"/>
    <s v="DK"/>
    <s v="DKK"/>
    <n v="1346130000"/>
    <n v="1347080400"/>
    <x v="5"/>
    <x v="5"/>
    <b v="0"/>
    <b v="0"/>
    <s v="theater/plays"/>
    <x v="3"/>
    <s v="plays"/>
  </r>
  <r>
    <n v="6"/>
    <x v="6"/>
    <s v="Operative upward-trending algorithm"/>
    <n v="5200"/>
    <n v="1090"/>
    <x v="6"/>
    <x v="0"/>
    <x v="6"/>
    <n v="60.555555555555557"/>
    <s v="GB"/>
    <s v="GBP"/>
    <n v="1505278800"/>
    <n v="1505365200"/>
    <x v="6"/>
    <x v="6"/>
    <b v="0"/>
    <b v="0"/>
    <s v="film &amp; video/documentary"/>
    <x v="4"/>
    <s v="documentary"/>
  </r>
  <r>
    <n v="7"/>
    <x v="7"/>
    <s v="Centralized cohesive challenge"/>
    <n v="4500"/>
    <n v="14741"/>
    <x v="7"/>
    <x v="1"/>
    <x v="7"/>
    <n v="64.93832599118943"/>
    <s v="DK"/>
    <s v="DKK"/>
    <n v="1439442000"/>
    <n v="1439614800"/>
    <x v="7"/>
    <x v="7"/>
    <b v="0"/>
    <b v="0"/>
    <s v="theater/plays"/>
    <x v="3"/>
    <s v="plays"/>
  </r>
  <r>
    <n v="8"/>
    <x v="8"/>
    <s v="Exclusive attitude-oriented intranet"/>
    <n v="110100"/>
    <n v="21946"/>
    <x v="8"/>
    <x v="2"/>
    <x v="8"/>
    <n v="30.997175141242938"/>
    <s v="DK"/>
    <s v="DKK"/>
    <n v="1281330000"/>
    <n v="1281502800"/>
    <x v="8"/>
    <x v="8"/>
    <b v="0"/>
    <b v="0"/>
    <s v="theater/plays"/>
    <x v="3"/>
    <s v="plays"/>
  </r>
  <r>
    <n v="9"/>
    <x v="9"/>
    <s v="Open-source fresh-thinking model"/>
    <n v="6200"/>
    <n v="3208"/>
    <x v="9"/>
    <x v="0"/>
    <x v="9"/>
    <n v="72.909090909090907"/>
    <s v="US"/>
    <s v="USD"/>
    <n v="1379566800"/>
    <n v="1383804000"/>
    <x v="9"/>
    <x v="9"/>
    <b v="0"/>
    <b v="0"/>
    <s v="music/electric music"/>
    <x v="1"/>
    <s v="electric music"/>
  </r>
  <r>
    <n v="10"/>
    <x v="10"/>
    <s v="Monitored empowering installation"/>
    <n v="5200"/>
    <n v="13838"/>
    <x v="10"/>
    <x v="1"/>
    <x v="10"/>
    <n v="62.9"/>
    <s v="US"/>
    <s v="USD"/>
    <n v="1281762000"/>
    <n v="1285909200"/>
    <x v="10"/>
    <x v="10"/>
    <b v="0"/>
    <b v="0"/>
    <s v="film &amp; video/drama"/>
    <x v="4"/>
    <s v="drama"/>
  </r>
  <r>
    <n v="11"/>
    <x v="11"/>
    <s v="Grass-roots zero administration system engine"/>
    <n v="6300"/>
    <n v="3030"/>
    <x v="11"/>
    <x v="0"/>
    <x v="11"/>
    <n v="112.22222222222223"/>
    <s v="US"/>
    <s v="USD"/>
    <n v="1285045200"/>
    <n v="1285563600"/>
    <x v="11"/>
    <x v="11"/>
    <b v="0"/>
    <b v="1"/>
    <s v="theater/plays"/>
    <x v="3"/>
    <s v="plays"/>
  </r>
  <r>
    <n v="12"/>
    <x v="12"/>
    <s v="Assimilated hybrid intranet"/>
    <n v="6300"/>
    <n v="5629"/>
    <x v="12"/>
    <x v="0"/>
    <x v="12"/>
    <n v="102.34545454545454"/>
    <s v="US"/>
    <s v="USD"/>
    <n v="1571720400"/>
    <n v="1572411600"/>
    <x v="12"/>
    <x v="12"/>
    <b v="0"/>
    <b v="0"/>
    <s v="film &amp; video/drama"/>
    <x v="4"/>
    <s v="drama"/>
  </r>
  <r>
    <n v="13"/>
    <x v="13"/>
    <s v="Multi-tiered directional open architecture"/>
    <n v="4200"/>
    <n v="10295"/>
    <x v="13"/>
    <x v="1"/>
    <x v="13"/>
    <n v="105.05102040816327"/>
    <s v="US"/>
    <s v="USD"/>
    <n v="1465621200"/>
    <n v="1466658000"/>
    <x v="13"/>
    <x v="13"/>
    <b v="0"/>
    <b v="0"/>
    <s v="music/indie rock"/>
    <x v="1"/>
    <s v="indie rock"/>
  </r>
  <r>
    <n v="14"/>
    <x v="14"/>
    <s v="Cloned directional synergy"/>
    <n v="28200"/>
    <n v="18829"/>
    <x v="14"/>
    <x v="0"/>
    <x v="14"/>
    <n v="94.144999999999996"/>
    <s v="US"/>
    <s v="USD"/>
    <n v="1331013600"/>
    <n v="1333342800"/>
    <x v="14"/>
    <x v="14"/>
    <b v="0"/>
    <b v="0"/>
    <s v="music/indie rock"/>
    <x v="1"/>
    <s v="indie rock"/>
  </r>
  <r>
    <n v="15"/>
    <x v="15"/>
    <s v="Extended eco-centric pricing structure"/>
    <n v="81200"/>
    <n v="38414"/>
    <x v="15"/>
    <x v="0"/>
    <x v="15"/>
    <n v="84.986725663716811"/>
    <s v="US"/>
    <s v="USD"/>
    <n v="1575957600"/>
    <n v="1576303200"/>
    <x v="15"/>
    <x v="15"/>
    <b v="0"/>
    <b v="0"/>
    <s v="technology/wearables"/>
    <x v="2"/>
    <s v="wearables"/>
  </r>
  <r>
    <n v="16"/>
    <x v="16"/>
    <s v="Cross-platform systemic adapter"/>
    <n v="1700"/>
    <n v="11041"/>
    <x v="16"/>
    <x v="1"/>
    <x v="16"/>
    <n v="110.41"/>
    <s v="US"/>
    <s v="USD"/>
    <n v="1390370400"/>
    <n v="1392271200"/>
    <x v="16"/>
    <x v="16"/>
    <b v="0"/>
    <b v="0"/>
    <s v="publishing/nonfiction"/>
    <x v="5"/>
    <s v="nonfiction"/>
  </r>
  <r>
    <n v="17"/>
    <x v="17"/>
    <s v="Seamless 4thgeneration methodology"/>
    <n v="84600"/>
    <n v="134845"/>
    <x v="17"/>
    <x v="1"/>
    <x v="17"/>
    <n v="107.96236989591674"/>
    <s v="US"/>
    <s v="USD"/>
    <n v="1294812000"/>
    <n v="1294898400"/>
    <x v="17"/>
    <x v="17"/>
    <b v="0"/>
    <b v="0"/>
    <s v="film &amp; video/animation"/>
    <x v="4"/>
    <s v="animation"/>
  </r>
  <r>
    <n v="18"/>
    <x v="18"/>
    <s v="Exclusive needs-based adapter"/>
    <n v="9100"/>
    <n v="6089"/>
    <x v="18"/>
    <x v="3"/>
    <x v="18"/>
    <n v="45.103703703703701"/>
    <s v="US"/>
    <s v="USD"/>
    <n v="1536382800"/>
    <n v="1537074000"/>
    <x v="18"/>
    <x v="18"/>
    <b v="0"/>
    <b v="0"/>
    <s v="theater/plays"/>
    <x v="3"/>
    <s v="plays"/>
  </r>
  <r>
    <n v="19"/>
    <x v="19"/>
    <s v="Down-sized cohesive archive"/>
    <n v="62500"/>
    <n v="30331"/>
    <x v="19"/>
    <x v="0"/>
    <x v="19"/>
    <n v="45.001483679525222"/>
    <s v="US"/>
    <s v="USD"/>
    <n v="1551679200"/>
    <n v="1553490000"/>
    <x v="19"/>
    <x v="19"/>
    <b v="0"/>
    <b v="1"/>
    <s v="theater/plays"/>
    <x v="3"/>
    <s v="plays"/>
  </r>
  <r>
    <n v="20"/>
    <x v="20"/>
    <s v="Proactive composite alliance"/>
    <n v="131800"/>
    <n v="147936"/>
    <x v="20"/>
    <x v="1"/>
    <x v="20"/>
    <n v="105.97134670487107"/>
    <s v="US"/>
    <s v="USD"/>
    <n v="1406523600"/>
    <n v="1406523600"/>
    <x v="20"/>
    <x v="20"/>
    <b v="0"/>
    <b v="0"/>
    <s v="film &amp; video/drama"/>
    <x v="4"/>
    <s v="drama"/>
  </r>
  <r>
    <n v="21"/>
    <x v="21"/>
    <s v="Re-engineered intangible definition"/>
    <n v="94000"/>
    <n v="38533"/>
    <x v="21"/>
    <x v="0"/>
    <x v="21"/>
    <n v="69.055555555555557"/>
    <s v="US"/>
    <s v="USD"/>
    <n v="1313384400"/>
    <n v="1316322000"/>
    <x v="21"/>
    <x v="21"/>
    <b v="0"/>
    <b v="0"/>
    <s v="theater/plays"/>
    <x v="3"/>
    <s v="plays"/>
  </r>
  <r>
    <n v="22"/>
    <x v="22"/>
    <s v="Enhanced dynamic definition"/>
    <n v="59100"/>
    <n v="75690"/>
    <x v="22"/>
    <x v="1"/>
    <x v="22"/>
    <n v="85.044943820224717"/>
    <s v="US"/>
    <s v="USD"/>
    <n v="1522731600"/>
    <n v="1524027600"/>
    <x v="22"/>
    <x v="22"/>
    <b v="0"/>
    <b v="0"/>
    <s v="theater/plays"/>
    <x v="3"/>
    <s v="plays"/>
  </r>
  <r>
    <n v="23"/>
    <x v="23"/>
    <s v="Devolved next generation adapter"/>
    <n v="4500"/>
    <n v="14942"/>
    <x v="23"/>
    <x v="1"/>
    <x v="23"/>
    <n v="105.22535211267606"/>
    <s v="GB"/>
    <s v="GBP"/>
    <n v="1550124000"/>
    <n v="1554699600"/>
    <x v="23"/>
    <x v="23"/>
    <b v="0"/>
    <b v="0"/>
    <s v="film &amp; video/documentary"/>
    <x v="4"/>
    <s v="documentary"/>
  </r>
  <r>
    <n v="24"/>
    <x v="24"/>
    <s v="Cross-platform intermediate frame"/>
    <n v="92400"/>
    <n v="104257"/>
    <x v="24"/>
    <x v="1"/>
    <x v="24"/>
    <n v="39.003741114852225"/>
    <s v="US"/>
    <s v="USD"/>
    <n v="1403326800"/>
    <n v="1403499600"/>
    <x v="24"/>
    <x v="24"/>
    <b v="0"/>
    <b v="0"/>
    <s v="technology/wearables"/>
    <x v="2"/>
    <s v="wearables"/>
  </r>
  <r>
    <n v="25"/>
    <x v="25"/>
    <s v="Monitored impactful analyzer"/>
    <n v="5500"/>
    <n v="11904"/>
    <x v="25"/>
    <x v="1"/>
    <x v="25"/>
    <n v="73.030674846625772"/>
    <s v="US"/>
    <s v="USD"/>
    <n v="1305694800"/>
    <n v="1307422800"/>
    <x v="25"/>
    <x v="25"/>
    <b v="0"/>
    <b v="1"/>
    <s v="games/video games"/>
    <x v="6"/>
    <s v="video games"/>
  </r>
  <r>
    <n v="26"/>
    <x v="26"/>
    <s v="Optional responsive customer loyalty"/>
    <n v="107500"/>
    <n v="51814"/>
    <x v="26"/>
    <x v="3"/>
    <x v="26"/>
    <n v="35.009459459459457"/>
    <s v="US"/>
    <s v="USD"/>
    <n v="1533013200"/>
    <n v="1535346000"/>
    <x v="26"/>
    <x v="26"/>
    <b v="0"/>
    <b v="0"/>
    <s v="theater/plays"/>
    <x v="3"/>
    <s v="plays"/>
  </r>
  <r>
    <n v="27"/>
    <x v="27"/>
    <s v="Diverse transitional migration"/>
    <n v="2000"/>
    <n v="1599"/>
    <x v="27"/>
    <x v="0"/>
    <x v="27"/>
    <n v="106.6"/>
    <s v="US"/>
    <s v="USD"/>
    <n v="1443848400"/>
    <n v="1444539600"/>
    <x v="27"/>
    <x v="27"/>
    <b v="0"/>
    <b v="0"/>
    <s v="music/rock"/>
    <x v="1"/>
    <s v="rock"/>
  </r>
  <r>
    <n v="28"/>
    <x v="28"/>
    <s v="Synchronized global task-force"/>
    <n v="130800"/>
    <n v="137635"/>
    <x v="28"/>
    <x v="1"/>
    <x v="28"/>
    <n v="61.997747747747745"/>
    <s v="US"/>
    <s v="USD"/>
    <n v="1265695200"/>
    <n v="1267682400"/>
    <x v="28"/>
    <x v="28"/>
    <b v="0"/>
    <b v="1"/>
    <s v="theater/plays"/>
    <x v="3"/>
    <s v="plays"/>
  </r>
  <r>
    <n v="29"/>
    <x v="29"/>
    <s v="Focused 6thgeneration forecast"/>
    <n v="45900"/>
    <n v="150965"/>
    <x v="29"/>
    <x v="1"/>
    <x v="29"/>
    <n v="94.000622665006233"/>
    <s v="CH"/>
    <s v="CHF"/>
    <n v="1532062800"/>
    <n v="1535518800"/>
    <x v="29"/>
    <x v="29"/>
    <b v="0"/>
    <b v="0"/>
    <s v="film &amp; video/shorts"/>
    <x v="4"/>
    <s v="shorts"/>
  </r>
  <r>
    <n v="30"/>
    <x v="30"/>
    <s v="Down-sized analyzing challenge"/>
    <n v="9000"/>
    <n v="14455"/>
    <x v="30"/>
    <x v="1"/>
    <x v="30"/>
    <n v="112.05426356589147"/>
    <s v="US"/>
    <s v="USD"/>
    <n v="1558674000"/>
    <n v="1559106000"/>
    <x v="30"/>
    <x v="30"/>
    <b v="0"/>
    <b v="0"/>
    <s v="film &amp; video/animation"/>
    <x v="4"/>
    <s v="animation"/>
  </r>
  <r>
    <n v="31"/>
    <x v="31"/>
    <s v="Progressive needs-based focus group"/>
    <n v="3500"/>
    <n v="10850"/>
    <x v="31"/>
    <x v="1"/>
    <x v="31"/>
    <n v="48.008849557522126"/>
    <s v="GB"/>
    <s v="GBP"/>
    <n v="1451973600"/>
    <n v="1454392800"/>
    <x v="31"/>
    <x v="31"/>
    <b v="0"/>
    <b v="0"/>
    <s v="games/video games"/>
    <x v="6"/>
    <s v="video games"/>
  </r>
  <r>
    <n v="32"/>
    <x v="32"/>
    <s v="Ergonomic 6thgeneration success"/>
    <n v="101000"/>
    <n v="87676"/>
    <x v="32"/>
    <x v="0"/>
    <x v="32"/>
    <n v="38.004334633723452"/>
    <s v="IT"/>
    <s v="EUR"/>
    <n v="1515564000"/>
    <n v="1517896800"/>
    <x v="32"/>
    <x v="32"/>
    <b v="0"/>
    <b v="0"/>
    <s v="film &amp; video/documentary"/>
    <x v="4"/>
    <s v="documentary"/>
  </r>
  <r>
    <n v="33"/>
    <x v="33"/>
    <s v="Exclusive interactive approach"/>
    <n v="50200"/>
    <n v="189666"/>
    <x v="33"/>
    <x v="1"/>
    <x v="33"/>
    <n v="35.000184535892231"/>
    <s v="US"/>
    <s v="USD"/>
    <n v="1412485200"/>
    <n v="1415685600"/>
    <x v="33"/>
    <x v="33"/>
    <b v="0"/>
    <b v="0"/>
    <s v="theater/plays"/>
    <x v="3"/>
    <s v="plays"/>
  </r>
  <r>
    <n v="34"/>
    <x v="34"/>
    <s v="Reverse-engineered asynchronous archive"/>
    <n v="9300"/>
    <n v="14025"/>
    <x v="34"/>
    <x v="1"/>
    <x v="34"/>
    <n v="85"/>
    <s v="US"/>
    <s v="USD"/>
    <n v="1490245200"/>
    <n v="1490677200"/>
    <x v="34"/>
    <x v="34"/>
    <b v="0"/>
    <b v="0"/>
    <s v="film &amp; video/documentary"/>
    <x v="4"/>
    <s v="documentary"/>
  </r>
  <r>
    <n v="35"/>
    <x v="35"/>
    <s v="Synergized intangible challenge"/>
    <n v="125500"/>
    <n v="188628"/>
    <x v="35"/>
    <x v="1"/>
    <x v="35"/>
    <n v="95.993893129770996"/>
    <s v="DK"/>
    <s v="DKK"/>
    <n v="1547877600"/>
    <n v="1551506400"/>
    <x v="35"/>
    <x v="35"/>
    <b v="0"/>
    <b v="1"/>
    <s v="film &amp; video/drama"/>
    <x v="4"/>
    <s v="drama"/>
  </r>
  <r>
    <n v="36"/>
    <x v="36"/>
    <s v="Monitored multi-state encryption"/>
    <n v="700"/>
    <n v="1101"/>
    <x v="36"/>
    <x v="1"/>
    <x v="36"/>
    <n v="68.8125"/>
    <s v="US"/>
    <s v="USD"/>
    <n v="1298700000"/>
    <n v="1300856400"/>
    <x v="36"/>
    <x v="36"/>
    <b v="0"/>
    <b v="0"/>
    <s v="theater/plays"/>
    <x v="3"/>
    <s v="plays"/>
  </r>
  <r>
    <n v="37"/>
    <x v="37"/>
    <s v="Profound attitude-oriented functionalities"/>
    <n v="8100"/>
    <n v="11339"/>
    <x v="37"/>
    <x v="1"/>
    <x v="37"/>
    <n v="105.97196261682242"/>
    <s v="US"/>
    <s v="USD"/>
    <n v="1570338000"/>
    <n v="1573192800"/>
    <x v="37"/>
    <x v="37"/>
    <b v="0"/>
    <b v="1"/>
    <s v="publishing/fiction"/>
    <x v="5"/>
    <s v="fiction"/>
  </r>
  <r>
    <n v="38"/>
    <x v="38"/>
    <s v="Digitized client-driven database"/>
    <n v="3100"/>
    <n v="10085"/>
    <x v="38"/>
    <x v="1"/>
    <x v="38"/>
    <n v="75.261194029850742"/>
    <s v="US"/>
    <s v="USD"/>
    <n v="1287378000"/>
    <n v="1287810000"/>
    <x v="38"/>
    <x v="38"/>
    <b v="0"/>
    <b v="0"/>
    <s v="photography/photography books"/>
    <x v="7"/>
    <s v="photography books"/>
  </r>
  <r>
    <n v="39"/>
    <x v="39"/>
    <s v="Organized bi-directional function"/>
    <n v="9900"/>
    <n v="5027"/>
    <x v="39"/>
    <x v="0"/>
    <x v="39"/>
    <n v="57.125"/>
    <s v="DK"/>
    <s v="DKK"/>
    <n v="1361772000"/>
    <n v="1362978000"/>
    <x v="39"/>
    <x v="39"/>
    <b v="0"/>
    <b v="0"/>
    <s v="theater/plays"/>
    <x v="3"/>
    <s v="plays"/>
  </r>
  <r>
    <n v="40"/>
    <x v="40"/>
    <s v="Reduced stable middleware"/>
    <n v="8800"/>
    <n v="14878"/>
    <x v="40"/>
    <x v="1"/>
    <x v="40"/>
    <n v="75.141414141414145"/>
    <s v="US"/>
    <s v="USD"/>
    <n v="1275714000"/>
    <n v="1277355600"/>
    <x v="40"/>
    <x v="40"/>
    <b v="0"/>
    <b v="1"/>
    <s v="technology/wearables"/>
    <x v="2"/>
    <s v="wearables"/>
  </r>
  <r>
    <n v="41"/>
    <x v="41"/>
    <s v="Universal 5thgeneration neural-net"/>
    <n v="5600"/>
    <n v="11924"/>
    <x v="41"/>
    <x v="1"/>
    <x v="41"/>
    <n v="107.42342342342343"/>
    <s v="IT"/>
    <s v="EUR"/>
    <n v="1346734800"/>
    <n v="1348981200"/>
    <x v="41"/>
    <x v="41"/>
    <b v="0"/>
    <b v="1"/>
    <s v="music/rock"/>
    <x v="1"/>
    <s v="rock"/>
  </r>
  <r>
    <n v="42"/>
    <x v="42"/>
    <s v="Virtual uniform frame"/>
    <n v="1800"/>
    <n v="7991"/>
    <x v="42"/>
    <x v="1"/>
    <x v="42"/>
    <n v="35.995495495495497"/>
    <s v="US"/>
    <s v="USD"/>
    <n v="1309755600"/>
    <n v="1310533200"/>
    <x v="42"/>
    <x v="42"/>
    <b v="0"/>
    <b v="0"/>
    <s v="food/food trucks"/>
    <x v="0"/>
    <s v="food trucks"/>
  </r>
  <r>
    <n v="43"/>
    <x v="43"/>
    <s v="Profound explicit paradigm"/>
    <n v="90200"/>
    <n v="167717"/>
    <x v="43"/>
    <x v="1"/>
    <x v="43"/>
    <n v="26.998873148744366"/>
    <s v="US"/>
    <s v="USD"/>
    <n v="1406178000"/>
    <n v="1407560400"/>
    <x v="43"/>
    <x v="43"/>
    <b v="0"/>
    <b v="0"/>
    <s v="publishing/radio &amp; podcasts"/>
    <x v="5"/>
    <s v="radio &amp; podcasts"/>
  </r>
  <r>
    <n v="44"/>
    <x v="44"/>
    <s v="Visionary real-time groupware"/>
    <n v="1600"/>
    <n v="10541"/>
    <x v="44"/>
    <x v="1"/>
    <x v="13"/>
    <n v="107.56122448979592"/>
    <s v="DK"/>
    <s v="DKK"/>
    <n v="1552798800"/>
    <n v="1552885200"/>
    <x v="44"/>
    <x v="44"/>
    <b v="0"/>
    <b v="0"/>
    <s v="publishing/fiction"/>
    <x v="5"/>
    <s v="fiction"/>
  </r>
  <r>
    <n v="45"/>
    <x v="45"/>
    <s v="Networked tertiary Graphical User Interface"/>
    <n v="9500"/>
    <n v="4530"/>
    <x v="45"/>
    <x v="0"/>
    <x v="44"/>
    <n v="94.375"/>
    <s v="US"/>
    <s v="USD"/>
    <n v="1478062800"/>
    <n v="1479362400"/>
    <x v="45"/>
    <x v="45"/>
    <b v="0"/>
    <b v="1"/>
    <s v="theater/plays"/>
    <x v="3"/>
    <s v="plays"/>
  </r>
  <r>
    <n v="46"/>
    <x v="46"/>
    <s v="Virtual grid-enabled task-force"/>
    <n v="3700"/>
    <n v="4247"/>
    <x v="46"/>
    <x v="1"/>
    <x v="45"/>
    <n v="46.163043478260867"/>
    <s v="US"/>
    <s v="USD"/>
    <n v="1278565200"/>
    <n v="1280552400"/>
    <x v="46"/>
    <x v="46"/>
    <b v="0"/>
    <b v="0"/>
    <s v="music/rock"/>
    <x v="1"/>
    <s v="rock"/>
  </r>
  <r>
    <n v="47"/>
    <x v="47"/>
    <s v="Function-based multi-state software"/>
    <n v="1500"/>
    <n v="7129"/>
    <x v="47"/>
    <x v="1"/>
    <x v="46"/>
    <n v="47.845637583892618"/>
    <s v="US"/>
    <s v="USD"/>
    <n v="1396069200"/>
    <n v="1398661200"/>
    <x v="47"/>
    <x v="47"/>
    <b v="0"/>
    <b v="0"/>
    <s v="theater/plays"/>
    <x v="3"/>
    <s v="plays"/>
  </r>
  <r>
    <n v="48"/>
    <x v="48"/>
    <s v="Optimized leadingedge concept"/>
    <n v="33300"/>
    <n v="128862"/>
    <x v="48"/>
    <x v="1"/>
    <x v="47"/>
    <n v="53.007815713698065"/>
    <s v="US"/>
    <s v="USD"/>
    <n v="1435208400"/>
    <n v="1436245200"/>
    <x v="48"/>
    <x v="48"/>
    <b v="0"/>
    <b v="0"/>
    <s v="theater/plays"/>
    <x v="3"/>
    <s v="plays"/>
  </r>
  <r>
    <n v="49"/>
    <x v="49"/>
    <s v="Sharable holistic interface"/>
    <n v="7200"/>
    <n v="13653"/>
    <x v="49"/>
    <x v="1"/>
    <x v="48"/>
    <n v="45.059405940594061"/>
    <s v="US"/>
    <s v="USD"/>
    <n v="1571547600"/>
    <n v="1575439200"/>
    <x v="49"/>
    <x v="49"/>
    <b v="0"/>
    <b v="0"/>
    <s v="music/rock"/>
    <x v="1"/>
    <s v="rock"/>
  </r>
  <r>
    <n v="50"/>
    <x v="50"/>
    <s v="Down-sized system-worthy secured line"/>
    <n v="100"/>
    <n v="2"/>
    <x v="50"/>
    <x v="0"/>
    <x v="49"/>
    <n v="2"/>
    <s v="IT"/>
    <s v="EUR"/>
    <n v="1375333200"/>
    <n v="1377752400"/>
    <x v="50"/>
    <x v="50"/>
    <b v="0"/>
    <b v="0"/>
    <s v="music/metal"/>
    <x v="1"/>
    <s v="metal"/>
  </r>
  <r>
    <n v="51"/>
    <x v="51"/>
    <s v="Inverse secondary infrastructure"/>
    <n v="158100"/>
    <n v="145243"/>
    <x v="51"/>
    <x v="0"/>
    <x v="50"/>
    <n v="99.006816632583508"/>
    <s v="GB"/>
    <s v="GBP"/>
    <n v="1332824400"/>
    <n v="1334206800"/>
    <x v="51"/>
    <x v="51"/>
    <b v="0"/>
    <b v="1"/>
    <s v="technology/wearables"/>
    <x v="2"/>
    <s v="wearables"/>
  </r>
  <r>
    <n v="52"/>
    <x v="52"/>
    <s v="Organic foreground leverage"/>
    <n v="7200"/>
    <n v="2459"/>
    <x v="52"/>
    <x v="0"/>
    <x v="51"/>
    <n v="32.786666666666669"/>
    <s v="US"/>
    <s v="USD"/>
    <n v="1284526800"/>
    <n v="1284872400"/>
    <x v="52"/>
    <x v="52"/>
    <b v="0"/>
    <b v="0"/>
    <s v="theater/plays"/>
    <x v="3"/>
    <s v="plays"/>
  </r>
  <r>
    <n v="53"/>
    <x v="53"/>
    <s v="Reverse-engineered static concept"/>
    <n v="8800"/>
    <n v="12356"/>
    <x v="53"/>
    <x v="1"/>
    <x v="52"/>
    <n v="59.119617224880386"/>
    <s v="US"/>
    <s v="USD"/>
    <n v="1400562000"/>
    <n v="1403931600"/>
    <x v="53"/>
    <x v="53"/>
    <b v="0"/>
    <b v="0"/>
    <s v="film &amp; video/drama"/>
    <x v="4"/>
    <s v="drama"/>
  </r>
  <r>
    <n v="54"/>
    <x v="54"/>
    <s v="Multi-channeled neutral customer loyalty"/>
    <n v="6000"/>
    <n v="5392"/>
    <x v="54"/>
    <x v="0"/>
    <x v="53"/>
    <n v="44.93333333333333"/>
    <s v="US"/>
    <s v="USD"/>
    <n v="1520748000"/>
    <n v="1521262800"/>
    <x v="54"/>
    <x v="54"/>
    <b v="0"/>
    <b v="0"/>
    <s v="technology/wearables"/>
    <x v="2"/>
    <s v="wearables"/>
  </r>
  <r>
    <n v="55"/>
    <x v="55"/>
    <s v="Reverse-engineered bifurcated strategy"/>
    <n v="6600"/>
    <n v="11746"/>
    <x v="55"/>
    <x v="1"/>
    <x v="54"/>
    <n v="89.664122137404576"/>
    <s v="US"/>
    <s v="USD"/>
    <n v="1532926800"/>
    <n v="1533358800"/>
    <x v="55"/>
    <x v="55"/>
    <b v="0"/>
    <b v="0"/>
    <s v="music/jazz"/>
    <x v="1"/>
    <s v="jazz"/>
  </r>
  <r>
    <n v="56"/>
    <x v="56"/>
    <s v="Horizontal context-sensitive knowledge user"/>
    <n v="8000"/>
    <n v="11493"/>
    <x v="56"/>
    <x v="1"/>
    <x v="55"/>
    <n v="70.079268292682926"/>
    <s v="US"/>
    <s v="USD"/>
    <n v="1420869600"/>
    <n v="1421474400"/>
    <x v="56"/>
    <x v="56"/>
    <b v="0"/>
    <b v="0"/>
    <s v="technology/wearables"/>
    <x v="2"/>
    <s v="wearables"/>
  </r>
  <r>
    <n v="57"/>
    <x v="57"/>
    <s v="Cross-group multi-state task-force"/>
    <n v="2900"/>
    <n v="6243"/>
    <x v="57"/>
    <x v="1"/>
    <x v="56"/>
    <n v="31.059701492537314"/>
    <s v="US"/>
    <s v="USD"/>
    <n v="1504242000"/>
    <n v="1505278800"/>
    <x v="57"/>
    <x v="57"/>
    <b v="0"/>
    <b v="0"/>
    <s v="games/video games"/>
    <x v="6"/>
    <s v="video games"/>
  </r>
  <r>
    <n v="58"/>
    <x v="58"/>
    <s v="Expanded 3rdgeneration strategy"/>
    <n v="2700"/>
    <n v="6132"/>
    <x v="58"/>
    <x v="1"/>
    <x v="57"/>
    <n v="29.061611374407583"/>
    <s v="US"/>
    <s v="USD"/>
    <n v="1442811600"/>
    <n v="1443934800"/>
    <x v="58"/>
    <x v="58"/>
    <b v="0"/>
    <b v="0"/>
    <s v="theater/plays"/>
    <x v="3"/>
    <s v="plays"/>
  </r>
  <r>
    <n v="59"/>
    <x v="59"/>
    <s v="Assimilated real-time support"/>
    <n v="1400"/>
    <n v="3851"/>
    <x v="59"/>
    <x v="1"/>
    <x v="58"/>
    <n v="30.0859375"/>
    <s v="US"/>
    <s v="USD"/>
    <n v="1497243600"/>
    <n v="1498539600"/>
    <x v="59"/>
    <x v="59"/>
    <b v="0"/>
    <b v="1"/>
    <s v="theater/plays"/>
    <x v="3"/>
    <s v="plays"/>
  </r>
  <r>
    <n v="60"/>
    <x v="60"/>
    <s v="User-centric regional database"/>
    <n v="94200"/>
    <n v="135997"/>
    <x v="60"/>
    <x v="1"/>
    <x v="59"/>
    <n v="84.998125000000002"/>
    <s v="CA"/>
    <s v="CAD"/>
    <n v="1342501200"/>
    <n v="1342760400"/>
    <x v="60"/>
    <x v="60"/>
    <b v="0"/>
    <b v="0"/>
    <s v="theater/plays"/>
    <x v="3"/>
    <s v="plays"/>
  </r>
  <r>
    <n v="61"/>
    <x v="61"/>
    <s v="Open-source zero administration complexity"/>
    <n v="199200"/>
    <n v="184750"/>
    <x v="61"/>
    <x v="0"/>
    <x v="60"/>
    <n v="82.001775410563695"/>
    <s v="CA"/>
    <s v="CAD"/>
    <n v="1298268000"/>
    <n v="1301720400"/>
    <x v="61"/>
    <x v="61"/>
    <b v="0"/>
    <b v="0"/>
    <s v="theater/plays"/>
    <x v="3"/>
    <s v="plays"/>
  </r>
  <r>
    <n v="62"/>
    <x v="62"/>
    <s v="Organized incremental standardization"/>
    <n v="2000"/>
    <n v="14452"/>
    <x v="62"/>
    <x v="1"/>
    <x v="61"/>
    <n v="58.040160642570278"/>
    <s v="US"/>
    <s v="USD"/>
    <n v="1433480400"/>
    <n v="1433566800"/>
    <x v="62"/>
    <x v="62"/>
    <b v="0"/>
    <b v="0"/>
    <s v="technology/web"/>
    <x v="2"/>
    <s v="web"/>
  </r>
  <r>
    <n v="63"/>
    <x v="63"/>
    <s v="Assimilated didactic open system"/>
    <n v="4700"/>
    <n v="557"/>
    <x v="63"/>
    <x v="0"/>
    <x v="62"/>
    <n v="111.4"/>
    <s v="US"/>
    <s v="USD"/>
    <n v="1493355600"/>
    <n v="1493874000"/>
    <x v="63"/>
    <x v="63"/>
    <b v="0"/>
    <b v="0"/>
    <s v="theater/plays"/>
    <x v="3"/>
    <s v="plays"/>
  </r>
  <r>
    <n v="64"/>
    <x v="64"/>
    <s v="Vision-oriented logistical intranet"/>
    <n v="2800"/>
    <n v="2734"/>
    <x v="64"/>
    <x v="0"/>
    <x v="63"/>
    <n v="71.94736842105263"/>
    <s v="US"/>
    <s v="USD"/>
    <n v="1530507600"/>
    <n v="1531803600"/>
    <x v="64"/>
    <x v="64"/>
    <b v="0"/>
    <b v="1"/>
    <s v="technology/web"/>
    <x v="2"/>
    <s v="web"/>
  </r>
  <r>
    <n v="65"/>
    <x v="65"/>
    <s v="Mandatory incremental projection"/>
    <n v="6100"/>
    <n v="14405"/>
    <x v="65"/>
    <x v="1"/>
    <x v="64"/>
    <n v="61.038135593220339"/>
    <s v="US"/>
    <s v="USD"/>
    <n v="1296108000"/>
    <n v="1296712800"/>
    <x v="65"/>
    <x v="65"/>
    <b v="0"/>
    <b v="0"/>
    <s v="theater/plays"/>
    <x v="3"/>
    <s v="plays"/>
  </r>
  <r>
    <n v="66"/>
    <x v="66"/>
    <s v="Grass-roots needs-based encryption"/>
    <n v="2900"/>
    <n v="1307"/>
    <x v="66"/>
    <x v="0"/>
    <x v="65"/>
    <n v="108.91666666666667"/>
    <s v="US"/>
    <s v="USD"/>
    <n v="1428469200"/>
    <n v="1428901200"/>
    <x v="66"/>
    <x v="66"/>
    <b v="0"/>
    <b v="1"/>
    <s v="theater/plays"/>
    <x v="3"/>
    <s v="plays"/>
  </r>
  <r>
    <n v="67"/>
    <x v="67"/>
    <s v="Team-oriented 6thgeneration middleware"/>
    <n v="72600"/>
    <n v="117892"/>
    <x v="67"/>
    <x v="1"/>
    <x v="66"/>
    <n v="29.001722017220171"/>
    <s v="GB"/>
    <s v="GBP"/>
    <n v="1264399200"/>
    <n v="1264831200"/>
    <x v="67"/>
    <x v="67"/>
    <b v="0"/>
    <b v="1"/>
    <s v="technology/wearables"/>
    <x v="2"/>
    <s v="wearables"/>
  </r>
  <r>
    <n v="68"/>
    <x v="68"/>
    <s v="Inverse multi-tasking installation"/>
    <n v="5700"/>
    <n v="14508"/>
    <x v="68"/>
    <x v="1"/>
    <x v="67"/>
    <n v="58.975609756097562"/>
    <s v="IT"/>
    <s v="EUR"/>
    <n v="1501131600"/>
    <n v="1505192400"/>
    <x v="68"/>
    <x v="68"/>
    <b v="0"/>
    <b v="1"/>
    <s v="theater/plays"/>
    <x v="3"/>
    <s v="plays"/>
  </r>
  <r>
    <n v="69"/>
    <x v="69"/>
    <s v="Switchable disintermediate moderator"/>
    <n v="7900"/>
    <n v="1901"/>
    <x v="69"/>
    <x v="3"/>
    <x v="68"/>
    <n v="111.82352941176471"/>
    <s v="US"/>
    <s v="USD"/>
    <n v="1292738400"/>
    <n v="1295676000"/>
    <x v="69"/>
    <x v="69"/>
    <b v="0"/>
    <b v="0"/>
    <s v="theater/plays"/>
    <x v="3"/>
    <s v="plays"/>
  </r>
  <r>
    <n v="70"/>
    <x v="70"/>
    <s v="Re-engineered 24/7 task-force"/>
    <n v="128000"/>
    <n v="158389"/>
    <x v="70"/>
    <x v="1"/>
    <x v="69"/>
    <n v="63.995555555555555"/>
    <s v="IT"/>
    <s v="EUR"/>
    <n v="1288674000"/>
    <n v="1292911200"/>
    <x v="70"/>
    <x v="70"/>
    <b v="0"/>
    <b v="1"/>
    <s v="theater/plays"/>
    <x v="3"/>
    <s v="plays"/>
  </r>
  <r>
    <n v="71"/>
    <x v="71"/>
    <s v="Organic object-oriented budgetary management"/>
    <n v="6000"/>
    <n v="6484"/>
    <x v="71"/>
    <x v="1"/>
    <x v="70"/>
    <n v="85.315789473684205"/>
    <s v="US"/>
    <s v="USD"/>
    <n v="1575093600"/>
    <n v="1575439200"/>
    <x v="71"/>
    <x v="49"/>
    <b v="0"/>
    <b v="0"/>
    <s v="theater/plays"/>
    <x v="3"/>
    <s v="plays"/>
  </r>
  <r>
    <n v="72"/>
    <x v="72"/>
    <s v="Seamless coherent parallelism"/>
    <n v="600"/>
    <n v="4022"/>
    <x v="72"/>
    <x v="1"/>
    <x v="71"/>
    <n v="74.481481481481481"/>
    <s v="US"/>
    <s v="USD"/>
    <n v="1435726800"/>
    <n v="1438837200"/>
    <x v="72"/>
    <x v="71"/>
    <b v="0"/>
    <b v="0"/>
    <s v="film &amp; video/animation"/>
    <x v="4"/>
    <s v="animation"/>
  </r>
  <r>
    <n v="73"/>
    <x v="73"/>
    <s v="Cross-platform even-keeled initiative"/>
    <n v="1400"/>
    <n v="9253"/>
    <x v="73"/>
    <x v="1"/>
    <x v="39"/>
    <n v="105.14772727272727"/>
    <s v="US"/>
    <s v="USD"/>
    <n v="1480226400"/>
    <n v="1480485600"/>
    <x v="73"/>
    <x v="72"/>
    <b v="0"/>
    <b v="0"/>
    <s v="music/jazz"/>
    <x v="1"/>
    <s v="jazz"/>
  </r>
  <r>
    <n v="74"/>
    <x v="74"/>
    <s v="Progressive tertiary framework"/>
    <n v="3900"/>
    <n v="4776"/>
    <x v="74"/>
    <x v="1"/>
    <x v="72"/>
    <n v="56.188235294117646"/>
    <s v="GB"/>
    <s v="GBP"/>
    <n v="1459054800"/>
    <n v="1459141200"/>
    <x v="74"/>
    <x v="73"/>
    <b v="0"/>
    <b v="0"/>
    <s v="music/metal"/>
    <x v="1"/>
    <s v="metal"/>
  </r>
  <r>
    <n v="75"/>
    <x v="75"/>
    <s v="Multi-layered dynamic protocol"/>
    <n v="9700"/>
    <n v="14606"/>
    <x v="75"/>
    <x v="1"/>
    <x v="73"/>
    <n v="85.917647058823533"/>
    <s v="US"/>
    <s v="USD"/>
    <n v="1531630800"/>
    <n v="1532322000"/>
    <x v="75"/>
    <x v="74"/>
    <b v="0"/>
    <b v="0"/>
    <s v="photography/photography books"/>
    <x v="7"/>
    <s v="photography books"/>
  </r>
  <r>
    <n v="76"/>
    <x v="76"/>
    <s v="Horizontal next generation function"/>
    <n v="122900"/>
    <n v="95993"/>
    <x v="76"/>
    <x v="0"/>
    <x v="74"/>
    <n v="57.00296912114014"/>
    <s v="US"/>
    <s v="USD"/>
    <n v="1421992800"/>
    <n v="1426222800"/>
    <x v="76"/>
    <x v="75"/>
    <b v="1"/>
    <b v="1"/>
    <s v="theater/plays"/>
    <x v="3"/>
    <s v="plays"/>
  </r>
  <r>
    <n v="77"/>
    <x v="77"/>
    <s v="Pre-emptive impactful model"/>
    <n v="9500"/>
    <n v="4460"/>
    <x v="77"/>
    <x v="0"/>
    <x v="75"/>
    <n v="79.642857142857139"/>
    <s v="US"/>
    <s v="USD"/>
    <n v="1285563600"/>
    <n v="1286773200"/>
    <x v="77"/>
    <x v="76"/>
    <b v="0"/>
    <b v="1"/>
    <s v="film &amp; video/animation"/>
    <x v="4"/>
    <s v="animation"/>
  </r>
  <r>
    <n v="78"/>
    <x v="78"/>
    <s v="User-centric bifurcated knowledge user"/>
    <n v="4500"/>
    <n v="13536"/>
    <x v="78"/>
    <x v="1"/>
    <x v="76"/>
    <n v="41.018181818181816"/>
    <s v="US"/>
    <s v="USD"/>
    <n v="1523854800"/>
    <n v="1523941200"/>
    <x v="78"/>
    <x v="77"/>
    <b v="0"/>
    <b v="0"/>
    <s v="publishing/translations"/>
    <x v="5"/>
    <s v="translations"/>
  </r>
  <r>
    <n v="79"/>
    <x v="79"/>
    <s v="Triple-buffered reciprocal project"/>
    <n v="57800"/>
    <n v="40228"/>
    <x v="79"/>
    <x v="0"/>
    <x v="77"/>
    <n v="48.004773269689736"/>
    <s v="US"/>
    <s v="USD"/>
    <n v="1529125200"/>
    <n v="1529557200"/>
    <x v="79"/>
    <x v="78"/>
    <b v="0"/>
    <b v="0"/>
    <s v="theater/plays"/>
    <x v="3"/>
    <s v="plays"/>
  </r>
  <r>
    <n v="80"/>
    <x v="80"/>
    <s v="Cross-platform needs-based approach"/>
    <n v="1100"/>
    <n v="7012"/>
    <x v="80"/>
    <x v="1"/>
    <x v="78"/>
    <n v="55.212598425196852"/>
    <s v="US"/>
    <s v="USD"/>
    <n v="1503982800"/>
    <n v="1506574800"/>
    <x v="80"/>
    <x v="79"/>
    <b v="0"/>
    <b v="0"/>
    <s v="games/video games"/>
    <x v="6"/>
    <s v="video games"/>
  </r>
  <r>
    <n v="81"/>
    <x v="81"/>
    <s v="User-friendly static contingency"/>
    <n v="16800"/>
    <n v="37857"/>
    <x v="81"/>
    <x v="1"/>
    <x v="79"/>
    <n v="92.109489051094897"/>
    <s v="US"/>
    <s v="USD"/>
    <n v="1511416800"/>
    <n v="1513576800"/>
    <x v="81"/>
    <x v="80"/>
    <b v="0"/>
    <b v="0"/>
    <s v="music/rock"/>
    <x v="1"/>
    <s v="rock"/>
  </r>
  <r>
    <n v="82"/>
    <x v="82"/>
    <s v="Reactive content-based framework"/>
    <n v="1000"/>
    <n v="14973"/>
    <x v="82"/>
    <x v="1"/>
    <x v="80"/>
    <n v="83.183333333333337"/>
    <s v="GB"/>
    <s v="GBP"/>
    <n v="1547704800"/>
    <n v="1548309600"/>
    <x v="82"/>
    <x v="4"/>
    <b v="0"/>
    <b v="1"/>
    <s v="games/video games"/>
    <x v="6"/>
    <s v="video games"/>
  </r>
  <r>
    <n v="83"/>
    <x v="83"/>
    <s v="Realigned user-facing concept"/>
    <n v="106400"/>
    <n v="39996"/>
    <x v="83"/>
    <x v="0"/>
    <x v="81"/>
    <n v="39.996000000000002"/>
    <s v="US"/>
    <s v="USD"/>
    <n v="1469682000"/>
    <n v="1471582800"/>
    <x v="83"/>
    <x v="81"/>
    <b v="0"/>
    <b v="0"/>
    <s v="music/electric music"/>
    <x v="1"/>
    <s v="electric music"/>
  </r>
  <r>
    <n v="84"/>
    <x v="84"/>
    <s v="Public-key zero tolerance orchestration"/>
    <n v="31400"/>
    <n v="41564"/>
    <x v="84"/>
    <x v="1"/>
    <x v="82"/>
    <n v="111.1336898395722"/>
    <s v="US"/>
    <s v="USD"/>
    <n v="1343451600"/>
    <n v="1344315600"/>
    <x v="84"/>
    <x v="82"/>
    <b v="0"/>
    <b v="0"/>
    <s v="technology/wearables"/>
    <x v="2"/>
    <s v="wearables"/>
  </r>
  <r>
    <n v="85"/>
    <x v="85"/>
    <s v="Multi-tiered eco-centric architecture"/>
    <n v="4900"/>
    <n v="6430"/>
    <x v="85"/>
    <x v="1"/>
    <x v="83"/>
    <n v="90.563380281690144"/>
    <s v="AU"/>
    <s v="AUD"/>
    <n v="1315717200"/>
    <n v="1316408400"/>
    <x v="85"/>
    <x v="83"/>
    <b v="0"/>
    <b v="0"/>
    <s v="music/indie rock"/>
    <x v="1"/>
    <s v="indie rock"/>
  </r>
  <r>
    <n v="86"/>
    <x v="86"/>
    <s v="Organic motivating firmware"/>
    <n v="7400"/>
    <n v="12405"/>
    <x v="86"/>
    <x v="1"/>
    <x v="84"/>
    <n v="61.108374384236456"/>
    <s v="US"/>
    <s v="USD"/>
    <n v="1430715600"/>
    <n v="1431838800"/>
    <x v="86"/>
    <x v="84"/>
    <b v="1"/>
    <b v="0"/>
    <s v="theater/plays"/>
    <x v="3"/>
    <s v="plays"/>
  </r>
  <r>
    <n v="87"/>
    <x v="87"/>
    <s v="Synergized 4thgeneration conglomeration"/>
    <n v="198500"/>
    <n v="123040"/>
    <x v="87"/>
    <x v="0"/>
    <x v="85"/>
    <n v="83.022941970310384"/>
    <s v="AU"/>
    <s v="AUD"/>
    <n v="1299564000"/>
    <n v="1300510800"/>
    <x v="87"/>
    <x v="85"/>
    <b v="0"/>
    <b v="1"/>
    <s v="music/rock"/>
    <x v="1"/>
    <s v="rock"/>
  </r>
  <r>
    <n v="88"/>
    <x v="88"/>
    <s v="Grass-roots fault-tolerant policy"/>
    <n v="4800"/>
    <n v="12516"/>
    <x v="88"/>
    <x v="1"/>
    <x v="86"/>
    <n v="110.76106194690266"/>
    <s v="US"/>
    <s v="USD"/>
    <n v="1429160400"/>
    <n v="1431061200"/>
    <x v="88"/>
    <x v="86"/>
    <b v="0"/>
    <b v="0"/>
    <s v="publishing/translations"/>
    <x v="5"/>
    <s v="translations"/>
  </r>
  <r>
    <n v="89"/>
    <x v="89"/>
    <s v="Monitored scalable knowledgebase"/>
    <n v="3400"/>
    <n v="8588"/>
    <x v="89"/>
    <x v="1"/>
    <x v="87"/>
    <n v="89.458333333333329"/>
    <s v="US"/>
    <s v="USD"/>
    <n v="1271307600"/>
    <n v="1271480400"/>
    <x v="89"/>
    <x v="87"/>
    <b v="0"/>
    <b v="0"/>
    <s v="theater/plays"/>
    <x v="3"/>
    <s v="plays"/>
  </r>
  <r>
    <n v="90"/>
    <x v="90"/>
    <s v="Synergistic explicit parallelism"/>
    <n v="7800"/>
    <n v="6132"/>
    <x v="90"/>
    <x v="0"/>
    <x v="88"/>
    <n v="57.849056603773583"/>
    <s v="US"/>
    <s v="USD"/>
    <n v="1456380000"/>
    <n v="1456380000"/>
    <x v="90"/>
    <x v="88"/>
    <b v="0"/>
    <b v="1"/>
    <s v="theater/plays"/>
    <x v="3"/>
    <s v="plays"/>
  </r>
  <r>
    <n v="91"/>
    <x v="91"/>
    <s v="Enhanced systemic analyzer"/>
    <n v="154300"/>
    <n v="74688"/>
    <x v="91"/>
    <x v="0"/>
    <x v="89"/>
    <n v="109.99705449189985"/>
    <s v="IT"/>
    <s v="EUR"/>
    <n v="1470459600"/>
    <n v="1472878800"/>
    <x v="91"/>
    <x v="89"/>
    <b v="0"/>
    <b v="0"/>
    <s v="publishing/translations"/>
    <x v="5"/>
    <s v="translations"/>
  </r>
  <r>
    <n v="92"/>
    <x v="92"/>
    <s v="Object-based analyzing knowledge user"/>
    <n v="20000"/>
    <n v="51775"/>
    <x v="92"/>
    <x v="1"/>
    <x v="90"/>
    <n v="103.96586345381526"/>
    <s v="CH"/>
    <s v="CHF"/>
    <n v="1277269200"/>
    <n v="1277355600"/>
    <x v="92"/>
    <x v="40"/>
    <b v="0"/>
    <b v="1"/>
    <s v="games/video games"/>
    <x v="6"/>
    <s v="video games"/>
  </r>
  <r>
    <n v="93"/>
    <x v="93"/>
    <s v="Pre-emptive radical architecture"/>
    <n v="108800"/>
    <n v="65877"/>
    <x v="93"/>
    <x v="3"/>
    <x v="91"/>
    <n v="107.99508196721311"/>
    <s v="US"/>
    <s v="USD"/>
    <n v="1350709200"/>
    <n v="1351054800"/>
    <x v="93"/>
    <x v="90"/>
    <b v="0"/>
    <b v="1"/>
    <s v="theater/plays"/>
    <x v="3"/>
    <s v="plays"/>
  </r>
  <r>
    <n v="94"/>
    <x v="94"/>
    <s v="Grass-roots web-enabled contingency"/>
    <n v="2900"/>
    <n v="8807"/>
    <x v="94"/>
    <x v="1"/>
    <x v="80"/>
    <n v="48.927777777777777"/>
    <s v="GB"/>
    <s v="GBP"/>
    <n v="1554613200"/>
    <n v="1555563600"/>
    <x v="94"/>
    <x v="91"/>
    <b v="0"/>
    <b v="0"/>
    <s v="technology/web"/>
    <x v="2"/>
    <s v="web"/>
  </r>
  <r>
    <n v="95"/>
    <x v="95"/>
    <s v="Stand-alone system-worthy standardization"/>
    <n v="900"/>
    <n v="1017"/>
    <x v="95"/>
    <x v="1"/>
    <x v="11"/>
    <n v="37.666666666666664"/>
    <s v="US"/>
    <s v="USD"/>
    <n v="1571029200"/>
    <n v="1571634000"/>
    <x v="95"/>
    <x v="92"/>
    <b v="0"/>
    <b v="0"/>
    <s v="film &amp; video/documentary"/>
    <x v="4"/>
    <s v="documentary"/>
  </r>
  <r>
    <n v="96"/>
    <x v="96"/>
    <s v="Down-sized systematic policy"/>
    <n v="69700"/>
    <n v="151513"/>
    <x v="96"/>
    <x v="1"/>
    <x v="92"/>
    <n v="64.999141999141997"/>
    <s v="US"/>
    <s v="USD"/>
    <n v="1299736800"/>
    <n v="1300856400"/>
    <x v="96"/>
    <x v="36"/>
    <b v="0"/>
    <b v="0"/>
    <s v="theater/plays"/>
    <x v="3"/>
    <s v="plays"/>
  </r>
  <r>
    <n v="97"/>
    <x v="97"/>
    <s v="Cloned bi-directional architecture"/>
    <n v="1300"/>
    <n v="12047"/>
    <x v="97"/>
    <x v="1"/>
    <x v="86"/>
    <n v="106.61061946902655"/>
    <s v="US"/>
    <s v="USD"/>
    <n v="1435208400"/>
    <n v="1439874000"/>
    <x v="48"/>
    <x v="93"/>
    <b v="0"/>
    <b v="0"/>
    <s v="food/food trucks"/>
    <x v="0"/>
    <s v="food trucks"/>
  </r>
  <r>
    <n v="98"/>
    <x v="98"/>
    <s v="Seamless transitional portal"/>
    <n v="97800"/>
    <n v="32951"/>
    <x v="98"/>
    <x v="0"/>
    <x v="93"/>
    <n v="27.009016393442622"/>
    <s v="AU"/>
    <s v="AUD"/>
    <n v="1437973200"/>
    <n v="1438318800"/>
    <x v="97"/>
    <x v="94"/>
    <b v="0"/>
    <b v="0"/>
    <s v="games/video games"/>
    <x v="6"/>
    <s v="video games"/>
  </r>
  <r>
    <n v="99"/>
    <x v="99"/>
    <s v="Fully-configurable motivating approach"/>
    <n v="7600"/>
    <n v="14951"/>
    <x v="99"/>
    <x v="1"/>
    <x v="55"/>
    <n v="91.16463414634147"/>
    <s v="US"/>
    <s v="USD"/>
    <n v="1416895200"/>
    <n v="1419400800"/>
    <x v="98"/>
    <x v="95"/>
    <b v="0"/>
    <b v="0"/>
    <s v="theater/plays"/>
    <x v="3"/>
    <s v="plays"/>
  </r>
  <r>
    <n v="100"/>
    <x v="100"/>
    <s v="Upgradable fault-tolerant approach"/>
    <n v="100"/>
    <n v="1"/>
    <x v="100"/>
    <x v="0"/>
    <x v="49"/>
    <n v="1"/>
    <s v="US"/>
    <s v="USD"/>
    <n v="1319000400"/>
    <n v="1320555600"/>
    <x v="99"/>
    <x v="96"/>
    <b v="0"/>
    <b v="0"/>
    <s v="theater/plays"/>
    <x v="3"/>
    <s v="plays"/>
  </r>
  <r>
    <n v="101"/>
    <x v="101"/>
    <s v="Reduced heuristic moratorium"/>
    <n v="900"/>
    <n v="9193"/>
    <x v="101"/>
    <x v="1"/>
    <x v="55"/>
    <n v="56.054878048780488"/>
    <s v="US"/>
    <s v="USD"/>
    <n v="1424498400"/>
    <n v="1425103200"/>
    <x v="100"/>
    <x v="97"/>
    <b v="0"/>
    <b v="1"/>
    <s v="music/electric music"/>
    <x v="1"/>
    <s v="electric music"/>
  </r>
  <r>
    <n v="102"/>
    <x v="102"/>
    <s v="Front-line web-enabled model"/>
    <n v="3700"/>
    <n v="10422"/>
    <x v="102"/>
    <x v="1"/>
    <x v="94"/>
    <n v="31.017857142857142"/>
    <s v="US"/>
    <s v="USD"/>
    <n v="1526274000"/>
    <n v="1526878800"/>
    <x v="101"/>
    <x v="98"/>
    <b v="0"/>
    <b v="1"/>
    <s v="technology/wearables"/>
    <x v="2"/>
    <s v="wearables"/>
  </r>
  <r>
    <n v="103"/>
    <x v="103"/>
    <s v="Polarized incremental emulation"/>
    <n v="10000"/>
    <n v="2461"/>
    <x v="103"/>
    <x v="0"/>
    <x v="95"/>
    <n v="66.513513513513516"/>
    <s v="IT"/>
    <s v="EUR"/>
    <n v="1287896400"/>
    <n v="1288674000"/>
    <x v="102"/>
    <x v="99"/>
    <b v="0"/>
    <b v="0"/>
    <s v="music/electric music"/>
    <x v="1"/>
    <s v="electric music"/>
  </r>
  <r>
    <n v="104"/>
    <x v="104"/>
    <s v="Self-enabling grid-enabled initiative"/>
    <n v="119200"/>
    <n v="170623"/>
    <x v="104"/>
    <x v="1"/>
    <x v="96"/>
    <n v="89.005216484089729"/>
    <s v="US"/>
    <s v="USD"/>
    <n v="1495515600"/>
    <n v="1495602000"/>
    <x v="103"/>
    <x v="100"/>
    <b v="0"/>
    <b v="0"/>
    <s v="music/indie rock"/>
    <x v="1"/>
    <s v="indie rock"/>
  </r>
  <r>
    <n v="105"/>
    <x v="105"/>
    <s v="Total fresh-thinking system engine"/>
    <n v="6800"/>
    <n v="9829"/>
    <x v="105"/>
    <x v="1"/>
    <x v="97"/>
    <n v="103.46315789473684"/>
    <s v="US"/>
    <s v="USD"/>
    <n v="1364878800"/>
    <n v="1366434000"/>
    <x v="104"/>
    <x v="101"/>
    <b v="0"/>
    <b v="0"/>
    <s v="technology/web"/>
    <x v="2"/>
    <s v="web"/>
  </r>
  <r>
    <n v="106"/>
    <x v="106"/>
    <s v="Ameliorated clear-thinking circuit"/>
    <n v="3900"/>
    <n v="14006"/>
    <x v="106"/>
    <x v="1"/>
    <x v="98"/>
    <n v="95.278911564625844"/>
    <s v="US"/>
    <s v="USD"/>
    <n v="1567918800"/>
    <n v="1568350800"/>
    <x v="105"/>
    <x v="102"/>
    <b v="0"/>
    <b v="0"/>
    <s v="theater/plays"/>
    <x v="3"/>
    <s v="plays"/>
  </r>
  <r>
    <n v="107"/>
    <x v="107"/>
    <s v="Multi-layered encompassing installation"/>
    <n v="3500"/>
    <n v="6527"/>
    <x v="107"/>
    <x v="1"/>
    <x v="99"/>
    <n v="75.895348837209298"/>
    <s v="US"/>
    <s v="USD"/>
    <n v="1524459600"/>
    <n v="1525928400"/>
    <x v="106"/>
    <x v="103"/>
    <b v="0"/>
    <b v="1"/>
    <s v="theater/plays"/>
    <x v="3"/>
    <s v="plays"/>
  </r>
  <r>
    <n v="108"/>
    <x v="108"/>
    <s v="Universal encompassing implementation"/>
    <n v="1500"/>
    <n v="8929"/>
    <x v="108"/>
    <x v="1"/>
    <x v="100"/>
    <n v="107.57831325301204"/>
    <s v="US"/>
    <s v="USD"/>
    <n v="1333688400"/>
    <n v="1336885200"/>
    <x v="107"/>
    <x v="104"/>
    <b v="0"/>
    <b v="0"/>
    <s v="film &amp; video/documentary"/>
    <x v="4"/>
    <s v="documentary"/>
  </r>
  <r>
    <n v="109"/>
    <x v="109"/>
    <s v="Object-based client-server application"/>
    <n v="5200"/>
    <n v="3079"/>
    <x v="109"/>
    <x v="0"/>
    <x v="101"/>
    <n v="51.31666666666667"/>
    <s v="US"/>
    <s v="USD"/>
    <n v="1389506400"/>
    <n v="1389679200"/>
    <x v="108"/>
    <x v="105"/>
    <b v="0"/>
    <b v="0"/>
    <s v="film &amp; video/television"/>
    <x v="4"/>
    <s v="television"/>
  </r>
  <r>
    <n v="110"/>
    <x v="110"/>
    <s v="Cross-platform solution-oriented process improvement"/>
    <n v="142400"/>
    <n v="21307"/>
    <x v="110"/>
    <x v="0"/>
    <x v="102"/>
    <n v="71.983108108108112"/>
    <s v="US"/>
    <s v="USD"/>
    <n v="1536642000"/>
    <n v="1538283600"/>
    <x v="109"/>
    <x v="106"/>
    <b v="0"/>
    <b v="0"/>
    <s v="food/food trucks"/>
    <x v="0"/>
    <s v="food trucks"/>
  </r>
  <r>
    <n v="111"/>
    <x v="111"/>
    <s v="Re-engineered user-facing approach"/>
    <n v="61400"/>
    <n v="73653"/>
    <x v="111"/>
    <x v="1"/>
    <x v="103"/>
    <n v="108.95414201183432"/>
    <s v="US"/>
    <s v="USD"/>
    <n v="1348290000"/>
    <n v="1348808400"/>
    <x v="110"/>
    <x v="107"/>
    <b v="0"/>
    <b v="0"/>
    <s v="publishing/radio &amp; podcasts"/>
    <x v="5"/>
    <s v="radio &amp; podcasts"/>
  </r>
  <r>
    <n v="112"/>
    <x v="112"/>
    <s v="Re-engineered client-driven hub"/>
    <n v="4700"/>
    <n v="12635"/>
    <x v="112"/>
    <x v="1"/>
    <x v="104"/>
    <n v="35"/>
    <s v="AU"/>
    <s v="AUD"/>
    <n v="1408856400"/>
    <n v="1410152400"/>
    <x v="111"/>
    <x v="108"/>
    <b v="0"/>
    <b v="0"/>
    <s v="technology/web"/>
    <x v="2"/>
    <s v="web"/>
  </r>
  <r>
    <n v="113"/>
    <x v="113"/>
    <s v="User-friendly tertiary array"/>
    <n v="3300"/>
    <n v="12437"/>
    <x v="113"/>
    <x v="1"/>
    <x v="54"/>
    <n v="94.938931297709928"/>
    <s v="US"/>
    <s v="USD"/>
    <n v="1505192400"/>
    <n v="1505797200"/>
    <x v="112"/>
    <x v="109"/>
    <b v="0"/>
    <b v="0"/>
    <s v="food/food trucks"/>
    <x v="0"/>
    <s v="food trucks"/>
  </r>
  <r>
    <n v="114"/>
    <x v="114"/>
    <s v="Robust heuristic encoding"/>
    <n v="1900"/>
    <n v="13816"/>
    <x v="114"/>
    <x v="1"/>
    <x v="105"/>
    <n v="109.65079365079364"/>
    <s v="US"/>
    <s v="USD"/>
    <n v="1554786000"/>
    <n v="1554872400"/>
    <x v="113"/>
    <x v="110"/>
    <b v="0"/>
    <b v="1"/>
    <s v="technology/wearables"/>
    <x v="2"/>
    <s v="wearables"/>
  </r>
  <r>
    <n v="115"/>
    <x v="115"/>
    <s v="Team-oriented clear-thinking capacity"/>
    <n v="166700"/>
    <n v="145382"/>
    <x v="115"/>
    <x v="0"/>
    <x v="106"/>
    <n v="44.001815980629537"/>
    <s v="IT"/>
    <s v="EUR"/>
    <n v="1510898400"/>
    <n v="1513922400"/>
    <x v="114"/>
    <x v="111"/>
    <b v="0"/>
    <b v="0"/>
    <s v="publishing/fiction"/>
    <x v="5"/>
    <s v="fiction"/>
  </r>
  <r>
    <n v="116"/>
    <x v="116"/>
    <s v="De-engineered motivating standardization"/>
    <n v="7200"/>
    <n v="6336"/>
    <x v="116"/>
    <x v="0"/>
    <x v="107"/>
    <n v="86.794520547945211"/>
    <s v="US"/>
    <s v="USD"/>
    <n v="1442552400"/>
    <n v="1442638800"/>
    <x v="115"/>
    <x v="112"/>
    <b v="0"/>
    <b v="0"/>
    <s v="theater/plays"/>
    <x v="3"/>
    <s v="plays"/>
  </r>
  <r>
    <n v="117"/>
    <x v="117"/>
    <s v="Business-focused 24hour groupware"/>
    <n v="4900"/>
    <n v="8523"/>
    <x v="117"/>
    <x v="1"/>
    <x v="108"/>
    <n v="30.992727272727272"/>
    <s v="US"/>
    <s v="USD"/>
    <n v="1316667600"/>
    <n v="1317186000"/>
    <x v="116"/>
    <x v="113"/>
    <b v="0"/>
    <b v="0"/>
    <s v="film &amp; video/television"/>
    <x v="4"/>
    <s v="television"/>
  </r>
  <r>
    <n v="118"/>
    <x v="118"/>
    <s v="Organic next generation protocol"/>
    <n v="5400"/>
    <n v="6351"/>
    <x v="118"/>
    <x v="1"/>
    <x v="109"/>
    <n v="94.791044776119406"/>
    <s v="US"/>
    <s v="USD"/>
    <n v="1390716000"/>
    <n v="1391234400"/>
    <x v="117"/>
    <x v="114"/>
    <b v="0"/>
    <b v="0"/>
    <s v="photography/photography books"/>
    <x v="7"/>
    <s v="photography books"/>
  </r>
  <r>
    <n v="119"/>
    <x v="119"/>
    <s v="Reverse-engineered full-range Internet solution"/>
    <n v="5000"/>
    <n v="10748"/>
    <x v="119"/>
    <x v="1"/>
    <x v="110"/>
    <n v="69.79220779220779"/>
    <s v="US"/>
    <s v="USD"/>
    <n v="1402894800"/>
    <n v="1404363600"/>
    <x v="118"/>
    <x v="115"/>
    <b v="0"/>
    <b v="1"/>
    <s v="film &amp; video/documentary"/>
    <x v="4"/>
    <s v="documentary"/>
  </r>
  <r>
    <n v="120"/>
    <x v="120"/>
    <s v="Synchronized regional synergy"/>
    <n v="75100"/>
    <n v="112272"/>
    <x v="120"/>
    <x v="1"/>
    <x v="111"/>
    <n v="63.003367003367003"/>
    <s v="US"/>
    <s v="USD"/>
    <n v="1429246800"/>
    <n v="1429592400"/>
    <x v="119"/>
    <x v="116"/>
    <b v="0"/>
    <b v="1"/>
    <s v="games/mobile games"/>
    <x v="6"/>
    <s v="mobile games"/>
  </r>
  <r>
    <n v="121"/>
    <x v="121"/>
    <s v="Multi-lateral homogeneous success"/>
    <n v="45300"/>
    <n v="99361"/>
    <x v="121"/>
    <x v="1"/>
    <x v="112"/>
    <n v="110.0343300110742"/>
    <s v="US"/>
    <s v="USD"/>
    <n v="1412485200"/>
    <n v="1413608400"/>
    <x v="33"/>
    <x v="117"/>
    <b v="0"/>
    <b v="0"/>
    <s v="games/video games"/>
    <x v="6"/>
    <s v="video games"/>
  </r>
  <r>
    <n v="122"/>
    <x v="122"/>
    <s v="Seamless zero-defect solution"/>
    <n v="136800"/>
    <n v="88055"/>
    <x v="122"/>
    <x v="0"/>
    <x v="113"/>
    <n v="25.997933274284026"/>
    <s v="US"/>
    <s v="USD"/>
    <n v="1417068000"/>
    <n v="1419400800"/>
    <x v="120"/>
    <x v="95"/>
    <b v="0"/>
    <b v="0"/>
    <s v="publishing/fiction"/>
    <x v="5"/>
    <s v="fiction"/>
  </r>
  <r>
    <n v="123"/>
    <x v="123"/>
    <s v="Enhanced scalable concept"/>
    <n v="177700"/>
    <n v="33092"/>
    <x v="123"/>
    <x v="0"/>
    <x v="114"/>
    <n v="49.987915407854985"/>
    <s v="CA"/>
    <s v="CAD"/>
    <n v="1448344800"/>
    <n v="1448604000"/>
    <x v="121"/>
    <x v="118"/>
    <b v="1"/>
    <b v="0"/>
    <s v="theater/plays"/>
    <x v="3"/>
    <s v="plays"/>
  </r>
  <r>
    <n v="124"/>
    <x v="124"/>
    <s v="Polarized uniform software"/>
    <n v="2600"/>
    <n v="9562"/>
    <x v="124"/>
    <x v="1"/>
    <x v="115"/>
    <n v="101.72340425531915"/>
    <s v="IT"/>
    <s v="EUR"/>
    <n v="1557723600"/>
    <n v="1562302800"/>
    <x v="122"/>
    <x v="119"/>
    <b v="0"/>
    <b v="0"/>
    <s v="photography/photography books"/>
    <x v="7"/>
    <s v="photography books"/>
  </r>
  <r>
    <n v="125"/>
    <x v="125"/>
    <s v="Stand-alone web-enabled moderator"/>
    <n v="5300"/>
    <n v="8475"/>
    <x v="125"/>
    <x v="1"/>
    <x v="80"/>
    <n v="47.083333333333336"/>
    <s v="US"/>
    <s v="USD"/>
    <n v="1537333200"/>
    <n v="1537678800"/>
    <x v="123"/>
    <x v="120"/>
    <b v="0"/>
    <b v="0"/>
    <s v="theater/plays"/>
    <x v="3"/>
    <s v="plays"/>
  </r>
  <r>
    <n v="126"/>
    <x v="126"/>
    <s v="Proactive methodical benchmark"/>
    <n v="180200"/>
    <n v="69617"/>
    <x v="126"/>
    <x v="0"/>
    <x v="116"/>
    <n v="89.944444444444443"/>
    <s v="US"/>
    <s v="USD"/>
    <n v="1471150800"/>
    <n v="1473570000"/>
    <x v="124"/>
    <x v="121"/>
    <b v="0"/>
    <b v="1"/>
    <s v="theater/plays"/>
    <x v="3"/>
    <s v="plays"/>
  </r>
  <r>
    <n v="127"/>
    <x v="127"/>
    <s v="Team-oriented 6thgeneration matrix"/>
    <n v="103200"/>
    <n v="53067"/>
    <x v="127"/>
    <x v="0"/>
    <x v="117"/>
    <n v="78.96875"/>
    <s v="CA"/>
    <s v="CAD"/>
    <n v="1273640400"/>
    <n v="1273899600"/>
    <x v="125"/>
    <x v="122"/>
    <b v="0"/>
    <b v="0"/>
    <s v="theater/plays"/>
    <x v="3"/>
    <s v="plays"/>
  </r>
  <r>
    <n v="128"/>
    <x v="128"/>
    <s v="Phased human-resource core"/>
    <n v="70600"/>
    <n v="42596"/>
    <x v="128"/>
    <x v="3"/>
    <x v="118"/>
    <n v="80.067669172932327"/>
    <s v="US"/>
    <s v="USD"/>
    <n v="1282885200"/>
    <n v="1284008400"/>
    <x v="126"/>
    <x v="123"/>
    <b v="0"/>
    <b v="0"/>
    <s v="music/rock"/>
    <x v="1"/>
    <s v="rock"/>
  </r>
  <r>
    <n v="129"/>
    <x v="129"/>
    <s v="Mandatory tertiary implementation"/>
    <n v="148500"/>
    <n v="4756"/>
    <x v="129"/>
    <x v="3"/>
    <x v="12"/>
    <n v="86.472727272727269"/>
    <s v="AU"/>
    <s v="AUD"/>
    <n v="1422943200"/>
    <n v="1425103200"/>
    <x v="127"/>
    <x v="97"/>
    <b v="0"/>
    <b v="0"/>
    <s v="food/food trucks"/>
    <x v="0"/>
    <s v="food trucks"/>
  </r>
  <r>
    <n v="130"/>
    <x v="130"/>
    <s v="Secured directional encryption"/>
    <n v="9600"/>
    <n v="14925"/>
    <x v="130"/>
    <x v="1"/>
    <x v="119"/>
    <n v="28.001876172607879"/>
    <s v="DK"/>
    <s v="DKK"/>
    <n v="1319605200"/>
    <n v="1320991200"/>
    <x v="128"/>
    <x v="124"/>
    <b v="0"/>
    <b v="0"/>
    <s v="film &amp; video/drama"/>
    <x v="4"/>
    <s v="drama"/>
  </r>
  <r>
    <n v="131"/>
    <x v="131"/>
    <s v="Distributed 5thgeneration implementation"/>
    <n v="164700"/>
    <n v="166116"/>
    <x v="131"/>
    <x v="1"/>
    <x v="120"/>
    <n v="67.996725337699544"/>
    <s v="GB"/>
    <s v="GBP"/>
    <n v="1385704800"/>
    <n v="1386828000"/>
    <x v="129"/>
    <x v="125"/>
    <b v="0"/>
    <b v="0"/>
    <s v="technology/web"/>
    <x v="2"/>
    <s v="web"/>
  </r>
  <r>
    <n v="132"/>
    <x v="132"/>
    <s v="Virtual static core"/>
    <n v="3300"/>
    <n v="3834"/>
    <x v="132"/>
    <x v="1"/>
    <x v="121"/>
    <n v="43.078651685393261"/>
    <s v="US"/>
    <s v="USD"/>
    <n v="1515736800"/>
    <n v="1517119200"/>
    <x v="130"/>
    <x v="126"/>
    <b v="0"/>
    <b v="1"/>
    <s v="theater/plays"/>
    <x v="3"/>
    <s v="plays"/>
  </r>
  <r>
    <n v="133"/>
    <x v="133"/>
    <s v="Secured content-based product"/>
    <n v="4500"/>
    <n v="13985"/>
    <x v="133"/>
    <x v="1"/>
    <x v="122"/>
    <n v="87.95597484276729"/>
    <s v="US"/>
    <s v="USD"/>
    <n v="1313125200"/>
    <n v="1315026000"/>
    <x v="131"/>
    <x v="127"/>
    <b v="0"/>
    <b v="0"/>
    <s v="music/world music"/>
    <x v="1"/>
    <s v="world music"/>
  </r>
  <r>
    <n v="134"/>
    <x v="134"/>
    <s v="Secured executive concept"/>
    <n v="99500"/>
    <n v="89288"/>
    <x v="134"/>
    <x v="0"/>
    <x v="123"/>
    <n v="94.987234042553197"/>
    <s v="CH"/>
    <s v="CHF"/>
    <n v="1308459600"/>
    <n v="1312693200"/>
    <x v="132"/>
    <x v="128"/>
    <b v="0"/>
    <b v="1"/>
    <s v="film &amp; video/documentary"/>
    <x v="4"/>
    <s v="documentary"/>
  </r>
  <r>
    <n v="135"/>
    <x v="135"/>
    <s v="Balanced zero-defect software"/>
    <n v="7700"/>
    <n v="5488"/>
    <x v="135"/>
    <x v="0"/>
    <x v="124"/>
    <n v="46.905982905982903"/>
    <s v="US"/>
    <s v="USD"/>
    <n v="1362636000"/>
    <n v="1363064400"/>
    <x v="133"/>
    <x v="129"/>
    <b v="0"/>
    <b v="1"/>
    <s v="theater/plays"/>
    <x v="3"/>
    <s v="plays"/>
  </r>
  <r>
    <n v="136"/>
    <x v="136"/>
    <s v="Distributed context-sensitive flexibility"/>
    <n v="82800"/>
    <n v="2721"/>
    <x v="136"/>
    <x v="3"/>
    <x v="125"/>
    <n v="46.913793103448278"/>
    <s v="US"/>
    <s v="USD"/>
    <n v="1402117200"/>
    <n v="1403154000"/>
    <x v="134"/>
    <x v="130"/>
    <b v="0"/>
    <b v="1"/>
    <s v="film &amp; video/drama"/>
    <x v="4"/>
    <s v="drama"/>
  </r>
  <r>
    <n v="137"/>
    <x v="137"/>
    <s v="Down-sized disintermediate support"/>
    <n v="1800"/>
    <n v="4712"/>
    <x v="137"/>
    <x v="1"/>
    <x v="126"/>
    <n v="94.24"/>
    <s v="US"/>
    <s v="USD"/>
    <n v="1286341200"/>
    <n v="1286859600"/>
    <x v="135"/>
    <x v="131"/>
    <b v="0"/>
    <b v="0"/>
    <s v="publishing/nonfiction"/>
    <x v="5"/>
    <s v="nonfiction"/>
  </r>
  <r>
    <n v="138"/>
    <x v="138"/>
    <s v="Stand-alone mission-critical moratorium"/>
    <n v="9600"/>
    <n v="9216"/>
    <x v="138"/>
    <x v="0"/>
    <x v="127"/>
    <n v="80.139130434782615"/>
    <s v="US"/>
    <s v="USD"/>
    <n v="1348808400"/>
    <n v="1349326800"/>
    <x v="136"/>
    <x v="132"/>
    <b v="0"/>
    <b v="0"/>
    <s v="games/mobile games"/>
    <x v="6"/>
    <s v="mobile games"/>
  </r>
  <r>
    <n v="139"/>
    <x v="139"/>
    <s v="Down-sized empowering protocol"/>
    <n v="92100"/>
    <n v="19246"/>
    <x v="139"/>
    <x v="0"/>
    <x v="128"/>
    <n v="59.036809815950917"/>
    <s v="US"/>
    <s v="USD"/>
    <n v="1429592400"/>
    <n v="1430974800"/>
    <x v="137"/>
    <x v="133"/>
    <b v="0"/>
    <b v="1"/>
    <s v="technology/wearables"/>
    <x v="2"/>
    <s v="wearables"/>
  </r>
  <r>
    <n v="140"/>
    <x v="140"/>
    <s v="Fully-configurable coherent Internet solution"/>
    <n v="5500"/>
    <n v="12274"/>
    <x v="140"/>
    <x v="1"/>
    <x v="129"/>
    <n v="65.989247311827953"/>
    <s v="US"/>
    <s v="USD"/>
    <n v="1519538400"/>
    <n v="1519970400"/>
    <x v="138"/>
    <x v="134"/>
    <b v="0"/>
    <b v="0"/>
    <s v="film &amp; video/documentary"/>
    <x v="4"/>
    <s v="documentary"/>
  </r>
  <r>
    <n v="141"/>
    <x v="141"/>
    <s v="Distributed motivating algorithm"/>
    <n v="64300"/>
    <n v="65323"/>
    <x v="141"/>
    <x v="1"/>
    <x v="130"/>
    <n v="60.992530345471522"/>
    <s v="US"/>
    <s v="USD"/>
    <n v="1434085200"/>
    <n v="1434603600"/>
    <x v="139"/>
    <x v="135"/>
    <b v="0"/>
    <b v="0"/>
    <s v="technology/web"/>
    <x v="2"/>
    <s v="web"/>
  </r>
  <r>
    <n v="142"/>
    <x v="142"/>
    <s v="Expanded solution-oriented benchmark"/>
    <n v="5000"/>
    <n v="11502"/>
    <x v="142"/>
    <x v="1"/>
    <x v="124"/>
    <n v="98.307692307692307"/>
    <s v="US"/>
    <s v="USD"/>
    <n v="1333688400"/>
    <n v="1337230800"/>
    <x v="107"/>
    <x v="136"/>
    <b v="0"/>
    <b v="0"/>
    <s v="technology/web"/>
    <x v="2"/>
    <s v="web"/>
  </r>
  <r>
    <n v="143"/>
    <x v="143"/>
    <s v="Implemented discrete secured line"/>
    <n v="5400"/>
    <n v="7322"/>
    <x v="143"/>
    <x v="1"/>
    <x v="131"/>
    <n v="104.6"/>
    <s v="US"/>
    <s v="USD"/>
    <n v="1277701200"/>
    <n v="1279429200"/>
    <x v="140"/>
    <x v="137"/>
    <b v="0"/>
    <b v="0"/>
    <s v="music/indie rock"/>
    <x v="1"/>
    <s v="indie rock"/>
  </r>
  <r>
    <n v="144"/>
    <x v="144"/>
    <s v="Multi-lateral actuating installation"/>
    <n v="9000"/>
    <n v="11619"/>
    <x v="144"/>
    <x v="1"/>
    <x v="18"/>
    <n v="86.066666666666663"/>
    <s v="US"/>
    <s v="USD"/>
    <n v="1560747600"/>
    <n v="1561438800"/>
    <x v="141"/>
    <x v="138"/>
    <b v="0"/>
    <b v="0"/>
    <s v="theater/plays"/>
    <x v="3"/>
    <s v="plays"/>
  </r>
  <r>
    <n v="145"/>
    <x v="145"/>
    <s v="Secured reciprocal array"/>
    <n v="25000"/>
    <n v="59128"/>
    <x v="145"/>
    <x v="1"/>
    <x v="132"/>
    <n v="76.989583333333329"/>
    <s v="CH"/>
    <s v="CHF"/>
    <n v="1410066000"/>
    <n v="1410498000"/>
    <x v="142"/>
    <x v="139"/>
    <b v="0"/>
    <b v="0"/>
    <s v="technology/wearables"/>
    <x v="2"/>
    <s v="wearables"/>
  </r>
  <r>
    <n v="146"/>
    <x v="146"/>
    <s v="Optional bandwidth-monitored middleware"/>
    <n v="8800"/>
    <n v="1518"/>
    <x v="146"/>
    <x v="3"/>
    <x v="133"/>
    <n v="29.764705882352942"/>
    <s v="US"/>
    <s v="USD"/>
    <n v="1320732000"/>
    <n v="1322460000"/>
    <x v="143"/>
    <x v="140"/>
    <b v="0"/>
    <b v="0"/>
    <s v="theater/plays"/>
    <x v="3"/>
    <s v="plays"/>
  </r>
  <r>
    <n v="147"/>
    <x v="147"/>
    <s v="Upgradable upward-trending workforce"/>
    <n v="8300"/>
    <n v="9337"/>
    <x v="147"/>
    <x v="1"/>
    <x v="134"/>
    <n v="46.91959798994975"/>
    <s v="US"/>
    <s v="USD"/>
    <n v="1465794000"/>
    <n v="1466312400"/>
    <x v="144"/>
    <x v="141"/>
    <b v="0"/>
    <b v="1"/>
    <s v="theater/plays"/>
    <x v="3"/>
    <s v="plays"/>
  </r>
  <r>
    <n v="148"/>
    <x v="148"/>
    <s v="Upgradable hybrid capability"/>
    <n v="9300"/>
    <n v="11255"/>
    <x v="148"/>
    <x v="1"/>
    <x v="37"/>
    <n v="105.18691588785046"/>
    <s v="US"/>
    <s v="USD"/>
    <n v="1500958800"/>
    <n v="1501736400"/>
    <x v="145"/>
    <x v="142"/>
    <b v="0"/>
    <b v="0"/>
    <s v="technology/wearables"/>
    <x v="2"/>
    <s v="wearables"/>
  </r>
  <r>
    <n v="149"/>
    <x v="149"/>
    <s v="Managed fresh-thinking flexibility"/>
    <n v="6200"/>
    <n v="13632"/>
    <x v="149"/>
    <x v="1"/>
    <x v="135"/>
    <n v="69.907692307692301"/>
    <s v="US"/>
    <s v="USD"/>
    <n v="1357020000"/>
    <n v="1361512800"/>
    <x v="146"/>
    <x v="143"/>
    <b v="0"/>
    <b v="0"/>
    <s v="music/indie rock"/>
    <x v="1"/>
    <s v="indie rock"/>
  </r>
  <r>
    <n v="150"/>
    <x v="150"/>
    <s v="Networked stable workforce"/>
    <n v="100"/>
    <n v="1"/>
    <x v="100"/>
    <x v="0"/>
    <x v="49"/>
    <n v="1"/>
    <s v="US"/>
    <s v="USD"/>
    <n v="1544940000"/>
    <n v="1545026400"/>
    <x v="147"/>
    <x v="144"/>
    <b v="0"/>
    <b v="0"/>
    <s v="music/rock"/>
    <x v="1"/>
    <s v="rock"/>
  </r>
  <r>
    <n v="151"/>
    <x v="151"/>
    <s v="Customizable intermediate extranet"/>
    <n v="137200"/>
    <n v="88037"/>
    <x v="150"/>
    <x v="0"/>
    <x v="50"/>
    <n v="60.011588275391958"/>
    <s v="US"/>
    <s v="USD"/>
    <n v="1402290000"/>
    <n v="1406696400"/>
    <x v="148"/>
    <x v="145"/>
    <b v="0"/>
    <b v="0"/>
    <s v="music/electric music"/>
    <x v="1"/>
    <s v="electric music"/>
  </r>
  <r>
    <n v="152"/>
    <x v="152"/>
    <s v="User-centric fault-tolerant task-force"/>
    <n v="41500"/>
    <n v="175573"/>
    <x v="151"/>
    <x v="1"/>
    <x v="136"/>
    <n v="52.006220379146917"/>
    <s v="US"/>
    <s v="USD"/>
    <n v="1487311200"/>
    <n v="1487916000"/>
    <x v="149"/>
    <x v="146"/>
    <b v="0"/>
    <b v="0"/>
    <s v="music/indie rock"/>
    <x v="1"/>
    <s v="indie rock"/>
  </r>
  <r>
    <n v="153"/>
    <x v="153"/>
    <s v="Multi-tiered radical definition"/>
    <n v="189400"/>
    <n v="176112"/>
    <x v="152"/>
    <x v="0"/>
    <x v="137"/>
    <n v="31.000176025347649"/>
    <s v="US"/>
    <s v="USD"/>
    <n v="1350622800"/>
    <n v="1351141200"/>
    <x v="150"/>
    <x v="147"/>
    <b v="0"/>
    <b v="0"/>
    <s v="theater/plays"/>
    <x v="3"/>
    <s v="plays"/>
  </r>
  <r>
    <n v="154"/>
    <x v="154"/>
    <s v="Devolved foreground benchmark"/>
    <n v="171300"/>
    <n v="100650"/>
    <x v="153"/>
    <x v="0"/>
    <x v="138"/>
    <n v="95.042492917847028"/>
    <s v="US"/>
    <s v="USD"/>
    <n v="1463029200"/>
    <n v="1465016400"/>
    <x v="151"/>
    <x v="148"/>
    <b v="0"/>
    <b v="1"/>
    <s v="music/indie rock"/>
    <x v="1"/>
    <s v="indie rock"/>
  </r>
  <r>
    <n v="155"/>
    <x v="155"/>
    <s v="Distributed eco-centric methodology"/>
    <n v="139500"/>
    <n v="90706"/>
    <x v="154"/>
    <x v="0"/>
    <x v="139"/>
    <n v="75.968174204355108"/>
    <s v="US"/>
    <s v="USD"/>
    <n v="1269493200"/>
    <n v="1270789200"/>
    <x v="152"/>
    <x v="149"/>
    <b v="0"/>
    <b v="0"/>
    <s v="theater/plays"/>
    <x v="3"/>
    <s v="plays"/>
  </r>
  <r>
    <n v="156"/>
    <x v="156"/>
    <s v="Streamlined encompassing encryption"/>
    <n v="36400"/>
    <n v="26914"/>
    <x v="155"/>
    <x v="3"/>
    <x v="140"/>
    <n v="71.013192612137203"/>
    <s v="AU"/>
    <s v="AUD"/>
    <n v="1570251600"/>
    <n v="1572325200"/>
    <x v="153"/>
    <x v="150"/>
    <b v="0"/>
    <b v="0"/>
    <s v="music/rock"/>
    <x v="1"/>
    <s v="rock"/>
  </r>
  <r>
    <n v="157"/>
    <x v="157"/>
    <s v="User-friendly reciprocal initiative"/>
    <n v="4200"/>
    <n v="2212"/>
    <x v="156"/>
    <x v="0"/>
    <x v="141"/>
    <n v="73.733333333333334"/>
    <s v="AU"/>
    <s v="AUD"/>
    <n v="1388383200"/>
    <n v="1389420000"/>
    <x v="154"/>
    <x v="151"/>
    <b v="0"/>
    <b v="0"/>
    <s v="photography/photography books"/>
    <x v="7"/>
    <s v="photography books"/>
  </r>
  <r>
    <n v="158"/>
    <x v="158"/>
    <s v="Ergonomic fresh-thinking installation"/>
    <n v="2100"/>
    <n v="4640"/>
    <x v="157"/>
    <x v="1"/>
    <x v="142"/>
    <n v="113.17073170731707"/>
    <s v="US"/>
    <s v="USD"/>
    <n v="1449554400"/>
    <n v="1449640800"/>
    <x v="155"/>
    <x v="152"/>
    <b v="0"/>
    <b v="0"/>
    <s v="music/rock"/>
    <x v="1"/>
    <s v="rock"/>
  </r>
  <r>
    <n v="159"/>
    <x v="159"/>
    <s v="Robust explicit hardware"/>
    <n v="191200"/>
    <n v="191222"/>
    <x v="158"/>
    <x v="1"/>
    <x v="143"/>
    <n v="105.00933552992861"/>
    <s v="US"/>
    <s v="USD"/>
    <n v="1553662800"/>
    <n v="1555218000"/>
    <x v="156"/>
    <x v="153"/>
    <b v="0"/>
    <b v="1"/>
    <s v="theater/plays"/>
    <x v="3"/>
    <s v="plays"/>
  </r>
  <r>
    <n v="160"/>
    <x v="160"/>
    <s v="Stand-alone actuating support"/>
    <n v="8000"/>
    <n v="12985"/>
    <x v="159"/>
    <x v="1"/>
    <x v="55"/>
    <n v="79.176829268292678"/>
    <s v="US"/>
    <s v="USD"/>
    <n v="1556341200"/>
    <n v="1557723600"/>
    <x v="157"/>
    <x v="154"/>
    <b v="0"/>
    <b v="0"/>
    <s v="technology/wearables"/>
    <x v="2"/>
    <s v="wearables"/>
  </r>
  <r>
    <n v="161"/>
    <x v="161"/>
    <s v="Cross-platform methodical process improvement"/>
    <n v="5500"/>
    <n v="4300"/>
    <x v="160"/>
    <x v="0"/>
    <x v="51"/>
    <n v="57.333333333333336"/>
    <s v="US"/>
    <s v="USD"/>
    <n v="1442984400"/>
    <n v="1443502800"/>
    <x v="158"/>
    <x v="155"/>
    <b v="0"/>
    <b v="1"/>
    <s v="technology/web"/>
    <x v="2"/>
    <s v="web"/>
  </r>
  <r>
    <n v="162"/>
    <x v="162"/>
    <s v="Extended bottom-line open architecture"/>
    <n v="6100"/>
    <n v="9134"/>
    <x v="161"/>
    <x v="1"/>
    <x v="144"/>
    <n v="58.178343949044589"/>
    <s v="CH"/>
    <s v="CHF"/>
    <n v="1544248800"/>
    <n v="1546840800"/>
    <x v="159"/>
    <x v="156"/>
    <b v="0"/>
    <b v="0"/>
    <s v="music/rock"/>
    <x v="1"/>
    <s v="rock"/>
  </r>
  <r>
    <n v="163"/>
    <x v="163"/>
    <s v="Extended reciprocal circuit"/>
    <n v="3500"/>
    <n v="8864"/>
    <x v="162"/>
    <x v="1"/>
    <x v="67"/>
    <n v="36.032520325203251"/>
    <s v="US"/>
    <s v="USD"/>
    <n v="1508475600"/>
    <n v="1512712800"/>
    <x v="160"/>
    <x v="157"/>
    <b v="0"/>
    <b v="1"/>
    <s v="photography/photography books"/>
    <x v="7"/>
    <s v="photography books"/>
  </r>
  <r>
    <n v="164"/>
    <x v="164"/>
    <s v="Polarized human-resource protocol"/>
    <n v="150500"/>
    <n v="150755"/>
    <x v="163"/>
    <x v="1"/>
    <x v="20"/>
    <n v="107.99068767908309"/>
    <s v="US"/>
    <s v="USD"/>
    <n v="1507438800"/>
    <n v="1507525200"/>
    <x v="161"/>
    <x v="158"/>
    <b v="0"/>
    <b v="0"/>
    <s v="theater/plays"/>
    <x v="3"/>
    <s v="plays"/>
  </r>
  <r>
    <n v="165"/>
    <x v="165"/>
    <s v="Synergized radical product"/>
    <n v="90400"/>
    <n v="110279"/>
    <x v="164"/>
    <x v="1"/>
    <x v="145"/>
    <n v="44.005985634477256"/>
    <s v="US"/>
    <s v="USD"/>
    <n v="1501563600"/>
    <n v="1504328400"/>
    <x v="162"/>
    <x v="159"/>
    <b v="0"/>
    <b v="0"/>
    <s v="technology/web"/>
    <x v="2"/>
    <s v="web"/>
  </r>
  <r>
    <n v="166"/>
    <x v="166"/>
    <s v="Robust heuristic artificial intelligence"/>
    <n v="9800"/>
    <n v="13439"/>
    <x v="165"/>
    <x v="1"/>
    <x v="146"/>
    <n v="55.077868852459019"/>
    <s v="US"/>
    <s v="USD"/>
    <n v="1292997600"/>
    <n v="1293343200"/>
    <x v="163"/>
    <x v="160"/>
    <b v="0"/>
    <b v="0"/>
    <s v="photography/photography books"/>
    <x v="7"/>
    <s v="photography books"/>
  </r>
  <r>
    <n v="167"/>
    <x v="167"/>
    <s v="Robust content-based emulation"/>
    <n v="2600"/>
    <n v="10804"/>
    <x v="166"/>
    <x v="1"/>
    <x v="147"/>
    <n v="74"/>
    <s v="AU"/>
    <s v="AUD"/>
    <n v="1370840400"/>
    <n v="1371704400"/>
    <x v="164"/>
    <x v="161"/>
    <b v="0"/>
    <b v="0"/>
    <s v="theater/plays"/>
    <x v="3"/>
    <s v="plays"/>
  </r>
  <r>
    <n v="168"/>
    <x v="168"/>
    <s v="Ergonomic uniform open system"/>
    <n v="128100"/>
    <n v="40107"/>
    <x v="167"/>
    <x v="0"/>
    <x v="148"/>
    <n v="41.996858638743454"/>
    <s v="DK"/>
    <s v="DKK"/>
    <n v="1550815200"/>
    <n v="1552798800"/>
    <x v="165"/>
    <x v="162"/>
    <b v="0"/>
    <b v="1"/>
    <s v="music/indie rock"/>
    <x v="1"/>
    <s v="indie rock"/>
  </r>
  <r>
    <n v="169"/>
    <x v="169"/>
    <s v="Profit-focused modular product"/>
    <n v="23300"/>
    <n v="98811"/>
    <x v="168"/>
    <x v="1"/>
    <x v="149"/>
    <n v="77.988161010260455"/>
    <s v="US"/>
    <s v="USD"/>
    <n v="1339909200"/>
    <n v="1342328400"/>
    <x v="166"/>
    <x v="163"/>
    <b v="0"/>
    <b v="1"/>
    <s v="film &amp; video/shorts"/>
    <x v="4"/>
    <s v="shorts"/>
  </r>
  <r>
    <n v="170"/>
    <x v="170"/>
    <s v="Mandatory mobile product"/>
    <n v="188100"/>
    <n v="5528"/>
    <x v="169"/>
    <x v="0"/>
    <x v="109"/>
    <n v="82.507462686567166"/>
    <s v="US"/>
    <s v="USD"/>
    <n v="1501736400"/>
    <n v="1502341200"/>
    <x v="167"/>
    <x v="164"/>
    <b v="0"/>
    <b v="0"/>
    <s v="music/indie rock"/>
    <x v="1"/>
    <s v="indie rock"/>
  </r>
  <r>
    <n v="171"/>
    <x v="171"/>
    <s v="Public-key 3rdgeneration budgetary management"/>
    <n v="4900"/>
    <n v="521"/>
    <x v="170"/>
    <x v="0"/>
    <x v="62"/>
    <n v="104.2"/>
    <s v="US"/>
    <s v="USD"/>
    <n v="1395291600"/>
    <n v="1397192400"/>
    <x v="168"/>
    <x v="165"/>
    <b v="0"/>
    <b v="0"/>
    <s v="publishing/translations"/>
    <x v="5"/>
    <s v="translations"/>
  </r>
  <r>
    <n v="172"/>
    <x v="172"/>
    <s v="Centralized national firmware"/>
    <n v="800"/>
    <n v="663"/>
    <x v="171"/>
    <x v="0"/>
    <x v="150"/>
    <n v="25.5"/>
    <s v="US"/>
    <s v="USD"/>
    <n v="1405746000"/>
    <n v="1407042000"/>
    <x v="169"/>
    <x v="166"/>
    <b v="0"/>
    <b v="1"/>
    <s v="film &amp; video/documentary"/>
    <x v="4"/>
    <s v="documentary"/>
  </r>
  <r>
    <n v="173"/>
    <x v="173"/>
    <s v="Cross-group 4thgeneration middleware"/>
    <n v="96700"/>
    <n v="157635"/>
    <x v="172"/>
    <x v="1"/>
    <x v="151"/>
    <n v="100.98334401024984"/>
    <s v="US"/>
    <s v="USD"/>
    <n v="1368853200"/>
    <n v="1369371600"/>
    <x v="170"/>
    <x v="167"/>
    <b v="0"/>
    <b v="0"/>
    <s v="theater/plays"/>
    <x v="3"/>
    <s v="plays"/>
  </r>
  <r>
    <n v="174"/>
    <x v="174"/>
    <s v="Pre-emptive scalable access"/>
    <n v="600"/>
    <n v="5368"/>
    <x v="173"/>
    <x v="1"/>
    <x v="44"/>
    <n v="111.83333333333333"/>
    <s v="US"/>
    <s v="USD"/>
    <n v="1444021200"/>
    <n v="1444107600"/>
    <x v="171"/>
    <x v="168"/>
    <b v="0"/>
    <b v="1"/>
    <s v="technology/wearables"/>
    <x v="2"/>
    <s v="wearables"/>
  </r>
  <r>
    <n v="175"/>
    <x v="175"/>
    <s v="Sharable intangible migration"/>
    <n v="181200"/>
    <n v="47459"/>
    <x v="174"/>
    <x v="0"/>
    <x v="152"/>
    <n v="41.999115044247787"/>
    <s v="US"/>
    <s v="USD"/>
    <n v="1472619600"/>
    <n v="1474261200"/>
    <x v="172"/>
    <x v="169"/>
    <b v="0"/>
    <b v="0"/>
    <s v="theater/plays"/>
    <x v="3"/>
    <s v="plays"/>
  </r>
  <r>
    <n v="176"/>
    <x v="176"/>
    <s v="Proactive scalable Graphical User Interface"/>
    <n v="115000"/>
    <n v="86060"/>
    <x v="175"/>
    <x v="0"/>
    <x v="153"/>
    <n v="110.05115089514067"/>
    <s v="US"/>
    <s v="USD"/>
    <n v="1472878800"/>
    <n v="1473656400"/>
    <x v="173"/>
    <x v="170"/>
    <b v="0"/>
    <b v="0"/>
    <s v="theater/plays"/>
    <x v="3"/>
    <s v="plays"/>
  </r>
  <r>
    <n v="177"/>
    <x v="177"/>
    <s v="Digitized solution-oriented product"/>
    <n v="38800"/>
    <n v="161593"/>
    <x v="176"/>
    <x v="1"/>
    <x v="154"/>
    <n v="58.997079225994888"/>
    <s v="US"/>
    <s v="USD"/>
    <n v="1289800800"/>
    <n v="1291960800"/>
    <x v="174"/>
    <x v="171"/>
    <b v="0"/>
    <b v="0"/>
    <s v="theater/plays"/>
    <x v="3"/>
    <s v="plays"/>
  </r>
  <r>
    <n v="178"/>
    <x v="178"/>
    <s v="Triple-buffered cohesive structure"/>
    <n v="7200"/>
    <n v="6927"/>
    <x v="177"/>
    <x v="0"/>
    <x v="155"/>
    <n v="32.985714285714288"/>
    <s v="US"/>
    <s v="USD"/>
    <n v="1505970000"/>
    <n v="1506747600"/>
    <x v="175"/>
    <x v="172"/>
    <b v="0"/>
    <b v="0"/>
    <s v="food/food trucks"/>
    <x v="0"/>
    <s v="food trucks"/>
  </r>
  <r>
    <n v="179"/>
    <x v="179"/>
    <s v="Realigned human-resource orchestration"/>
    <n v="44500"/>
    <n v="159185"/>
    <x v="178"/>
    <x v="1"/>
    <x v="156"/>
    <n v="45.005654509471306"/>
    <s v="CA"/>
    <s v="CAD"/>
    <n v="1363496400"/>
    <n v="1363582800"/>
    <x v="176"/>
    <x v="173"/>
    <b v="0"/>
    <b v="1"/>
    <s v="theater/plays"/>
    <x v="3"/>
    <s v="plays"/>
  </r>
  <r>
    <n v="180"/>
    <x v="180"/>
    <s v="Optional clear-thinking software"/>
    <n v="56000"/>
    <n v="172736"/>
    <x v="179"/>
    <x v="1"/>
    <x v="157"/>
    <n v="81.98196487897485"/>
    <s v="AU"/>
    <s v="AUD"/>
    <n v="1269234000"/>
    <n v="1269666000"/>
    <x v="177"/>
    <x v="174"/>
    <b v="0"/>
    <b v="0"/>
    <s v="technology/wearables"/>
    <x v="2"/>
    <s v="wearables"/>
  </r>
  <r>
    <n v="181"/>
    <x v="181"/>
    <s v="Centralized global approach"/>
    <n v="8600"/>
    <n v="5315"/>
    <x v="180"/>
    <x v="0"/>
    <x v="158"/>
    <n v="39.080882352941174"/>
    <s v="US"/>
    <s v="USD"/>
    <n v="1507093200"/>
    <n v="1508648400"/>
    <x v="178"/>
    <x v="175"/>
    <b v="0"/>
    <b v="0"/>
    <s v="technology/web"/>
    <x v="2"/>
    <s v="web"/>
  </r>
  <r>
    <n v="182"/>
    <x v="182"/>
    <s v="Reverse-engineered bandwidth-monitored contingency"/>
    <n v="27100"/>
    <n v="195750"/>
    <x v="181"/>
    <x v="1"/>
    <x v="159"/>
    <n v="58.996383363471971"/>
    <s v="DK"/>
    <s v="DKK"/>
    <n v="1560574800"/>
    <n v="1561957200"/>
    <x v="179"/>
    <x v="176"/>
    <b v="0"/>
    <b v="0"/>
    <s v="theater/plays"/>
    <x v="3"/>
    <s v="plays"/>
  </r>
  <r>
    <n v="183"/>
    <x v="183"/>
    <s v="Pre-emptive bandwidth-monitored instruction set"/>
    <n v="5100"/>
    <n v="3525"/>
    <x v="182"/>
    <x v="0"/>
    <x v="99"/>
    <n v="40.988372093023258"/>
    <s v="CA"/>
    <s v="CAD"/>
    <n v="1284008400"/>
    <n v="1285131600"/>
    <x v="180"/>
    <x v="177"/>
    <b v="0"/>
    <b v="0"/>
    <s v="music/rock"/>
    <x v="1"/>
    <s v="rock"/>
  </r>
  <r>
    <n v="184"/>
    <x v="184"/>
    <s v="Adaptive asynchronous emulation"/>
    <n v="3600"/>
    <n v="10550"/>
    <x v="183"/>
    <x v="1"/>
    <x v="160"/>
    <n v="31.029411764705884"/>
    <s v="US"/>
    <s v="USD"/>
    <n v="1556859600"/>
    <n v="1556946000"/>
    <x v="181"/>
    <x v="178"/>
    <b v="0"/>
    <b v="0"/>
    <s v="theater/plays"/>
    <x v="3"/>
    <s v="plays"/>
  </r>
  <r>
    <n v="185"/>
    <x v="185"/>
    <s v="Innovative actuating conglomeration"/>
    <n v="1000"/>
    <n v="718"/>
    <x v="184"/>
    <x v="0"/>
    <x v="161"/>
    <n v="37.789473684210527"/>
    <s v="US"/>
    <s v="USD"/>
    <n v="1526187600"/>
    <n v="1527138000"/>
    <x v="182"/>
    <x v="179"/>
    <b v="0"/>
    <b v="0"/>
    <s v="film &amp; video/television"/>
    <x v="4"/>
    <s v="television"/>
  </r>
  <r>
    <n v="186"/>
    <x v="186"/>
    <s v="Grass-roots foreground policy"/>
    <n v="88800"/>
    <n v="28358"/>
    <x v="185"/>
    <x v="0"/>
    <x v="162"/>
    <n v="32.006772009029348"/>
    <s v="US"/>
    <s v="USD"/>
    <n v="1400821200"/>
    <n v="1402117200"/>
    <x v="183"/>
    <x v="180"/>
    <b v="0"/>
    <b v="0"/>
    <s v="theater/plays"/>
    <x v="3"/>
    <s v="plays"/>
  </r>
  <r>
    <n v="187"/>
    <x v="187"/>
    <s v="Horizontal transitional paradigm"/>
    <n v="60200"/>
    <n v="138384"/>
    <x v="186"/>
    <x v="1"/>
    <x v="163"/>
    <n v="95.966712898751737"/>
    <s v="CA"/>
    <s v="CAD"/>
    <n v="1361599200"/>
    <n v="1364014800"/>
    <x v="184"/>
    <x v="181"/>
    <b v="0"/>
    <b v="1"/>
    <s v="film &amp; video/shorts"/>
    <x v="4"/>
    <s v="shorts"/>
  </r>
  <r>
    <n v="188"/>
    <x v="188"/>
    <s v="Networked didactic info-mediaries"/>
    <n v="8200"/>
    <n v="2625"/>
    <x v="187"/>
    <x v="0"/>
    <x v="164"/>
    <n v="75"/>
    <s v="IT"/>
    <s v="EUR"/>
    <n v="1417500000"/>
    <n v="1417586400"/>
    <x v="185"/>
    <x v="182"/>
    <b v="0"/>
    <b v="0"/>
    <s v="theater/plays"/>
    <x v="3"/>
    <s v="plays"/>
  </r>
  <r>
    <n v="189"/>
    <x v="189"/>
    <s v="Switchable contextually-based access"/>
    <n v="191300"/>
    <n v="45004"/>
    <x v="188"/>
    <x v="3"/>
    <x v="165"/>
    <n v="102.0498866213152"/>
    <s v="US"/>
    <s v="USD"/>
    <n v="1457071200"/>
    <n v="1457071200"/>
    <x v="186"/>
    <x v="183"/>
    <b v="0"/>
    <b v="0"/>
    <s v="theater/plays"/>
    <x v="3"/>
    <s v="plays"/>
  </r>
  <r>
    <n v="190"/>
    <x v="190"/>
    <s v="Up-sized dynamic throughput"/>
    <n v="3700"/>
    <n v="2538"/>
    <x v="189"/>
    <x v="0"/>
    <x v="3"/>
    <n v="105.75"/>
    <s v="US"/>
    <s v="USD"/>
    <n v="1370322000"/>
    <n v="1370408400"/>
    <x v="187"/>
    <x v="184"/>
    <b v="0"/>
    <b v="1"/>
    <s v="theater/plays"/>
    <x v="3"/>
    <s v="plays"/>
  </r>
  <r>
    <n v="191"/>
    <x v="191"/>
    <s v="Mandatory reciprocal superstructure"/>
    <n v="8400"/>
    <n v="3188"/>
    <x v="190"/>
    <x v="0"/>
    <x v="99"/>
    <n v="37.069767441860463"/>
    <s v="IT"/>
    <s v="EUR"/>
    <n v="1552366800"/>
    <n v="1552626000"/>
    <x v="188"/>
    <x v="185"/>
    <b v="0"/>
    <b v="0"/>
    <s v="theater/plays"/>
    <x v="3"/>
    <s v="plays"/>
  </r>
  <r>
    <n v="192"/>
    <x v="192"/>
    <s v="Upgradable 4thgeneration productivity"/>
    <n v="42600"/>
    <n v="8517"/>
    <x v="191"/>
    <x v="0"/>
    <x v="166"/>
    <n v="35.049382716049379"/>
    <s v="US"/>
    <s v="USD"/>
    <n v="1403845200"/>
    <n v="1404190800"/>
    <x v="189"/>
    <x v="186"/>
    <b v="0"/>
    <b v="0"/>
    <s v="music/rock"/>
    <x v="1"/>
    <s v="rock"/>
  </r>
  <r>
    <n v="193"/>
    <x v="193"/>
    <s v="Progressive discrete hub"/>
    <n v="6600"/>
    <n v="3012"/>
    <x v="192"/>
    <x v="0"/>
    <x v="167"/>
    <n v="46.338461538461537"/>
    <s v="US"/>
    <s v="USD"/>
    <n v="1523163600"/>
    <n v="1523509200"/>
    <x v="190"/>
    <x v="187"/>
    <b v="1"/>
    <b v="0"/>
    <s v="music/indie rock"/>
    <x v="1"/>
    <s v="indie rock"/>
  </r>
  <r>
    <n v="194"/>
    <x v="194"/>
    <s v="Assimilated multi-tasking archive"/>
    <n v="7100"/>
    <n v="8716"/>
    <x v="193"/>
    <x v="1"/>
    <x v="105"/>
    <n v="69.174603174603178"/>
    <s v="US"/>
    <s v="USD"/>
    <n v="1442206800"/>
    <n v="1443589200"/>
    <x v="191"/>
    <x v="188"/>
    <b v="0"/>
    <b v="0"/>
    <s v="music/metal"/>
    <x v="1"/>
    <s v="metal"/>
  </r>
  <r>
    <n v="195"/>
    <x v="195"/>
    <s v="Upgradable high-level solution"/>
    <n v="15800"/>
    <n v="57157"/>
    <x v="194"/>
    <x v="1"/>
    <x v="168"/>
    <n v="109.07824427480917"/>
    <s v="US"/>
    <s v="USD"/>
    <n v="1532840400"/>
    <n v="1533445200"/>
    <x v="192"/>
    <x v="189"/>
    <b v="0"/>
    <b v="0"/>
    <s v="music/electric music"/>
    <x v="1"/>
    <s v="electric music"/>
  </r>
  <r>
    <n v="196"/>
    <x v="196"/>
    <s v="Organic bandwidth-monitored frame"/>
    <n v="8200"/>
    <n v="5178"/>
    <x v="195"/>
    <x v="0"/>
    <x v="16"/>
    <n v="51.78"/>
    <s v="DK"/>
    <s v="DKK"/>
    <n v="1472878800"/>
    <n v="1474520400"/>
    <x v="173"/>
    <x v="190"/>
    <b v="0"/>
    <b v="0"/>
    <s v="technology/wearables"/>
    <x v="2"/>
    <s v="wearables"/>
  </r>
  <r>
    <n v="197"/>
    <x v="197"/>
    <s v="Business-focused logistical framework"/>
    <n v="54700"/>
    <n v="163118"/>
    <x v="196"/>
    <x v="1"/>
    <x v="169"/>
    <n v="82.010055304172951"/>
    <s v="US"/>
    <s v="USD"/>
    <n v="1498194000"/>
    <n v="1499403600"/>
    <x v="193"/>
    <x v="191"/>
    <b v="0"/>
    <b v="0"/>
    <s v="film &amp; video/drama"/>
    <x v="4"/>
    <s v="drama"/>
  </r>
  <r>
    <n v="198"/>
    <x v="198"/>
    <s v="Universal multi-state capability"/>
    <n v="63200"/>
    <n v="6041"/>
    <x v="197"/>
    <x v="0"/>
    <x v="170"/>
    <n v="35.958333333333336"/>
    <s v="US"/>
    <s v="USD"/>
    <n v="1281070800"/>
    <n v="1283576400"/>
    <x v="194"/>
    <x v="192"/>
    <b v="0"/>
    <b v="0"/>
    <s v="music/electric music"/>
    <x v="1"/>
    <s v="electric music"/>
  </r>
  <r>
    <n v="199"/>
    <x v="199"/>
    <s v="Digitized reciprocal infrastructure"/>
    <n v="1800"/>
    <n v="968"/>
    <x v="198"/>
    <x v="0"/>
    <x v="171"/>
    <n v="74.461538461538467"/>
    <s v="US"/>
    <s v="USD"/>
    <n v="1436245200"/>
    <n v="1436590800"/>
    <x v="195"/>
    <x v="193"/>
    <b v="0"/>
    <b v="0"/>
    <s v="music/rock"/>
    <x v="1"/>
    <s v="rock"/>
  </r>
  <r>
    <n v="200"/>
    <x v="200"/>
    <s v="Reduced dedicated capability"/>
    <n v="100"/>
    <n v="2"/>
    <x v="50"/>
    <x v="0"/>
    <x v="49"/>
    <n v="2"/>
    <s v="CA"/>
    <s v="CAD"/>
    <n v="1269493200"/>
    <n v="1270443600"/>
    <x v="152"/>
    <x v="194"/>
    <b v="0"/>
    <b v="0"/>
    <s v="theater/plays"/>
    <x v="3"/>
    <s v="plays"/>
  </r>
  <r>
    <n v="201"/>
    <x v="201"/>
    <s v="Cross-platform bi-directional workforce"/>
    <n v="2100"/>
    <n v="14305"/>
    <x v="199"/>
    <x v="1"/>
    <x v="144"/>
    <n v="91.114649681528661"/>
    <s v="US"/>
    <s v="USD"/>
    <n v="1406264400"/>
    <n v="1407819600"/>
    <x v="196"/>
    <x v="195"/>
    <b v="0"/>
    <b v="0"/>
    <s v="technology/web"/>
    <x v="2"/>
    <s v="web"/>
  </r>
  <r>
    <n v="202"/>
    <x v="202"/>
    <s v="Upgradable scalable methodology"/>
    <n v="8300"/>
    <n v="6543"/>
    <x v="200"/>
    <x v="3"/>
    <x v="172"/>
    <n v="79.792682926829272"/>
    <s v="US"/>
    <s v="USD"/>
    <n v="1317531600"/>
    <n v="1317877200"/>
    <x v="197"/>
    <x v="196"/>
    <b v="0"/>
    <b v="0"/>
    <s v="food/food trucks"/>
    <x v="0"/>
    <s v="food trucks"/>
  </r>
  <r>
    <n v="203"/>
    <x v="203"/>
    <s v="Customer-focused client-server service-desk"/>
    <n v="143900"/>
    <n v="193413"/>
    <x v="201"/>
    <x v="1"/>
    <x v="173"/>
    <n v="42.999777678968428"/>
    <s v="AU"/>
    <s v="AUD"/>
    <n v="1484632800"/>
    <n v="1484805600"/>
    <x v="198"/>
    <x v="197"/>
    <b v="0"/>
    <b v="0"/>
    <s v="theater/plays"/>
    <x v="3"/>
    <s v="plays"/>
  </r>
  <r>
    <n v="204"/>
    <x v="204"/>
    <s v="Mandatory multimedia leverage"/>
    <n v="75000"/>
    <n v="2529"/>
    <x v="202"/>
    <x v="0"/>
    <x v="174"/>
    <n v="63.225000000000001"/>
    <s v="US"/>
    <s v="USD"/>
    <n v="1301806800"/>
    <n v="1302670800"/>
    <x v="199"/>
    <x v="198"/>
    <b v="0"/>
    <b v="0"/>
    <s v="music/jazz"/>
    <x v="1"/>
    <s v="jazz"/>
  </r>
  <r>
    <n v="205"/>
    <x v="205"/>
    <s v="Focused analyzing circuit"/>
    <n v="1300"/>
    <n v="5614"/>
    <x v="203"/>
    <x v="1"/>
    <x v="175"/>
    <n v="70.174999999999997"/>
    <s v="US"/>
    <s v="USD"/>
    <n v="1539752400"/>
    <n v="1540789200"/>
    <x v="200"/>
    <x v="199"/>
    <b v="1"/>
    <b v="0"/>
    <s v="theater/plays"/>
    <x v="3"/>
    <s v="plays"/>
  </r>
  <r>
    <n v="206"/>
    <x v="206"/>
    <s v="Fundamental grid-enabled strategy"/>
    <n v="9000"/>
    <n v="3496"/>
    <x v="204"/>
    <x v="3"/>
    <x v="176"/>
    <n v="61.333333333333336"/>
    <s v="US"/>
    <s v="USD"/>
    <n v="1267250400"/>
    <n v="1268028000"/>
    <x v="201"/>
    <x v="200"/>
    <b v="0"/>
    <b v="0"/>
    <s v="publishing/fiction"/>
    <x v="5"/>
    <s v="fiction"/>
  </r>
  <r>
    <n v="207"/>
    <x v="207"/>
    <s v="Digitized 5thgeneration knowledgebase"/>
    <n v="1000"/>
    <n v="4257"/>
    <x v="205"/>
    <x v="1"/>
    <x v="177"/>
    <n v="99"/>
    <s v="US"/>
    <s v="USD"/>
    <n v="1535432400"/>
    <n v="1537160400"/>
    <x v="202"/>
    <x v="201"/>
    <b v="0"/>
    <b v="1"/>
    <s v="music/rock"/>
    <x v="1"/>
    <s v="rock"/>
  </r>
  <r>
    <n v="208"/>
    <x v="208"/>
    <s v="Mandatory multi-tasking encryption"/>
    <n v="196900"/>
    <n v="199110"/>
    <x v="206"/>
    <x v="1"/>
    <x v="178"/>
    <n v="96.984900146127615"/>
    <s v="US"/>
    <s v="USD"/>
    <n v="1510207200"/>
    <n v="1512280800"/>
    <x v="203"/>
    <x v="202"/>
    <b v="0"/>
    <b v="0"/>
    <s v="film &amp; video/documentary"/>
    <x v="4"/>
    <s v="documentary"/>
  </r>
  <r>
    <n v="209"/>
    <x v="209"/>
    <s v="Distributed system-worthy application"/>
    <n v="194500"/>
    <n v="41212"/>
    <x v="207"/>
    <x v="2"/>
    <x v="179"/>
    <n v="51.004950495049506"/>
    <s v="AU"/>
    <s v="AUD"/>
    <n v="1462510800"/>
    <n v="1463115600"/>
    <x v="204"/>
    <x v="203"/>
    <b v="0"/>
    <b v="0"/>
    <s v="film &amp; video/documentary"/>
    <x v="4"/>
    <s v="documentary"/>
  </r>
  <r>
    <n v="210"/>
    <x v="210"/>
    <s v="Synergistic tertiary time-frame"/>
    <n v="9400"/>
    <n v="6338"/>
    <x v="208"/>
    <x v="0"/>
    <x v="31"/>
    <n v="28.044247787610619"/>
    <s v="DK"/>
    <s v="DKK"/>
    <n v="1488520800"/>
    <n v="1490850000"/>
    <x v="205"/>
    <x v="204"/>
    <b v="0"/>
    <b v="0"/>
    <s v="film &amp; video/science fiction"/>
    <x v="4"/>
    <s v="science fiction"/>
  </r>
  <r>
    <n v="211"/>
    <x v="211"/>
    <s v="Customer-focused impactful benchmark"/>
    <n v="104400"/>
    <n v="99100"/>
    <x v="209"/>
    <x v="0"/>
    <x v="180"/>
    <n v="60.984615384615381"/>
    <s v="US"/>
    <s v="USD"/>
    <n v="1377579600"/>
    <n v="1379653200"/>
    <x v="206"/>
    <x v="205"/>
    <b v="0"/>
    <b v="0"/>
    <s v="theater/plays"/>
    <x v="3"/>
    <s v="plays"/>
  </r>
  <r>
    <n v="212"/>
    <x v="212"/>
    <s v="Profound next generation infrastructure"/>
    <n v="8100"/>
    <n v="12300"/>
    <x v="210"/>
    <x v="1"/>
    <x v="170"/>
    <n v="73.214285714285708"/>
    <s v="US"/>
    <s v="USD"/>
    <n v="1576389600"/>
    <n v="1580364000"/>
    <x v="207"/>
    <x v="206"/>
    <b v="0"/>
    <b v="0"/>
    <s v="theater/plays"/>
    <x v="3"/>
    <s v="plays"/>
  </r>
  <r>
    <n v="213"/>
    <x v="213"/>
    <s v="Face-to-face encompassing info-mediaries"/>
    <n v="87900"/>
    <n v="171549"/>
    <x v="211"/>
    <x v="1"/>
    <x v="181"/>
    <n v="39.997435299603637"/>
    <s v="US"/>
    <s v="USD"/>
    <n v="1289019600"/>
    <n v="1289714400"/>
    <x v="208"/>
    <x v="207"/>
    <b v="0"/>
    <b v="1"/>
    <s v="music/indie rock"/>
    <x v="1"/>
    <s v="indie rock"/>
  </r>
  <r>
    <n v="214"/>
    <x v="214"/>
    <s v="Open-source fresh-thinking policy"/>
    <n v="1400"/>
    <n v="14324"/>
    <x v="212"/>
    <x v="1"/>
    <x v="34"/>
    <n v="86.812121212121212"/>
    <s v="US"/>
    <s v="USD"/>
    <n v="1282194000"/>
    <n v="1282712400"/>
    <x v="209"/>
    <x v="208"/>
    <b v="0"/>
    <b v="0"/>
    <s v="music/rock"/>
    <x v="1"/>
    <s v="rock"/>
  </r>
  <r>
    <n v="215"/>
    <x v="215"/>
    <s v="Extended 24/7 implementation"/>
    <n v="156800"/>
    <n v="6024"/>
    <x v="213"/>
    <x v="0"/>
    <x v="182"/>
    <n v="42.125874125874127"/>
    <s v="US"/>
    <s v="USD"/>
    <n v="1550037600"/>
    <n v="1550210400"/>
    <x v="210"/>
    <x v="209"/>
    <b v="0"/>
    <b v="0"/>
    <s v="theater/plays"/>
    <x v="3"/>
    <s v="plays"/>
  </r>
  <r>
    <n v="216"/>
    <x v="216"/>
    <s v="Organic dynamic algorithm"/>
    <n v="121700"/>
    <n v="188721"/>
    <x v="214"/>
    <x v="1"/>
    <x v="183"/>
    <n v="103.97851239669421"/>
    <s v="US"/>
    <s v="USD"/>
    <n v="1321941600"/>
    <n v="1322114400"/>
    <x v="211"/>
    <x v="210"/>
    <b v="0"/>
    <b v="0"/>
    <s v="theater/plays"/>
    <x v="3"/>
    <s v="plays"/>
  </r>
  <r>
    <n v="217"/>
    <x v="217"/>
    <s v="Organic multi-tasking focus group"/>
    <n v="129400"/>
    <n v="57911"/>
    <x v="215"/>
    <x v="0"/>
    <x v="184"/>
    <n v="62.003211991434689"/>
    <s v="US"/>
    <s v="USD"/>
    <n v="1556427600"/>
    <n v="1557205200"/>
    <x v="212"/>
    <x v="211"/>
    <b v="0"/>
    <b v="0"/>
    <s v="film &amp; video/science fiction"/>
    <x v="4"/>
    <s v="science fiction"/>
  </r>
  <r>
    <n v="218"/>
    <x v="218"/>
    <s v="Adaptive logistical initiative"/>
    <n v="5700"/>
    <n v="12309"/>
    <x v="216"/>
    <x v="1"/>
    <x v="185"/>
    <n v="31.005037783375315"/>
    <s v="GB"/>
    <s v="GBP"/>
    <n v="1320991200"/>
    <n v="1323928800"/>
    <x v="213"/>
    <x v="212"/>
    <b v="0"/>
    <b v="1"/>
    <s v="film &amp; video/shorts"/>
    <x v="4"/>
    <s v="shorts"/>
  </r>
  <r>
    <n v="219"/>
    <x v="219"/>
    <s v="Stand-alone mobile customer loyalty"/>
    <n v="41700"/>
    <n v="138497"/>
    <x v="217"/>
    <x v="1"/>
    <x v="186"/>
    <n v="89.991552956465242"/>
    <s v="US"/>
    <s v="USD"/>
    <n v="1345093200"/>
    <n v="1346130000"/>
    <x v="214"/>
    <x v="213"/>
    <b v="0"/>
    <b v="0"/>
    <s v="film &amp; video/animation"/>
    <x v="4"/>
    <s v="animation"/>
  </r>
  <r>
    <n v="220"/>
    <x v="220"/>
    <s v="Focused composite approach"/>
    <n v="7900"/>
    <n v="667"/>
    <x v="218"/>
    <x v="0"/>
    <x v="68"/>
    <n v="39.235294117647058"/>
    <s v="US"/>
    <s v="USD"/>
    <n v="1309496400"/>
    <n v="1311051600"/>
    <x v="215"/>
    <x v="214"/>
    <b v="1"/>
    <b v="0"/>
    <s v="theater/plays"/>
    <x v="3"/>
    <s v="plays"/>
  </r>
  <r>
    <n v="221"/>
    <x v="221"/>
    <s v="Face-to-face clear-thinking Local Area Network"/>
    <n v="121500"/>
    <n v="119830"/>
    <x v="219"/>
    <x v="0"/>
    <x v="187"/>
    <n v="54.993116108306566"/>
    <s v="US"/>
    <s v="USD"/>
    <n v="1340254800"/>
    <n v="1340427600"/>
    <x v="216"/>
    <x v="215"/>
    <b v="1"/>
    <b v="0"/>
    <s v="food/food trucks"/>
    <x v="0"/>
    <s v="food trucks"/>
  </r>
  <r>
    <n v="222"/>
    <x v="222"/>
    <s v="Cross-group cohesive circuit"/>
    <n v="4800"/>
    <n v="6623"/>
    <x v="220"/>
    <x v="1"/>
    <x v="188"/>
    <n v="47.992753623188406"/>
    <s v="US"/>
    <s v="USD"/>
    <n v="1412226000"/>
    <n v="1412312400"/>
    <x v="217"/>
    <x v="216"/>
    <b v="0"/>
    <b v="0"/>
    <s v="photography/photography books"/>
    <x v="7"/>
    <s v="photography books"/>
  </r>
  <r>
    <n v="223"/>
    <x v="223"/>
    <s v="Synergistic explicit capability"/>
    <n v="87300"/>
    <n v="81897"/>
    <x v="221"/>
    <x v="0"/>
    <x v="189"/>
    <n v="87.966702470461868"/>
    <s v="US"/>
    <s v="USD"/>
    <n v="1458104400"/>
    <n v="1459314000"/>
    <x v="218"/>
    <x v="217"/>
    <b v="0"/>
    <b v="0"/>
    <s v="theater/plays"/>
    <x v="3"/>
    <s v="plays"/>
  </r>
  <r>
    <n v="224"/>
    <x v="224"/>
    <s v="Diverse analyzing definition"/>
    <n v="46300"/>
    <n v="186885"/>
    <x v="222"/>
    <x v="1"/>
    <x v="190"/>
    <n v="51.999165275459099"/>
    <s v="US"/>
    <s v="USD"/>
    <n v="1411534800"/>
    <n v="1415426400"/>
    <x v="219"/>
    <x v="218"/>
    <b v="0"/>
    <b v="0"/>
    <s v="film &amp; video/science fiction"/>
    <x v="4"/>
    <s v="science fiction"/>
  </r>
  <r>
    <n v="225"/>
    <x v="225"/>
    <s v="Enterprise-wide reciprocal success"/>
    <n v="67800"/>
    <n v="176398"/>
    <x v="223"/>
    <x v="1"/>
    <x v="191"/>
    <n v="29.999659863945578"/>
    <s v="US"/>
    <s v="USD"/>
    <n v="1399093200"/>
    <n v="1399093200"/>
    <x v="220"/>
    <x v="219"/>
    <b v="1"/>
    <b v="0"/>
    <s v="music/rock"/>
    <x v="1"/>
    <s v="rock"/>
  </r>
  <r>
    <n v="226"/>
    <x v="102"/>
    <s v="Progressive neutral middleware"/>
    <n v="3000"/>
    <n v="10999"/>
    <x v="224"/>
    <x v="1"/>
    <x v="192"/>
    <n v="98.205357142857139"/>
    <s v="US"/>
    <s v="USD"/>
    <n v="1270702800"/>
    <n v="1273899600"/>
    <x v="221"/>
    <x v="122"/>
    <b v="0"/>
    <b v="0"/>
    <s v="photography/photography books"/>
    <x v="7"/>
    <s v="photography books"/>
  </r>
  <r>
    <n v="227"/>
    <x v="226"/>
    <s v="Intuitive exuding process improvement"/>
    <n v="60900"/>
    <n v="102751"/>
    <x v="225"/>
    <x v="1"/>
    <x v="193"/>
    <n v="108.96182396606575"/>
    <s v="US"/>
    <s v="USD"/>
    <n v="1431666000"/>
    <n v="1432184400"/>
    <x v="222"/>
    <x v="220"/>
    <b v="0"/>
    <b v="0"/>
    <s v="games/mobile games"/>
    <x v="6"/>
    <s v="mobile games"/>
  </r>
  <r>
    <n v="228"/>
    <x v="227"/>
    <s v="Exclusive real-time protocol"/>
    <n v="137900"/>
    <n v="165352"/>
    <x v="226"/>
    <x v="1"/>
    <x v="194"/>
    <n v="66.998379254457049"/>
    <s v="US"/>
    <s v="USD"/>
    <n v="1472619600"/>
    <n v="1474779600"/>
    <x v="172"/>
    <x v="221"/>
    <b v="0"/>
    <b v="0"/>
    <s v="film &amp; video/animation"/>
    <x v="4"/>
    <s v="animation"/>
  </r>
  <r>
    <n v="229"/>
    <x v="228"/>
    <s v="Extended encompassing application"/>
    <n v="85600"/>
    <n v="165798"/>
    <x v="227"/>
    <x v="1"/>
    <x v="195"/>
    <n v="64.99333594668758"/>
    <s v="US"/>
    <s v="USD"/>
    <n v="1496293200"/>
    <n v="1500440400"/>
    <x v="223"/>
    <x v="222"/>
    <b v="0"/>
    <b v="1"/>
    <s v="games/mobile games"/>
    <x v="6"/>
    <s v="mobile games"/>
  </r>
  <r>
    <n v="230"/>
    <x v="229"/>
    <s v="Progressive value-added ability"/>
    <n v="2400"/>
    <n v="10084"/>
    <x v="228"/>
    <x v="1"/>
    <x v="196"/>
    <n v="99.841584158415841"/>
    <s v="US"/>
    <s v="USD"/>
    <n v="1575612000"/>
    <n v="1575612000"/>
    <x v="224"/>
    <x v="223"/>
    <b v="0"/>
    <b v="0"/>
    <s v="games/video games"/>
    <x v="6"/>
    <s v="video games"/>
  </r>
  <r>
    <n v="231"/>
    <x v="230"/>
    <s v="Cross-platform uniform hardware"/>
    <n v="7200"/>
    <n v="5523"/>
    <x v="229"/>
    <x v="3"/>
    <x v="109"/>
    <n v="82.432835820895519"/>
    <s v="US"/>
    <s v="USD"/>
    <n v="1369112400"/>
    <n v="1374123600"/>
    <x v="225"/>
    <x v="224"/>
    <b v="0"/>
    <b v="0"/>
    <s v="theater/plays"/>
    <x v="3"/>
    <s v="plays"/>
  </r>
  <r>
    <n v="232"/>
    <x v="231"/>
    <s v="Progressive secondary portal"/>
    <n v="3400"/>
    <n v="5823"/>
    <x v="230"/>
    <x v="1"/>
    <x v="45"/>
    <n v="63.293478260869563"/>
    <s v="US"/>
    <s v="USD"/>
    <n v="1469422800"/>
    <n v="1469509200"/>
    <x v="226"/>
    <x v="225"/>
    <b v="0"/>
    <b v="0"/>
    <s v="theater/plays"/>
    <x v="3"/>
    <s v="plays"/>
  </r>
  <r>
    <n v="233"/>
    <x v="232"/>
    <s v="Multi-lateral national adapter"/>
    <n v="3800"/>
    <n v="6000"/>
    <x v="231"/>
    <x v="1"/>
    <x v="197"/>
    <n v="96.774193548387103"/>
    <s v="US"/>
    <s v="USD"/>
    <n v="1307854800"/>
    <n v="1309237200"/>
    <x v="227"/>
    <x v="226"/>
    <b v="0"/>
    <b v="0"/>
    <s v="film &amp; video/animation"/>
    <x v="4"/>
    <s v="animation"/>
  </r>
  <r>
    <n v="234"/>
    <x v="233"/>
    <s v="Enterprise-wide motivating matrices"/>
    <n v="7500"/>
    <n v="8181"/>
    <x v="232"/>
    <x v="1"/>
    <x v="46"/>
    <n v="54.906040268456373"/>
    <s v="IT"/>
    <s v="EUR"/>
    <n v="1503378000"/>
    <n v="1503982800"/>
    <x v="228"/>
    <x v="227"/>
    <b v="0"/>
    <b v="1"/>
    <s v="games/video games"/>
    <x v="6"/>
    <s v="video games"/>
  </r>
  <r>
    <n v="235"/>
    <x v="234"/>
    <s v="Polarized upward-trending Local Area Network"/>
    <n v="8600"/>
    <n v="3589"/>
    <x v="233"/>
    <x v="0"/>
    <x v="45"/>
    <n v="39.010869565217391"/>
    <s v="US"/>
    <s v="USD"/>
    <n v="1486965600"/>
    <n v="1487397600"/>
    <x v="229"/>
    <x v="228"/>
    <b v="0"/>
    <b v="0"/>
    <s v="film &amp; video/animation"/>
    <x v="4"/>
    <s v="animation"/>
  </r>
  <r>
    <n v="236"/>
    <x v="235"/>
    <s v="Object-based directional function"/>
    <n v="39500"/>
    <n v="4323"/>
    <x v="234"/>
    <x v="0"/>
    <x v="176"/>
    <n v="75.84210526315789"/>
    <s v="AU"/>
    <s v="AUD"/>
    <n v="1561438800"/>
    <n v="1562043600"/>
    <x v="230"/>
    <x v="229"/>
    <b v="0"/>
    <b v="1"/>
    <s v="music/rock"/>
    <x v="1"/>
    <s v="rock"/>
  </r>
  <r>
    <n v="237"/>
    <x v="236"/>
    <s v="Re-contextualized tangible open architecture"/>
    <n v="9300"/>
    <n v="14822"/>
    <x v="235"/>
    <x v="1"/>
    <x v="198"/>
    <n v="45.051671732522799"/>
    <s v="US"/>
    <s v="USD"/>
    <n v="1398402000"/>
    <n v="1398574800"/>
    <x v="231"/>
    <x v="230"/>
    <b v="0"/>
    <b v="0"/>
    <s v="film &amp; video/animation"/>
    <x v="4"/>
    <s v="animation"/>
  </r>
  <r>
    <n v="238"/>
    <x v="237"/>
    <s v="Distributed systemic adapter"/>
    <n v="2400"/>
    <n v="10138"/>
    <x v="236"/>
    <x v="1"/>
    <x v="199"/>
    <n v="104.51546391752578"/>
    <s v="DK"/>
    <s v="DKK"/>
    <n v="1513231200"/>
    <n v="1515391200"/>
    <x v="232"/>
    <x v="231"/>
    <b v="0"/>
    <b v="1"/>
    <s v="theater/plays"/>
    <x v="3"/>
    <s v="plays"/>
  </r>
  <r>
    <n v="239"/>
    <x v="238"/>
    <s v="Networked web-enabled instruction set"/>
    <n v="3200"/>
    <n v="3127"/>
    <x v="237"/>
    <x v="0"/>
    <x v="142"/>
    <n v="76.268292682926827"/>
    <s v="US"/>
    <s v="USD"/>
    <n v="1440824400"/>
    <n v="1441170000"/>
    <x v="233"/>
    <x v="232"/>
    <b v="0"/>
    <b v="0"/>
    <s v="technology/wearables"/>
    <x v="2"/>
    <s v="wearables"/>
  </r>
  <r>
    <n v="240"/>
    <x v="239"/>
    <s v="Vision-oriented dynamic service-desk"/>
    <n v="29400"/>
    <n v="123124"/>
    <x v="238"/>
    <x v="1"/>
    <x v="200"/>
    <n v="69.015695067264573"/>
    <s v="US"/>
    <s v="USD"/>
    <n v="1281070800"/>
    <n v="1281157200"/>
    <x v="194"/>
    <x v="233"/>
    <b v="0"/>
    <b v="0"/>
    <s v="theater/plays"/>
    <x v="3"/>
    <s v="plays"/>
  </r>
  <r>
    <n v="241"/>
    <x v="240"/>
    <s v="Vision-oriented actuating open system"/>
    <n v="168500"/>
    <n v="171729"/>
    <x v="239"/>
    <x v="1"/>
    <x v="74"/>
    <n v="101.97684085510689"/>
    <s v="AU"/>
    <s v="AUD"/>
    <n v="1397365200"/>
    <n v="1398229200"/>
    <x v="234"/>
    <x v="234"/>
    <b v="0"/>
    <b v="1"/>
    <s v="publishing/nonfiction"/>
    <x v="5"/>
    <s v="nonfiction"/>
  </r>
  <r>
    <n v="242"/>
    <x v="241"/>
    <s v="Sharable scalable core"/>
    <n v="8400"/>
    <n v="10729"/>
    <x v="240"/>
    <x v="1"/>
    <x v="201"/>
    <n v="42.915999999999997"/>
    <s v="US"/>
    <s v="USD"/>
    <n v="1494392400"/>
    <n v="1495256400"/>
    <x v="235"/>
    <x v="235"/>
    <b v="0"/>
    <b v="1"/>
    <s v="music/rock"/>
    <x v="1"/>
    <s v="rock"/>
  </r>
  <r>
    <n v="243"/>
    <x v="242"/>
    <s v="Customer-focused attitude-oriented function"/>
    <n v="2300"/>
    <n v="10240"/>
    <x v="241"/>
    <x v="1"/>
    <x v="202"/>
    <n v="43.025210084033617"/>
    <s v="US"/>
    <s v="USD"/>
    <n v="1520143200"/>
    <n v="1520402400"/>
    <x v="236"/>
    <x v="236"/>
    <b v="0"/>
    <b v="0"/>
    <s v="theater/plays"/>
    <x v="3"/>
    <s v="plays"/>
  </r>
  <r>
    <n v="244"/>
    <x v="243"/>
    <s v="Reverse-engineered system-worthy extranet"/>
    <n v="700"/>
    <n v="3988"/>
    <x v="242"/>
    <x v="1"/>
    <x v="4"/>
    <n v="75.245283018867923"/>
    <s v="US"/>
    <s v="USD"/>
    <n v="1405314000"/>
    <n v="1409806800"/>
    <x v="237"/>
    <x v="237"/>
    <b v="0"/>
    <b v="0"/>
    <s v="theater/plays"/>
    <x v="3"/>
    <s v="plays"/>
  </r>
  <r>
    <n v="245"/>
    <x v="244"/>
    <s v="Re-engineered systematic monitoring"/>
    <n v="2900"/>
    <n v="14771"/>
    <x v="243"/>
    <x v="1"/>
    <x v="203"/>
    <n v="69.023364485981304"/>
    <s v="US"/>
    <s v="USD"/>
    <n v="1396846800"/>
    <n v="1396933200"/>
    <x v="238"/>
    <x v="238"/>
    <b v="0"/>
    <b v="0"/>
    <s v="theater/plays"/>
    <x v="3"/>
    <s v="plays"/>
  </r>
  <r>
    <n v="246"/>
    <x v="245"/>
    <s v="Seamless value-added standardization"/>
    <n v="4500"/>
    <n v="14649"/>
    <x v="244"/>
    <x v="1"/>
    <x v="42"/>
    <n v="65.986486486486484"/>
    <s v="US"/>
    <s v="USD"/>
    <n v="1375678800"/>
    <n v="1376024400"/>
    <x v="239"/>
    <x v="239"/>
    <b v="0"/>
    <b v="0"/>
    <s v="technology/web"/>
    <x v="2"/>
    <s v="web"/>
  </r>
  <r>
    <n v="247"/>
    <x v="246"/>
    <s v="Triple-buffered fresh-thinking frame"/>
    <n v="19800"/>
    <n v="184658"/>
    <x v="245"/>
    <x v="1"/>
    <x v="204"/>
    <n v="98.013800424628457"/>
    <s v="US"/>
    <s v="USD"/>
    <n v="1482386400"/>
    <n v="1483682400"/>
    <x v="240"/>
    <x v="240"/>
    <b v="0"/>
    <b v="1"/>
    <s v="publishing/fiction"/>
    <x v="5"/>
    <s v="fiction"/>
  </r>
  <r>
    <n v="248"/>
    <x v="247"/>
    <s v="Streamlined holistic knowledgebase"/>
    <n v="6200"/>
    <n v="13103"/>
    <x v="246"/>
    <x v="1"/>
    <x v="205"/>
    <n v="60.105504587155963"/>
    <s v="AU"/>
    <s v="AUD"/>
    <n v="1420005600"/>
    <n v="1420437600"/>
    <x v="241"/>
    <x v="241"/>
    <b v="0"/>
    <b v="0"/>
    <s v="games/mobile games"/>
    <x v="6"/>
    <s v="mobile games"/>
  </r>
  <r>
    <n v="249"/>
    <x v="248"/>
    <s v="Up-sized intermediate website"/>
    <n v="61500"/>
    <n v="168095"/>
    <x v="247"/>
    <x v="1"/>
    <x v="206"/>
    <n v="26.000773395204948"/>
    <s v="US"/>
    <s v="USD"/>
    <n v="1420178400"/>
    <n v="1420783200"/>
    <x v="242"/>
    <x v="242"/>
    <b v="0"/>
    <b v="0"/>
    <s v="publishing/translations"/>
    <x v="5"/>
    <s v="translations"/>
  </r>
  <r>
    <n v="250"/>
    <x v="249"/>
    <s v="Future-proofed directional synergy"/>
    <n v="100"/>
    <n v="3"/>
    <x v="248"/>
    <x v="0"/>
    <x v="49"/>
    <n v="3"/>
    <s v="US"/>
    <s v="USD"/>
    <n v="1264399200"/>
    <n v="1267423200"/>
    <x v="67"/>
    <x v="243"/>
    <b v="0"/>
    <b v="0"/>
    <s v="music/rock"/>
    <x v="1"/>
    <s v="rock"/>
  </r>
  <r>
    <n v="251"/>
    <x v="250"/>
    <s v="Enhanced user-facing function"/>
    <n v="7100"/>
    <n v="3840"/>
    <x v="249"/>
    <x v="0"/>
    <x v="196"/>
    <n v="38.019801980198018"/>
    <s v="US"/>
    <s v="USD"/>
    <n v="1355032800"/>
    <n v="1355205600"/>
    <x v="243"/>
    <x v="244"/>
    <b v="0"/>
    <b v="0"/>
    <s v="theater/plays"/>
    <x v="3"/>
    <s v="plays"/>
  </r>
  <r>
    <n v="252"/>
    <x v="251"/>
    <s v="Operative bandwidth-monitored interface"/>
    <n v="1000"/>
    <n v="6263"/>
    <x v="250"/>
    <x v="1"/>
    <x v="207"/>
    <n v="106.15254237288136"/>
    <s v="US"/>
    <s v="USD"/>
    <n v="1382677200"/>
    <n v="1383109200"/>
    <x v="244"/>
    <x v="245"/>
    <b v="0"/>
    <b v="0"/>
    <s v="theater/plays"/>
    <x v="3"/>
    <s v="plays"/>
  </r>
  <r>
    <n v="253"/>
    <x v="252"/>
    <s v="Upgradable multi-state instruction set"/>
    <n v="121500"/>
    <n v="108161"/>
    <x v="251"/>
    <x v="0"/>
    <x v="208"/>
    <n v="81.019475655430711"/>
    <s v="CA"/>
    <s v="CAD"/>
    <n v="1302238800"/>
    <n v="1303275600"/>
    <x v="245"/>
    <x v="246"/>
    <b v="0"/>
    <b v="0"/>
    <s v="film &amp; video/drama"/>
    <x v="4"/>
    <s v="drama"/>
  </r>
  <r>
    <n v="254"/>
    <x v="253"/>
    <s v="De-engineered static Local Area Network"/>
    <n v="4600"/>
    <n v="8505"/>
    <x v="252"/>
    <x v="1"/>
    <x v="39"/>
    <n v="96.647727272727266"/>
    <s v="US"/>
    <s v="USD"/>
    <n v="1487656800"/>
    <n v="1487829600"/>
    <x v="246"/>
    <x v="247"/>
    <b v="0"/>
    <b v="0"/>
    <s v="publishing/nonfiction"/>
    <x v="5"/>
    <s v="nonfiction"/>
  </r>
  <r>
    <n v="255"/>
    <x v="254"/>
    <s v="Upgradable grid-enabled superstructure"/>
    <n v="80500"/>
    <n v="96735"/>
    <x v="253"/>
    <x v="1"/>
    <x v="209"/>
    <n v="57.003535651149086"/>
    <s v="US"/>
    <s v="USD"/>
    <n v="1297836000"/>
    <n v="1298268000"/>
    <x v="247"/>
    <x v="248"/>
    <b v="0"/>
    <b v="1"/>
    <s v="music/rock"/>
    <x v="1"/>
    <s v="rock"/>
  </r>
  <r>
    <n v="256"/>
    <x v="255"/>
    <s v="Optimized actuating toolset"/>
    <n v="4100"/>
    <n v="959"/>
    <x v="254"/>
    <x v="0"/>
    <x v="27"/>
    <n v="63.93333333333333"/>
    <s v="GB"/>
    <s v="GBP"/>
    <n v="1453615200"/>
    <n v="1456812000"/>
    <x v="248"/>
    <x v="249"/>
    <b v="0"/>
    <b v="0"/>
    <s v="music/rock"/>
    <x v="1"/>
    <s v="rock"/>
  </r>
  <r>
    <n v="257"/>
    <x v="256"/>
    <s v="Decentralized exuding strategy"/>
    <n v="5700"/>
    <n v="8322"/>
    <x v="255"/>
    <x v="1"/>
    <x v="45"/>
    <n v="90.456521739130437"/>
    <s v="US"/>
    <s v="USD"/>
    <n v="1362463200"/>
    <n v="1363669200"/>
    <x v="249"/>
    <x v="250"/>
    <b v="0"/>
    <b v="0"/>
    <s v="theater/plays"/>
    <x v="3"/>
    <s v="plays"/>
  </r>
  <r>
    <n v="258"/>
    <x v="257"/>
    <s v="Assimilated coherent hardware"/>
    <n v="5000"/>
    <n v="13424"/>
    <x v="256"/>
    <x v="1"/>
    <x v="129"/>
    <n v="72.172043010752688"/>
    <s v="US"/>
    <s v="USD"/>
    <n v="1481176800"/>
    <n v="1482904800"/>
    <x v="250"/>
    <x v="251"/>
    <b v="0"/>
    <b v="1"/>
    <s v="theater/plays"/>
    <x v="3"/>
    <s v="plays"/>
  </r>
  <r>
    <n v="259"/>
    <x v="258"/>
    <s v="Multi-channeled responsive implementation"/>
    <n v="1800"/>
    <n v="10755"/>
    <x v="257"/>
    <x v="1"/>
    <x v="188"/>
    <n v="77.934782608695656"/>
    <s v="US"/>
    <s v="USD"/>
    <n v="1354946400"/>
    <n v="1356588000"/>
    <x v="251"/>
    <x v="252"/>
    <b v="1"/>
    <b v="0"/>
    <s v="photography/photography books"/>
    <x v="7"/>
    <s v="photography books"/>
  </r>
  <r>
    <n v="260"/>
    <x v="259"/>
    <s v="Centralized modular initiative"/>
    <n v="6300"/>
    <n v="9935"/>
    <x v="258"/>
    <x v="1"/>
    <x v="210"/>
    <n v="38.065134099616856"/>
    <s v="US"/>
    <s v="USD"/>
    <n v="1348808400"/>
    <n v="1349845200"/>
    <x v="136"/>
    <x v="253"/>
    <b v="0"/>
    <b v="0"/>
    <s v="music/rock"/>
    <x v="1"/>
    <s v="rock"/>
  </r>
  <r>
    <n v="261"/>
    <x v="260"/>
    <s v="Reverse-engineered cohesive migration"/>
    <n v="84300"/>
    <n v="26303"/>
    <x v="259"/>
    <x v="0"/>
    <x v="211"/>
    <n v="57.936123348017624"/>
    <s v="US"/>
    <s v="USD"/>
    <n v="1282712400"/>
    <n v="1283058000"/>
    <x v="252"/>
    <x v="254"/>
    <b v="0"/>
    <b v="1"/>
    <s v="music/rock"/>
    <x v="1"/>
    <s v="rock"/>
  </r>
  <r>
    <n v="262"/>
    <x v="261"/>
    <s v="Compatible multimedia hub"/>
    <n v="1700"/>
    <n v="5328"/>
    <x v="260"/>
    <x v="1"/>
    <x v="37"/>
    <n v="49.794392523364486"/>
    <s v="US"/>
    <s v="USD"/>
    <n v="1301979600"/>
    <n v="1304226000"/>
    <x v="253"/>
    <x v="255"/>
    <b v="0"/>
    <b v="1"/>
    <s v="music/indie rock"/>
    <x v="1"/>
    <s v="indie rock"/>
  </r>
  <r>
    <n v="263"/>
    <x v="262"/>
    <s v="Organic eco-centric success"/>
    <n v="2900"/>
    <n v="10756"/>
    <x v="261"/>
    <x v="1"/>
    <x v="134"/>
    <n v="54.050251256281406"/>
    <s v="US"/>
    <s v="USD"/>
    <n v="1263016800"/>
    <n v="1263016800"/>
    <x v="254"/>
    <x v="256"/>
    <b v="0"/>
    <b v="0"/>
    <s v="photography/photography books"/>
    <x v="7"/>
    <s v="photography books"/>
  </r>
  <r>
    <n v="264"/>
    <x v="263"/>
    <s v="Virtual reciprocal policy"/>
    <n v="45600"/>
    <n v="165375"/>
    <x v="262"/>
    <x v="1"/>
    <x v="212"/>
    <n v="30.002721335268504"/>
    <s v="US"/>
    <s v="USD"/>
    <n v="1360648800"/>
    <n v="1362031200"/>
    <x v="255"/>
    <x v="257"/>
    <b v="0"/>
    <b v="0"/>
    <s v="theater/plays"/>
    <x v="3"/>
    <s v="plays"/>
  </r>
  <r>
    <n v="265"/>
    <x v="264"/>
    <s v="Persevering interactive emulation"/>
    <n v="4900"/>
    <n v="6031"/>
    <x v="263"/>
    <x v="1"/>
    <x v="99"/>
    <n v="70.127906976744185"/>
    <s v="US"/>
    <s v="USD"/>
    <n v="1451800800"/>
    <n v="1455602400"/>
    <x v="256"/>
    <x v="258"/>
    <b v="0"/>
    <b v="0"/>
    <s v="theater/plays"/>
    <x v="3"/>
    <s v="plays"/>
  </r>
  <r>
    <n v="266"/>
    <x v="265"/>
    <s v="Proactive responsive emulation"/>
    <n v="111900"/>
    <n v="85902"/>
    <x v="264"/>
    <x v="0"/>
    <x v="213"/>
    <n v="26.996228786926462"/>
    <s v="IT"/>
    <s v="EUR"/>
    <n v="1415340000"/>
    <n v="1418191200"/>
    <x v="257"/>
    <x v="259"/>
    <b v="0"/>
    <b v="1"/>
    <s v="music/jazz"/>
    <x v="1"/>
    <s v="jazz"/>
  </r>
  <r>
    <n v="267"/>
    <x v="266"/>
    <s v="Extended eco-centric function"/>
    <n v="61600"/>
    <n v="143910"/>
    <x v="265"/>
    <x v="1"/>
    <x v="214"/>
    <n v="51.990606936416185"/>
    <s v="AU"/>
    <s v="AUD"/>
    <n v="1351054800"/>
    <n v="1352440800"/>
    <x v="258"/>
    <x v="260"/>
    <b v="0"/>
    <b v="0"/>
    <s v="theater/plays"/>
    <x v="3"/>
    <s v="plays"/>
  </r>
  <r>
    <n v="268"/>
    <x v="267"/>
    <s v="Networked optimal productivity"/>
    <n v="1500"/>
    <n v="2708"/>
    <x v="266"/>
    <x v="1"/>
    <x v="44"/>
    <n v="56.416666666666664"/>
    <s v="US"/>
    <s v="USD"/>
    <n v="1349326800"/>
    <n v="1353304800"/>
    <x v="259"/>
    <x v="261"/>
    <b v="0"/>
    <b v="0"/>
    <s v="film &amp; video/documentary"/>
    <x v="4"/>
    <s v="documentary"/>
  </r>
  <r>
    <n v="269"/>
    <x v="268"/>
    <s v="Persistent attitude-oriented approach"/>
    <n v="3500"/>
    <n v="8842"/>
    <x v="267"/>
    <x v="1"/>
    <x v="215"/>
    <n v="101.63218390804597"/>
    <s v="US"/>
    <s v="USD"/>
    <n v="1548914400"/>
    <n v="1550728800"/>
    <x v="260"/>
    <x v="262"/>
    <b v="0"/>
    <b v="0"/>
    <s v="film &amp; video/television"/>
    <x v="4"/>
    <s v="television"/>
  </r>
  <r>
    <n v="270"/>
    <x v="269"/>
    <s v="Triple-buffered 4thgeneration toolset"/>
    <n v="173900"/>
    <n v="47260"/>
    <x v="268"/>
    <x v="3"/>
    <x v="216"/>
    <n v="25.005291005291006"/>
    <s v="US"/>
    <s v="USD"/>
    <n v="1291269600"/>
    <n v="1291442400"/>
    <x v="261"/>
    <x v="263"/>
    <b v="0"/>
    <b v="0"/>
    <s v="games/video games"/>
    <x v="6"/>
    <s v="video games"/>
  </r>
  <r>
    <n v="271"/>
    <x v="270"/>
    <s v="Progressive zero administration leverage"/>
    <n v="153700"/>
    <n v="1953"/>
    <x v="269"/>
    <x v="2"/>
    <x v="217"/>
    <n v="32.016393442622949"/>
    <s v="US"/>
    <s v="USD"/>
    <n v="1449468000"/>
    <n v="1452146400"/>
    <x v="262"/>
    <x v="264"/>
    <b v="0"/>
    <b v="0"/>
    <s v="photography/photography books"/>
    <x v="7"/>
    <s v="photography books"/>
  </r>
  <r>
    <n v="272"/>
    <x v="271"/>
    <s v="Networked radical neural-net"/>
    <n v="51100"/>
    <n v="155349"/>
    <x v="270"/>
    <x v="1"/>
    <x v="218"/>
    <n v="82.021647307286173"/>
    <s v="US"/>
    <s v="USD"/>
    <n v="1562734800"/>
    <n v="1564894800"/>
    <x v="263"/>
    <x v="265"/>
    <b v="0"/>
    <b v="1"/>
    <s v="theater/plays"/>
    <x v="3"/>
    <s v="plays"/>
  </r>
  <r>
    <n v="273"/>
    <x v="272"/>
    <s v="Re-engineered heuristic forecast"/>
    <n v="7800"/>
    <n v="10704"/>
    <x v="271"/>
    <x v="1"/>
    <x v="219"/>
    <n v="37.957446808510639"/>
    <s v="CA"/>
    <s v="CAD"/>
    <n v="1505624400"/>
    <n v="1505883600"/>
    <x v="264"/>
    <x v="266"/>
    <b v="0"/>
    <b v="0"/>
    <s v="theater/plays"/>
    <x v="3"/>
    <s v="plays"/>
  </r>
  <r>
    <n v="274"/>
    <x v="273"/>
    <s v="Fully-configurable background algorithm"/>
    <n v="2400"/>
    <n v="773"/>
    <x v="272"/>
    <x v="0"/>
    <x v="27"/>
    <n v="51.533333333333331"/>
    <s v="US"/>
    <s v="USD"/>
    <n v="1509948000"/>
    <n v="1510380000"/>
    <x v="265"/>
    <x v="267"/>
    <b v="0"/>
    <b v="0"/>
    <s v="theater/plays"/>
    <x v="3"/>
    <s v="plays"/>
  </r>
  <r>
    <n v="275"/>
    <x v="274"/>
    <s v="Stand-alone discrete Graphical User Interface"/>
    <n v="3900"/>
    <n v="9419"/>
    <x v="273"/>
    <x v="1"/>
    <x v="220"/>
    <n v="81.198275862068968"/>
    <s v="US"/>
    <s v="USD"/>
    <n v="1554526800"/>
    <n v="1555218000"/>
    <x v="266"/>
    <x v="153"/>
    <b v="0"/>
    <b v="0"/>
    <s v="publishing/translations"/>
    <x v="5"/>
    <s v="translations"/>
  </r>
  <r>
    <n v="276"/>
    <x v="275"/>
    <s v="Front-line foreground project"/>
    <n v="5500"/>
    <n v="5324"/>
    <x v="274"/>
    <x v="0"/>
    <x v="221"/>
    <n v="40.030075187969928"/>
    <s v="US"/>
    <s v="USD"/>
    <n v="1334811600"/>
    <n v="1335243600"/>
    <x v="267"/>
    <x v="268"/>
    <b v="0"/>
    <b v="1"/>
    <s v="games/video games"/>
    <x v="6"/>
    <s v="video games"/>
  </r>
  <r>
    <n v="277"/>
    <x v="276"/>
    <s v="Persevering system-worthy info-mediaries"/>
    <n v="700"/>
    <n v="7465"/>
    <x v="275"/>
    <x v="1"/>
    <x v="100"/>
    <n v="89.939759036144579"/>
    <s v="US"/>
    <s v="USD"/>
    <n v="1279515600"/>
    <n v="1279688400"/>
    <x v="268"/>
    <x v="269"/>
    <b v="0"/>
    <b v="0"/>
    <s v="theater/plays"/>
    <x v="3"/>
    <s v="plays"/>
  </r>
  <r>
    <n v="278"/>
    <x v="277"/>
    <s v="Distributed multi-tasking strategy"/>
    <n v="2700"/>
    <n v="8799"/>
    <x v="276"/>
    <x v="1"/>
    <x v="222"/>
    <n v="96.692307692307693"/>
    <s v="US"/>
    <s v="USD"/>
    <n v="1353909600"/>
    <n v="1356069600"/>
    <x v="269"/>
    <x v="270"/>
    <b v="0"/>
    <b v="0"/>
    <s v="technology/web"/>
    <x v="2"/>
    <s v="web"/>
  </r>
  <r>
    <n v="279"/>
    <x v="278"/>
    <s v="Vision-oriented methodical application"/>
    <n v="8000"/>
    <n v="13656"/>
    <x v="277"/>
    <x v="1"/>
    <x v="223"/>
    <n v="25.010989010989011"/>
    <s v="US"/>
    <s v="USD"/>
    <n v="1535950800"/>
    <n v="1536210000"/>
    <x v="270"/>
    <x v="271"/>
    <b v="0"/>
    <b v="0"/>
    <s v="theater/plays"/>
    <x v="3"/>
    <s v="plays"/>
  </r>
  <r>
    <n v="280"/>
    <x v="279"/>
    <s v="Function-based high-level infrastructure"/>
    <n v="2500"/>
    <n v="14536"/>
    <x v="278"/>
    <x v="1"/>
    <x v="224"/>
    <n v="36.987277353689571"/>
    <s v="US"/>
    <s v="USD"/>
    <n v="1511244000"/>
    <n v="1511762400"/>
    <x v="271"/>
    <x v="272"/>
    <b v="0"/>
    <b v="0"/>
    <s v="film &amp; video/animation"/>
    <x v="4"/>
    <s v="animation"/>
  </r>
  <r>
    <n v="281"/>
    <x v="280"/>
    <s v="Profound object-oriented paradigm"/>
    <n v="164500"/>
    <n v="150552"/>
    <x v="279"/>
    <x v="0"/>
    <x v="225"/>
    <n v="73.012609117361791"/>
    <s v="US"/>
    <s v="USD"/>
    <n v="1331445600"/>
    <n v="1333256400"/>
    <x v="272"/>
    <x v="273"/>
    <b v="0"/>
    <b v="1"/>
    <s v="theater/plays"/>
    <x v="3"/>
    <s v="plays"/>
  </r>
  <r>
    <n v="282"/>
    <x v="281"/>
    <s v="Virtual contextually-based circuit"/>
    <n v="8400"/>
    <n v="9076"/>
    <x v="280"/>
    <x v="1"/>
    <x v="221"/>
    <n v="68.240601503759393"/>
    <s v="US"/>
    <s v="USD"/>
    <n v="1480226400"/>
    <n v="1480744800"/>
    <x v="73"/>
    <x v="274"/>
    <b v="0"/>
    <b v="1"/>
    <s v="film &amp; video/television"/>
    <x v="4"/>
    <s v="television"/>
  </r>
  <r>
    <n v="283"/>
    <x v="282"/>
    <s v="Business-focused dynamic instruction set"/>
    <n v="8100"/>
    <n v="1517"/>
    <x v="281"/>
    <x v="0"/>
    <x v="226"/>
    <n v="52.310344827586206"/>
    <s v="DK"/>
    <s v="DKK"/>
    <n v="1464584400"/>
    <n v="1465016400"/>
    <x v="273"/>
    <x v="148"/>
    <b v="0"/>
    <b v="0"/>
    <s v="music/rock"/>
    <x v="1"/>
    <s v="rock"/>
  </r>
  <r>
    <n v="284"/>
    <x v="283"/>
    <s v="Ameliorated fresh-thinking protocol"/>
    <n v="9800"/>
    <n v="8153"/>
    <x v="282"/>
    <x v="0"/>
    <x v="227"/>
    <n v="61.765151515151516"/>
    <s v="US"/>
    <s v="USD"/>
    <n v="1335848400"/>
    <n v="1336280400"/>
    <x v="274"/>
    <x v="275"/>
    <b v="0"/>
    <b v="0"/>
    <s v="technology/web"/>
    <x v="2"/>
    <s v="web"/>
  </r>
  <r>
    <n v="285"/>
    <x v="284"/>
    <s v="Front-line optimizing emulation"/>
    <n v="900"/>
    <n v="6357"/>
    <x v="283"/>
    <x v="1"/>
    <x v="228"/>
    <n v="25.027559055118111"/>
    <s v="US"/>
    <s v="USD"/>
    <n v="1473483600"/>
    <n v="1476766800"/>
    <x v="275"/>
    <x v="276"/>
    <b v="0"/>
    <b v="0"/>
    <s v="theater/plays"/>
    <x v="3"/>
    <s v="plays"/>
  </r>
  <r>
    <n v="286"/>
    <x v="285"/>
    <s v="Devolved uniform complexity"/>
    <n v="112100"/>
    <n v="19557"/>
    <x v="284"/>
    <x v="3"/>
    <x v="229"/>
    <n v="106.28804347826087"/>
    <s v="US"/>
    <s v="USD"/>
    <n v="1479880800"/>
    <n v="1480485600"/>
    <x v="276"/>
    <x v="72"/>
    <b v="0"/>
    <b v="0"/>
    <s v="theater/plays"/>
    <x v="3"/>
    <s v="plays"/>
  </r>
  <r>
    <n v="287"/>
    <x v="286"/>
    <s v="Public-key intangible superstructure"/>
    <n v="6300"/>
    <n v="13213"/>
    <x v="285"/>
    <x v="1"/>
    <x v="230"/>
    <n v="75.07386363636364"/>
    <s v="US"/>
    <s v="USD"/>
    <n v="1430197200"/>
    <n v="1430197200"/>
    <x v="277"/>
    <x v="277"/>
    <b v="0"/>
    <b v="0"/>
    <s v="music/electric music"/>
    <x v="1"/>
    <s v="electric music"/>
  </r>
  <r>
    <n v="288"/>
    <x v="287"/>
    <s v="Secured global success"/>
    <n v="5600"/>
    <n v="5476"/>
    <x v="286"/>
    <x v="0"/>
    <x v="231"/>
    <n v="39.970802919708028"/>
    <s v="DK"/>
    <s v="DKK"/>
    <n v="1331701200"/>
    <n v="1331787600"/>
    <x v="278"/>
    <x v="278"/>
    <b v="0"/>
    <b v="1"/>
    <s v="music/metal"/>
    <x v="1"/>
    <s v="metal"/>
  </r>
  <r>
    <n v="289"/>
    <x v="288"/>
    <s v="Grass-roots mission-critical capability"/>
    <n v="800"/>
    <n v="13474"/>
    <x v="287"/>
    <x v="1"/>
    <x v="232"/>
    <n v="39.982195845697326"/>
    <s v="CA"/>
    <s v="CAD"/>
    <n v="1438578000"/>
    <n v="1438837200"/>
    <x v="279"/>
    <x v="71"/>
    <b v="0"/>
    <b v="0"/>
    <s v="theater/plays"/>
    <x v="3"/>
    <s v="plays"/>
  </r>
  <r>
    <n v="290"/>
    <x v="289"/>
    <s v="Advanced global data-warehouse"/>
    <n v="168600"/>
    <n v="91722"/>
    <x v="288"/>
    <x v="0"/>
    <x v="233"/>
    <n v="101.01541850220265"/>
    <s v="US"/>
    <s v="USD"/>
    <n v="1368162000"/>
    <n v="1370926800"/>
    <x v="280"/>
    <x v="279"/>
    <b v="0"/>
    <b v="1"/>
    <s v="film &amp; video/documentary"/>
    <x v="4"/>
    <s v="documentary"/>
  </r>
  <r>
    <n v="291"/>
    <x v="290"/>
    <s v="Self-enabling uniform complexity"/>
    <n v="1800"/>
    <n v="8219"/>
    <x v="289"/>
    <x v="1"/>
    <x v="37"/>
    <n v="76.813084112149539"/>
    <s v="US"/>
    <s v="USD"/>
    <n v="1318654800"/>
    <n v="1319000400"/>
    <x v="281"/>
    <x v="280"/>
    <b v="1"/>
    <b v="0"/>
    <s v="technology/web"/>
    <x v="2"/>
    <s v="web"/>
  </r>
  <r>
    <n v="292"/>
    <x v="291"/>
    <s v="Versatile cohesive encoding"/>
    <n v="7300"/>
    <n v="717"/>
    <x v="290"/>
    <x v="0"/>
    <x v="234"/>
    <n v="71.7"/>
    <s v="US"/>
    <s v="USD"/>
    <n v="1331874000"/>
    <n v="1333429200"/>
    <x v="282"/>
    <x v="281"/>
    <b v="0"/>
    <b v="0"/>
    <s v="food/food trucks"/>
    <x v="0"/>
    <s v="food trucks"/>
  </r>
  <r>
    <n v="293"/>
    <x v="292"/>
    <s v="Organized executive solution"/>
    <n v="6500"/>
    <n v="1065"/>
    <x v="291"/>
    <x v="3"/>
    <x v="235"/>
    <n v="33.28125"/>
    <s v="IT"/>
    <s v="EUR"/>
    <n v="1286254800"/>
    <n v="1287032400"/>
    <x v="283"/>
    <x v="282"/>
    <b v="0"/>
    <b v="0"/>
    <s v="theater/plays"/>
    <x v="3"/>
    <s v="plays"/>
  </r>
  <r>
    <n v="294"/>
    <x v="293"/>
    <s v="Automated local emulation"/>
    <n v="600"/>
    <n v="8038"/>
    <x v="292"/>
    <x v="1"/>
    <x v="236"/>
    <n v="43.923497267759565"/>
    <s v="US"/>
    <s v="USD"/>
    <n v="1540530000"/>
    <n v="1541570400"/>
    <x v="284"/>
    <x v="283"/>
    <b v="0"/>
    <b v="0"/>
    <s v="theater/plays"/>
    <x v="3"/>
    <s v="plays"/>
  </r>
  <r>
    <n v="295"/>
    <x v="294"/>
    <s v="Enterprise-wide intermediate middleware"/>
    <n v="192900"/>
    <n v="68769"/>
    <x v="293"/>
    <x v="0"/>
    <x v="237"/>
    <n v="36.004712041884815"/>
    <s v="CH"/>
    <s v="CHF"/>
    <n v="1381813200"/>
    <n v="1383976800"/>
    <x v="285"/>
    <x v="284"/>
    <b v="0"/>
    <b v="0"/>
    <s v="theater/plays"/>
    <x v="3"/>
    <s v="plays"/>
  </r>
  <r>
    <n v="296"/>
    <x v="295"/>
    <s v="Grass-roots real-time Local Area Network"/>
    <n v="6100"/>
    <n v="3352"/>
    <x v="294"/>
    <x v="0"/>
    <x v="63"/>
    <n v="88.21052631578948"/>
    <s v="AU"/>
    <s v="AUD"/>
    <n v="1548655200"/>
    <n v="1550556000"/>
    <x v="286"/>
    <x v="285"/>
    <b v="0"/>
    <b v="0"/>
    <s v="theater/plays"/>
    <x v="3"/>
    <s v="plays"/>
  </r>
  <r>
    <n v="297"/>
    <x v="296"/>
    <s v="Organized client-driven capacity"/>
    <n v="7200"/>
    <n v="6785"/>
    <x v="295"/>
    <x v="0"/>
    <x v="238"/>
    <n v="65.240384615384613"/>
    <s v="AU"/>
    <s v="AUD"/>
    <n v="1389679200"/>
    <n v="1390456800"/>
    <x v="287"/>
    <x v="286"/>
    <b v="0"/>
    <b v="1"/>
    <s v="theater/plays"/>
    <x v="3"/>
    <s v="plays"/>
  </r>
  <r>
    <n v="298"/>
    <x v="297"/>
    <s v="Adaptive intangible database"/>
    <n v="3500"/>
    <n v="5037"/>
    <x v="296"/>
    <x v="1"/>
    <x v="239"/>
    <n v="69.958333333333329"/>
    <s v="US"/>
    <s v="USD"/>
    <n v="1456466400"/>
    <n v="1458018000"/>
    <x v="288"/>
    <x v="287"/>
    <b v="0"/>
    <b v="1"/>
    <s v="music/rock"/>
    <x v="1"/>
    <s v="rock"/>
  </r>
  <r>
    <n v="299"/>
    <x v="298"/>
    <s v="Grass-roots contextually-based algorithm"/>
    <n v="3800"/>
    <n v="1954"/>
    <x v="297"/>
    <x v="0"/>
    <x v="240"/>
    <n v="39.877551020408163"/>
    <s v="US"/>
    <s v="USD"/>
    <n v="1456984800"/>
    <n v="1461819600"/>
    <x v="289"/>
    <x v="288"/>
    <b v="0"/>
    <b v="0"/>
    <s v="food/food trucks"/>
    <x v="0"/>
    <s v="food trucks"/>
  </r>
  <r>
    <n v="300"/>
    <x v="299"/>
    <s v="Focused executive core"/>
    <n v="100"/>
    <n v="5"/>
    <x v="298"/>
    <x v="0"/>
    <x v="49"/>
    <n v="5"/>
    <s v="DK"/>
    <s v="DKK"/>
    <n v="1504069200"/>
    <n v="1504155600"/>
    <x v="290"/>
    <x v="289"/>
    <b v="0"/>
    <b v="1"/>
    <s v="publishing/nonfiction"/>
    <x v="5"/>
    <s v="nonfiction"/>
  </r>
  <r>
    <n v="301"/>
    <x v="300"/>
    <s v="Multi-channeled disintermediate policy"/>
    <n v="900"/>
    <n v="12102"/>
    <x v="299"/>
    <x v="1"/>
    <x v="241"/>
    <n v="41.023728813559323"/>
    <s v="US"/>
    <s v="USD"/>
    <n v="1424930400"/>
    <n v="1426395600"/>
    <x v="291"/>
    <x v="290"/>
    <b v="0"/>
    <b v="0"/>
    <s v="film &amp; video/documentary"/>
    <x v="4"/>
    <s v="documentary"/>
  </r>
  <r>
    <n v="302"/>
    <x v="301"/>
    <s v="Customizable bi-directional hardware"/>
    <n v="76100"/>
    <n v="24234"/>
    <x v="300"/>
    <x v="0"/>
    <x v="242"/>
    <n v="98.914285714285711"/>
    <s v="US"/>
    <s v="USD"/>
    <n v="1535864400"/>
    <n v="1537074000"/>
    <x v="292"/>
    <x v="18"/>
    <b v="0"/>
    <b v="0"/>
    <s v="theater/plays"/>
    <x v="3"/>
    <s v="plays"/>
  </r>
  <r>
    <n v="303"/>
    <x v="302"/>
    <s v="Networked optimal architecture"/>
    <n v="3400"/>
    <n v="2809"/>
    <x v="301"/>
    <x v="0"/>
    <x v="235"/>
    <n v="87.78125"/>
    <s v="US"/>
    <s v="USD"/>
    <n v="1452146400"/>
    <n v="1452578400"/>
    <x v="293"/>
    <x v="291"/>
    <b v="0"/>
    <b v="0"/>
    <s v="music/indie rock"/>
    <x v="1"/>
    <s v="indie rock"/>
  </r>
  <r>
    <n v="304"/>
    <x v="303"/>
    <s v="User-friendly discrete benchmark"/>
    <n v="2100"/>
    <n v="11469"/>
    <x v="302"/>
    <x v="1"/>
    <x v="23"/>
    <n v="80.767605633802816"/>
    <s v="US"/>
    <s v="USD"/>
    <n v="1470546000"/>
    <n v="1474088400"/>
    <x v="294"/>
    <x v="292"/>
    <b v="0"/>
    <b v="0"/>
    <s v="film &amp; video/documentary"/>
    <x v="4"/>
    <s v="documentary"/>
  </r>
  <r>
    <n v="305"/>
    <x v="304"/>
    <s v="Grass-roots actuating policy"/>
    <n v="2800"/>
    <n v="8014"/>
    <x v="303"/>
    <x v="1"/>
    <x v="72"/>
    <n v="94.28235294117647"/>
    <s v="US"/>
    <s v="USD"/>
    <n v="1458363600"/>
    <n v="1461906000"/>
    <x v="295"/>
    <x v="293"/>
    <b v="0"/>
    <b v="0"/>
    <s v="theater/plays"/>
    <x v="3"/>
    <s v="plays"/>
  </r>
  <r>
    <n v="306"/>
    <x v="305"/>
    <s v="Enterprise-wide 3rdgeneration knowledge user"/>
    <n v="6500"/>
    <n v="514"/>
    <x v="304"/>
    <x v="0"/>
    <x v="243"/>
    <n v="73.428571428571431"/>
    <s v="US"/>
    <s v="USD"/>
    <n v="1500008400"/>
    <n v="1500267600"/>
    <x v="296"/>
    <x v="294"/>
    <b v="0"/>
    <b v="1"/>
    <s v="theater/plays"/>
    <x v="3"/>
    <s v="plays"/>
  </r>
  <r>
    <n v="307"/>
    <x v="306"/>
    <s v="Face-to-face zero tolerance moderator"/>
    <n v="32900"/>
    <n v="43473"/>
    <x v="305"/>
    <x v="1"/>
    <x v="244"/>
    <n v="65.968133535660087"/>
    <s v="DK"/>
    <s v="DKK"/>
    <n v="1338958800"/>
    <n v="1340686800"/>
    <x v="297"/>
    <x v="295"/>
    <b v="0"/>
    <b v="1"/>
    <s v="publishing/fiction"/>
    <x v="5"/>
    <s v="fiction"/>
  </r>
  <r>
    <n v="308"/>
    <x v="307"/>
    <s v="Grass-roots optimizing projection"/>
    <n v="118200"/>
    <n v="87560"/>
    <x v="306"/>
    <x v="0"/>
    <x v="245"/>
    <n v="109.04109589041096"/>
    <s v="US"/>
    <s v="USD"/>
    <n v="1303102800"/>
    <n v="1303189200"/>
    <x v="298"/>
    <x v="296"/>
    <b v="0"/>
    <b v="0"/>
    <s v="theater/plays"/>
    <x v="3"/>
    <s v="plays"/>
  </r>
  <r>
    <n v="309"/>
    <x v="308"/>
    <s v="User-centric 6thgeneration attitude"/>
    <n v="4100"/>
    <n v="3087"/>
    <x v="307"/>
    <x v="3"/>
    <x v="51"/>
    <n v="41.16"/>
    <s v="US"/>
    <s v="USD"/>
    <n v="1316581200"/>
    <n v="1318309200"/>
    <x v="299"/>
    <x v="297"/>
    <b v="0"/>
    <b v="1"/>
    <s v="music/indie rock"/>
    <x v="1"/>
    <s v="indie rock"/>
  </r>
  <r>
    <n v="310"/>
    <x v="309"/>
    <s v="Switchable zero tolerance website"/>
    <n v="7800"/>
    <n v="1586"/>
    <x v="308"/>
    <x v="0"/>
    <x v="36"/>
    <n v="99.125"/>
    <s v="US"/>
    <s v="USD"/>
    <n v="1270789200"/>
    <n v="1272171600"/>
    <x v="300"/>
    <x v="298"/>
    <b v="0"/>
    <b v="0"/>
    <s v="games/video games"/>
    <x v="6"/>
    <s v="video games"/>
  </r>
  <r>
    <n v="311"/>
    <x v="310"/>
    <s v="Focused real-time help-desk"/>
    <n v="6300"/>
    <n v="12812"/>
    <x v="309"/>
    <x v="1"/>
    <x v="246"/>
    <n v="105.88429752066116"/>
    <s v="US"/>
    <s v="USD"/>
    <n v="1297836000"/>
    <n v="1298872800"/>
    <x v="247"/>
    <x v="299"/>
    <b v="0"/>
    <b v="0"/>
    <s v="theater/plays"/>
    <x v="3"/>
    <s v="plays"/>
  </r>
  <r>
    <n v="312"/>
    <x v="311"/>
    <s v="Robust impactful approach"/>
    <n v="59100"/>
    <n v="183345"/>
    <x v="310"/>
    <x v="1"/>
    <x v="247"/>
    <n v="48.996525921966864"/>
    <s v="US"/>
    <s v="USD"/>
    <n v="1382677200"/>
    <n v="1383282000"/>
    <x v="244"/>
    <x v="300"/>
    <b v="0"/>
    <b v="0"/>
    <s v="theater/plays"/>
    <x v="3"/>
    <s v="plays"/>
  </r>
  <r>
    <n v="313"/>
    <x v="312"/>
    <s v="Secured maximized policy"/>
    <n v="2200"/>
    <n v="8697"/>
    <x v="311"/>
    <x v="1"/>
    <x v="248"/>
    <n v="39"/>
    <s v="US"/>
    <s v="USD"/>
    <n v="1330322400"/>
    <n v="1330495200"/>
    <x v="301"/>
    <x v="301"/>
    <b v="0"/>
    <b v="0"/>
    <s v="music/rock"/>
    <x v="1"/>
    <s v="rock"/>
  </r>
  <r>
    <n v="314"/>
    <x v="313"/>
    <s v="Realigned upward-trending strategy"/>
    <n v="1400"/>
    <n v="4126"/>
    <x v="312"/>
    <x v="1"/>
    <x v="221"/>
    <n v="31.022556390977442"/>
    <s v="US"/>
    <s v="USD"/>
    <n v="1552366800"/>
    <n v="1552798800"/>
    <x v="188"/>
    <x v="162"/>
    <b v="0"/>
    <b v="1"/>
    <s v="film &amp; video/documentary"/>
    <x v="4"/>
    <s v="documentary"/>
  </r>
  <r>
    <n v="315"/>
    <x v="314"/>
    <s v="Open-source interactive knowledge user"/>
    <n v="9500"/>
    <n v="3220"/>
    <x v="313"/>
    <x v="0"/>
    <x v="249"/>
    <n v="103.87096774193549"/>
    <s v="US"/>
    <s v="USD"/>
    <n v="1400907600"/>
    <n v="1403413200"/>
    <x v="302"/>
    <x v="302"/>
    <b v="0"/>
    <b v="0"/>
    <s v="theater/plays"/>
    <x v="3"/>
    <s v="plays"/>
  </r>
  <r>
    <n v="316"/>
    <x v="315"/>
    <s v="Configurable demand-driven matrix"/>
    <n v="9600"/>
    <n v="6401"/>
    <x v="314"/>
    <x v="0"/>
    <x v="250"/>
    <n v="59.268518518518519"/>
    <s v="IT"/>
    <s v="EUR"/>
    <n v="1574143200"/>
    <n v="1574229600"/>
    <x v="303"/>
    <x v="303"/>
    <b v="0"/>
    <b v="1"/>
    <s v="food/food trucks"/>
    <x v="0"/>
    <s v="food trucks"/>
  </r>
  <r>
    <n v="317"/>
    <x v="316"/>
    <s v="Cross-group coherent hierarchy"/>
    <n v="6600"/>
    <n v="1269"/>
    <x v="315"/>
    <x v="0"/>
    <x v="141"/>
    <n v="42.3"/>
    <s v="US"/>
    <s v="USD"/>
    <n v="1494738000"/>
    <n v="1495861200"/>
    <x v="304"/>
    <x v="304"/>
    <b v="0"/>
    <b v="0"/>
    <s v="theater/plays"/>
    <x v="3"/>
    <s v="plays"/>
  </r>
  <r>
    <n v="318"/>
    <x v="317"/>
    <s v="Decentralized demand-driven open system"/>
    <n v="5700"/>
    <n v="903"/>
    <x v="316"/>
    <x v="0"/>
    <x v="68"/>
    <n v="53.117647058823529"/>
    <s v="US"/>
    <s v="USD"/>
    <n v="1392357600"/>
    <n v="1392530400"/>
    <x v="305"/>
    <x v="305"/>
    <b v="0"/>
    <b v="0"/>
    <s v="music/rock"/>
    <x v="1"/>
    <s v="rock"/>
  </r>
  <r>
    <n v="319"/>
    <x v="318"/>
    <s v="Advanced empowering matrix"/>
    <n v="8400"/>
    <n v="3251"/>
    <x v="317"/>
    <x v="3"/>
    <x v="251"/>
    <n v="50.796875"/>
    <s v="US"/>
    <s v="USD"/>
    <n v="1281589200"/>
    <n v="1283662800"/>
    <x v="306"/>
    <x v="306"/>
    <b v="0"/>
    <b v="0"/>
    <s v="technology/web"/>
    <x v="2"/>
    <s v="web"/>
  </r>
  <r>
    <n v="320"/>
    <x v="319"/>
    <s v="Phased holistic implementation"/>
    <n v="84400"/>
    <n v="8092"/>
    <x v="318"/>
    <x v="0"/>
    <x v="175"/>
    <n v="101.15"/>
    <s v="US"/>
    <s v="USD"/>
    <n v="1305003600"/>
    <n v="1305781200"/>
    <x v="307"/>
    <x v="307"/>
    <b v="0"/>
    <b v="0"/>
    <s v="publishing/fiction"/>
    <x v="5"/>
    <s v="fiction"/>
  </r>
  <r>
    <n v="321"/>
    <x v="320"/>
    <s v="Proactive attitude-oriented knowledge user"/>
    <n v="170400"/>
    <n v="160422"/>
    <x v="319"/>
    <x v="0"/>
    <x v="194"/>
    <n v="65.000810372771468"/>
    <s v="US"/>
    <s v="USD"/>
    <n v="1301634000"/>
    <n v="1302325200"/>
    <x v="308"/>
    <x v="308"/>
    <b v="0"/>
    <b v="0"/>
    <s v="film &amp; video/shorts"/>
    <x v="4"/>
    <s v="shorts"/>
  </r>
  <r>
    <n v="322"/>
    <x v="321"/>
    <s v="Visionary asymmetric Graphical User Interface"/>
    <n v="117900"/>
    <n v="196377"/>
    <x v="320"/>
    <x v="1"/>
    <x v="252"/>
    <n v="37.998645510835914"/>
    <s v="US"/>
    <s v="USD"/>
    <n v="1290664800"/>
    <n v="1291788000"/>
    <x v="309"/>
    <x v="309"/>
    <b v="0"/>
    <b v="0"/>
    <s v="theater/plays"/>
    <x v="3"/>
    <s v="plays"/>
  </r>
  <r>
    <n v="323"/>
    <x v="322"/>
    <s v="Integrated zero-defect help-desk"/>
    <n v="8900"/>
    <n v="2148"/>
    <x v="321"/>
    <x v="0"/>
    <x v="150"/>
    <n v="82.615384615384613"/>
    <s v="GB"/>
    <s v="GBP"/>
    <n v="1395896400"/>
    <n v="1396069200"/>
    <x v="310"/>
    <x v="310"/>
    <b v="0"/>
    <b v="0"/>
    <s v="film &amp; video/documentary"/>
    <x v="4"/>
    <s v="documentary"/>
  </r>
  <r>
    <n v="324"/>
    <x v="323"/>
    <s v="Inverse analyzing matrices"/>
    <n v="7100"/>
    <n v="11648"/>
    <x v="322"/>
    <x v="1"/>
    <x v="253"/>
    <n v="37.941368078175898"/>
    <s v="US"/>
    <s v="USD"/>
    <n v="1434862800"/>
    <n v="1435899600"/>
    <x v="311"/>
    <x v="311"/>
    <b v="0"/>
    <b v="1"/>
    <s v="theater/plays"/>
    <x v="3"/>
    <s v="plays"/>
  </r>
  <r>
    <n v="325"/>
    <x v="324"/>
    <s v="Programmable systemic implementation"/>
    <n v="6500"/>
    <n v="5897"/>
    <x v="323"/>
    <x v="0"/>
    <x v="107"/>
    <n v="80.780821917808225"/>
    <s v="US"/>
    <s v="USD"/>
    <n v="1529125200"/>
    <n v="1531112400"/>
    <x v="79"/>
    <x v="312"/>
    <b v="0"/>
    <b v="1"/>
    <s v="theater/plays"/>
    <x v="3"/>
    <s v="plays"/>
  </r>
  <r>
    <n v="326"/>
    <x v="325"/>
    <s v="Multi-channeled next generation architecture"/>
    <n v="7200"/>
    <n v="3326"/>
    <x v="324"/>
    <x v="0"/>
    <x v="58"/>
    <n v="25.984375"/>
    <s v="US"/>
    <s v="USD"/>
    <n v="1451109600"/>
    <n v="1451628000"/>
    <x v="312"/>
    <x v="313"/>
    <b v="0"/>
    <b v="0"/>
    <s v="film &amp; video/animation"/>
    <x v="4"/>
    <s v="animation"/>
  </r>
  <r>
    <n v="327"/>
    <x v="326"/>
    <s v="Digitized 3rdgeneration encoding"/>
    <n v="2600"/>
    <n v="1002"/>
    <x v="325"/>
    <x v="0"/>
    <x v="254"/>
    <n v="30.363636363636363"/>
    <s v="US"/>
    <s v="USD"/>
    <n v="1566968400"/>
    <n v="1567314000"/>
    <x v="313"/>
    <x v="314"/>
    <b v="0"/>
    <b v="1"/>
    <s v="theater/plays"/>
    <x v="3"/>
    <s v="plays"/>
  </r>
  <r>
    <n v="328"/>
    <x v="327"/>
    <s v="Innovative well-modulated functionalities"/>
    <n v="98700"/>
    <n v="131826"/>
    <x v="326"/>
    <x v="1"/>
    <x v="255"/>
    <n v="54.004916018025398"/>
    <s v="US"/>
    <s v="USD"/>
    <n v="1543557600"/>
    <n v="1544508000"/>
    <x v="314"/>
    <x v="315"/>
    <b v="0"/>
    <b v="0"/>
    <s v="music/rock"/>
    <x v="1"/>
    <s v="rock"/>
  </r>
  <r>
    <n v="329"/>
    <x v="328"/>
    <s v="Fundamental incremental database"/>
    <n v="93800"/>
    <n v="21477"/>
    <x v="327"/>
    <x v="2"/>
    <x v="57"/>
    <n v="101.78672985781991"/>
    <s v="US"/>
    <s v="USD"/>
    <n v="1481522400"/>
    <n v="1482472800"/>
    <x v="315"/>
    <x v="316"/>
    <b v="0"/>
    <b v="0"/>
    <s v="games/video games"/>
    <x v="6"/>
    <s v="video games"/>
  </r>
  <r>
    <n v="330"/>
    <x v="329"/>
    <s v="Expanded encompassing open architecture"/>
    <n v="33700"/>
    <n v="62330"/>
    <x v="328"/>
    <x v="1"/>
    <x v="256"/>
    <n v="45.003610108303249"/>
    <s v="GB"/>
    <s v="GBP"/>
    <n v="1512712800"/>
    <n v="1512799200"/>
    <x v="316"/>
    <x v="317"/>
    <b v="0"/>
    <b v="0"/>
    <s v="film &amp; video/documentary"/>
    <x v="4"/>
    <s v="documentary"/>
  </r>
  <r>
    <n v="331"/>
    <x v="330"/>
    <s v="Intuitive static portal"/>
    <n v="3300"/>
    <n v="14643"/>
    <x v="329"/>
    <x v="1"/>
    <x v="257"/>
    <n v="77.068421052631578"/>
    <s v="US"/>
    <s v="USD"/>
    <n v="1324274400"/>
    <n v="1324360800"/>
    <x v="317"/>
    <x v="318"/>
    <b v="0"/>
    <b v="0"/>
    <s v="food/food trucks"/>
    <x v="0"/>
    <s v="food trucks"/>
  </r>
  <r>
    <n v="332"/>
    <x v="331"/>
    <s v="Optional bandwidth-monitored definition"/>
    <n v="20700"/>
    <n v="41396"/>
    <x v="330"/>
    <x v="1"/>
    <x v="258"/>
    <n v="88.076595744680844"/>
    <s v="US"/>
    <s v="USD"/>
    <n v="1364446800"/>
    <n v="1364533200"/>
    <x v="318"/>
    <x v="319"/>
    <b v="0"/>
    <b v="0"/>
    <s v="technology/wearables"/>
    <x v="2"/>
    <s v="wearables"/>
  </r>
  <r>
    <n v="333"/>
    <x v="332"/>
    <s v="Persistent well-modulated synergy"/>
    <n v="9600"/>
    <n v="11900"/>
    <x v="331"/>
    <x v="1"/>
    <x v="259"/>
    <n v="47.035573122529641"/>
    <s v="US"/>
    <s v="USD"/>
    <n v="1542693600"/>
    <n v="1545112800"/>
    <x v="319"/>
    <x v="320"/>
    <b v="0"/>
    <b v="0"/>
    <s v="theater/plays"/>
    <x v="3"/>
    <s v="plays"/>
  </r>
  <r>
    <n v="334"/>
    <x v="333"/>
    <s v="Assimilated discrete algorithm"/>
    <n v="66200"/>
    <n v="123538"/>
    <x v="332"/>
    <x v="1"/>
    <x v="260"/>
    <n v="110.99550763701707"/>
    <s v="US"/>
    <s v="USD"/>
    <n v="1515564000"/>
    <n v="1516168800"/>
    <x v="32"/>
    <x v="321"/>
    <b v="0"/>
    <b v="0"/>
    <s v="music/rock"/>
    <x v="1"/>
    <s v="rock"/>
  </r>
  <r>
    <n v="335"/>
    <x v="334"/>
    <s v="Operative uniform hub"/>
    <n v="173800"/>
    <n v="198628"/>
    <x v="333"/>
    <x v="1"/>
    <x v="261"/>
    <n v="87.003066141042481"/>
    <s v="US"/>
    <s v="USD"/>
    <n v="1573797600"/>
    <n v="1574920800"/>
    <x v="320"/>
    <x v="322"/>
    <b v="0"/>
    <b v="0"/>
    <s v="music/rock"/>
    <x v="1"/>
    <s v="rock"/>
  </r>
  <r>
    <n v="336"/>
    <x v="335"/>
    <s v="Customizable intangible capability"/>
    <n v="70700"/>
    <n v="68602"/>
    <x v="334"/>
    <x v="0"/>
    <x v="262"/>
    <n v="63.994402985074629"/>
    <s v="US"/>
    <s v="USD"/>
    <n v="1292392800"/>
    <n v="1292479200"/>
    <x v="321"/>
    <x v="323"/>
    <b v="0"/>
    <b v="1"/>
    <s v="music/rock"/>
    <x v="1"/>
    <s v="rock"/>
  </r>
  <r>
    <n v="337"/>
    <x v="336"/>
    <s v="Innovative didactic analyzer"/>
    <n v="94500"/>
    <n v="116064"/>
    <x v="335"/>
    <x v="1"/>
    <x v="263"/>
    <n v="105.9945205479452"/>
    <s v="US"/>
    <s v="USD"/>
    <n v="1573452000"/>
    <n v="1573538400"/>
    <x v="322"/>
    <x v="324"/>
    <b v="0"/>
    <b v="0"/>
    <s v="theater/plays"/>
    <x v="3"/>
    <s v="plays"/>
  </r>
  <r>
    <n v="338"/>
    <x v="337"/>
    <s v="Decentralized intangible encoding"/>
    <n v="69800"/>
    <n v="125042"/>
    <x v="336"/>
    <x v="1"/>
    <x v="264"/>
    <n v="73.989349112426041"/>
    <s v="US"/>
    <s v="USD"/>
    <n v="1317790800"/>
    <n v="1320382800"/>
    <x v="323"/>
    <x v="325"/>
    <b v="0"/>
    <b v="0"/>
    <s v="theater/plays"/>
    <x v="3"/>
    <s v="plays"/>
  </r>
  <r>
    <n v="339"/>
    <x v="338"/>
    <s v="Front-line transitional algorithm"/>
    <n v="136300"/>
    <n v="108974"/>
    <x v="337"/>
    <x v="3"/>
    <x v="265"/>
    <n v="84.02004626060139"/>
    <s v="CA"/>
    <s v="CAD"/>
    <n v="1501650000"/>
    <n v="1502859600"/>
    <x v="324"/>
    <x v="326"/>
    <b v="0"/>
    <b v="0"/>
    <s v="theater/plays"/>
    <x v="3"/>
    <s v="plays"/>
  </r>
  <r>
    <n v="340"/>
    <x v="339"/>
    <s v="Switchable didactic matrices"/>
    <n v="37100"/>
    <n v="34964"/>
    <x v="338"/>
    <x v="0"/>
    <x v="224"/>
    <n v="88.966921119592882"/>
    <s v="US"/>
    <s v="USD"/>
    <n v="1323669600"/>
    <n v="1323756000"/>
    <x v="325"/>
    <x v="327"/>
    <b v="0"/>
    <b v="0"/>
    <s v="photography/photography books"/>
    <x v="7"/>
    <s v="photography books"/>
  </r>
  <r>
    <n v="341"/>
    <x v="340"/>
    <s v="Ameliorated disintermediate utilization"/>
    <n v="114300"/>
    <n v="96777"/>
    <x v="339"/>
    <x v="0"/>
    <x v="266"/>
    <n v="76.990453460620529"/>
    <s v="US"/>
    <s v="USD"/>
    <n v="1440738000"/>
    <n v="1441342800"/>
    <x v="326"/>
    <x v="328"/>
    <b v="0"/>
    <b v="0"/>
    <s v="music/indie rock"/>
    <x v="1"/>
    <s v="indie rock"/>
  </r>
  <r>
    <n v="342"/>
    <x v="341"/>
    <s v="Visionary foreground middleware"/>
    <n v="47900"/>
    <n v="31864"/>
    <x v="340"/>
    <x v="0"/>
    <x v="267"/>
    <n v="97.146341463414629"/>
    <s v="US"/>
    <s v="USD"/>
    <n v="1374296400"/>
    <n v="1375333200"/>
    <x v="327"/>
    <x v="329"/>
    <b v="0"/>
    <b v="0"/>
    <s v="theater/plays"/>
    <x v="3"/>
    <s v="plays"/>
  </r>
  <r>
    <n v="343"/>
    <x v="342"/>
    <s v="Optional zero-defect task-force"/>
    <n v="9000"/>
    <n v="4853"/>
    <x v="341"/>
    <x v="0"/>
    <x v="98"/>
    <n v="33.013605442176868"/>
    <s v="US"/>
    <s v="USD"/>
    <n v="1384840800"/>
    <n v="1389420000"/>
    <x v="328"/>
    <x v="151"/>
    <b v="0"/>
    <b v="0"/>
    <s v="theater/plays"/>
    <x v="3"/>
    <s v="plays"/>
  </r>
  <r>
    <n v="344"/>
    <x v="343"/>
    <s v="Devolved exuding emulation"/>
    <n v="197600"/>
    <n v="82959"/>
    <x v="342"/>
    <x v="0"/>
    <x v="268"/>
    <n v="99.950602409638549"/>
    <s v="US"/>
    <s v="USD"/>
    <n v="1516600800"/>
    <n v="1520056800"/>
    <x v="329"/>
    <x v="330"/>
    <b v="0"/>
    <b v="0"/>
    <s v="games/video games"/>
    <x v="6"/>
    <s v="video games"/>
  </r>
  <r>
    <n v="345"/>
    <x v="344"/>
    <s v="Open-source neutral task-force"/>
    <n v="157600"/>
    <n v="23159"/>
    <x v="343"/>
    <x v="0"/>
    <x v="269"/>
    <n v="69.966767371601208"/>
    <s v="GB"/>
    <s v="GBP"/>
    <n v="1436418000"/>
    <n v="1436504400"/>
    <x v="330"/>
    <x v="331"/>
    <b v="0"/>
    <b v="0"/>
    <s v="film &amp; video/drama"/>
    <x v="4"/>
    <s v="drama"/>
  </r>
  <r>
    <n v="346"/>
    <x v="345"/>
    <s v="Virtual attitude-oriented migration"/>
    <n v="8000"/>
    <n v="2758"/>
    <x v="344"/>
    <x v="0"/>
    <x v="270"/>
    <n v="110.32"/>
    <s v="US"/>
    <s v="USD"/>
    <n v="1503550800"/>
    <n v="1508302800"/>
    <x v="331"/>
    <x v="332"/>
    <b v="0"/>
    <b v="1"/>
    <s v="music/indie rock"/>
    <x v="1"/>
    <s v="indie rock"/>
  </r>
  <r>
    <n v="347"/>
    <x v="346"/>
    <s v="Open-source full-range portal"/>
    <n v="900"/>
    <n v="12607"/>
    <x v="345"/>
    <x v="1"/>
    <x v="271"/>
    <n v="66.005235602094245"/>
    <s v="US"/>
    <s v="USD"/>
    <n v="1423634400"/>
    <n v="1425708000"/>
    <x v="332"/>
    <x v="333"/>
    <b v="0"/>
    <b v="0"/>
    <s v="technology/web"/>
    <x v="2"/>
    <s v="web"/>
  </r>
  <r>
    <n v="348"/>
    <x v="347"/>
    <s v="Versatile cohesive open system"/>
    <n v="199000"/>
    <n v="142823"/>
    <x v="346"/>
    <x v="0"/>
    <x v="272"/>
    <n v="41.005742176284812"/>
    <s v="US"/>
    <s v="USD"/>
    <n v="1487224800"/>
    <n v="1488348000"/>
    <x v="333"/>
    <x v="334"/>
    <b v="0"/>
    <b v="0"/>
    <s v="food/food trucks"/>
    <x v="0"/>
    <s v="food trucks"/>
  </r>
  <r>
    <n v="349"/>
    <x v="348"/>
    <s v="Multi-layered bottom-line frame"/>
    <n v="180800"/>
    <n v="95958"/>
    <x v="347"/>
    <x v="0"/>
    <x v="273"/>
    <n v="103.96316359696641"/>
    <s v="US"/>
    <s v="USD"/>
    <n v="1500008400"/>
    <n v="1502600400"/>
    <x v="296"/>
    <x v="335"/>
    <b v="0"/>
    <b v="0"/>
    <s v="theater/plays"/>
    <x v="3"/>
    <s v="plays"/>
  </r>
  <r>
    <n v="350"/>
    <x v="349"/>
    <s v="Pre-emptive neutral capacity"/>
    <n v="100"/>
    <n v="5"/>
    <x v="298"/>
    <x v="0"/>
    <x v="49"/>
    <n v="5"/>
    <s v="US"/>
    <s v="USD"/>
    <n v="1432098000"/>
    <n v="1433653200"/>
    <x v="334"/>
    <x v="336"/>
    <b v="0"/>
    <b v="1"/>
    <s v="music/jazz"/>
    <x v="1"/>
    <s v="jazz"/>
  </r>
  <r>
    <n v="351"/>
    <x v="350"/>
    <s v="Universal maximized methodology"/>
    <n v="74100"/>
    <n v="94631"/>
    <x v="348"/>
    <x v="1"/>
    <x v="274"/>
    <n v="47.009935419771487"/>
    <s v="US"/>
    <s v="USD"/>
    <n v="1440392400"/>
    <n v="1441602000"/>
    <x v="335"/>
    <x v="337"/>
    <b v="0"/>
    <b v="0"/>
    <s v="music/rock"/>
    <x v="1"/>
    <s v="rock"/>
  </r>
  <r>
    <n v="352"/>
    <x v="351"/>
    <s v="Expanded hybrid hardware"/>
    <n v="2800"/>
    <n v="977"/>
    <x v="349"/>
    <x v="0"/>
    <x v="254"/>
    <n v="29.606060606060606"/>
    <s v="CA"/>
    <s v="CAD"/>
    <n v="1446876000"/>
    <n v="1447567200"/>
    <x v="336"/>
    <x v="338"/>
    <b v="0"/>
    <b v="0"/>
    <s v="theater/plays"/>
    <x v="3"/>
    <s v="plays"/>
  </r>
  <r>
    <n v="353"/>
    <x v="352"/>
    <s v="Profit-focused multi-tasking access"/>
    <n v="33600"/>
    <n v="137961"/>
    <x v="350"/>
    <x v="1"/>
    <x v="275"/>
    <n v="81.010569583088667"/>
    <s v="US"/>
    <s v="USD"/>
    <n v="1562302800"/>
    <n v="1562389200"/>
    <x v="337"/>
    <x v="339"/>
    <b v="0"/>
    <b v="0"/>
    <s v="theater/plays"/>
    <x v="3"/>
    <s v="plays"/>
  </r>
  <r>
    <n v="354"/>
    <x v="353"/>
    <s v="Profit-focused transitional capability"/>
    <n v="6100"/>
    <n v="7548"/>
    <x v="351"/>
    <x v="1"/>
    <x v="175"/>
    <n v="94.35"/>
    <s v="DK"/>
    <s v="DKK"/>
    <n v="1378184400"/>
    <n v="1378789200"/>
    <x v="338"/>
    <x v="340"/>
    <b v="0"/>
    <b v="0"/>
    <s v="film &amp; video/documentary"/>
    <x v="4"/>
    <s v="documentary"/>
  </r>
  <r>
    <n v="355"/>
    <x v="354"/>
    <s v="Front-line scalable definition"/>
    <n v="3800"/>
    <n v="2241"/>
    <x v="352"/>
    <x v="2"/>
    <x v="99"/>
    <n v="26.058139534883722"/>
    <s v="US"/>
    <s v="USD"/>
    <n v="1485064800"/>
    <n v="1488520800"/>
    <x v="339"/>
    <x v="341"/>
    <b v="0"/>
    <b v="0"/>
    <s v="technology/wearables"/>
    <x v="2"/>
    <s v="wearables"/>
  </r>
  <r>
    <n v="356"/>
    <x v="355"/>
    <s v="Open-source systematic protocol"/>
    <n v="9300"/>
    <n v="3431"/>
    <x v="353"/>
    <x v="0"/>
    <x v="174"/>
    <n v="85.775000000000006"/>
    <s v="IT"/>
    <s v="EUR"/>
    <n v="1326520800"/>
    <n v="1327298400"/>
    <x v="340"/>
    <x v="342"/>
    <b v="0"/>
    <b v="0"/>
    <s v="theater/plays"/>
    <x v="3"/>
    <s v="plays"/>
  </r>
  <r>
    <n v="357"/>
    <x v="356"/>
    <s v="Implemented tangible algorithm"/>
    <n v="2300"/>
    <n v="4253"/>
    <x v="354"/>
    <x v="1"/>
    <x v="142"/>
    <n v="103.73170731707317"/>
    <s v="US"/>
    <s v="USD"/>
    <n v="1441256400"/>
    <n v="1443416400"/>
    <x v="341"/>
    <x v="343"/>
    <b v="0"/>
    <b v="0"/>
    <s v="games/video games"/>
    <x v="6"/>
    <s v="video games"/>
  </r>
  <r>
    <n v="358"/>
    <x v="357"/>
    <s v="Profit-focused 3rdgeneration circuit"/>
    <n v="9700"/>
    <n v="1146"/>
    <x v="355"/>
    <x v="0"/>
    <x v="276"/>
    <n v="49.826086956521742"/>
    <s v="CA"/>
    <s v="CAD"/>
    <n v="1533877200"/>
    <n v="1534136400"/>
    <x v="342"/>
    <x v="344"/>
    <b v="1"/>
    <b v="0"/>
    <s v="photography/photography books"/>
    <x v="7"/>
    <s v="photography books"/>
  </r>
  <r>
    <n v="359"/>
    <x v="358"/>
    <s v="Compatible needs-based architecture"/>
    <n v="4000"/>
    <n v="11948"/>
    <x v="356"/>
    <x v="1"/>
    <x v="277"/>
    <n v="63.893048128342244"/>
    <s v="US"/>
    <s v="USD"/>
    <n v="1314421200"/>
    <n v="1315026000"/>
    <x v="343"/>
    <x v="127"/>
    <b v="0"/>
    <b v="0"/>
    <s v="film &amp; video/animation"/>
    <x v="4"/>
    <s v="animation"/>
  </r>
  <r>
    <n v="360"/>
    <x v="359"/>
    <s v="Right-sized zero tolerance migration"/>
    <n v="59700"/>
    <n v="135132"/>
    <x v="357"/>
    <x v="1"/>
    <x v="278"/>
    <n v="47.002434782608695"/>
    <s v="GB"/>
    <s v="GBP"/>
    <n v="1293861600"/>
    <n v="1295071200"/>
    <x v="344"/>
    <x v="345"/>
    <b v="0"/>
    <b v="1"/>
    <s v="theater/plays"/>
    <x v="3"/>
    <s v="plays"/>
  </r>
  <r>
    <n v="361"/>
    <x v="360"/>
    <s v="Quality-focused reciprocal structure"/>
    <n v="5500"/>
    <n v="9546"/>
    <x v="358"/>
    <x v="1"/>
    <x v="39"/>
    <n v="108.47727272727273"/>
    <s v="US"/>
    <s v="USD"/>
    <n v="1507352400"/>
    <n v="1509426000"/>
    <x v="345"/>
    <x v="346"/>
    <b v="0"/>
    <b v="0"/>
    <s v="theater/plays"/>
    <x v="3"/>
    <s v="plays"/>
  </r>
  <r>
    <n v="362"/>
    <x v="361"/>
    <s v="Automated actuating conglomeration"/>
    <n v="3700"/>
    <n v="13755"/>
    <x v="359"/>
    <x v="1"/>
    <x v="271"/>
    <n v="72.015706806282722"/>
    <s v="US"/>
    <s v="USD"/>
    <n v="1296108000"/>
    <n v="1299391200"/>
    <x v="65"/>
    <x v="347"/>
    <b v="0"/>
    <b v="0"/>
    <s v="music/rock"/>
    <x v="1"/>
    <s v="rock"/>
  </r>
  <r>
    <n v="363"/>
    <x v="362"/>
    <s v="Re-contextualized local initiative"/>
    <n v="5200"/>
    <n v="8330"/>
    <x v="360"/>
    <x v="1"/>
    <x v="279"/>
    <n v="59.928057553956833"/>
    <s v="US"/>
    <s v="USD"/>
    <n v="1324965600"/>
    <n v="1325052000"/>
    <x v="346"/>
    <x v="348"/>
    <b v="0"/>
    <b v="0"/>
    <s v="music/rock"/>
    <x v="1"/>
    <s v="rock"/>
  </r>
  <r>
    <n v="364"/>
    <x v="363"/>
    <s v="Switchable intangible definition"/>
    <n v="900"/>
    <n v="14547"/>
    <x v="361"/>
    <x v="1"/>
    <x v="129"/>
    <n v="78.209677419354833"/>
    <s v="US"/>
    <s v="USD"/>
    <n v="1520229600"/>
    <n v="1522818000"/>
    <x v="347"/>
    <x v="349"/>
    <b v="0"/>
    <b v="0"/>
    <s v="music/indie rock"/>
    <x v="1"/>
    <s v="indie rock"/>
  </r>
  <r>
    <n v="365"/>
    <x v="364"/>
    <s v="Networked bottom-line initiative"/>
    <n v="1600"/>
    <n v="11735"/>
    <x v="362"/>
    <x v="1"/>
    <x v="192"/>
    <n v="104.77678571428571"/>
    <s v="AU"/>
    <s v="AUD"/>
    <n v="1482991200"/>
    <n v="1485324000"/>
    <x v="348"/>
    <x v="350"/>
    <b v="0"/>
    <b v="0"/>
    <s v="theater/plays"/>
    <x v="3"/>
    <s v="plays"/>
  </r>
  <r>
    <n v="366"/>
    <x v="365"/>
    <s v="Robust directional system engine"/>
    <n v="1800"/>
    <n v="10658"/>
    <x v="363"/>
    <x v="1"/>
    <x v="196"/>
    <n v="105.52475247524752"/>
    <s v="US"/>
    <s v="USD"/>
    <n v="1294034400"/>
    <n v="1294120800"/>
    <x v="349"/>
    <x v="351"/>
    <b v="0"/>
    <b v="1"/>
    <s v="theater/plays"/>
    <x v="3"/>
    <s v="plays"/>
  </r>
  <r>
    <n v="367"/>
    <x v="366"/>
    <s v="Triple-buffered explicit methodology"/>
    <n v="9900"/>
    <n v="1870"/>
    <x v="364"/>
    <x v="0"/>
    <x v="51"/>
    <n v="24.933333333333334"/>
    <s v="US"/>
    <s v="USD"/>
    <n v="1413608400"/>
    <n v="1415685600"/>
    <x v="350"/>
    <x v="33"/>
    <b v="0"/>
    <b v="1"/>
    <s v="theater/plays"/>
    <x v="3"/>
    <s v="plays"/>
  </r>
  <r>
    <n v="368"/>
    <x v="367"/>
    <s v="Reactive directional capacity"/>
    <n v="5200"/>
    <n v="14394"/>
    <x v="365"/>
    <x v="1"/>
    <x v="280"/>
    <n v="69.873786407766985"/>
    <s v="GB"/>
    <s v="GBP"/>
    <n v="1286946000"/>
    <n v="1288933200"/>
    <x v="351"/>
    <x v="352"/>
    <b v="0"/>
    <b v="1"/>
    <s v="film &amp; video/documentary"/>
    <x v="4"/>
    <s v="documentary"/>
  </r>
  <r>
    <n v="369"/>
    <x v="368"/>
    <s v="Polarized needs-based approach"/>
    <n v="5400"/>
    <n v="14743"/>
    <x v="366"/>
    <x v="1"/>
    <x v="110"/>
    <n v="95.733766233766232"/>
    <s v="US"/>
    <s v="USD"/>
    <n v="1359871200"/>
    <n v="1363237200"/>
    <x v="352"/>
    <x v="353"/>
    <b v="0"/>
    <b v="1"/>
    <s v="film &amp; video/television"/>
    <x v="4"/>
    <s v="television"/>
  </r>
  <r>
    <n v="370"/>
    <x v="369"/>
    <s v="Intuitive well-modulated middleware"/>
    <n v="112300"/>
    <n v="178965"/>
    <x v="367"/>
    <x v="1"/>
    <x v="281"/>
    <n v="29.997485752598056"/>
    <s v="US"/>
    <s v="USD"/>
    <n v="1555304400"/>
    <n v="1555822800"/>
    <x v="353"/>
    <x v="354"/>
    <b v="0"/>
    <b v="0"/>
    <s v="theater/plays"/>
    <x v="3"/>
    <s v="plays"/>
  </r>
  <r>
    <n v="371"/>
    <x v="370"/>
    <s v="Multi-channeled logistical matrices"/>
    <n v="189200"/>
    <n v="128410"/>
    <x v="368"/>
    <x v="0"/>
    <x v="282"/>
    <n v="59.011948529411768"/>
    <s v="US"/>
    <s v="USD"/>
    <n v="1423375200"/>
    <n v="1427778000"/>
    <x v="354"/>
    <x v="355"/>
    <b v="0"/>
    <b v="0"/>
    <s v="theater/plays"/>
    <x v="3"/>
    <s v="plays"/>
  </r>
  <r>
    <n v="372"/>
    <x v="371"/>
    <s v="Pre-emptive bifurcated artificial intelligence"/>
    <n v="900"/>
    <n v="14324"/>
    <x v="369"/>
    <x v="1"/>
    <x v="283"/>
    <n v="84.757396449704146"/>
    <s v="US"/>
    <s v="USD"/>
    <n v="1420696800"/>
    <n v="1422424800"/>
    <x v="355"/>
    <x v="356"/>
    <b v="0"/>
    <b v="1"/>
    <s v="film &amp; video/documentary"/>
    <x v="4"/>
    <s v="documentary"/>
  </r>
  <r>
    <n v="373"/>
    <x v="372"/>
    <s v="Down-sized coherent toolset"/>
    <n v="22500"/>
    <n v="164291"/>
    <x v="370"/>
    <x v="1"/>
    <x v="284"/>
    <n v="78.010921177587846"/>
    <s v="US"/>
    <s v="USD"/>
    <n v="1502946000"/>
    <n v="1503637200"/>
    <x v="356"/>
    <x v="357"/>
    <b v="0"/>
    <b v="0"/>
    <s v="theater/plays"/>
    <x v="3"/>
    <s v="plays"/>
  </r>
  <r>
    <n v="374"/>
    <x v="373"/>
    <s v="Open-source multi-tasking data-warehouse"/>
    <n v="167400"/>
    <n v="22073"/>
    <x v="371"/>
    <x v="0"/>
    <x v="165"/>
    <n v="50.05215419501134"/>
    <s v="US"/>
    <s v="USD"/>
    <n v="1547186400"/>
    <n v="1547618400"/>
    <x v="357"/>
    <x v="358"/>
    <b v="0"/>
    <b v="1"/>
    <s v="film &amp; video/documentary"/>
    <x v="4"/>
    <s v="documentary"/>
  </r>
  <r>
    <n v="375"/>
    <x v="374"/>
    <s v="Future-proofed upward-trending contingency"/>
    <n v="2700"/>
    <n v="1479"/>
    <x v="372"/>
    <x v="0"/>
    <x v="270"/>
    <n v="59.16"/>
    <s v="US"/>
    <s v="USD"/>
    <n v="1444971600"/>
    <n v="1449900000"/>
    <x v="358"/>
    <x v="359"/>
    <b v="0"/>
    <b v="0"/>
    <s v="music/indie rock"/>
    <x v="1"/>
    <s v="indie rock"/>
  </r>
  <r>
    <n v="376"/>
    <x v="375"/>
    <s v="Mandatory uniform matrix"/>
    <n v="3400"/>
    <n v="12275"/>
    <x v="373"/>
    <x v="1"/>
    <x v="54"/>
    <n v="93.702290076335885"/>
    <s v="US"/>
    <s v="USD"/>
    <n v="1404622800"/>
    <n v="1405141200"/>
    <x v="359"/>
    <x v="360"/>
    <b v="0"/>
    <b v="0"/>
    <s v="music/rock"/>
    <x v="1"/>
    <s v="rock"/>
  </r>
  <r>
    <n v="377"/>
    <x v="376"/>
    <s v="Phased methodical initiative"/>
    <n v="49700"/>
    <n v="5098"/>
    <x v="374"/>
    <x v="0"/>
    <x v="78"/>
    <n v="40.14173228346457"/>
    <s v="US"/>
    <s v="USD"/>
    <n v="1571720400"/>
    <n v="1572933600"/>
    <x v="12"/>
    <x v="361"/>
    <b v="0"/>
    <b v="0"/>
    <s v="theater/plays"/>
    <x v="3"/>
    <s v="plays"/>
  </r>
  <r>
    <n v="378"/>
    <x v="377"/>
    <s v="Managed stable function"/>
    <n v="178200"/>
    <n v="24882"/>
    <x v="375"/>
    <x v="0"/>
    <x v="285"/>
    <n v="70.090140845070422"/>
    <s v="US"/>
    <s v="USD"/>
    <n v="1526878800"/>
    <n v="1530162000"/>
    <x v="360"/>
    <x v="362"/>
    <b v="0"/>
    <b v="0"/>
    <s v="film &amp; video/documentary"/>
    <x v="4"/>
    <s v="documentary"/>
  </r>
  <r>
    <n v="379"/>
    <x v="378"/>
    <s v="Realigned clear-thinking migration"/>
    <n v="7200"/>
    <n v="2912"/>
    <x v="376"/>
    <x v="0"/>
    <x v="9"/>
    <n v="66.181818181818187"/>
    <s v="GB"/>
    <s v="GBP"/>
    <n v="1319691600"/>
    <n v="1320904800"/>
    <x v="361"/>
    <x v="363"/>
    <b v="0"/>
    <b v="0"/>
    <s v="theater/plays"/>
    <x v="3"/>
    <s v="plays"/>
  </r>
  <r>
    <n v="380"/>
    <x v="379"/>
    <s v="Optional clear-thinking process improvement"/>
    <n v="2500"/>
    <n v="4008"/>
    <x v="377"/>
    <x v="1"/>
    <x v="286"/>
    <n v="47.714285714285715"/>
    <s v="US"/>
    <s v="USD"/>
    <n v="1371963600"/>
    <n v="1372395600"/>
    <x v="362"/>
    <x v="364"/>
    <b v="0"/>
    <b v="0"/>
    <s v="theater/plays"/>
    <x v="3"/>
    <s v="plays"/>
  </r>
  <r>
    <n v="381"/>
    <x v="380"/>
    <s v="Cross-group global moratorium"/>
    <n v="5300"/>
    <n v="9749"/>
    <x v="378"/>
    <x v="1"/>
    <x v="287"/>
    <n v="62.896774193548389"/>
    <s v="US"/>
    <s v="USD"/>
    <n v="1433739600"/>
    <n v="1437714000"/>
    <x v="363"/>
    <x v="365"/>
    <b v="0"/>
    <b v="0"/>
    <s v="theater/plays"/>
    <x v="3"/>
    <s v="plays"/>
  </r>
  <r>
    <n v="382"/>
    <x v="381"/>
    <s v="Visionary systemic process improvement"/>
    <n v="9100"/>
    <n v="5803"/>
    <x v="379"/>
    <x v="0"/>
    <x v="109"/>
    <n v="86.611940298507463"/>
    <s v="US"/>
    <s v="USD"/>
    <n v="1508130000"/>
    <n v="1509771600"/>
    <x v="364"/>
    <x v="366"/>
    <b v="0"/>
    <b v="0"/>
    <s v="photography/photography books"/>
    <x v="7"/>
    <s v="photography books"/>
  </r>
  <r>
    <n v="383"/>
    <x v="382"/>
    <s v="Progressive intangible flexibility"/>
    <n v="6300"/>
    <n v="14199"/>
    <x v="380"/>
    <x v="1"/>
    <x v="288"/>
    <n v="75.126984126984127"/>
    <s v="US"/>
    <s v="USD"/>
    <n v="1550037600"/>
    <n v="1550556000"/>
    <x v="210"/>
    <x v="285"/>
    <b v="0"/>
    <b v="1"/>
    <s v="food/food trucks"/>
    <x v="0"/>
    <s v="food trucks"/>
  </r>
  <r>
    <n v="384"/>
    <x v="383"/>
    <s v="Reactive real-time software"/>
    <n v="114400"/>
    <n v="196779"/>
    <x v="381"/>
    <x v="1"/>
    <x v="289"/>
    <n v="41.004167534903104"/>
    <s v="US"/>
    <s v="USD"/>
    <n v="1486706400"/>
    <n v="1489039200"/>
    <x v="365"/>
    <x v="367"/>
    <b v="1"/>
    <b v="1"/>
    <s v="film &amp; video/documentary"/>
    <x v="4"/>
    <s v="documentary"/>
  </r>
  <r>
    <n v="385"/>
    <x v="384"/>
    <s v="Programmable incremental knowledge user"/>
    <n v="38900"/>
    <n v="56859"/>
    <x v="382"/>
    <x v="1"/>
    <x v="290"/>
    <n v="50.007915567282325"/>
    <s v="US"/>
    <s v="USD"/>
    <n v="1553835600"/>
    <n v="1556600400"/>
    <x v="366"/>
    <x v="368"/>
    <b v="0"/>
    <b v="0"/>
    <s v="publishing/nonfiction"/>
    <x v="5"/>
    <s v="nonfiction"/>
  </r>
  <r>
    <n v="386"/>
    <x v="385"/>
    <s v="Progressive 5thgeneration customer loyalty"/>
    <n v="135500"/>
    <n v="103554"/>
    <x v="383"/>
    <x v="0"/>
    <x v="291"/>
    <n v="96.960674157303373"/>
    <s v="US"/>
    <s v="USD"/>
    <n v="1277528400"/>
    <n v="1278565200"/>
    <x v="367"/>
    <x v="369"/>
    <b v="0"/>
    <b v="0"/>
    <s v="theater/plays"/>
    <x v="3"/>
    <s v="plays"/>
  </r>
  <r>
    <n v="387"/>
    <x v="386"/>
    <s v="Triple-buffered logistical frame"/>
    <n v="109000"/>
    <n v="42795"/>
    <x v="384"/>
    <x v="0"/>
    <x v="292"/>
    <n v="100.93160377358491"/>
    <s v="US"/>
    <s v="USD"/>
    <n v="1339477200"/>
    <n v="1339909200"/>
    <x v="368"/>
    <x v="370"/>
    <b v="0"/>
    <b v="0"/>
    <s v="technology/wearables"/>
    <x v="2"/>
    <s v="wearables"/>
  </r>
  <r>
    <n v="388"/>
    <x v="387"/>
    <s v="Exclusive dynamic adapter"/>
    <n v="114800"/>
    <n v="12938"/>
    <x v="385"/>
    <x v="3"/>
    <x v="293"/>
    <n v="89.227586206896547"/>
    <s v="CH"/>
    <s v="CHF"/>
    <n v="1325656800"/>
    <n v="1325829600"/>
    <x v="369"/>
    <x v="371"/>
    <b v="0"/>
    <b v="0"/>
    <s v="music/indie rock"/>
    <x v="1"/>
    <s v="indie rock"/>
  </r>
  <r>
    <n v="389"/>
    <x v="388"/>
    <s v="Automated systemic hierarchy"/>
    <n v="83000"/>
    <n v="101352"/>
    <x v="386"/>
    <x v="1"/>
    <x v="294"/>
    <n v="87.979166666666671"/>
    <s v="US"/>
    <s v="USD"/>
    <n v="1288242000"/>
    <n v="1290578400"/>
    <x v="370"/>
    <x v="372"/>
    <b v="0"/>
    <b v="0"/>
    <s v="theater/plays"/>
    <x v="3"/>
    <s v="plays"/>
  </r>
  <r>
    <n v="390"/>
    <x v="389"/>
    <s v="Digitized eco-centric core"/>
    <n v="2400"/>
    <n v="4477"/>
    <x v="387"/>
    <x v="1"/>
    <x v="126"/>
    <n v="89.54"/>
    <s v="US"/>
    <s v="USD"/>
    <n v="1379048400"/>
    <n v="1380344400"/>
    <x v="371"/>
    <x v="373"/>
    <b v="0"/>
    <b v="0"/>
    <s v="photography/photography books"/>
    <x v="7"/>
    <s v="photography books"/>
  </r>
  <r>
    <n v="391"/>
    <x v="390"/>
    <s v="Mandatory uniform strategy"/>
    <n v="60400"/>
    <n v="4393"/>
    <x v="388"/>
    <x v="0"/>
    <x v="295"/>
    <n v="29.09271523178808"/>
    <s v="US"/>
    <s v="USD"/>
    <n v="1389679200"/>
    <n v="1389852000"/>
    <x v="287"/>
    <x v="374"/>
    <b v="0"/>
    <b v="0"/>
    <s v="publishing/nonfiction"/>
    <x v="5"/>
    <s v="nonfiction"/>
  </r>
  <r>
    <n v="392"/>
    <x v="391"/>
    <s v="Profit-focused zero administration forecast"/>
    <n v="102900"/>
    <n v="67546"/>
    <x v="389"/>
    <x v="0"/>
    <x v="296"/>
    <n v="42.006218905472636"/>
    <s v="US"/>
    <s v="USD"/>
    <n v="1294293600"/>
    <n v="1294466400"/>
    <x v="372"/>
    <x v="375"/>
    <b v="0"/>
    <b v="0"/>
    <s v="technology/wearables"/>
    <x v="2"/>
    <s v="wearables"/>
  </r>
  <r>
    <n v="393"/>
    <x v="392"/>
    <s v="De-engineered static orchestration"/>
    <n v="62800"/>
    <n v="143788"/>
    <x v="390"/>
    <x v="1"/>
    <x v="297"/>
    <n v="47.004903563255965"/>
    <s v="CA"/>
    <s v="CAD"/>
    <n v="1500267600"/>
    <n v="1500354000"/>
    <x v="373"/>
    <x v="376"/>
    <b v="0"/>
    <b v="0"/>
    <s v="music/jazz"/>
    <x v="1"/>
    <s v="jazz"/>
  </r>
  <r>
    <n v="394"/>
    <x v="393"/>
    <s v="Customizable dynamic info-mediaries"/>
    <n v="800"/>
    <n v="3755"/>
    <x v="391"/>
    <x v="1"/>
    <x v="298"/>
    <n v="110.44117647058823"/>
    <s v="US"/>
    <s v="USD"/>
    <n v="1375074000"/>
    <n v="1375938000"/>
    <x v="374"/>
    <x v="377"/>
    <b v="0"/>
    <b v="1"/>
    <s v="film &amp; video/documentary"/>
    <x v="4"/>
    <s v="documentary"/>
  </r>
  <r>
    <n v="395"/>
    <x v="122"/>
    <s v="Enhanced incremental budgetary management"/>
    <n v="7100"/>
    <n v="9238"/>
    <x v="392"/>
    <x v="1"/>
    <x v="10"/>
    <n v="41.990909090909092"/>
    <s v="US"/>
    <s v="USD"/>
    <n v="1323324000"/>
    <n v="1323410400"/>
    <x v="375"/>
    <x v="378"/>
    <b v="1"/>
    <b v="0"/>
    <s v="theater/plays"/>
    <x v="3"/>
    <s v="plays"/>
  </r>
  <r>
    <n v="396"/>
    <x v="394"/>
    <s v="Digitized local info-mediaries"/>
    <n v="46100"/>
    <n v="77012"/>
    <x v="393"/>
    <x v="1"/>
    <x v="299"/>
    <n v="48.012468827930178"/>
    <s v="AU"/>
    <s v="AUD"/>
    <n v="1538715600"/>
    <n v="1539406800"/>
    <x v="376"/>
    <x v="379"/>
    <b v="0"/>
    <b v="0"/>
    <s v="film &amp; video/drama"/>
    <x v="4"/>
    <s v="drama"/>
  </r>
  <r>
    <n v="397"/>
    <x v="395"/>
    <s v="Virtual systematic monitoring"/>
    <n v="8100"/>
    <n v="14083"/>
    <x v="394"/>
    <x v="1"/>
    <x v="211"/>
    <n v="31.019823788546255"/>
    <s v="US"/>
    <s v="USD"/>
    <n v="1369285200"/>
    <n v="1369803600"/>
    <x v="377"/>
    <x v="380"/>
    <b v="0"/>
    <b v="0"/>
    <s v="music/rock"/>
    <x v="1"/>
    <s v="rock"/>
  </r>
  <r>
    <n v="398"/>
    <x v="396"/>
    <s v="Reactive bottom-line open architecture"/>
    <n v="1700"/>
    <n v="12202"/>
    <x v="395"/>
    <x v="1"/>
    <x v="300"/>
    <n v="99.203252032520325"/>
    <s v="IT"/>
    <s v="EUR"/>
    <n v="1525755600"/>
    <n v="1525928400"/>
    <x v="378"/>
    <x v="103"/>
    <b v="0"/>
    <b v="1"/>
    <s v="film &amp; video/animation"/>
    <x v="4"/>
    <s v="animation"/>
  </r>
  <r>
    <n v="399"/>
    <x v="397"/>
    <s v="Pre-emptive interactive model"/>
    <n v="97300"/>
    <n v="62127"/>
    <x v="396"/>
    <x v="0"/>
    <x v="301"/>
    <n v="66.022316684378325"/>
    <s v="US"/>
    <s v="USD"/>
    <n v="1296626400"/>
    <n v="1297231200"/>
    <x v="379"/>
    <x v="381"/>
    <b v="0"/>
    <b v="0"/>
    <s v="music/indie rock"/>
    <x v="1"/>
    <s v="indie rock"/>
  </r>
  <r>
    <n v="400"/>
    <x v="398"/>
    <s v="Ergonomic eco-centric open architecture"/>
    <n v="100"/>
    <n v="2"/>
    <x v="50"/>
    <x v="0"/>
    <x v="49"/>
    <n v="2"/>
    <s v="US"/>
    <s v="USD"/>
    <n v="1376629200"/>
    <n v="1378530000"/>
    <x v="380"/>
    <x v="382"/>
    <b v="0"/>
    <b v="1"/>
    <s v="photography/photography books"/>
    <x v="7"/>
    <s v="photography books"/>
  </r>
  <r>
    <n v="401"/>
    <x v="399"/>
    <s v="Inverse radical hierarchy"/>
    <n v="900"/>
    <n v="13772"/>
    <x v="397"/>
    <x v="1"/>
    <x v="302"/>
    <n v="46.060200668896321"/>
    <s v="US"/>
    <s v="USD"/>
    <n v="1572152400"/>
    <n v="1572152400"/>
    <x v="381"/>
    <x v="383"/>
    <b v="0"/>
    <b v="0"/>
    <s v="theater/plays"/>
    <x v="3"/>
    <s v="plays"/>
  </r>
  <r>
    <n v="402"/>
    <x v="400"/>
    <s v="Team-oriented static interface"/>
    <n v="7300"/>
    <n v="2946"/>
    <x v="398"/>
    <x v="0"/>
    <x v="174"/>
    <n v="73.650000000000006"/>
    <s v="US"/>
    <s v="USD"/>
    <n v="1325829600"/>
    <n v="1329890400"/>
    <x v="382"/>
    <x v="384"/>
    <b v="0"/>
    <b v="1"/>
    <s v="film &amp; video/shorts"/>
    <x v="4"/>
    <s v="shorts"/>
  </r>
  <r>
    <n v="403"/>
    <x v="401"/>
    <s v="Virtual foreground throughput"/>
    <n v="195800"/>
    <n v="168820"/>
    <x v="399"/>
    <x v="0"/>
    <x v="303"/>
    <n v="55.99336650082919"/>
    <s v="CA"/>
    <s v="CAD"/>
    <n v="1273640400"/>
    <n v="1276750800"/>
    <x v="125"/>
    <x v="385"/>
    <b v="0"/>
    <b v="1"/>
    <s v="theater/plays"/>
    <x v="3"/>
    <s v="plays"/>
  </r>
  <r>
    <n v="404"/>
    <x v="402"/>
    <s v="Visionary exuding Internet solution"/>
    <n v="48900"/>
    <n v="154321"/>
    <x v="400"/>
    <x v="1"/>
    <x v="304"/>
    <n v="68.985695127402778"/>
    <s v="US"/>
    <s v="USD"/>
    <n v="1510639200"/>
    <n v="1510898400"/>
    <x v="383"/>
    <x v="386"/>
    <b v="0"/>
    <b v="0"/>
    <s v="theater/plays"/>
    <x v="3"/>
    <s v="plays"/>
  </r>
  <r>
    <n v="405"/>
    <x v="403"/>
    <s v="Synchronized secondary analyzer"/>
    <n v="29600"/>
    <n v="26527"/>
    <x v="401"/>
    <x v="0"/>
    <x v="305"/>
    <n v="60.981609195402299"/>
    <s v="US"/>
    <s v="USD"/>
    <n v="1528088400"/>
    <n v="1532408400"/>
    <x v="384"/>
    <x v="387"/>
    <b v="0"/>
    <b v="0"/>
    <s v="theater/plays"/>
    <x v="3"/>
    <s v="plays"/>
  </r>
  <r>
    <n v="406"/>
    <x v="404"/>
    <s v="Balanced attitude-oriented parallelism"/>
    <n v="39300"/>
    <n v="71583"/>
    <x v="402"/>
    <x v="1"/>
    <x v="306"/>
    <n v="110.98139534883721"/>
    <s v="US"/>
    <s v="USD"/>
    <n v="1359525600"/>
    <n v="1360562400"/>
    <x v="385"/>
    <x v="388"/>
    <b v="1"/>
    <b v="0"/>
    <s v="film &amp; video/documentary"/>
    <x v="4"/>
    <s v="documentary"/>
  </r>
  <r>
    <n v="407"/>
    <x v="405"/>
    <s v="Organized bandwidth-monitored core"/>
    <n v="3400"/>
    <n v="12100"/>
    <x v="403"/>
    <x v="1"/>
    <x v="307"/>
    <n v="25"/>
    <s v="DK"/>
    <s v="DKK"/>
    <n v="1570942800"/>
    <n v="1571547600"/>
    <x v="386"/>
    <x v="389"/>
    <b v="0"/>
    <b v="0"/>
    <s v="theater/plays"/>
    <x v="3"/>
    <s v="plays"/>
  </r>
  <r>
    <n v="408"/>
    <x v="406"/>
    <s v="Cloned leadingedge utilization"/>
    <n v="9200"/>
    <n v="12129"/>
    <x v="404"/>
    <x v="1"/>
    <x v="110"/>
    <n v="78.759740259740255"/>
    <s v="CA"/>
    <s v="CAD"/>
    <n v="1466398800"/>
    <n v="1468126800"/>
    <x v="387"/>
    <x v="390"/>
    <b v="0"/>
    <b v="0"/>
    <s v="film &amp; video/documentary"/>
    <x v="4"/>
    <s v="documentary"/>
  </r>
  <r>
    <n v="409"/>
    <x v="97"/>
    <s v="Secured asymmetric projection"/>
    <n v="135600"/>
    <n v="62804"/>
    <x v="405"/>
    <x v="0"/>
    <x v="308"/>
    <n v="87.960784313725483"/>
    <s v="US"/>
    <s v="USD"/>
    <n v="1492491600"/>
    <n v="1492837200"/>
    <x v="388"/>
    <x v="391"/>
    <b v="0"/>
    <b v="0"/>
    <s v="music/rock"/>
    <x v="1"/>
    <s v="rock"/>
  </r>
  <r>
    <n v="410"/>
    <x v="407"/>
    <s v="Advanced cohesive Graphic Interface"/>
    <n v="153700"/>
    <n v="55536"/>
    <x v="406"/>
    <x v="2"/>
    <x v="309"/>
    <n v="49.987398739873989"/>
    <s v="US"/>
    <s v="USD"/>
    <n v="1430197200"/>
    <n v="1430197200"/>
    <x v="277"/>
    <x v="277"/>
    <b v="0"/>
    <b v="0"/>
    <s v="games/mobile games"/>
    <x v="6"/>
    <s v="mobile games"/>
  </r>
  <r>
    <n v="411"/>
    <x v="408"/>
    <s v="Down-sized maximized function"/>
    <n v="7800"/>
    <n v="8161"/>
    <x v="407"/>
    <x v="1"/>
    <x v="172"/>
    <n v="99.524390243902445"/>
    <s v="US"/>
    <s v="USD"/>
    <n v="1496034000"/>
    <n v="1496206800"/>
    <x v="389"/>
    <x v="392"/>
    <b v="0"/>
    <b v="0"/>
    <s v="theater/plays"/>
    <x v="3"/>
    <s v="plays"/>
  </r>
  <r>
    <n v="412"/>
    <x v="409"/>
    <s v="Realigned zero tolerance software"/>
    <n v="2100"/>
    <n v="14046"/>
    <x v="408"/>
    <x v="1"/>
    <x v="38"/>
    <n v="104.82089552238806"/>
    <s v="US"/>
    <s v="USD"/>
    <n v="1388728800"/>
    <n v="1389592800"/>
    <x v="390"/>
    <x v="393"/>
    <b v="0"/>
    <b v="0"/>
    <s v="publishing/fiction"/>
    <x v="5"/>
    <s v="fiction"/>
  </r>
  <r>
    <n v="413"/>
    <x v="410"/>
    <s v="Persevering analyzing extranet"/>
    <n v="189500"/>
    <n v="117628"/>
    <x v="409"/>
    <x v="2"/>
    <x v="310"/>
    <n v="108.01469237832875"/>
    <s v="US"/>
    <s v="USD"/>
    <n v="1543298400"/>
    <n v="1545631200"/>
    <x v="391"/>
    <x v="394"/>
    <b v="0"/>
    <b v="0"/>
    <s v="film &amp; video/animation"/>
    <x v="4"/>
    <s v="animation"/>
  </r>
  <r>
    <n v="414"/>
    <x v="411"/>
    <s v="Innovative human-resource migration"/>
    <n v="188200"/>
    <n v="159405"/>
    <x v="410"/>
    <x v="0"/>
    <x v="311"/>
    <n v="28.998544660724033"/>
    <s v="US"/>
    <s v="USD"/>
    <n v="1271739600"/>
    <n v="1272430800"/>
    <x v="392"/>
    <x v="395"/>
    <b v="0"/>
    <b v="1"/>
    <s v="food/food trucks"/>
    <x v="0"/>
    <s v="food trucks"/>
  </r>
  <r>
    <n v="415"/>
    <x v="412"/>
    <s v="Intuitive needs-based monitoring"/>
    <n v="113500"/>
    <n v="12552"/>
    <x v="411"/>
    <x v="0"/>
    <x v="312"/>
    <n v="30.028708133971293"/>
    <s v="US"/>
    <s v="USD"/>
    <n v="1326434400"/>
    <n v="1327903200"/>
    <x v="393"/>
    <x v="396"/>
    <b v="0"/>
    <b v="0"/>
    <s v="theater/plays"/>
    <x v="3"/>
    <s v="plays"/>
  </r>
  <r>
    <n v="416"/>
    <x v="413"/>
    <s v="Customer-focused disintermediate toolset"/>
    <n v="134600"/>
    <n v="59007"/>
    <x v="412"/>
    <x v="0"/>
    <x v="313"/>
    <n v="41.005559416261292"/>
    <s v="US"/>
    <s v="USD"/>
    <n v="1295244000"/>
    <n v="1296021600"/>
    <x v="394"/>
    <x v="397"/>
    <b v="0"/>
    <b v="1"/>
    <s v="film &amp; video/documentary"/>
    <x v="4"/>
    <s v="documentary"/>
  </r>
  <r>
    <n v="417"/>
    <x v="414"/>
    <s v="Upgradable 24/7 emulation"/>
    <n v="1700"/>
    <n v="943"/>
    <x v="413"/>
    <x v="0"/>
    <x v="27"/>
    <n v="62.866666666666667"/>
    <s v="US"/>
    <s v="USD"/>
    <n v="1541221200"/>
    <n v="1543298400"/>
    <x v="395"/>
    <x v="398"/>
    <b v="0"/>
    <b v="0"/>
    <s v="theater/plays"/>
    <x v="3"/>
    <s v="plays"/>
  </r>
  <r>
    <n v="418"/>
    <x v="32"/>
    <s v="Quality-focused client-server core"/>
    <n v="163700"/>
    <n v="93963"/>
    <x v="414"/>
    <x v="0"/>
    <x v="314"/>
    <n v="47.005002501250623"/>
    <s v="CA"/>
    <s v="CAD"/>
    <n v="1336280400"/>
    <n v="1336366800"/>
    <x v="396"/>
    <x v="399"/>
    <b v="0"/>
    <b v="0"/>
    <s v="film &amp; video/documentary"/>
    <x v="4"/>
    <s v="documentary"/>
  </r>
  <r>
    <n v="419"/>
    <x v="415"/>
    <s v="Upgradable maximized protocol"/>
    <n v="113800"/>
    <n v="140469"/>
    <x v="415"/>
    <x v="1"/>
    <x v="315"/>
    <n v="26.997693638285604"/>
    <s v="US"/>
    <s v="USD"/>
    <n v="1324533600"/>
    <n v="1325052000"/>
    <x v="397"/>
    <x v="348"/>
    <b v="0"/>
    <b v="0"/>
    <s v="technology/web"/>
    <x v="2"/>
    <s v="web"/>
  </r>
  <r>
    <n v="420"/>
    <x v="416"/>
    <s v="Cross-platform interactive synergy"/>
    <n v="5000"/>
    <n v="6423"/>
    <x v="416"/>
    <x v="1"/>
    <x v="115"/>
    <n v="68.329787234042556"/>
    <s v="US"/>
    <s v="USD"/>
    <n v="1498366800"/>
    <n v="1499576400"/>
    <x v="398"/>
    <x v="400"/>
    <b v="0"/>
    <b v="0"/>
    <s v="theater/plays"/>
    <x v="3"/>
    <s v="plays"/>
  </r>
  <r>
    <n v="421"/>
    <x v="417"/>
    <s v="User-centric fault-tolerant archive"/>
    <n v="9400"/>
    <n v="6015"/>
    <x v="417"/>
    <x v="0"/>
    <x v="316"/>
    <n v="50.974576271186443"/>
    <s v="US"/>
    <s v="USD"/>
    <n v="1498712400"/>
    <n v="1501304400"/>
    <x v="399"/>
    <x v="401"/>
    <b v="0"/>
    <b v="1"/>
    <s v="technology/wearables"/>
    <x v="2"/>
    <s v="wearables"/>
  </r>
  <r>
    <n v="422"/>
    <x v="418"/>
    <s v="Reverse-engineered regional knowledge user"/>
    <n v="8700"/>
    <n v="11075"/>
    <x v="418"/>
    <x v="1"/>
    <x v="317"/>
    <n v="54.024390243902438"/>
    <s v="US"/>
    <s v="USD"/>
    <n v="1271480400"/>
    <n v="1273208400"/>
    <x v="400"/>
    <x v="402"/>
    <b v="0"/>
    <b v="1"/>
    <s v="theater/plays"/>
    <x v="3"/>
    <s v="plays"/>
  </r>
  <r>
    <n v="423"/>
    <x v="419"/>
    <s v="Self-enabling real-time definition"/>
    <n v="147800"/>
    <n v="15723"/>
    <x v="419"/>
    <x v="0"/>
    <x v="318"/>
    <n v="97.055555555555557"/>
    <s v="US"/>
    <s v="USD"/>
    <n v="1316667600"/>
    <n v="1316840400"/>
    <x v="116"/>
    <x v="403"/>
    <b v="0"/>
    <b v="1"/>
    <s v="food/food trucks"/>
    <x v="0"/>
    <s v="food trucks"/>
  </r>
  <r>
    <n v="424"/>
    <x v="420"/>
    <s v="User-centric impactful projection"/>
    <n v="5100"/>
    <n v="2064"/>
    <x v="420"/>
    <x v="0"/>
    <x v="100"/>
    <n v="24.867469879518072"/>
    <s v="US"/>
    <s v="USD"/>
    <n v="1524027600"/>
    <n v="1524546000"/>
    <x v="401"/>
    <x v="404"/>
    <b v="0"/>
    <b v="0"/>
    <s v="music/indie rock"/>
    <x v="1"/>
    <s v="indie rock"/>
  </r>
  <r>
    <n v="425"/>
    <x v="421"/>
    <s v="Vision-oriented actuating hardware"/>
    <n v="2700"/>
    <n v="7767"/>
    <x v="421"/>
    <x v="1"/>
    <x v="45"/>
    <n v="84.423913043478265"/>
    <s v="US"/>
    <s v="USD"/>
    <n v="1438059600"/>
    <n v="1438578000"/>
    <x v="402"/>
    <x v="405"/>
    <b v="0"/>
    <b v="0"/>
    <s v="photography/photography books"/>
    <x v="7"/>
    <s v="photography books"/>
  </r>
  <r>
    <n v="426"/>
    <x v="422"/>
    <s v="Virtual leadingedge framework"/>
    <n v="1800"/>
    <n v="10313"/>
    <x v="422"/>
    <x v="1"/>
    <x v="319"/>
    <n v="47.091324200913242"/>
    <s v="US"/>
    <s v="USD"/>
    <n v="1361944800"/>
    <n v="1362549600"/>
    <x v="403"/>
    <x v="406"/>
    <b v="0"/>
    <b v="0"/>
    <s v="theater/plays"/>
    <x v="3"/>
    <s v="plays"/>
  </r>
  <r>
    <n v="427"/>
    <x v="423"/>
    <s v="Managed discrete framework"/>
    <n v="174500"/>
    <n v="197018"/>
    <x v="423"/>
    <x v="1"/>
    <x v="320"/>
    <n v="77.996041171813147"/>
    <s v="US"/>
    <s v="USD"/>
    <n v="1410584400"/>
    <n v="1413349200"/>
    <x v="404"/>
    <x v="407"/>
    <b v="0"/>
    <b v="1"/>
    <s v="theater/plays"/>
    <x v="3"/>
    <s v="plays"/>
  </r>
  <r>
    <n v="428"/>
    <x v="424"/>
    <s v="Progressive zero-defect capability"/>
    <n v="101400"/>
    <n v="47037"/>
    <x v="424"/>
    <x v="0"/>
    <x v="321"/>
    <n v="62.967871485943775"/>
    <s v="US"/>
    <s v="USD"/>
    <n v="1297404000"/>
    <n v="1298008800"/>
    <x v="405"/>
    <x v="408"/>
    <b v="0"/>
    <b v="0"/>
    <s v="film &amp; video/animation"/>
    <x v="4"/>
    <s v="animation"/>
  </r>
  <r>
    <n v="429"/>
    <x v="425"/>
    <s v="Right-sized demand-driven adapter"/>
    <n v="191000"/>
    <n v="173191"/>
    <x v="425"/>
    <x v="3"/>
    <x v="322"/>
    <n v="81.006080449017773"/>
    <s v="US"/>
    <s v="USD"/>
    <n v="1392012000"/>
    <n v="1394427600"/>
    <x v="406"/>
    <x v="409"/>
    <b v="0"/>
    <b v="1"/>
    <s v="photography/photography books"/>
    <x v="7"/>
    <s v="photography books"/>
  </r>
  <r>
    <n v="430"/>
    <x v="426"/>
    <s v="Re-engineered attitude-oriented frame"/>
    <n v="8100"/>
    <n v="5487"/>
    <x v="426"/>
    <x v="0"/>
    <x v="286"/>
    <n v="65.321428571428569"/>
    <s v="US"/>
    <s v="USD"/>
    <n v="1569733200"/>
    <n v="1572670800"/>
    <x v="407"/>
    <x v="410"/>
    <b v="0"/>
    <b v="0"/>
    <s v="theater/plays"/>
    <x v="3"/>
    <s v="plays"/>
  </r>
  <r>
    <n v="431"/>
    <x v="427"/>
    <s v="Compatible multimedia utilization"/>
    <n v="5100"/>
    <n v="9817"/>
    <x v="427"/>
    <x v="1"/>
    <x v="115"/>
    <n v="104.43617021276596"/>
    <s v="US"/>
    <s v="USD"/>
    <n v="1529643600"/>
    <n v="1531112400"/>
    <x v="408"/>
    <x v="312"/>
    <b v="1"/>
    <b v="0"/>
    <s v="theater/plays"/>
    <x v="3"/>
    <s v="plays"/>
  </r>
  <r>
    <n v="432"/>
    <x v="428"/>
    <s v="Re-contextualized dedicated hardware"/>
    <n v="7700"/>
    <n v="6369"/>
    <x v="428"/>
    <x v="0"/>
    <x v="222"/>
    <n v="69.989010989010993"/>
    <s v="US"/>
    <s v="USD"/>
    <n v="1399006800"/>
    <n v="1400734800"/>
    <x v="409"/>
    <x v="411"/>
    <b v="0"/>
    <b v="0"/>
    <s v="theater/plays"/>
    <x v="3"/>
    <s v="plays"/>
  </r>
  <r>
    <n v="433"/>
    <x v="429"/>
    <s v="Decentralized composite paradigm"/>
    <n v="121400"/>
    <n v="65755"/>
    <x v="429"/>
    <x v="0"/>
    <x v="323"/>
    <n v="83.023989898989896"/>
    <s v="US"/>
    <s v="USD"/>
    <n v="1385359200"/>
    <n v="1386741600"/>
    <x v="410"/>
    <x v="412"/>
    <b v="0"/>
    <b v="1"/>
    <s v="film &amp; video/documentary"/>
    <x v="4"/>
    <s v="documentary"/>
  </r>
  <r>
    <n v="434"/>
    <x v="430"/>
    <s v="Cloned transitional hierarchy"/>
    <n v="5400"/>
    <n v="903"/>
    <x v="430"/>
    <x v="3"/>
    <x v="234"/>
    <n v="90.3"/>
    <s v="CA"/>
    <s v="CAD"/>
    <n v="1480572000"/>
    <n v="1481781600"/>
    <x v="411"/>
    <x v="413"/>
    <b v="1"/>
    <b v="0"/>
    <s v="theater/plays"/>
    <x v="3"/>
    <s v="plays"/>
  </r>
  <r>
    <n v="435"/>
    <x v="431"/>
    <s v="Advanced discrete leverage"/>
    <n v="152400"/>
    <n v="178120"/>
    <x v="431"/>
    <x v="1"/>
    <x v="324"/>
    <n v="103.98131932282546"/>
    <s v="IT"/>
    <s v="EUR"/>
    <n v="1418623200"/>
    <n v="1419660000"/>
    <x v="412"/>
    <x v="414"/>
    <b v="0"/>
    <b v="1"/>
    <s v="theater/plays"/>
    <x v="3"/>
    <s v="plays"/>
  </r>
  <r>
    <n v="436"/>
    <x v="432"/>
    <s v="Open-source incremental throughput"/>
    <n v="1300"/>
    <n v="13678"/>
    <x v="432"/>
    <x v="1"/>
    <x v="61"/>
    <n v="54.931726907630519"/>
    <s v="US"/>
    <s v="USD"/>
    <n v="1555736400"/>
    <n v="1555822800"/>
    <x v="413"/>
    <x v="354"/>
    <b v="0"/>
    <b v="0"/>
    <s v="music/jazz"/>
    <x v="1"/>
    <s v="jazz"/>
  </r>
  <r>
    <n v="437"/>
    <x v="433"/>
    <s v="Centralized regional interface"/>
    <n v="8100"/>
    <n v="9969"/>
    <x v="433"/>
    <x v="1"/>
    <x v="325"/>
    <n v="51.921875"/>
    <s v="US"/>
    <s v="USD"/>
    <n v="1442120400"/>
    <n v="1442379600"/>
    <x v="414"/>
    <x v="415"/>
    <b v="0"/>
    <b v="1"/>
    <s v="film &amp; video/animation"/>
    <x v="4"/>
    <s v="animation"/>
  </r>
  <r>
    <n v="438"/>
    <x v="434"/>
    <s v="Streamlined web-enabled knowledgebase"/>
    <n v="8300"/>
    <n v="14827"/>
    <x v="434"/>
    <x v="1"/>
    <x v="326"/>
    <n v="60.02834008097166"/>
    <s v="US"/>
    <s v="USD"/>
    <n v="1362376800"/>
    <n v="1364965200"/>
    <x v="415"/>
    <x v="416"/>
    <b v="0"/>
    <b v="0"/>
    <s v="theater/plays"/>
    <x v="3"/>
    <s v="plays"/>
  </r>
  <r>
    <n v="439"/>
    <x v="435"/>
    <s v="Digitized transitional monitoring"/>
    <n v="28400"/>
    <n v="100900"/>
    <x v="435"/>
    <x v="1"/>
    <x v="327"/>
    <n v="44.003488879197555"/>
    <s v="US"/>
    <s v="USD"/>
    <n v="1478408400"/>
    <n v="1479016800"/>
    <x v="416"/>
    <x v="417"/>
    <b v="0"/>
    <b v="0"/>
    <s v="film &amp; video/science fiction"/>
    <x v="4"/>
    <s v="science fiction"/>
  </r>
  <r>
    <n v="440"/>
    <x v="436"/>
    <s v="Networked optimal adapter"/>
    <n v="102500"/>
    <n v="165954"/>
    <x v="436"/>
    <x v="1"/>
    <x v="328"/>
    <n v="53.003513254551258"/>
    <s v="US"/>
    <s v="USD"/>
    <n v="1498798800"/>
    <n v="1499662800"/>
    <x v="417"/>
    <x v="418"/>
    <b v="0"/>
    <b v="0"/>
    <s v="film &amp; video/television"/>
    <x v="4"/>
    <s v="television"/>
  </r>
  <r>
    <n v="441"/>
    <x v="437"/>
    <s v="Automated optimal function"/>
    <n v="7000"/>
    <n v="1744"/>
    <x v="437"/>
    <x v="0"/>
    <x v="235"/>
    <n v="54.5"/>
    <s v="US"/>
    <s v="USD"/>
    <n v="1335416400"/>
    <n v="1337835600"/>
    <x v="418"/>
    <x v="419"/>
    <b v="0"/>
    <b v="0"/>
    <s v="technology/wearables"/>
    <x v="2"/>
    <s v="wearables"/>
  </r>
  <r>
    <n v="442"/>
    <x v="438"/>
    <s v="Devolved system-worthy framework"/>
    <n v="5400"/>
    <n v="10731"/>
    <x v="438"/>
    <x v="1"/>
    <x v="182"/>
    <n v="75.04195804195804"/>
    <s v="IT"/>
    <s v="EUR"/>
    <n v="1504328400"/>
    <n v="1505710800"/>
    <x v="419"/>
    <x v="420"/>
    <b v="0"/>
    <b v="0"/>
    <s v="theater/plays"/>
    <x v="3"/>
    <s v="plays"/>
  </r>
  <r>
    <n v="443"/>
    <x v="439"/>
    <s v="Stand-alone user-facing service-desk"/>
    <n v="9300"/>
    <n v="3232"/>
    <x v="439"/>
    <x v="3"/>
    <x v="329"/>
    <n v="35.911111111111111"/>
    <s v="US"/>
    <s v="USD"/>
    <n v="1285822800"/>
    <n v="1287464400"/>
    <x v="420"/>
    <x v="421"/>
    <b v="0"/>
    <b v="0"/>
    <s v="theater/plays"/>
    <x v="3"/>
    <s v="plays"/>
  </r>
  <r>
    <n v="444"/>
    <x v="347"/>
    <s v="Versatile global attitude"/>
    <n v="6200"/>
    <n v="10938"/>
    <x v="440"/>
    <x v="1"/>
    <x v="102"/>
    <n v="36.952702702702702"/>
    <s v="US"/>
    <s v="USD"/>
    <n v="1311483600"/>
    <n v="1311656400"/>
    <x v="421"/>
    <x v="422"/>
    <b v="0"/>
    <b v="1"/>
    <s v="music/indie rock"/>
    <x v="1"/>
    <s v="indie rock"/>
  </r>
  <r>
    <n v="445"/>
    <x v="440"/>
    <s v="Intuitive demand-driven Local Area Network"/>
    <n v="2100"/>
    <n v="10739"/>
    <x v="441"/>
    <x v="1"/>
    <x v="73"/>
    <n v="63.170588235294119"/>
    <s v="US"/>
    <s v="USD"/>
    <n v="1291356000"/>
    <n v="1293170400"/>
    <x v="422"/>
    <x v="423"/>
    <b v="0"/>
    <b v="1"/>
    <s v="theater/plays"/>
    <x v="3"/>
    <s v="plays"/>
  </r>
  <r>
    <n v="446"/>
    <x v="441"/>
    <s v="Assimilated uniform methodology"/>
    <n v="6800"/>
    <n v="5579"/>
    <x v="442"/>
    <x v="0"/>
    <x v="129"/>
    <n v="29.99462365591398"/>
    <s v="US"/>
    <s v="USD"/>
    <n v="1355810400"/>
    <n v="1355983200"/>
    <x v="423"/>
    <x v="424"/>
    <b v="0"/>
    <b v="0"/>
    <s v="technology/wearables"/>
    <x v="2"/>
    <s v="wearables"/>
  </r>
  <r>
    <n v="447"/>
    <x v="442"/>
    <s v="Self-enabling next generation algorithm"/>
    <n v="155200"/>
    <n v="37754"/>
    <x v="443"/>
    <x v="3"/>
    <x v="330"/>
    <n v="86"/>
    <s v="GB"/>
    <s v="GBP"/>
    <n v="1513663200"/>
    <n v="1515045600"/>
    <x v="424"/>
    <x v="425"/>
    <b v="0"/>
    <b v="0"/>
    <s v="film &amp; video/television"/>
    <x v="4"/>
    <s v="television"/>
  </r>
  <r>
    <n v="448"/>
    <x v="443"/>
    <s v="Object-based demand-driven strategy"/>
    <n v="89900"/>
    <n v="45384"/>
    <x v="444"/>
    <x v="0"/>
    <x v="331"/>
    <n v="75.014876033057845"/>
    <s v="US"/>
    <s v="USD"/>
    <n v="1365915600"/>
    <n v="1366088400"/>
    <x v="425"/>
    <x v="426"/>
    <b v="0"/>
    <b v="1"/>
    <s v="games/video games"/>
    <x v="6"/>
    <s v="video games"/>
  </r>
  <r>
    <n v="449"/>
    <x v="444"/>
    <s v="Public-key coherent ability"/>
    <n v="900"/>
    <n v="8703"/>
    <x v="445"/>
    <x v="1"/>
    <x v="99"/>
    <n v="101.19767441860465"/>
    <s v="DK"/>
    <s v="DKK"/>
    <n v="1551852000"/>
    <n v="1553317200"/>
    <x v="426"/>
    <x v="427"/>
    <b v="0"/>
    <b v="0"/>
    <s v="games/video games"/>
    <x v="6"/>
    <s v="video games"/>
  </r>
  <r>
    <n v="450"/>
    <x v="445"/>
    <s v="Up-sized composite success"/>
    <n v="100"/>
    <n v="4"/>
    <x v="446"/>
    <x v="0"/>
    <x v="49"/>
    <n v="4"/>
    <s v="CA"/>
    <s v="CAD"/>
    <n v="1540098000"/>
    <n v="1542088800"/>
    <x v="427"/>
    <x v="428"/>
    <b v="0"/>
    <b v="0"/>
    <s v="film &amp; video/animation"/>
    <x v="4"/>
    <s v="animation"/>
  </r>
  <r>
    <n v="451"/>
    <x v="446"/>
    <s v="Innovative exuding matrix"/>
    <n v="148400"/>
    <n v="182302"/>
    <x v="447"/>
    <x v="1"/>
    <x v="332"/>
    <n v="29.001272669424118"/>
    <s v="US"/>
    <s v="USD"/>
    <n v="1500440400"/>
    <n v="1503118800"/>
    <x v="428"/>
    <x v="429"/>
    <b v="0"/>
    <b v="0"/>
    <s v="music/rock"/>
    <x v="1"/>
    <s v="rock"/>
  </r>
  <r>
    <n v="452"/>
    <x v="447"/>
    <s v="Realigned impactful artificial intelligence"/>
    <n v="4800"/>
    <n v="3045"/>
    <x v="448"/>
    <x v="0"/>
    <x v="249"/>
    <n v="98.225806451612897"/>
    <s v="US"/>
    <s v="USD"/>
    <n v="1278392400"/>
    <n v="1278478800"/>
    <x v="429"/>
    <x v="430"/>
    <b v="0"/>
    <b v="0"/>
    <s v="film &amp; video/drama"/>
    <x v="4"/>
    <s v="drama"/>
  </r>
  <r>
    <n v="453"/>
    <x v="448"/>
    <s v="Multi-layered multi-tasking secured line"/>
    <n v="182400"/>
    <n v="102749"/>
    <x v="449"/>
    <x v="0"/>
    <x v="333"/>
    <n v="87.001693480101608"/>
    <s v="US"/>
    <s v="USD"/>
    <n v="1480572000"/>
    <n v="1484114400"/>
    <x v="411"/>
    <x v="431"/>
    <b v="0"/>
    <b v="0"/>
    <s v="film &amp; video/science fiction"/>
    <x v="4"/>
    <s v="science fiction"/>
  </r>
  <r>
    <n v="454"/>
    <x v="449"/>
    <s v="Upgradable upward-trending portal"/>
    <n v="4000"/>
    <n v="1763"/>
    <x v="450"/>
    <x v="0"/>
    <x v="334"/>
    <n v="45.205128205128204"/>
    <s v="US"/>
    <s v="USD"/>
    <n v="1382331600"/>
    <n v="1385445600"/>
    <x v="430"/>
    <x v="432"/>
    <b v="0"/>
    <b v="1"/>
    <s v="film &amp; video/drama"/>
    <x v="4"/>
    <s v="drama"/>
  </r>
  <r>
    <n v="455"/>
    <x v="450"/>
    <s v="Profit-focused global product"/>
    <n v="116500"/>
    <n v="137904"/>
    <x v="451"/>
    <x v="1"/>
    <x v="335"/>
    <n v="37.001341561577675"/>
    <s v="US"/>
    <s v="USD"/>
    <n v="1316754000"/>
    <n v="1318741200"/>
    <x v="431"/>
    <x v="433"/>
    <b v="0"/>
    <b v="0"/>
    <s v="theater/plays"/>
    <x v="3"/>
    <s v="plays"/>
  </r>
  <r>
    <n v="456"/>
    <x v="451"/>
    <s v="Operative well-modulated data-warehouse"/>
    <n v="146400"/>
    <n v="152438"/>
    <x v="452"/>
    <x v="1"/>
    <x v="336"/>
    <n v="94.976947040498445"/>
    <s v="US"/>
    <s v="USD"/>
    <n v="1518242400"/>
    <n v="1518242400"/>
    <x v="432"/>
    <x v="434"/>
    <b v="0"/>
    <b v="1"/>
    <s v="music/indie rock"/>
    <x v="1"/>
    <s v="indie rock"/>
  </r>
  <r>
    <n v="457"/>
    <x v="452"/>
    <s v="Cloned asymmetric functionalities"/>
    <n v="5000"/>
    <n v="1332"/>
    <x v="453"/>
    <x v="0"/>
    <x v="337"/>
    <n v="28.956521739130434"/>
    <s v="US"/>
    <s v="USD"/>
    <n v="1476421200"/>
    <n v="1476594000"/>
    <x v="433"/>
    <x v="435"/>
    <b v="0"/>
    <b v="0"/>
    <s v="theater/plays"/>
    <x v="3"/>
    <s v="plays"/>
  </r>
  <r>
    <n v="458"/>
    <x v="453"/>
    <s v="Pre-emptive neutral portal"/>
    <n v="33800"/>
    <n v="118706"/>
    <x v="454"/>
    <x v="1"/>
    <x v="338"/>
    <n v="55.993396226415094"/>
    <s v="US"/>
    <s v="USD"/>
    <n v="1269752400"/>
    <n v="1273554000"/>
    <x v="434"/>
    <x v="436"/>
    <b v="0"/>
    <b v="0"/>
    <s v="theater/plays"/>
    <x v="3"/>
    <s v="plays"/>
  </r>
  <r>
    <n v="459"/>
    <x v="454"/>
    <s v="Switchable demand-driven help-desk"/>
    <n v="6300"/>
    <n v="5674"/>
    <x v="455"/>
    <x v="0"/>
    <x v="339"/>
    <n v="54.038095238095238"/>
    <s v="US"/>
    <s v="USD"/>
    <n v="1419746400"/>
    <n v="1421906400"/>
    <x v="435"/>
    <x v="437"/>
    <b v="0"/>
    <b v="0"/>
    <s v="film &amp; video/documentary"/>
    <x v="4"/>
    <s v="documentary"/>
  </r>
  <r>
    <n v="460"/>
    <x v="455"/>
    <s v="Business-focused static ability"/>
    <n v="2400"/>
    <n v="4119"/>
    <x v="456"/>
    <x v="1"/>
    <x v="126"/>
    <n v="82.38"/>
    <s v="US"/>
    <s v="USD"/>
    <n v="1281330000"/>
    <n v="1281589200"/>
    <x v="8"/>
    <x v="438"/>
    <b v="0"/>
    <b v="0"/>
    <s v="theater/plays"/>
    <x v="3"/>
    <s v="plays"/>
  </r>
  <r>
    <n v="461"/>
    <x v="456"/>
    <s v="Networked secondary structure"/>
    <n v="98800"/>
    <n v="139354"/>
    <x v="457"/>
    <x v="1"/>
    <x v="340"/>
    <n v="66.997115384615384"/>
    <s v="US"/>
    <s v="USD"/>
    <n v="1398661200"/>
    <n v="1400389200"/>
    <x v="436"/>
    <x v="439"/>
    <b v="0"/>
    <b v="0"/>
    <s v="film &amp; video/drama"/>
    <x v="4"/>
    <s v="drama"/>
  </r>
  <r>
    <n v="462"/>
    <x v="457"/>
    <s v="Total multimedia website"/>
    <n v="188800"/>
    <n v="57734"/>
    <x v="458"/>
    <x v="0"/>
    <x v="341"/>
    <n v="107.91401869158878"/>
    <s v="US"/>
    <s v="USD"/>
    <n v="1359525600"/>
    <n v="1362808800"/>
    <x v="385"/>
    <x v="440"/>
    <b v="0"/>
    <b v="0"/>
    <s v="games/mobile games"/>
    <x v="6"/>
    <s v="mobile games"/>
  </r>
  <r>
    <n v="463"/>
    <x v="458"/>
    <s v="Cross-platform upward-trending parallelism"/>
    <n v="134300"/>
    <n v="145265"/>
    <x v="459"/>
    <x v="1"/>
    <x v="342"/>
    <n v="69.009501187648453"/>
    <s v="US"/>
    <s v="USD"/>
    <n v="1388469600"/>
    <n v="1388815200"/>
    <x v="437"/>
    <x v="441"/>
    <b v="0"/>
    <b v="0"/>
    <s v="film &amp; video/animation"/>
    <x v="4"/>
    <s v="animation"/>
  </r>
  <r>
    <n v="464"/>
    <x v="459"/>
    <s v="Pre-emptive mission-critical hardware"/>
    <n v="71200"/>
    <n v="95020"/>
    <x v="460"/>
    <x v="1"/>
    <x v="343"/>
    <n v="39.006568144499177"/>
    <s v="US"/>
    <s v="USD"/>
    <n v="1518328800"/>
    <n v="1519538400"/>
    <x v="438"/>
    <x v="442"/>
    <b v="0"/>
    <b v="0"/>
    <s v="theater/plays"/>
    <x v="3"/>
    <s v="plays"/>
  </r>
  <r>
    <n v="465"/>
    <x v="460"/>
    <s v="Up-sized responsive protocol"/>
    <n v="4700"/>
    <n v="8829"/>
    <x v="461"/>
    <x v="1"/>
    <x v="175"/>
    <n v="110.3625"/>
    <s v="US"/>
    <s v="USD"/>
    <n v="1517032800"/>
    <n v="1517810400"/>
    <x v="439"/>
    <x v="443"/>
    <b v="0"/>
    <b v="0"/>
    <s v="publishing/translations"/>
    <x v="5"/>
    <s v="translations"/>
  </r>
  <r>
    <n v="466"/>
    <x v="461"/>
    <s v="Pre-emptive transitional frame"/>
    <n v="1200"/>
    <n v="3984"/>
    <x v="462"/>
    <x v="1"/>
    <x v="344"/>
    <n v="94.857142857142861"/>
    <s v="US"/>
    <s v="USD"/>
    <n v="1368594000"/>
    <n v="1370581200"/>
    <x v="440"/>
    <x v="444"/>
    <b v="0"/>
    <b v="1"/>
    <s v="technology/wearables"/>
    <x v="2"/>
    <s v="wearables"/>
  </r>
  <r>
    <n v="467"/>
    <x v="462"/>
    <s v="Profit-focused content-based application"/>
    <n v="1400"/>
    <n v="8053"/>
    <x v="463"/>
    <x v="1"/>
    <x v="279"/>
    <n v="57.935251798561154"/>
    <s v="CA"/>
    <s v="CAD"/>
    <n v="1448258400"/>
    <n v="1448863200"/>
    <x v="441"/>
    <x v="445"/>
    <b v="0"/>
    <b v="1"/>
    <s v="technology/web"/>
    <x v="2"/>
    <s v="web"/>
  </r>
  <r>
    <n v="468"/>
    <x v="463"/>
    <s v="Streamlined neutral analyzer"/>
    <n v="4000"/>
    <n v="1620"/>
    <x v="464"/>
    <x v="0"/>
    <x v="36"/>
    <n v="101.25"/>
    <s v="US"/>
    <s v="USD"/>
    <n v="1555218000"/>
    <n v="1556600400"/>
    <x v="442"/>
    <x v="368"/>
    <b v="0"/>
    <b v="0"/>
    <s v="theater/plays"/>
    <x v="3"/>
    <s v="plays"/>
  </r>
  <r>
    <n v="469"/>
    <x v="464"/>
    <s v="Assimilated neutral utilization"/>
    <n v="5600"/>
    <n v="10328"/>
    <x v="465"/>
    <x v="1"/>
    <x v="122"/>
    <n v="64.95597484276729"/>
    <s v="US"/>
    <s v="USD"/>
    <n v="1431925200"/>
    <n v="1432098000"/>
    <x v="443"/>
    <x v="446"/>
    <b v="0"/>
    <b v="0"/>
    <s v="film &amp; video/drama"/>
    <x v="4"/>
    <s v="drama"/>
  </r>
  <r>
    <n v="470"/>
    <x v="465"/>
    <s v="Extended dedicated archive"/>
    <n v="3600"/>
    <n v="10289"/>
    <x v="466"/>
    <x v="1"/>
    <x v="345"/>
    <n v="27.00524934383202"/>
    <s v="US"/>
    <s v="USD"/>
    <n v="1481522400"/>
    <n v="1482127200"/>
    <x v="315"/>
    <x v="447"/>
    <b v="0"/>
    <b v="0"/>
    <s v="technology/wearables"/>
    <x v="2"/>
    <s v="wearables"/>
  </r>
  <r>
    <n v="471"/>
    <x v="197"/>
    <s v="Configurable static help-desk"/>
    <n v="3100"/>
    <n v="9889"/>
    <x v="467"/>
    <x v="1"/>
    <x v="346"/>
    <n v="50.97422680412371"/>
    <s v="GB"/>
    <s v="GBP"/>
    <n v="1335934800"/>
    <n v="1335934800"/>
    <x v="444"/>
    <x v="448"/>
    <b v="0"/>
    <b v="1"/>
    <s v="food/food trucks"/>
    <x v="0"/>
    <s v="food trucks"/>
  </r>
  <r>
    <n v="472"/>
    <x v="466"/>
    <s v="Self-enabling clear-thinking framework"/>
    <n v="153800"/>
    <n v="60342"/>
    <x v="468"/>
    <x v="0"/>
    <x v="347"/>
    <n v="104.94260869565217"/>
    <s v="US"/>
    <s v="USD"/>
    <n v="1552280400"/>
    <n v="1556946000"/>
    <x v="445"/>
    <x v="178"/>
    <b v="0"/>
    <b v="0"/>
    <s v="music/rock"/>
    <x v="1"/>
    <s v="rock"/>
  </r>
  <r>
    <n v="473"/>
    <x v="467"/>
    <s v="Assimilated fault-tolerant capacity"/>
    <n v="5000"/>
    <n v="8907"/>
    <x v="469"/>
    <x v="1"/>
    <x v="88"/>
    <n v="84.028301886792448"/>
    <s v="US"/>
    <s v="USD"/>
    <n v="1529989200"/>
    <n v="1530075600"/>
    <x v="446"/>
    <x v="449"/>
    <b v="0"/>
    <b v="0"/>
    <s v="music/electric music"/>
    <x v="1"/>
    <s v="electric music"/>
  </r>
  <r>
    <n v="474"/>
    <x v="468"/>
    <s v="Enhanced neutral ability"/>
    <n v="4000"/>
    <n v="14606"/>
    <x v="470"/>
    <x v="1"/>
    <x v="23"/>
    <n v="102.85915492957747"/>
    <s v="US"/>
    <s v="USD"/>
    <n v="1418709600"/>
    <n v="1418796000"/>
    <x v="447"/>
    <x v="450"/>
    <b v="0"/>
    <b v="0"/>
    <s v="film &amp; video/television"/>
    <x v="4"/>
    <s v="television"/>
  </r>
  <r>
    <n v="475"/>
    <x v="469"/>
    <s v="Function-based attitude-oriented groupware"/>
    <n v="7400"/>
    <n v="8432"/>
    <x v="471"/>
    <x v="1"/>
    <x v="57"/>
    <n v="39.962085308056871"/>
    <s v="US"/>
    <s v="USD"/>
    <n v="1372136400"/>
    <n v="1372482000"/>
    <x v="448"/>
    <x v="451"/>
    <b v="0"/>
    <b v="1"/>
    <s v="publishing/translations"/>
    <x v="5"/>
    <s v="translations"/>
  </r>
  <r>
    <n v="476"/>
    <x v="470"/>
    <s v="Optional solution-oriented instruction set"/>
    <n v="191500"/>
    <n v="57122"/>
    <x v="472"/>
    <x v="0"/>
    <x v="348"/>
    <n v="51.001785714285717"/>
    <s v="US"/>
    <s v="USD"/>
    <n v="1533877200"/>
    <n v="1534395600"/>
    <x v="342"/>
    <x v="452"/>
    <b v="0"/>
    <b v="0"/>
    <s v="publishing/fiction"/>
    <x v="5"/>
    <s v="fiction"/>
  </r>
  <r>
    <n v="477"/>
    <x v="471"/>
    <s v="Organic object-oriented core"/>
    <n v="8500"/>
    <n v="4613"/>
    <x v="473"/>
    <x v="0"/>
    <x v="86"/>
    <n v="40.823008849557525"/>
    <s v="US"/>
    <s v="USD"/>
    <n v="1309064400"/>
    <n v="1311397200"/>
    <x v="449"/>
    <x v="453"/>
    <b v="0"/>
    <b v="0"/>
    <s v="film &amp; video/science fiction"/>
    <x v="4"/>
    <s v="science fiction"/>
  </r>
  <r>
    <n v="478"/>
    <x v="472"/>
    <s v="Balanced impactful circuit"/>
    <n v="68800"/>
    <n v="162603"/>
    <x v="474"/>
    <x v="1"/>
    <x v="349"/>
    <n v="58.999637155297535"/>
    <s v="US"/>
    <s v="USD"/>
    <n v="1425877200"/>
    <n v="1426914000"/>
    <x v="450"/>
    <x v="454"/>
    <b v="0"/>
    <b v="0"/>
    <s v="technology/wearables"/>
    <x v="2"/>
    <s v="wearables"/>
  </r>
  <r>
    <n v="479"/>
    <x v="473"/>
    <s v="Future-proofed heuristic encryption"/>
    <n v="2400"/>
    <n v="12310"/>
    <x v="475"/>
    <x v="1"/>
    <x v="350"/>
    <n v="71.156069364161851"/>
    <s v="GB"/>
    <s v="GBP"/>
    <n v="1501304400"/>
    <n v="1501477200"/>
    <x v="451"/>
    <x v="455"/>
    <b v="0"/>
    <b v="0"/>
    <s v="food/food trucks"/>
    <x v="0"/>
    <s v="food trucks"/>
  </r>
  <r>
    <n v="480"/>
    <x v="474"/>
    <s v="Balanced bifurcated leverage"/>
    <n v="8600"/>
    <n v="8656"/>
    <x v="476"/>
    <x v="1"/>
    <x v="215"/>
    <n v="99.494252873563212"/>
    <s v="US"/>
    <s v="USD"/>
    <n v="1268287200"/>
    <n v="1269061200"/>
    <x v="452"/>
    <x v="456"/>
    <b v="0"/>
    <b v="1"/>
    <s v="photography/photography books"/>
    <x v="7"/>
    <s v="photography books"/>
  </r>
  <r>
    <n v="481"/>
    <x v="475"/>
    <s v="Sharable discrete budgetary management"/>
    <n v="196600"/>
    <n v="159931"/>
    <x v="477"/>
    <x v="0"/>
    <x v="351"/>
    <n v="103.98634590377114"/>
    <s v="US"/>
    <s v="USD"/>
    <n v="1412139600"/>
    <n v="1415772000"/>
    <x v="453"/>
    <x v="457"/>
    <b v="0"/>
    <b v="1"/>
    <s v="theater/plays"/>
    <x v="3"/>
    <s v="plays"/>
  </r>
  <r>
    <n v="482"/>
    <x v="476"/>
    <s v="Focused solution-oriented instruction set"/>
    <n v="4200"/>
    <n v="689"/>
    <x v="478"/>
    <x v="0"/>
    <x v="352"/>
    <n v="76.555555555555557"/>
    <s v="US"/>
    <s v="USD"/>
    <n v="1330063200"/>
    <n v="1331013600"/>
    <x v="454"/>
    <x v="458"/>
    <b v="0"/>
    <b v="1"/>
    <s v="publishing/fiction"/>
    <x v="5"/>
    <s v="fiction"/>
  </r>
  <r>
    <n v="483"/>
    <x v="477"/>
    <s v="Down-sized actuating infrastructure"/>
    <n v="91400"/>
    <n v="48236"/>
    <x v="479"/>
    <x v="0"/>
    <x v="353"/>
    <n v="87.068592057761734"/>
    <s v="US"/>
    <s v="USD"/>
    <n v="1576130400"/>
    <n v="1576735200"/>
    <x v="455"/>
    <x v="459"/>
    <b v="0"/>
    <b v="0"/>
    <s v="theater/plays"/>
    <x v="3"/>
    <s v="plays"/>
  </r>
  <r>
    <n v="484"/>
    <x v="478"/>
    <s v="Synergistic cohesive adapter"/>
    <n v="29600"/>
    <n v="77021"/>
    <x v="480"/>
    <x v="1"/>
    <x v="354"/>
    <n v="48.99554707379135"/>
    <s v="GB"/>
    <s v="GBP"/>
    <n v="1407128400"/>
    <n v="1411362000"/>
    <x v="456"/>
    <x v="460"/>
    <b v="0"/>
    <b v="1"/>
    <s v="food/food trucks"/>
    <x v="0"/>
    <s v="food trucks"/>
  </r>
  <r>
    <n v="485"/>
    <x v="479"/>
    <s v="Quality-focused mission-critical structure"/>
    <n v="90600"/>
    <n v="27844"/>
    <x v="481"/>
    <x v="0"/>
    <x v="355"/>
    <n v="42.969135802469133"/>
    <s v="GB"/>
    <s v="GBP"/>
    <n v="1560142800"/>
    <n v="1563685200"/>
    <x v="457"/>
    <x v="461"/>
    <b v="0"/>
    <b v="0"/>
    <s v="theater/plays"/>
    <x v="3"/>
    <s v="plays"/>
  </r>
  <r>
    <n v="486"/>
    <x v="480"/>
    <s v="Compatible exuding Graphical User Interface"/>
    <n v="5200"/>
    <n v="702"/>
    <x v="482"/>
    <x v="0"/>
    <x v="356"/>
    <n v="33.428571428571431"/>
    <s v="GB"/>
    <s v="GBP"/>
    <n v="1520575200"/>
    <n v="1521867600"/>
    <x v="458"/>
    <x v="462"/>
    <b v="0"/>
    <b v="1"/>
    <s v="publishing/translations"/>
    <x v="5"/>
    <s v="translations"/>
  </r>
  <r>
    <n v="487"/>
    <x v="481"/>
    <s v="Monitored 24/7 time-frame"/>
    <n v="110300"/>
    <n v="197024"/>
    <x v="483"/>
    <x v="1"/>
    <x v="357"/>
    <n v="83.982949701619773"/>
    <s v="US"/>
    <s v="USD"/>
    <n v="1492664400"/>
    <n v="1495515600"/>
    <x v="459"/>
    <x v="463"/>
    <b v="0"/>
    <b v="0"/>
    <s v="theater/plays"/>
    <x v="3"/>
    <s v="plays"/>
  </r>
  <r>
    <n v="488"/>
    <x v="482"/>
    <s v="Virtual secondary open architecture"/>
    <n v="5300"/>
    <n v="11663"/>
    <x v="484"/>
    <x v="1"/>
    <x v="127"/>
    <n v="101.41739130434783"/>
    <s v="US"/>
    <s v="USD"/>
    <n v="1454479200"/>
    <n v="1455948000"/>
    <x v="460"/>
    <x v="464"/>
    <b v="0"/>
    <b v="0"/>
    <s v="theater/plays"/>
    <x v="3"/>
    <s v="plays"/>
  </r>
  <r>
    <n v="489"/>
    <x v="483"/>
    <s v="Down-sized mobile time-frame"/>
    <n v="9200"/>
    <n v="9339"/>
    <x v="485"/>
    <x v="1"/>
    <x v="72"/>
    <n v="109.87058823529412"/>
    <s v="IT"/>
    <s v="EUR"/>
    <n v="1281934800"/>
    <n v="1282366800"/>
    <x v="461"/>
    <x v="465"/>
    <b v="0"/>
    <b v="0"/>
    <s v="technology/wearables"/>
    <x v="2"/>
    <s v="wearables"/>
  </r>
  <r>
    <n v="490"/>
    <x v="484"/>
    <s v="Innovative disintermediate encryption"/>
    <n v="2400"/>
    <n v="4596"/>
    <x v="486"/>
    <x v="1"/>
    <x v="358"/>
    <n v="31.916666666666668"/>
    <s v="US"/>
    <s v="USD"/>
    <n v="1573970400"/>
    <n v="1574575200"/>
    <x v="462"/>
    <x v="466"/>
    <b v="0"/>
    <b v="0"/>
    <s v="journalism/audio"/>
    <x v="8"/>
    <s v="audio"/>
  </r>
  <r>
    <n v="491"/>
    <x v="485"/>
    <s v="Universal contextually-based knowledgebase"/>
    <n v="56800"/>
    <n v="173437"/>
    <x v="487"/>
    <x v="1"/>
    <x v="120"/>
    <n v="70.993450675399103"/>
    <s v="US"/>
    <s v="USD"/>
    <n v="1372654800"/>
    <n v="1374901200"/>
    <x v="463"/>
    <x v="467"/>
    <b v="0"/>
    <b v="1"/>
    <s v="food/food trucks"/>
    <x v="0"/>
    <s v="food trucks"/>
  </r>
  <r>
    <n v="492"/>
    <x v="486"/>
    <s v="Persevering interactive matrix"/>
    <n v="191000"/>
    <n v="45831"/>
    <x v="488"/>
    <x v="3"/>
    <x v="359"/>
    <n v="77.026890756302521"/>
    <s v="US"/>
    <s v="USD"/>
    <n v="1275886800"/>
    <n v="1278910800"/>
    <x v="464"/>
    <x v="468"/>
    <b v="1"/>
    <b v="1"/>
    <s v="film &amp; video/shorts"/>
    <x v="4"/>
    <s v="shorts"/>
  </r>
  <r>
    <n v="493"/>
    <x v="487"/>
    <s v="Seamless background framework"/>
    <n v="900"/>
    <n v="6514"/>
    <x v="489"/>
    <x v="1"/>
    <x v="251"/>
    <n v="101.78125"/>
    <s v="US"/>
    <s v="USD"/>
    <n v="1561784400"/>
    <n v="1562907600"/>
    <x v="465"/>
    <x v="469"/>
    <b v="0"/>
    <b v="0"/>
    <s v="photography/photography books"/>
    <x v="7"/>
    <s v="photography books"/>
  </r>
  <r>
    <n v="494"/>
    <x v="488"/>
    <s v="Balanced upward-trending productivity"/>
    <n v="2500"/>
    <n v="13684"/>
    <x v="490"/>
    <x v="1"/>
    <x v="360"/>
    <n v="51.059701492537314"/>
    <s v="US"/>
    <s v="USD"/>
    <n v="1332392400"/>
    <n v="1332478800"/>
    <x v="466"/>
    <x v="470"/>
    <b v="0"/>
    <b v="0"/>
    <s v="technology/wearables"/>
    <x v="2"/>
    <s v="wearables"/>
  </r>
  <r>
    <n v="495"/>
    <x v="489"/>
    <s v="Centralized clear-thinking solution"/>
    <n v="3200"/>
    <n v="13264"/>
    <x v="491"/>
    <x v="1"/>
    <x v="135"/>
    <n v="68.02051282051282"/>
    <s v="DK"/>
    <s v="DKK"/>
    <n v="1402376400"/>
    <n v="1402722000"/>
    <x v="467"/>
    <x v="471"/>
    <b v="0"/>
    <b v="0"/>
    <s v="theater/plays"/>
    <x v="3"/>
    <s v="plays"/>
  </r>
  <r>
    <n v="496"/>
    <x v="490"/>
    <s v="Optimized bi-directional extranet"/>
    <n v="183800"/>
    <n v="1667"/>
    <x v="492"/>
    <x v="0"/>
    <x v="71"/>
    <n v="30.87037037037037"/>
    <s v="US"/>
    <s v="USD"/>
    <n v="1495342800"/>
    <n v="1496811600"/>
    <x v="468"/>
    <x v="472"/>
    <b v="0"/>
    <b v="0"/>
    <s v="film &amp; video/animation"/>
    <x v="4"/>
    <s v="animation"/>
  </r>
  <r>
    <n v="497"/>
    <x v="491"/>
    <s v="Intuitive actuating benchmark"/>
    <n v="9800"/>
    <n v="3349"/>
    <x v="493"/>
    <x v="0"/>
    <x v="53"/>
    <n v="27.908333333333335"/>
    <s v="US"/>
    <s v="USD"/>
    <n v="1482213600"/>
    <n v="1482213600"/>
    <x v="469"/>
    <x v="473"/>
    <b v="0"/>
    <b v="1"/>
    <s v="technology/wearables"/>
    <x v="2"/>
    <s v="wearables"/>
  </r>
  <r>
    <n v="498"/>
    <x v="492"/>
    <s v="Devolved background project"/>
    <n v="193400"/>
    <n v="46317"/>
    <x v="494"/>
    <x v="0"/>
    <x v="361"/>
    <n v="79.994818652849744"/>
    <s v="DK"/>
    <s v="DKK"/>
    <n v="1420092000"/>
    <n v="1420264800"/>
    <x v="470"/>
    <x v="474"/>
    <b v="0"/>
    <b v="0"/>
    <s v="technology/web"/>
    <x v="2"/>
    <s v="web"/>
  </r>
  <r>
    <n v="499"/>
    <x v="493"/>
    <s v="Reverse-engineered executive emulation"/>
    <n v="163800"/>
    <n v="78743"/>
    <x v="495"/>
    <x v="0"/>
    <x v="362"/>
    <n v="38.003378378378379"/>
    <s v="US"/>
    <s v="USD"/>
    <n v="1458018000"/>
    <n v="1458450000"/>
    <x v="471"/>
    <x v="475"/>
    <b v="0"/>
    <b v="1"/>
    <s v="film &amp; video/documentary"/>
    <x v="4"/>
    <s v="documentary"/>
  </r>
  <r>
    <n v="500"/>
    <x v="494"/>
    <s v="Team-oriented clear-thinking matrix"/>
    <n v="100"/>
    <n v="0"/>
    <x v="0"/>
    <x v="0"/>
    <x v="0"/>
    <e v="#DIV/0!"/>
    <s v="US"/>
    <s v="USD"/>
    <n v="1367384400"/>
    <n v="1369803600"/>
    <x v="472"/>
    <x v="380"/>
    <b v="0"/>
    <b v="1"/>
    <s v="theater/plays"/>
    <x v="3"/>
    <s v="plays"/>
  </r>
  <r>
    <n v="501"/>
    <x v="495"/>
    <s v="Focused coherent methodology"/>
    <n v="153600"/>
    <n v="107743"/>
    <x v="496"/>
    <x v="0"/>
    <x v="363"/>
    <n v="59.990534521158132"/>
    <s v="US"/>
    <s v="USD"/>
    <n v="1363064400"/>
    <n v="1363237200"/>
    <x v="473"/>
    <x v="353"/>
    <b v="0"/>
    <b v="0"/>
    <s v="film &amp; video/documentary"/>
    <x v="4"/>
    <s v="documentary"/>
  </r>
  <r>
    <n v="502"/>
    <x v="212"/>
    <s v="Reduced context-sensitive complexity"/>
    <n v="1300"/>
    <n v="6889"/>
    <x v="497"/>
    <x v="1"/>
    <x v="129"/>
    <n v="37.037634408602152"/>
    <s v="AU"/>
    <s v="AUD"/>
    <n v="1343365200"/>
    <n v="1345870800"/>
    <x v="474"/>
    <x v="476"/>
    <b v="0"/>
    <b v="1"/>
    <s v="games/video games"/>
    <x v="6"/>
    <s v="video games"/>
  </r>
  <r>
    <n v="503"/>
    <x v="496"/>
    <s v="Decentralized 4thgeneration time-frame"/>
    <n v="25500"/>
    <n v="45983"/>
    <x v="498"/>
    <x v="1"/>
    <x v="364"/>
    <n v="99.963043478260872"/>
    <s v="US"/>
    <s v="USD"/>
    <n v="1435726800"/>
    <n v="1437454800"/>
    <x v="72"/>
    <x v="477"/>
    <b v="0"/>
    <b v="0"/>
    <s v="film &amp; video/drama"/>
    <x v="4"/>
    <s v="drama"/>
  </r>
  <r>
    <n v="504"/>
    <x v="497"/>
    <s v="De-engineered cohesive moderator"/>
    <n v="7500"/>
    <n v="6924"/>
    <x v="499"/>
    <x v="0"/>
    <x v="197"/>
    <n v="111.6774193548387"/>
    <s v="IT"/>
    <s v="EUR"/>
    <n v="1431925200"/>
    <n v="1432011600"/>
    <x v="443"/>
    <x v="478"/>
    <b v="0"/>
    <b v="0"/>
    <s v="music/rock"/>
    <x v="1"/>
    <s v="rock"/>
  </r>
  <r>
    <n v="505"/>
    <x v="498"/>
    <s v="Ameliorated explicit parallelism"/>
    <n v="89900"/>
    <n v="12497"/>
    <x v="500"/>
    <x v="0"/>
    <x v="365"/>
    <n v="36.014409221902014"/>
    <s v="US"/>
    <s v="USD"/>
    <n v="1362722400"/>
    <n v="1366347600"/>
    <x v="475"/>
    <x v="479"/>
    <b v="0"/>
    <b v="1"/>
    <s v="publishing/radio &amp; podcasts"/>
    <x v="5"/>
    <s v="radio &amp; podcasts"/>
  </r>
  <r>
    <n v="506"/>
    <x v="499"/>
    <s v="Customizable background monitoring"/>
    <n v="18000"/>
    <n v="166874"/>
    <x v="501"/>
    <x v="1"/>
    <x v="366"/>
    <n v="66.010284810126578"/>
    <s v="US"/>
    <s v="USD"/>
    <n v="1511416800"/>
    <n v="1512885600"/>
    <x v="81"/>
    <x v="480"/>
    <b v="0"/>
    <b v="1"/>
    <s v="theater/plays"/>
    <x v="3"/>
    <s v="plays"/>
  </r>
  <r>
    <n v="507"/>
    <x v="500"/>
    <s v="Compatible well-modulated budgetary management"/>
    <n v="2100"/>
    <n v="837"/>
    <x v="502"/>
    <x v="0"/>
    <x v="161"/>
    <n v="44.05263157894737"/>
    <s v="US"/>
    <s v="USD"/>
    <n v="1365483600"/>
    <n v="1369717200"/>
    <x v="476"/>
    <x v="481"/>
    <b v="0"/>
    <b v="1"/>
    <s v="technology/web"/>
    <x v="2"/>
    <s v="web"/>
  </r>
  <r>
    <n v="508"/>
    <x v="501"/>
    <s v="Up-sized radical pricing structure"/>
    <n v="172700"/>
    <n v="193820"/>
    <x v="503"/>
    <x v="1"/>
    <x v="367"/>
    <n v="52.999726551818434"/>
    <s v="US"/>
    <s v="USD"/>
    <n v="1532840400"/>
    <n v="1534654800"/>
    <x v="192"/>
    <x v="482"/>
    <b v="0"/>
    <b v="0"/>
    <s v="theater/plays"/>
    <x v="3"/>
    <s v="plays"/>
  </r>
  <r>
    <n v="509"/>
    <x v="173"/>
    <s v="Robust zero-defect project"/>
    <n v="168500"/>
    <n v="119510"/>
    <x v="504"/>
    <x v="0"/>
    <x v="368"/>
    <n v="95"/>
    <s v="US"/>
    <s v="USD"/>
    <n v="1336194000"/>
    <n v="1337058000"/>
    <x v="477"/>
    <x v="483"/>
    <b v="0"/>
    <b v="0"/>
    <s v="theater/plays"/>
    <x v="3"/>
    <s v="plays"/>
  </r>
  <r>
    <n v="510"/>
    <x v="502"/>
    <s v="Re-engineered mobile task-force"/>
    <n v="7800"/>
    <n v="9289"/>
    <x v="505"/>
    <x v="1"/>
    <x v="54"/>
    <n v="70.908396946564892"/>
    <s v="AU"/>
    <s v="AUD"/>
    <n v="1527742800"/>
    <n v="1529816400"/>
    <x v="478"/>
    <x v="484"/>
    <b v="0"/>
    <b v="0"/>
    <s v="film &amp; video/drama"/>
    <x v="4"/>
    <s v="drama"/>
  </r>
  <r>
    <n v="511"/>
    <x v="503"/>
    <s v="User-centric intangible neural-net"/>
    <n v="147800"/>
    <n v="35498"/>
    <x v="506"/>
    <x v="0"/>
    <x v="369"/>
    <n v="98.060773480662988"/>
    <s v="US"/>
    <s v="USD"/>
    <n v="1564030800"/>
    <n v="1564894800"/>
    <x v="479"/>
    <x v="265"/>
    <b v="0"/>
    <b v="0"/>
    <s v="theater/plays"/>
    <x v="3"/>
    <s v="plays"/>
  </r>
  <r>
    <n v="512"/>
    <x v="504"/>
    <s v="Organized explicit core"/>
    <n v="9100"/>
    <n v="12678"/>
    <x v="507"/>
    <x v="1"/>
    <x v="370"/>
    <n v="53.046025104602514"/>
    <s v="US"/>
    <s v="USD"/>
    <n v="1404536400"/>
    <n v="1404622800"/>
    <x v="480"/>
    <x v="485"/>
    <b v="0"/>
    <b v="1"/>
    <s v="games/video games"/>
    <x v="6"/>
    <s v="video games"/>
  </r>
  <r>
    <n v="513"/>
    <x v="505"/>
    <s v="Synchronized 6thgeneration adapter"/>
    <n v="8300"/>
    <n v="3260"/>
    <x v="508"/>
    <x v="3"/>
    <x v="164"/>
    <n v="93.142857142857139"/>
    <s v="US"/>
    <s v="USD"/>
    <n v="1284008400"/>
    <n v="1284181200"/>
    <x v="180"/>
    <x v="486"/>
    <b v="0"/>
    <b v="0"/>
    <s v="film &amp; video/television"/>
    <x v="4"/>
    <s v="television"/>
  </r>
  <r>
    <n v="514"/>
    <x v="506"/>
    <s v="Centralized motivating capacity"/>
    <n v="138700"/>
    <n v="31123"/>
    <x v="509"/>
    <x v="3"/>
    <x v="371"/>
    <n v="58.945075757575758"/>
    <s v="CH"/>
    <s v="CHF"/>
    <n v="1386309600"/>
    <n v="1386741600"/>
    <x v="481"/>
    <x v="412"/>
    <b v="0"/>
    <b v="1"/>
    <s v="music/rock"/>
    <x v="1"/>
    <s v="rock"/>
  </r>
  <r>
    <n v="515"/>
    <x v="507"/>
    <s v="Phased 24hour flexibility"/>
    <n v="8600"/>
    <n v="4797"/>
    <x v="510"/>
    <x v="0"/>
    <x v="221"/>
    <n v="36.067669172932334"/>
    <s v="CA"/>
    <s v="CAD"/>
    <n v="1324620000"/>
    <n v="1324792800"/>
    <x v="482"/>
    <x v="487"/>
    <b v="0"/>
    <b v="1"/>
    <s v="theater/plays"/>
    <x v="3"/>
    <s v="plays"/>
  </r>
  <r>
    <n v="516"/>
    <x v="508"/>
    <s v="Exclusive 5thgeneration structure"/>
    <n v="125400"/>
    <n v="53324"/>
    <x v="511"/>
    <x v="0"/>
    <x v="372"/>
    <n v="63.030732860520096"/>
    <s v="US"/>
    <s v="USD"/>
    <n v="1281070800"/>
    <n v="1284354000"/>
    <x v="194"/>
    <x v="488"/>
    <b v="0"/>
    <b v="0"/>
    <s v="publishing/nonfiction"/>
    <x v="5"/>
    <s v="nonfiction"/>
  </r>
  <r>
    <n v="517"/>
    <x v="509"/>
    <s v="Multi-tiered maximized orchestration"/>
    <n v="5900"/>
    <n v="6608"/>
    <x v="512"/>
    <x v="1"/>
    <x v="373"/>
    <n v="84.717948717948715"/>
    <s v="US"/>
    <s v="USD"/>
    <n v="1493960400"/>
    <n v="1494392400"/>
    <x v="483"/>
    <x v="489"/>
    <b v="0"/>
    <b v="0"/>
    <s v="food/food trucks"/>
    <x v="0"/>
    <s v="food trucks"/>
  </r>
  <r>
    <n v="518"/>
    <x v="510"/>
    <s v="Open-architected uniform instruction set"/>
    <n v="8800"/>
    <n v="622"/>
    <x v="513"/>
    <x v="0"/>
    <x v="234"/>
    <n v="62.2"/>
    <s v="US"/>
    <s v="USD"/>
    <n v="1519365600"/>
    <n v="1519538400"/>
    <x v="484"/>
    <x v="442"/>
    <b v="0"/>
    <b v="1"/>
    <s v="film &amp; video/animation"/>
    <x v="4"/>
    <s v="animation"/>
  </r>
  <r>
    <n v="519"/>
    <x v="511"/>
    <s v="Exclusive asymmetric analyzer"/>
    <n v="177700"/>
    <n v="180802"/>
    <x v="514"/>
    <x v="1"/>
    <x v="374"/>
    <n v="101.97518330513255"/>
    <s v="US"/>
    <s v="USD"/>
    <n v="1420696800"/>
    <n v="1421906400"/>
    <x v="355"/>
    <x v="437"/>
    <b v="0"/>
    <b v="1"/>
    <s v="music/rock"/>
    <x v="1"/>
    <s v="rock"/>
  </r>
  <r>
    <n v="520"/>
    <x v="512"/>
    <s v="Organic radical collaboration"/>
    <n v="800"/>
    <n v="3406"/>
    <x v="515"/>
    <x v="1"/>
    <x v="235"/>
    <n v="106.4375"/>
    <s v="US"/>
    <s v="USD"/>
    <n v="1555650000"/>
    <n v="1555909200"/>
    <x v="485"/>
    <x v="490"/>
    <b v="0"/>
    <b v="0"/>
    <s v="theater/plays"/>
    <x v="3"/>
    <s v="plays"/>
  </r>
  <r>
    <n v="521"/>
    <x v="513"/>
    <s v="Function-based multi-state software"/>
    <n v="7600"/>
    <n v="11061"/>
    <x v="516"/>
    <x v="1"/>
    <x v="375"/>
    <n v="29.975609756097562"/>
    <s v="US"/>
    <s v="USD"/>
    <n v="1471928400"/>
    <n v="1472446800"/>
    <x v="486"/>
    <x v="491"/>
    <b v="0"/>
    <b v="1"/>
    <s v="film &amp; video/drama"/>
    <x v="4"/>
    <s v="drama"/>
  </r>
  <r>
    <n v="522"/>
    <x v="514"/>
    <s v="Innovative static budgetary management"/>
    <n v="50500"/>
    <n v="16389"/>
    <x v="517"/>
    <x v="0"/>
    <x v="271"/>
    <n v="85.806282722513089"/>
    <s v="US"/>
    <s v="USD"/>
    <n v="1341291600"/>
    <n v="1342328400"/>
    <x v="487"/>
    <x v="163"/>
    <b v="0"/>
    <b v="0"/>
    <s v="film &amp; video/shorts"/>
    <x v="4"/>
    <s v="shorts"/>
  </r>
  <r>
    <n v="523"/>
    <x v="515"/>
    <s v="Triple-buffered holistic ability"/>
    <n v="900"/>
    <n v="6303"/>
    <x v="518"/>
    <x v="1"/>
    <x v="121"/>
    <n v="70.82022471910112"/>
    <s v="US"/>
    <s v="USD"/>
    <n v="1267682400"/>
    <n v="1268114400"/>
    <x v="488"/>
    <x v="492"/>
    <b v="0"/>
    <b v="0"/>
    <s v="film &amp; video/shorts"/>
    <x v="4"/>
    <s v="shorts"/>
  </r>
  <r>
    <n v="524"/>
    <x v="516"/>
    <s v="Diverse scalable superstructure"/>
    <n v="96700"/>
    <n v="81136"/>
    <x v="519"/>
    <x v="0"/>
    <x v="376"/>
    <n v="40.998484082870135"/>
    <s v="US"/>
    <s v="USD"/>
    <n v="1272258000"/>
    <n v="1273381200"/>
    <x v="489"/>
    <x v="493"/>
    <b v="0"/>
    <b v="0"/>
    <s v="theater/plays"/>
    <x v="3"/>
    <s v="plays"/>
  </r>
  <r>
    <n v="525"/>
    <x v="517"/>
    <s v="Balanced leadingedge data-warehouse"/>
    <n v="2100"/>
    <n v="1768"/>
    <x v="520"/>
    <x v="0"/>
    <x v="377"/>
    <n v="28.063492063492063"/>
    <s v="US"/>
    <s v="USD"/>
    <n v="1290492000"/>
    <n v="1290837600"/>
    <x v="490"/>
    <x v="494"/>
    <b v="0"/>
    <b v="0"/>
    <s v="technology/wearables"/>
    <x v="2"/>
    <s v="wearables"/>
  </r>
  <r>
    <n v="526"/>
    <x v="518"/>
    <s v="Digitized bandwidth-monitored open architecture"/>
    <n v="8300"/>
    <n v="12944"/>
    <x v="521"/>
    <x v="1"/>
    <x v="98"/>
    <n v="88.054421768707485"/>
    <s v="US"/>
    <s v="USD"/>
    <n v="1451109600"/>
    <n v="1454306400"/>
    <x v="312"/>
    <x v="495"/>
    <b v="0"/>
    <b v="1"/>
    <s v="theater/plays"/>
    <x v="3"/>
    <s v="plays"/>
  </r>
  <r>
    <n v="527"/>
    <x v="519"/>
    <s v="Enterprise-wide intermediate portal"/>
    <n v="189200"/>
    <n v="188480"/>
    <x v="522"/>
    <x v="0"/>
    <x v="378"/>
    <n v="31"/>
    <s v="CA"/>
    <s v="CAD"/>
    <n v="1454652000"/>
    <n v="1457762400"/>
    <x v="491"/>
    <x v="496"/>
    <b v="0"/>
    <b v="0"/>
    <s v="film &amp; video/animation"/>
    <x v="4"/>
    <s v="animation"/>
  </r>
  <r>
    <n v="528"/>
    <x v="520"/>
    <s v="Focused leadingedge matrix"/>
    <n v="9000"/>
    <n v="7227"/>
    <x v="523"/>
    <x v="0"/>
    <x v="175"/>
    <n v="90.337500000000006"/>
    <s v="GB"/>
    <s v="GBP"/>
    <n v="1385186400"/>
    <n v="1389074400"/>
    <x v="492"/>
    <x v="497"/>
    <b v="0"/>
    <b v="0"/>
    <s v="music/indie rock"/>
    <x v="1"/>
    <s v="indie rock"/>
  </r>
  <r>
    <n v="529"/>
    <x v="521"/>
    <s v="Seamless logistical encryption"/>
    <n v="5100"/>
    <n v="574"/>
    <x v="524"/>
    <x v="0"/>
    <x v="352"/>
    <n v="63.777777777777779"/>
    <s v="US"/>
    <s v="USD"/>
    <n v="1399698000"/>
    <n v="1402117200"/>
    <x v="493"/>
    <x v="180"/>
    <b v="0"/>
    <b v="0"/>
    <s v="games/video games"/>
    <x v="6"/>
    <s v="video games"/>
  </r>
  <r>
    <n v="530"/>
    <x v="522"/>
    <s v="Stand-alone human-resource workforce"/>
    <n v="105000"/>
    <n v="96328"/>
    <x v="525"/>
    <x v="0"/>
    <x v="200"/>
    <n v="53.995515695067262"/>
    <s v="US"/>
    <s v="USD"/>
    <n v="1283230800"/>
    <n v="1284440400"/>
    <x v="494"/>
    <x v="498"/>
    <b v="0"/>
    <b v="1"/>
    <s v="publishing/fiction"/>
    <x v="5"/>
    <s v="fiction"/>
  </r>
  <r>
    <n v="531"/>
    <x v="523"/>
    <s v="Automated zero tolerance implementation"/>
    <n v="186700"/>
    <n v="178338"/>
    <x v="526"/>
    <x v="2"/>
    <x v="379"/>
    <n v="48.993956043956047"/>
    <s v="CH"/>
    <s v="CHF"/>
    <n v="1384149600"/>
    <n v="1388988000"/>
    <x v="495"/>
    <x v="499"/>
    <b v="0"/>
    <b v="0"/>
    <s v="games/video games"/>
    <x v="6"/>
    <s v="video games"/>
  </r>
  <r>
    <n v="532"/>
    <x v="524"/>
    <s v="Pre-emptive grid-enabled contingency"/>
    <n v="1600"/>
    <n v="8046"/>
    <x v="527"/>
    <x v="1"/>
    <x v="105"/>
    <n v="63.857142857142854"/>
    <s v="CA"/>
    <s v="CAD"/>
    <n v="1516860000"/>
    <n v="1516946400"/>
    <x v="496"/>
    <x v="500"/>
    <b v="0"/>
    <b v="0"/>
    <s v="theater/plays"/>
    <x v="3"/>
    <s v="plays"/>
  </r>
  <r>
    <n v="533"/>
    <x v="525"/>
    <s v="Multi-lateral didactic encoding"/>
    <n v="115600"/>
    <n v="184086"/>
    <x v="528"/>
    <x v="1"/>
    <x v="380"/>
    <n v="82.996393146979258"/>
    <s v="GB"/>
    <s v="GBP"/>
    <n v="1374642000"/>
    <n v="1377752400"/>
    <x v="497"/>
    <x v="50"/>
    <b v="0"/>
    <b v="0"/>
    <s v="music/indie rock"/>
    <x v="1"/>
    <s v="indie rock"/>
  </r>
  <r>
    <n v="534"/>
    <x v="526"/>
    <s v="Self-enabling didactic orchestration"/>
    <n v="89100"/>
    <n v="13385"/>
    <x v="529"/>
    <x v="0"/>
    <x v="166"/>
    <n v="55.08230452674897"/>
    <s v="US"/>
    <s v="USD"/>
    <n v="1534482000"/>
    <n v="1534568400"/>
    <x v="498"/>
    <x v="501"/>
    <b v="0"/>
    <b v="1"/>
    <s v="film &amp; video/drama"/>
    <x v="4"/>
    <s v="drama"/>
  </r>
  <r>
    <n v="535"/>
    <x v="527"/>
    <s v="Profit-focused 24/7 data-warehouse"/>
    <n v="2600"/>
    <n v="12533"/>
    <x v="530"/>
    <x v="1"/>
    <x v="381"/>
    <n v="62.044554455445542"/>
    <s v="IT"/>
    <s v="EUR"/>
    <n v="1528434000"/>
    <n v="1528606800"/>
    <x v="499"/>
    <x v="502"/>
    <b v="0"/>
    <b v="1"/>
    <s v="theater/plays"/>
    <x v="3"/>
    <s v="plays"/>
  </r>
  <r>
    <n v="536"/>
    <x v="528"/>
    <s v="Enhanced methodical middleware"/>
    <n v="9800"/>
    <n v="14697"/>
    <x v="531"/>
    <x v="1"/>
    <x v="382"/>
    <n v="104.97857142857143"/>
    <s v="IT"/>
    <s v="EUR"/>
    <n v="1282626000"/>
    <n v="1284872400"/>
    <x v="500"/>
    <x v="52"/>
    <b v="0"/>
    <b v="0"/>
    <s v="publishing/fiction"/>
    <x v="5"/>
    <s v="fiction"/>
  </r>
  <r>
    <n v="537"/>
    <x v="529"/>
    <s v="Synchronized client-driven projection"/>
    <n v="84400"/>
    <n v="98935"/>
    <x v="532"/>
    <x v="1"/>
    <x v="383"/>
    <n v="94.044676806083643"/>
    <s v="DK"/>
    <s v="DKK"/>
    <n v="1535605200"/>
    <n v="1537592400"/>
    <x v="501"/>
    <x v="503"/>
    <b v="1"/>
    <b v="1"/>
    <s v="film &amp; video/documentary"/>
    <x v="4"/>
    <s v="documentary"/>
  </r>
  <r>
    <n v="538"/>
    <x v="530"/>
    <s v="Networked didactic time-frame"/>
    <n v="151300"/>
    <n v="57034"/>
    <x v="533"/>
    <x v="0"/>
    <x v="384"/>
    <n v="44.007716049382715"/>
    <s v="US"/>
    <s v="USD"/>
    <n v="1379826000"/>
    <n v="1381208400"/>
    <x v="502"/>
    <x v="504"/>
    <b v="0"/>
    <b v="0"/>
    <s v="games/mobile games"/>
    <x v="6"/>
    <s v="mobile games"/>
  </r>
  <r>
    <n v="539"/>
    <x v="531"/>
    <s v="Assimilated exuding toolset"/>
    <n v="9800"/>
    <n v="7120"/>
    <x v="534"/>
    <x v="0"/>
    <x v="385"/>
    <n v="92.467532467532465"/>
    <s v="US"/>
    <s v="USD"/>
    <n v="1561957200"/>
    <n v="1562475600"/>
    <x v="503"/>
    <x v="505"/>
    <b v="0"/>
    <b v="1"/>
    <s v="food/food trucks"/>
    <x v="0"/>
    <s v="food trucks"/>
  </r>
  <r>
    <n v="540"/>
    <x v="532"/>
    <s v="Front-line client-server secured line"/>
    <n v="5300"/>
    <n v="14097"/>
    <x v="535"/>
    <x v="1"/>
    <x v="326"/>
    <n v="57.072874493927124"/>
    <s v="US"/>
    <s v="USD"/>
    <n v="1525496400"/>
    <n v="1527397200"/>
    <x v="504"/>
    <x v="506"/>
    <b v="0"/>
    <b v="0"/>
    <s v="photography/photography books"/>
    <x v="7"/>
    <s v="photography books"/>
  </r>
  <r>
    <n v="541"/>
    <x v="533"/>
    <s v="Polarized systemic Internet solution"/>
    <n v="178000"/>
    <n v="43086"/>
    <x v="536"/>
    <x v="0"/>
    <x v="386"/>
    <n v="109.07848101265823"/>
    <s v="IT"/>
    <s v="EUR"/>
    <n v="1433912400"/>
    <n v="1436158800"/>
    <x v="505"/>
    <x v="507"/>
    <b v="0"/>
    <b v="0"/>
    <s v="games/mobile games"/>
    <x v="6"/>
    <s v="mobile games"/>
  </r>
  <r>
    <n v="542"/>
    <x v="534"/>
    <s v="Profit-focused exuding moderator"/>
    <n v="77000"/>
    <n v="1930"/>
    <x v="537"/>
    <x v="0"/>
    <x v="240"/>
    <n v="39.387755102040813"/>
    <s v="GB"/>
    <s v="GBP"/>
    <n v="1453442400"/>
    <n v="1456034400"/>
    <x v="506"/>
    <x v="508"/>
    <b v="0"/>
    <b v="0"/>
    <s v="music/indie rock"/>
    <x v="1"/>
    <s v="indie rock"/>
  </r>
  <r>
    <n v="543"/>
    <x v="535"/>
    <s v="Cross-group high-level moderator"/>
    <n v="84900"/>
    <n v="13864"/>
    <x v="538"/>
    <x v="0"/>
    <x v="80"/>
    <n v="77.022222222222226"/>
    <s v="US"/>
    <s v="USD"/>
    <n v="1378875600"/>
    <n v="1380171600"/>
    <x v="507"/>
    <x v="509"/>
    <b v="0"/>
    <b v="0"/>
    <s v="games/video games"/>
    <x v="6"/>
    <s v="video games"/>
  </r>
  <r>
    <n v="544"/>
    <x v="536"/>
    <s v="Public-key 3rdgeneration system engine"/>
    <n v="2800"/>
    <n v="7742"/>
    <x v="539"/>
    <x v="1"/>
    <x v="286"/>
    <n v="92.166666666666671"/>
    <s v="US"/>
    <s v="USD"/>
    <n v="1452232800"/>
    <n v="1453356000"/>
    <x v="508"/>
    <x v="510"/>
    <b v="0"/>
    <b v="0"/>
    <s v="music/rock"/>
    <x v="1"/>
    <s v="rock"/>
  </r>
  <r>
    <n v="545"/>
    <x v="537"/>
    <s v="Organized value-added access"/>
    <n v="184800"/>
    <n v="164109"/>
    <x v="540"/>
    <x v="0"/>
    <x v="387"/>
    <n v="61.007063197026021"/>
    <s v="US"/>
    <s v="USD"/>
    <n v="1577253600"/>
    <n v="1578981600"/>
    <x v="509"/>
    <x v="511"/>
    <b v="0"/>
    <b v="0"/>
    <s v="theater/plays"/>
    <x v="3"/>
    <s v="plays"/>
  </r>
  <r>
    <n v="546"/>
    <x v="538"/>
    <s v="Cloned global Graphical User Interface"/>
    <n v="4200"/>
    <n v="6870"/>
    <x v="541"/>
    <x v="1"/>
    <x v="39"/>
    <n v="78.068181818181813"/>
    <s v="US"/>
    <s v="USD"/>
    <n v="1537160400"/>
    <n v="1537419600"/>
    <x v="510"/>
    <x v="512"/>
    <b v="0"/>
    <b v="1"/>
    <s v="theater/plays"/>
    <x v="3"/>
    <s v="plays"/>
  </r>
  <r>
    <n v="547"/>
    <x v="539"/>
    <s v="Focused solution-oriented matrix"/>
    <n v="1300"/>
    <n v="12597"/>
    <x v="542"/>
    <x v="1"/>
    <x v="388"/>
    <n v="80.75"/>
    <s v="US"/>
    <s v="USD"/>
    <n v="1422165600"/>
    <n v="1423202400"/>
    <x v="511"/>
    <x v="513"/>
    <b v="0"/>
    <b v="0"/>
    <s v="film &amp; video/drama"/>
    <x v="4"/>
    <s v="drama"/>
  </r>
  <r>
    <n v="548"/>
    <x v="540"/>
    <s v="Monitored discrete toolset"/>
    <n v="66100"/>
    <n v="179074"/>
    <x v="543"/>
    <x v="1"/>
    <x v="389"/>
    <n v="59.991289782244557"/>
    <s v="US"/>
    <s v="USD"/>
    <n v="1459486800"/>
    <n v="1460610000"/>
    <x v="512"/>
    <x v="514"/>
    <b v="0"/>
    <b v="0"/>
    <s v="theater/plays"/>
    <x v="3"/>
    <s v="plays"/>
  </r>
  <r>
    <n v="549"/>
    <x v="541"/>
    <s v="Business-focused intermediate system engine"/>
    <n v="29500"/>
    <n v="83843"/>
    <x v="544"/>
    <x v="1"/>
    <x v="390"/>
    <n v="110.03018372703411"/>
    <s v="US"/>
    <s v="USD"/>
    <n v="1369717200"/>
    <n v="1370494800"/>
    <x v="513"/>
    <x v="515"/>
    <b v="0"/>
    <b v="0"/>
    <s v="technology/wearables"/>
    <x v="2"/>
    <s v="wearables"/>
  </r>
  <r>
    <n v="550"/>
    <x v="542"/>
    <s v="De-engineered disintermediate encoding"/>
    <n v="100"/>
    <n v="4"/>
    <x v="446"/>
    <x v="3"/>
    <x v="49"/>
    <n v="4"/>
    <s v="CH"/>
    <s v="CHF"/>
    <n v="1330495200"/>
    <n v="1332306000"/>
    <x v="514"/>
    <x v="516"/>
    <b v="0"/>
    <b v="0"/>
    <s v="music/indie rock"/>
    <x v="1"/>
    <s v="indie rock"/>
  </r>
  <r>
    <n v="551"/>
    <x v="543"/>
    <s v="Streamlined upward-trending analyzer"/>
    <n v="180100"/>
    <n v="105598"/>
    <x v="545"/>
    <x v="0"/>
    <x v="391"/>
    <n v="37.99856063332134"/>
    <s v="AU"/>
    <s v="AUD"/>
    <n v="1419055200"/>
    <n v="1422511200"/>
    <x v="515"/>
    <x v="517"/>
    <b v="0"/>
    <b v="1"/>
    <s v="technology/web"/>
    <x v="2"/>
    <s v="web"/>
  </r>
  <r>
    <n v="552"/>
    <x v="544"/>
    <s v="Distributed human-resource policy"/>
    <n v="9000"/>
    <n v="8866"/>
    <x v="546"/>
    <x v="0"/>
    <x v="45"/>
    <n v="96.369565217391298"/>
    <s v="US"/>
    <s v="USD"/>
    <n v="1480140000"/>
    <n v="1480312800"/>
    <x v="516"/>
    <x v="518"/>
    <b v="0"/>
    <b v="0"/>
    <s v="theater/plays"/>
    <x v="3"/>
    <s v="plays"/>
  </r>
  <r>
    <n v="553"/>
    <x v="545"/>
    <s v="De-engineered 5thgeneration contingency"/>
    <n v="170600"/>
    <n v="75022"/>
    <x v="547"/>
    <x v="0"/>
    <x v="392"/>
    <n v="72.978599221789878"/>
    <s v="US"/>
    <s v="USD"/>
    <n v="1293948000"/>
    <n v="1294034400"/>
    <x v="517"/>
    <x v="519"/>
    <b v="0"/>
    <b v="0"/>
    <s v="music/rock"/>
    <x v="1"/>
    <s v="rock"/>
  </r>
  <r>
    <n v="554"/>
    <x v="546"/>
    <s v="Multi-channeled upward-trending application"/>
    <n v="9500"/>
    <n v="14408"/>
    <x v="548"/>
    <x v="1"/>
    <x v="353"/>
    <n v="26.007220216606498"/>
    <s v="CA"/>
    <s v="CAD"/>
    <n v="1482127200"/>
    <n v="1482645600"/>
    <x v="518"/>
    <x v="520"/>
    <b v="0"/>
    <b v="0"/>
    <s v="music/indie rock"/>
    <x v="1"/>
    <s v="indie rock"/>
  </r>
  <r>
    <n v="555"/>
    <x v="547"/>
    <s v="Organic maximized database"/>
    <n v="6300"/>
    <n v="14089"/>
    <x v="549"/>
    <x v="1"/>
    <x v="18"/>
    <n v="104.36296296296297"/>
    <s v="DK"/>
    <s v="DKK"/>
    <n v="1396414800"/>
    <n v="1399093200"/>
    <x v="519"/>
    <x v="219"/>
    <b v="0"/>
    <b v="0"/>
    <s v="music/rock"/>
    <x v="1"/>
    <s v="rock"/>
  </r>
  <r>
    <n v="556"/>
    <x v="195"/>
    <s v="Grass-roots 24/7 attitude"/>
    <n v="5200"/>
    <n v="12467"/>
    <x v="550"/>
    <x v="1"/>
    <x v="393"/>
    <n v="102.18852459016394"/>
    <s v="US"/>
    <s v="USD"/>
    <n v="1315285200"/>
    <n v="1315890000"/>
    <x v="520"/>
    <x v="521"/>
    <b v="0"/>
    <b v="1"/>
    <s v="publishing/translations"/>
    <x v="5"/>
    <s v="translations"/>
  </r>
  <r>
    <n v="557"/>
    <x v="548"/>
    <s v="Team-oriented global strategy"/>
    <n v="6000"/>
    <n v="11960"/>
    <x v="551"/>
    <x v="1"/>
    <x v="394"/>
    <n v="54.117647058823529"/>
    <s v="US"/>
    <s v="USD"/>
    <n v="1443762000"/>
    <n v="1444021200"/>
    <x v="521"/>
    <x v="522"/>
    <b v="0"/>
    <b v="1"/>
    <s v="film &amp; video/science fiction"/>
    <x v="4"/>
    <s v="science fiction"/>
  </r>
  <r>
    <n v="558"/>
    <x v="549"/>
    <s v="Enhanced client-driven capacity"/>
    <n v="5800"/>
    <n v="7966"/>
    <x v="552"/>
    <x v="1"/>
    <x v="105"/>
    <n v="63.222222222222221"/>
    <s v="US"/>
    <s v="USD"/>
    <n v="1456293600"/>
    <n v="1460005200"/>
    <x v="522"/>
    <x v="523"/>
    <b v="0"/>
    <b v="0"/>
    <s v="theater/plays"/>
    <x v="3"/>
    <s v="plays"/>
  </r>
  <r>
    <n v="559"/>
    <x v="550"/>
    <s v="Exclusive systematic productivity"/>
    <n v="105300"/>
    <n v="106321"/>
    <x v="553"/>
    <x v="1"/>
    <x v="395"/>
    <n v="104.03228962818004"/>
    <s v="US"/>
    <s v="USD"/>
    <n v="1470114000"/>
    <n v="1470718800"/>
    <x v="523"/>
    <x v="524"/>
    <b v="0"/>
    <b v="0"/>
    <s v="theater/plays"/>
    <x v="3"/>
    <s v="plays"/>
  </r>
  <r>
    <n v="560"/>
    <x v="551"/>
    <s v="Re-engineered radical policy"/>
    <n v="20000"/>
    <n v="158832"/>
    <x v="554"/>
    <x v="1"/>
    <x v="396"/>
    <n v="49.994334277620396"/>
    <s v="US"/>
    <s v="USD"/>
    <n v="1321596000"/>
    <n v="1325052000"/>
    <x v="524"/>
    <x v="348"/>
    <b v="0"/>
    <b v="0"/>
    <s v="film &amp; video/animation"/>
    <x v="4"/>
    <s v="animation"/>
  </r>
  <r>
    <n v="561"/>
    <x v="552"/>
    <s v="Down-sized logistical adapter"/>
    <n v="3000"/>
    <n v="11091"/>
    <x v="555"/>
    <x v="1"/>
    <x v="40"/>
    <n v="56.015151515151516"/>
    <s v="CH"/>
    <s v="CHF"/>
    <n v="1318827600"/>
    <n v="1319000400"/>
    <x v="525"/>
    <x v="280"/>
    <b v="0"/>
    <b v="0"/>
    <s v="theater/plays"/>
    <x v="3"/>
    <s v="plays"/>
  </r>
  <r>
    <n v="562"/>
    <x v="553"/>
    <s v="Configurable bandwidth-monitored throughput"/>
    <n v="9900"/>
    <n v="1269"/>
    <x v="556"/>
    <x v="0"/>
    <x v="150"/>
    <n v="48.807692307692307"/>
    <s v="CH"/>
    <s v="CHF"/>
    <n v="1552366800"/>
    <n v="1552539600"/>
    <x v="188"/>
    <x v="525"/>
    <b v="0"/>
    <b v="0"/>
    <s v="music/rock"/>
    <x v="1"/>
    <s v="rock"/>
  </r>
  <r>
    <n v="563"/>
    <x v="554"/>
    <s v="Optional tangible pricing structure"/>
    <n v="3700"/>
    <n v="5107"/>
    <x v="557"/>
    <x v="1"/>
    <x v="72"/>
    <n v="60.082352941176474"/>
    <s v="AU"/>
    <s v="AUD"/>
    <n v="1542088800"/>
    <n v="1543816800"/>
    <x v="526"/>
    <x v="526"/>
    <b v="0"/>
    <b v="0"/>
    <s v="film &amp; video/documentary"/>
    <x v="4"/>
    <s v="documentary"/>
  </r>
  <r>
    <n v="564"/>
    <x v="555"/>
    <s v="Organic high-level implementation"/>
    <n v="168700"/>
    <n v="141393"/>
    <x v="558"/>
    <x v="0"/>
    <x v="397"/>
    <n v="78.990502793296088"/>
    <s v="US"/>
    <s v="USD"/>
    <n v="1426395600"/>
    <n v="1427086800"/>
    <x v="527"/>
    <x v="527"/>
    <b v="0"/>
    <b v="0"/>
    <s v="theater/plays"/>
    <x v="3"/>
    <s v="plays"/>
  </r>
  <r>
    <n v="565"/>
    <x v="556"/>
    <s v="Decentralized logistical collaboration"/>
    <n v="94900"/>
    <n v="194166"/>
    <x v="559"/>
    <x v="1"/>
    <x v="398"/>
    <n v="53.99499443826474"/>
    <s v="US"/>
    <s v="USD"/>
    <n v="1321336800"/>
    <n v="1323064800"/>
    <x v="528"/>
    <x v="528"/>
    <b v="0"/>
    <b v="0"/>
    <s v="theater/plays"/>
    <x v="3"/>
    <s v="plays"/>
  </r>
  <r>
    <n v="566"/>
    <x v="557"/>
    <s v="Advanced content-based installation"/>
    <n v="9300"/>
    <n v="4124"/>
    <x v="560"/>
    <x v="0"/>
    <x v="95"/>
    <n v="111.45945945945945"/>
    <s v="US"/>
    <s v="USD"/>
    <n v="1456293600"/>
    <n v="1458277200"/>
    <x v="522"/>
    <x v="529"/>
    <b v="0"/>
    <b v="1"/>
    <s v="music/electric music"/>
    <x v="1"/>
    <s v="electric music"/>
  </r>
  <r>
    <n v="567"/>
    <x v="558"/>
    <s v="Distributed high-level open architecture"/>
    <n v="6800"/>
    <n v="14865"/>
    <x v="561"/>
    <x v="1"/>
    <x v="146"/>
    <n v="60.922131147540981"/>
    <s v="US"/>
    <s v="USD"/>
    <n v="1404968400"/>
    <n v="1405141200"/>
    <x v="529"/>
    <x v="360"/>
    <b v="0"/>
    <b v="0"/>
    <s v="music/rock"/>
    <x v="1"/>
    <s v="rock"/>
  </r>
  <r>
    <n v="568"/>
    <x v="559"/>
    <s v="Synergized zero tolerance help-desk"/>
    <n v="72400"/>
    <n v="134688"/>
    <x v="562"/>
    <x v="1"/>
    <x v="399"/>
    <n v="26.0015444015444"/>
    <s v="US"/>
    <s v="USD"/>
    <n v="1279170000"/>
    <n v="1283058000"/>
    <x v="530"/>
    <x v="254"/>
    <b v="0"/>
    <b v="0"/>
    <s v="theater/plays"/>
    <x v="3"/>
    <s v="plays"/>
  </r>
  <r>
    <n v="569"/>
    <x v="560"/>
    <s v="Extended multi-tasking definition"/>
    <n v="20100"/>
    <n v="47705"/>
    <x v="563"/>
    <x v="1"/>
    <x v="400"/>
    <n v="80.993208828522924"/>
    <s v="IT"/>
    <s v="EUR"/>
    <n v="1294725600"/>
    <n v="1295762400"/>
    <x v="531"/>
    <x v="530"/>
    <b v="0"/>
    <b v="0"/>
    <s v="film &amp; video/animation"/>
    <x v="4"/>
    <s v="animation"/>
  </r>
  <r>
    <n v="570"/>
    <x v="561"/>
    <s v="Realigned uniform knowledge user"/>
    <n v="31200"/>
    <n v="95364"/>
    <x v="564"/>
    <x v="1"/>
    <x v="401"/>
    <n v="34.995963302752294"/>
    <s v="US"/>
    <s v="USD"/>
    <n v="1419055200"/>
    <n v="1419573600"/>
    <x v="515"/>
    <x v="531"/>
    <b v="0"/>
    <b v="1"/>
    <s v="music/rock"/>
    <x v="1"/>
    <s v="rock"/>
  </r>
  <r>
    <n v="571"/>
    <x v="562"/>
    <s v="Monitored grid-enabled model"/>
    <n v="3500"/>
    <n v="3295"/>
    <x v="565"/>
    <x v="0"/>
    <x v="164"/>
    <n v="94.142857142857139"/>
    <s v="IT"/>
    <s v="EUR"/>
    <n v="1434690000"/>
    <n v="1438750800"/>
    <x v="532"/>
    <x v="532"/>
    <b v="0"/>
    <b v="0"/>
    <s v="film &amp; video/shorts"/>
    <x v="4"/>
    <s v="shorts"/>
  </r>
  <r>
    <n v="572"/>
    <x v="563"/>
    <s v="Assimilated actuating policy"/>
    <n v="9000"/>
    <n v="4896"/>
    <x v="566"/>
    <x v="3"/>
    <x v="115"/>
    <n v="52.085106382978722"/>
    <s v="US"/>
    <s v="USD"/>
    <n v="1443416400"/>
    <n v="1444798800"/>
    <x v="533"/>
    <x v="533"/>
    <b v="0"/>
    <b v="1"/>
    <s v="music/rock"/>
    <x v="1"/>
    <s v="rock"/>
  </r>
  <r>
    <n v="573"/>
    <x v="564"/>
    <s v="Total incremental productivity"/>
    <n v="6700"/>
    <n v="7496"/>
    <x v="567"/>
    <x v="1"/>
    <x v="402"/>
    <n v="24.986666666666668"/>
    <s v="US"/>
    <s v="USD"/>
    <n v="1399006800"/>
    <n v="1399179600"/>
    <x v="409"/>
    <x v="534"/>
    <b v="0"/>
    <b v="0"/>
    <s v="journalism/audio"/>
    <x v="8"/>
    <s v="audio"/>
  </r>
  <r>
    <n v="574"/>
    <x v="565"/>
    <s v="Adaptive local task-force"/>
    <n v="2700"/>
    <n v="9967"/>
    <x v="568"/>
    <x v="1"/>
    <x v="358"/>
    <n v="69.215277777777771"/>
    <s v="US"/>
    <s v="USD"/>
    <n v="1575698400"/>
    <n v="1576562400"/>
    <x v="534"/>
    <x v="535"/>
    <b v="0"/>
    <b v="1"/>
    <s v="food/food trucks"/>
    <x v="0"/>
    <s v="food trucks"/>
  </r>
  <r>
    <n v="575"/>
    <x v="566"/>
    <s v="Universal zero-defect concept"/>
    <n v="83300"/>
    <n v="52421"/>
    <x v="569"/>
    <x v="0"/>
    <x v="21"/>
    <n v="93.944444444444443"/>
    <s v="US"/>
    <s v="USD"/>
    <n v="1400562000"/>
    <n v="1400821200"/>
    <x v="53"/>
    <x v="536"/>
    <b v="0"/>
    <b v="1"/>
    <s v="theater/plays"/>
    <x v="3"/>
    <s v="plays"/>
  </r>
  <r>
    <n v="576"/>
    <x v="567"/>
    <s v="Object-based bottom-line superstructure"/>
    <n v="9700"/>
    <n v="6298"/>
    <x v="570"/>
    <x v="0"/>
    <x v="251"/>
    <n v="98.40625"/>
    <s v="US"/>
    <s v="USD"/>
    <n v="1509512400"/>
    <n v="1510984800"/>
    <x v="535"/>
    <x v="537"/>
    <b v="0"/>
    <b v="0"/>
    <s v="theater/plays"/>
    <x v="3"/>
    <s v="plays"/>
  </r>
  <r>
    <n v="577"/>
    <x v="568"/>
    <s v="Adaptive 24hour projection"/>
    <n v="8200"/>
    <n v="1546"/>
    <x v="571"/>
    <x v="3"/>
    <x v="95"/>
    <n v="41.783783783783782"/>
    <s v="US"/>
    <s v="USD"/>
    <n v="1299823200"/>
    <n v="1302066000"/>
    <x v="536"/>
    <x v="538"/>
    <b v="0"/>
    <b v="0"/>
    <s v="music/jazz"/>
    <x v="1"/>
    <s v="jazz"/>
  </r>
  <r>
    <n v="578"/>
    <x v="569"/>
    <s v="Sharable radical toolset"/>
    <n v="96500"/>
    <n v="16168"/>
    <x v="572"/>
    <x v="0"/>
    <x v="242"/>
    <n v="65.991836734693877"/>
    <s v="US"/>
    <s v="USD"/>
    <n v="1322719200"/>
    <n v="1322978400"/>
    <x v="537"/>
    <x v="539"/>
    <b v="0"/>
    <b v="0"/>
    <s v="film &amp; video/science fiction"/>
    <x v="4"/>
    <s v="science fiction"/>
  </r>
  <r>
    <n v="579"/>
    <x v="570"/>
    <s v="Focused multimedia knowledgebase"/>
    <n v="6200"/>
    <n v="6269"/>
    <x v="573"/>
    <x v="1"/>
    <x v="215"/>
    <n v="72.05747126436782"/>
    <s v="US"/>
    <s v="USD"/>
    <n v="1312693200"/>
    <n v="1313730000"/>
    <x v="538"/>
    <x v="540"/>
    <b v="0"/>
    <b v="0"/>
    <s v="music/jazz"/>
    <x v="1"/>
    <s v="jazz"/>
  </r>
  <r>
    <n v="580"/>
    <x v="251"/>
    <s v="Seamless 6thgeneration extranet"/>
    <n v="43800"/>
    <n v="149578"/>
    <x v="574"/>
    <x v="1"/>
    <x v="403"/>
    <n v="48.003209242618745"/>
    <s v="US"/>
    <s v="USD"/>
    <n v="1393394400"/>
    <n v="1394085600"/>
    <x v="539"/>
    <x v="541"/>
    <b v="0"/>
    <b v="0"/>
    <s v="theater/plays"/>
    <x v="3"/>
    <s v="plays"/>
  </r>
  <r>
    <n v="581"/>
    <x v="571"/>
    <s v="Sharable mobile knowledgebase"/>
    <n v="6000"/>
    <n v="3841"/>
    <x v="575"/>
    <x v="0"/>
    <x v="83"/>
    <n v="54.098591549295776"/>
    <s v="US"/>
    <s v="USD"/>
    <n v="1304053200"/>
    <n v="1305349200"/>
    <x v="540"/>
    <x v="542"/>
    <b v="0"/>
    <b v="0"/>
    <s v="technology/web"/>
    <x v="2"/>
    <s v="web"/>
  </r>
  <r>
    <n v="582"/>
    <x v="572"/>
    <s v="Cross-group global system engine"/>
    <n v="8700"/>
    <n v="4531"/>
    <x v="576"/>
    <x v="0"/>
    <x v="344"/>
    <n v="107.88095238095238"/>
    <s v="US"/>
    <s v="USD"/>
    <n v="1433912400"/>
    <n v="1434344400"/>
    <x v="505"/>
    <x v="543"/>
    <b v="0"/>
    <b v="1"/>
    <s v="games/video games"/>
    <x v="6"/>
    <s v="video games"/>
  </r>
  <r>
    <n v="583"/>
    <x v="573"/>
    <s v="Centralized clear-thinking conglomeration"/>
    <n v="18900"/>
    <n v="60934"/>
    <x v="577"/>
    <x v="1"/>
    <x v="404"/>
    <n v="67.034103410341032"/>
    <s v="US"/>
    <s v="USD"/>
    <n v="1329717600"/>
    <n v="1331186400"/>
    <x v="541"/>
    <x v="544"/>
    <b v="0"/>
    <b v="0"/>
    <s v="film &amp; video/documentary"/>
    <x v="4"/>
    <s v="documentary"/>
  </r>
  <r>
    <n v="584"/>
    <x v="8"/>
    <s v="De-engineered cohesive system engine"/>
    <n v="86400"/>
    <n v="103255"/>
    <x v="578"/>
    <x v="1"/>
    <x v="405"/>
    <n v="64.01425914445133"/>
    <s v="US"/>
    <s v="USD"/>
    <n v="1335330000"/>
    <n v="1336539600"/>
    <x v="542"/>
    <x v="545"/>
    <b v="0"/>
    <b v="0"/>
    <s v="technology/web"/>
    <x v="2"/>
    <s v="web"/>
  </r>
  <r>
    <n v="585"/>
    <x v="574"/>
    <s v="Reactive analyzing function"/>
    <n v="8900"/>
    <n v="13065"/>
    <x v="579"/>
    <x v="1"/>
    <x v="158"/>
    <n v="96.066176470588232"/>
    <s v="US"/>
    <s v="USD"/>
    <n v="1268888400"/>
    <n v="1269752400"/>
    <x v="543"/>
    <x v="546"/>
    <b v="0"/>
    <b v="0"/>
    <s v="publishing/translations"/>
    <x v="5"/>
    <s v="translations"/>
  </r>
  <r>
    <n v="586"/>
    <x v="575"/>
    <s v="Robust hybrid budgetary management"/>
    <n v="700"/>
    <n v="6654"/>
    <x v="580"/>
    <x v="1"/>
    <x v="406"/>
    <n v="51.184615384615384"/>
    <s v="US"/>
    <s v="USD"/>
    <n v="1289973600"/>
    <n v="1291615200"/>
    <x v="544"/>
    <x v="547"/>
    <b v="0"/>
    <b v="0"/>
    <s v="music/rock"/>
    <x v="1"/>
    <s v="rock"/>
  </r>
  <r>
    <n v="587"/>
    <x v="576"/>
    <s v="Open-source analyzing monitoring"/>
    <n v="9400"/>
    <n v="6852"/>
    <x v="581"/>
    <x v="0"/>
    <x v="388"/>
    <n v="43.92307692307692"/>
    <s v="CA"/>
    <s v="CAD"/>
    <n v="1547877600"/>
    <n v="1552366800"/>
    <x v="35"/>
    <x v="548"/>
    <b v="0"/>
    <b v="1"/>
    <s v="food/food trucks"/>
    <x v="0"/>
    <s v="food trucks"/>
  </r>
  <r>
    <n v="588"/>
    <x v="577"/>
    <s v="Up-sized discrete firmware"/>
    <n v="157600"/>
    <n v="124517"/>
    <x v="582"/>
    <x v="0"/>
    <x v="407"/>
    <n v="91.021198830409361"/>
    <s v="GB"/>
    <s v="GBP"/>
    <n v="1269493200"/>
    <n v="1272171600"/>
    <x v="152"/>
    <x v="298"/>
    <b v="0"/>
    <b v="0"/>
    <s v="theater/plays"/>
    <x v="3"/>
    <s v="plays"/>
  </r>
  <r>
    <n v="589"/>
    <x v="578"/>
    <s v="Exclusive intangible extranet"/>
    <n v="7900"/>
    <n v="5113"/>
    <x v="583"/>
    <x v="0"/>
    <x v="408"/>
    <n v="50.127450980392155"/>
    <s v="US"/>
    <s v="USD"/>
    <n v="1436072400"/>
    <n v="1436677200"/>
    <x v="545"/>
    <x v="549"/>
    <b v="0"/>
    <b v="0"/>
    <s v="film &amp; video/documentary"/>
    <x v="4"/>
    <s v="documentary"/>
  </r>
  <r>
    <n v="590"/>
    <x v="579"/>
    <s v="Synergized analyzing process improvement"/>
    <n v="7100"/>
    <n v="5824"/>
    <x v="584"/>
    <x v="0"/>
    <x v="99"/>
    <n v="67.720930232558146"/>
    <s v="AU"/>
    <s v="AUD"/>
    <n v="1419141600"/>
    <n v="1420092000"/>
    <x v="546"/>
    <x v="550"/>
    <b v="0"/>
    <b v="0"/>
    <s v="publishing/radio &amp; podcasts"/>
    <x v="5"/>
    <s v="radio &amp; podcasts"/>
  </r>
  <r>
    <n v="591"/>
    <x v="580"/>
    <s v="Realigned dedicated system engine"/>
    <n v="600"/>
    <n v="6226"/>
    <x v="585"/>
    <x v="1"/>
    <x v="408"/>
    <n v="61.03921568627451"/>
    <s v="US"/>
    <s v="USD"/>
    <n v="1279083600"/>
    <n v="1279947600"/>
    <x v="547"/>
    <x v="551"/>
    <b v="0"/>
    <b v="0"/>
    <s v="games/video games"/>
    <x v="6"/>
    <s v="video games"/>
  </r>
  <r>
    <n v="592"/>
    <x v="581"/>
    <s v="Object-based bandwidth-monitored concept"/>
    <n v="156800"/>
    <n v="20243"/>
    <x v="586"/>
    <x v="0"/>
    <x v="259"/>
    <n v="80.011857707509876"/>
    <s v="US"/>
    <s v="USD"/>
    <n v="1401426000"/>
    <n v="1402203600"/>
    <x v="548"/>
    <x v="552"/>
    <b v="0"/>
    <b v="0"/>
    <s v="theater/plays"/>
    <x v="3"/>
    <s v="plays"/>
  </r>
  <r>
    <n v="593"/>
    <x v="582"/>
    <s v="Ameliorated client-driven open system"/>
    <n v="121600"/>
    <n v="188288"/>
    <x v="587"/>
    <x v="1"/>
    <x v="409"/>
    <n v="47.001497753369947"/>
    <s v="US"/>
    <s v="USD"/>
    <n v="1395810000"/>
    <n v="1396933200"/>
    <x v="549"/>
    <x v="238"/>
    <b v="0"/>
    <b v="0"/>
    <s v="film &amp; video/animation"/>
    <x v="4"/>
    <s v="animation"/>
  </r>
  <r>
    <n v="594"/>
    <x v="583"/>
    <s v="Upgradable leadingedge Local Area Network"/>
    <n v="157300"/>
    <n v="11167"/>
    <x v="588"/>
    <x v="0"/>
    <x v="144"/>
    <n v="71.127388535031841"/>
    <s v="US"/>
    <s v="USD"/>
    <n v="1467003600"/>
    <n v="1467262800"/>
    <x v="550"/>
    <x v="553"/>
    <b v="0"/>
    <b v="1"/>
    <s v="theater/plays"/>
    <x v="3"/>
    <s v="plays"/>
  </r>
  <r>
    <n v="595"/>
    <x v="584"/>
    <s v="Customizable intermediate data-warehouse"/>
    <n v="70300"/>
    <n v="146595"/>
    <x v="589"/>
    <x v="1"/>
    <x v="410"/>
    <n v="89.99079189686924"/>
    <s v="US"/>
    <s v="USD"/>
    <n v="1268715600"/>
    <n v="1270530000"/>
    <x v="551"/>
    <x v="554"/>
    <b v="0"/>
    <b v="1"/>
    <s v="theater/plays"/>
    <x v="3"/>
    <s v="plays"/>
  </r>
  <r>
    <n v="596"/>
    <x v="585"/>
    <s v="Managed optimizing archive"/>
    <n v="7900"/>
    <n v="7875"/>
    <x v="590"/>
    <x v="0"/>
    <x v="236"/>
    <n v="43.032786885245905"/>
    <s v="US"/>
    <s v="USD"/>
    <n v="1457157600"/>
    <n v="1457762400"/>
    <x v="552"/>
    <x v="496"/>
    <b v="0"/>
    <b v="1"/>
    <s v="film &amp; video/drama"/>
    <x v="4"/>
    <s v="drama"/>
  </r>
  <r>
    <n v="597"/>
    <x v="586"/>
    <s v="Diverse systematic projection"/>
    <n v="73800"/>
    <n v="148779"/>
    <x v="591"/>
    <x v="1"/>
    <x v="411"/>
    <n v="67.997714808043881"/>
    <s v="US"/>
    <s v="USD"/>
    <n v="1573970400"/>
    <n v="1575525600"/>
    <x v="462"/>
    <x v="555"/>
    <b v="0"/>
    <b v="0"/>
    <s v="theater/plays"/>
    <x v="3"/>
    <s v="plays"/>
  </r>
  <r>
    <n v="598"/>
    <x v="587"/>
    <s v="Up-sized web-enabled info-mediaries"/>
    <n v="108500"/>
    <n v="175868"/>
    <x v="592"/>
    <x v="1"/>
    <x v="412"/>
    <n v="73.004566210045667"/>
    <s v="IT"/>
    <s v="EUR"/>
    <n v="1276578000"/>
    <n v="1279083600"/>
    <x v="553"/>
    <x v="556"/>
    <b v="0"/>
    <b v="0"/>
    <s v="music/rock"/>
    <x v="1"/>
    <s v="rock"/>
  </r>
  <r>
    <n v="599"/>
    <x v="588"/>
    <s v="Persevering optimizing Graphical User Interface"/>
    <n v="140300"/>
    <n v="5112"/>
    <x v="593"/>
    <x v="0"/>
    <x v="172"/>
    <n v="62.341463414634148"/>
    <s v="DK"/>
    <s v="DKK"/>
    <n v="1423720800"/>
    <n v="1424412000"/>
    <x v="554"/>
    <x v="557"/>
    <b v="0"/>
    <b v="0"/>
    <s v="film &amp; video/documentary"/>
    <x v="4"/>
    <s v="documentary"/>
  </r>
  <r>
    <n v="600"/>
    <x v="589"/>
    <s v="Cross-platform tertiary array"/>
    <n v="100"/>
    <n v="5"/>
    <x v="298"/>
    <x v="0"/>
    <x v="49"/>
    <n v="5"/>
    <s v="GB"/>
    <s v="GBP"/>
    <n v="1375160400"/>
    <n v="1376197200"/>
    <x v="555"/>
    <x v="558"/>
    <b v="0"/>
    <b v="0"/>
    <s v="food/food trucks"/>
    <x v="0"/>
    <s v="food trucks"/>
  </r>
  <r>
    <n v="601"/>
    <x v="590"/>
    <s v="Inverse neutral structure"/>
    <n v="6300"/>
    <n v="13018"/>
    <x v="594"/>
    <x v="1"/>
    <x v="346"/>
    <n v="67.103092783505161"/>
    <s v="US"/>
    <s v="USD"/>
    <n v="1401426000"/>
    <n v="1402894800"/>
    <x v="548"/>
    <x v="559"/>
    <b v="1"/>
    <b v="0"/>
    <s v="technology/wearables"/>
    <x v="2"/>
    <s v="wearables"/>
  </r>
  <r>
    <n v="602"/>
    <x v="591"/>
    <s v="Quality-focused system-worthy support"/>
    <n v="71100"/>
    <n v="91176"/>
    <x v="595"/>
    <x v="1"/>
    <x v="413"/>
    <n v="79.978947368421046"/>
    <s v="US"/>
    <s v="USD"/>
    <n v="1433480400"/>
    <n v="1434430800"/>
    <x v="62"/>
    <x v="560"/>
    <b v="0"/>
    <b v="0"/>
    <s v="theater/plays"/>
    <x v="3"/>
    <s v="plays"/>
  </r>
  <r>
    <n v="603"/>
    <x v="592"/>
    <s v="Vision-oriented 5thgeneration array"/>
    <n v="5300"/>
    <n v="6342"/>
    <x v="596"/>
    <x v="1"/>
    <x v="408"/>
    <n v="62.176470588235297"/>
    <s v="US"/>
    <s v="USD"/>
    <n v="1555563600"/>
    <n v="1557896400"/>
    <x v="556"/>
    <x v="561"/>
    <b v="0"/>
    <b v="0"/>
    <s v="theater/plays"/>
    <x v="3"/>
    <s v="plays"/>
  </r>
  <r>
    <n v="604"/>
    <x v="593"/>
    <s v="Cross-platform logistical circuit"/>
    <n v="88700"/>
    <n v="151438"/>
    <x v="597"/>
    <x v="1"/>
    <x v="414"/>
    <n v="53.005950297514879"/>
    <s v="US"/>
    <s v="USD"/>
    <n v="1295676000"/>
    <n v="1297490400"/>
    <x v="557"/>
    <x v="562"/>
    <b v="0"/>
    <b v="0"/>
    <s v="theater/plays"/>
    <x v="3"/>
    <s v="plays"/>
  </r>
  <r>
    <n v="605"/>
    <x v="594"/>
    <s v="Profound solution-oriented matrix"/>
    <n v="3300"/>
    <n v="6178"/>
    <x v="598"/>
    <x v="1"/>
    <x v="37"/>
    <n v="57.738317757009348"/>
    <s v="US"/>
    <s v="USD"/>
    <n v="1443848400"/>
    <n v="1447394400"/>
    <x v="27"/>
    <x v="563"/>
    <b v="0"/>
    <b v="0"/>
    <s v="publishing/nonfiction"/>
    <x v="5"/>
    <s v="nonfiction"/>
  </r>
  <r>
    <n v="606"/>
    <x v="595"/>
    <s v="Extended asynchronous initiative"/>
    <n v="3400"/>
    <n v="6405"/>
    <x v="599"/>
    <x v="1"/>
    <x v="415"/>
    <n v="40.03125"/>
    <s v="GB"/>
    <s v="GBP"/>
    <n v="1457330400"/>
    <n v="1458277200"/>
    <x v="558"/>
    <x v="529"/>
    <b v="0"/>
    <b v="0"/>
    <s v="music/rock"/>
    <x v="1"/>
    <s v="rock"/>
  </r>
  <r>
    <n v="607"/>
    <x v="596"/>
    <s v="Fundamental needs-based frame"/>
    <n v="137600"/>
    <n v="180667"/>
    <x v="600"/>
    <x v="1"/>
    <x v="416"/>
    <n v="81.016591928251117"/>
    <s v="US"/>
    <s v="USD"/>
    <n v="1395550800"/>
    <n v="1395723600"/>
    <x v="559"/>
    <x v="564"/>
    <b v="0"/>
    <b v="0"/>
    <s v="food/food trucks"/>
    <x v="0"/>
    <s v="food trucks"/>
  </r>
  <r>
    <n v="608"/>
    <x v="597"/>
    <s v="Compatible full-range leverage"/>
    <n v="3900"/>
    <n v="11075"/>
    <x v="601"/>
    <x v="1"/>
    <x v="417"/>
    <n v="35.047468354430379"/>
    <s v="US"/>
    <s v="USD"/>
    <n v="1551852000"/>
    <n v="1552197600"/>
    <x v="426"/>
    <x v="565"/>
    <b v="0"/>
    <b v="1"/>
    <s v="music/jazz"/>
    <x v="1"/>
    <s v="jazz"/>
  </r>
  <r>
    <n v="609"/>
    <x v="598"/>
    <s v="Upgradable holistic system engine"/>
    <n v="10000"/>
    <n v="12042"/>
    <x v="602"/>
    <x v="1"/>
    <x v="124"/>
    <n v="102.92307692307692"/>
    <s v="US"/>
    <s v="USD"/>
    <n v="1547618400"/>
    <n v="1549087200"/>
    <x v="560"/>
    <x v="566"/>
    <b v="0"/>
    <b v="0"/>
    <s v="film &amp; video/science fiction"/>
    <x v="4"/>
    <s v="science fiction"/>
  </r>
  <r>
    <n v="610"/>
    <x v="599"/>
    <s v="Stand-alone multi-state data-warehouse"/>
    <n v="42800"/>
    <n v="179356"/>
    <x v="603"/>
    <x v="1"/>
    <x v="418"/>
    <n v="27.998126756166094"/>
    <s v="US"/>
    <s v="USD"/>
    <n v="1355637600"/>
    <n v="1356847200"/>
    <x v="561"/>
    <x v="567"/>
    <b v="0"/>
    <b v="0"/>
    <s v="theater/plays"/>
    <x v="3"/>
    <s v="plays"/>
  </r>
  <r>
    <n v="611"/>
    <x v="600"/>
    <s v="Multi-lateral maximized core"/>
    <n v="8200"/>
    <n v="1136"/>
    <x v="604"/>
    <x v="3"/>
    <x v="27"/>
    <n v="75.733333333333334"/>
    <s v="US"/>
    <s v="USD"/>
    <n v="1374728400"/>
    <n v="1375765200"/>
    <x v="562"/>
    <x v="568"/>
    <b v="0"/>
    <b v="0"/>
    <s v="theater/plays"/>
    <x v="3"/>
    <s v="plays"/>
  </r>
  <r>
    <n v="612"/>
    <x v="601"/>
    <s v="Innovative holistic hub"/>
    <n v="6200"/>
    <n v="8645"/>
    <x v="605"/>
    <x v="1"/>
    <x v="325"/>
    <n v="45.026041666666664"/>
    <s v="US"/>
    <s v="USD"/>
    <n v="1287810000"/>
    <n v="1289800800"/>
    <x v="563"/>
    <x v="569"/>
    <b v="0"/>
    <b v="0"/>
    <s v="music/electric music"/>
    <x v="1"/>
    <s v="electric music"/>
  </r>
  <r>
    <n v="613"/>
    <x v="602"/>
    <s v="Reverse-engineered 24/7 methodology"/>
    <n v="1100"/>
    <n v="1914"/>
    <x v="606"/>
    <x v="1"/>
    <x v="150"/>
    <n v="73.615384615384613"/>
    <s v="CA"/>
    <s v="CAD"/>
    <n v="1503723600"/>
    <n v="1504501200"/>
    <x v="564"/>
    <x v="570"/>
    <b v="0"/>
    <b v="0"/>
    <s v="theater/plays"/>
    <x v="3"/>
    <s v="plays"/>
  </r>
  <r>
    <n v="614"/>
    <x v="603"/>
    <s v="Business-focused dynamic info-mediaries"/>
    <n v="26500"/>
    <n v="41205"/>
    <x v="607"/>
    <x v="1"/>
    <x v="419"/>
    <n v="56.991701244813278"/>
    <s v="US"/>
    <s v="USD"/>
    <n v="1484114400"/>
    <n v="1485669600"/>
    <x v="565"/>
    <x v="571"/>
    <b v="0"/>
    <b v="0"/>
    <s v="theater/plays"/>
    <x v="3"/>
    <s v="plays"/>
  </r>
  <r>
    <n v="615"/>
    <x v="604"/>
    <s v="Digitized clear-thinking installation"/>
    <n v="8500"/>
    <n v="14488"/>
    <x v="608"/>
    <x v="1"/>
    <x v="73"/>
    <n v="85.223529411764702"/>
    <s v="IT"/>
    <s v="EUR"/>
    <n v="1461906000"/>
    <n v="1462770000"/>
    <x v="566"/>
    <x v="572"/>
    <b v="0"/>
    <b v="0"/>
    <s v="theater/plays"/>
    <x v="3"/>
    <s v="plays"/>
  </r>
  <r>
    <n v="616"/>
    <x v="605"/>
    <s v="Quality-focused 24/7 superstructure"/>
    <n v="6400"/>
    <n v="12129"/>
    <x v="609"/>
    <x v="1"/>
    <x v="202"/>
    <n v="50.962184873949582"/>
    <s v="GB"/>
    <s v="GBP"/>
    <n v="1379653200"/>
    <n v="1379739600"/>
    <x v="567"/>
    <x v="573"/>
    <b v="0"/>
    <b v="1"/>
    <s v="music/indie rock"/>
    <x v="1"/>
    <s v="indie rock"/>
  </r>
  <r>
    <n v="617"/>
    <x v="606"/>
    <s v="Multi-channeled local intranet"/>
    <n v="1400"/>
    <n v="3496"/>
    <x v="610"/>
    <x v="1"/>
    <x v="12"/>
    <n v="63.563636363636363"/>
    <s v="US"/>
    <s v="USD"/>
    <n v="1401858000"/>
    <n v="1402722000"/>
    <x v="568"/>
    <x v="471"/>
    <b v="0"/>
    <b v="0"/>
    <s v="theater/plays"/>
    <x v="3"/>
    <s v="plays"/>
  </r>
  <r>
    <n v="618"/>
    <x v="607"/>
    <s v="Open-architected mobile emulation"/>
    <n v="198600"/>
    <n v="97037"/>
    <x v="611"/>
    <x v="0"/>
    <x v="420"/>
    <n v="80.999165275459092"/>
    <s v="US"/>
    <s v="USD"/>
    <n v="1367470800"/>
    <n v="1369285200"/>
    <x v="569"/>
    <x v="574"/>
    <b v="0"/>
    <b v="0"/>
    <s v="publishing/nonfiction"/>
    <x v="5"/>
    <s v="nonfiction"/>
  </r>
  <r>
    <n v="619"/>
    <x v="608"/>
    <s v="Ameliorated foreground methodology"/>
    <n v="195900"/>
    <n v="55757"/>
    <x v="612"/>
    <x v="0"/>
    <x v="355"/>
    <n v="86.044753086419746"/>
    <s v="US"/>
    <s v="USD"/>
    <n v="1304658000"/>
    <n v="1304744400"/>
    <x v="570"/>
    <x v="575"/>
    <b v="1"/>
    <b v="1"/>
    <s v="theater/plays"/>
    <x v="3"/>
    <s v="plays"/>
  </r>
  <r>
    <n v="620"/>
    <x v="609"/>
    <s v="Synergized well-modulated project"/>
    <n v="4300"/>
    <n v="11525"/>
    <x v="613"/>
    <x v="1"/>
    <x v="58"/>
    <n v="90.0390625"/>
    <s v="AU"/>
    <s v="AUD"/>
    <n v="1467954000"/>
    <n v="1468299600"/>
    <x v="571"/>
    <x v="576"/>
    <b v="0"/>
    <b v="0"/>
    <s v="photography/photography books"/>
    <x v="7"/>
    <s v="photography books"/>
  </r>
  <r>
    <n v="621"/>
    <x v="610"/>
    <s v="Extended context-sensitive forecast"/>
    <n v="25600"/>
    <n v="158669"/>
    <x v="614"/>
    <x v="1"/>
    <x v="421"/>
    <n v="74.006063432835816"/>
    <s v="US"/>
    <s v="USD"/>
    <n v="1473742800"/>
    <n v="1474174800"/>
    <x v="572"/>
    <x v="577"/>
    <b v="0"/>
    <b v="0"/>
    <s v="theater/plays"/>
    <x v="3"/>
    <s v="plays"/>
  </r>
  <r>
    <n v="622"/>
    <x v="611"/>
    <s v="Total leadingedge neural-net"/>
    <n v="189000"/>
    <n v="5916"/>
    <x v="615"/>
    <x v="0"/>
    <x v="251"/>
    <n v="92.4375"/>
    <s v="US"/>
    <s v="USD"/>
    <n v="1523768400"/>
    <n v="1526014800"/>
    <x v="573"/>
    <x v="578"/>
    <b v="0"/>
    <b v="0"/>
    <s v="music/indie rock"/>
    <x v="1"/>
    <s v="indie rock"/>
  </r>
  <r>
    <n v="623"/>
    <x v="612"/>
    <s v="Organic actuating protocol"/>
    <n v="94300"/>
    <n v="150806"/>
    <x v="616"/>
    <x v="1"/>
    <x v="422"/>
    <n v="55.999257333828446"/>
    <s v="GB"/>
    <s v="GBP"/>
    <n v="1437022800"/>
    <n v="1437454800"/>
    <x v="574"/>
    <x v="477"/>
    <b v="0"/>
    <b v="0"/>
    <s v="theater/plays"/>
    <x v="3"/>
    <s v="plays"/>
  </r>
  <r>
    <n v="624"/>
    <x v="613"/>
    <s v="Down-sized national software"/>
    <n v="5100"/>
    <n v="14249"/>
    <x v="617"/>
    <x v="1"/>
    <x v="423"/>
    <n v="32.983796296296298"/>
    <s v="US"/>
    <s v="USD"/>
    <n v="1422165600"/>
    <n v="1422684000"/>
    <x v="511"/>
    <x v="579"/>
    <b v="0"/>
    <b v="0"/>
    <s v="photography/photography books"/>
    <x v="7"/>
    <s v="photography books"/>
  </r>
  <r>
    <n v="625"/>
    <x v="614"/>
    <s v="Organic upward-trending Graphical User Interface"/>
    <n v="7500"/>
    <n v="5803"/>
    <x v="618"/>
    <x v="0"/>
    <x v="197"/>
    <n v="93.596774193548384"/>
    <s v="US"/>
    <s v="USD"/>
    <n v="1580104800"/>
    <n v="1581314400"/>
    <x v="575"/>
    <x v="580"/>
    <b v="0"/>
    <b v="0"/>
    <s v="theater/plays"/>
    <x v="3"/>
    <s v="plays"/>
  </r>
  <r>
    <n v="626"/>
    <x v="615"/>
    <s v="Synergistic tertiary budgetary management"/>
    <n v="6400"/>
    <n v="13205"/>
    <x v="619"/>
    <x v="1"/>
    <x v="288"/>
    <n v="69.867724867724874"/>
    <s v="US"/>
    <s v="USD"/>
    <n v="1285650000"/>
    <n v="1286427600"/>
    <x v="576"/>
    <x v="581"/>
    <b v="0"/>
    <b v="1"/>
    <s v="theater/plays"/>
    <x v="3"/>
    <s v="plays"/>
  </r>
  <r>
    <n v="627"/>
    <x v="616"/>
    <s v="Open-architected incremental ability"/>
    <n v="1600"/>
    <n v="11108"/>
    <x v="620"/>
    <x v="1"/>
    <x v="110"/>
    <n v="72.129870129870127"/>
    <s v="GB"/>
    <s v="GBP"/>
    <n v="1276664400"/>
    <n v="1278738000"/>
    <x v="577"/>
    <x v="582"/>
    <b v="1"/>
    <b v="0"/>
    <s v="food/food trucks"/>
    <x v="0"/>
    <s v="food trucks"/>
  </r>
  <r>
    <n v="628"/>
    <x v="617"/>
    <s v="Intuitive object-oriented task-force"/>
    <n v="1900"/>
    <n v="2884"/>
    <x v="621"/>
    <x v="1"/>
    <x v="87"/>
    <n v="30.041666666666668"/>
    <s v="US"/>
    <s v="USD"/>
    <n v="1286168400"/>
    <n v="1286427600"/>
    <x v="578"/>
    <x v="581"/>
    <b v="0"/>
    <b v="0"/>
    <s v="music/indie rock"/>
    <x v="1"/>
    <s v="indie rock"/>
  </r>
  <r>
    <n v="629"/>
    <x v="618"/>
    <s v="Multi-tiered executive toolset"/>
    <n v="85900"/>
    <n v="55476"/>
    <x v="622"/>
    <x v="0"/>
    <x v="424"/>
    <n v="73.968000000000004"/>
    <s v="US"/>
    <s v="USD"/>
    <n v="1467781200"/>
    <n v="1467954000"/>
    <x v="579"/>
    <x v="583"/>
    <b v="0"/>
    <b v="1"/>
    <s v="theater/plays"/>
    <x v="3"/>
    <s v="plays"/>
  </r>
  <r>
    <n v="630"/>
    <x v="619"/>
    <s v="Grass-roots directional workforce"/>
    <n v="9500"/>
    <n v="5973"/>
    <x v="623"/>
    <x v="3"/>
    <x v="215"/>
    <n v="68.65517241379311"/>
    <s v="US"/>
    <s v="USD"/>
    <n v="1556686800"/>
    <n v="1557637200"/>
    <x v="580"/>
    <x v="584"/>
    <b v="0"/>
    <b v="1"/>
    <s v="theater/plays"/>
    <x v="3"/>
    <s v="plays"/>
  </r>
  <r>
    <n v="631"/>
    <x v="620"/>
    <s v="Quality-focused real-time solution"/>
    <n v="59200"/>
    <n v="183756"/>
    <x v="624"/>
    <x v="1"/>
    <x v="425"/>
    <n v="59.992164544564154"/>
    <s v="US"/>
    <s v="USD"/>
    <n v="1553576400"/>
    <n v="1553922000"/>
    <x v="581"/>
    <x v="585"/>
    <b v="0"/>
    <b v="0"/>
    <s v="theater/plays"/>
    <x v="3"/>
    <s v="plays"/>
  </r>
  <r>
    <n v="632"/>
    <x v="621"/>
    <s v="Reduced interactive matrix"/>
    <n v="72100"/>
    <n v="30902"/>
    <x v="625"/>
    <x v="2"/>
    <x v="426"/>
    <n v="111.15827338129496"/>
    <s v="US"/>
    <s v="USD"/>
    <n v="1414904400"/>
    <n v="1416463200"/>
    <x v="582"/>
    <x v="586"/>
    <b v="0"/>
    <b v="0"/>
    <s v="theater/plays"/>
    <x v="3"/>
    <s v="plays"/>
  </r>
  <r>
    <n v="633"/>
    <x v="622"/>
    <s v="Adaptive context-sensitive architecture"/>
    <n v="6700"/>
    <n v="5569"/>
    <x v="626"/>
    <x v="0"/>
    <x v="339"/>
    <n v="53.038095238095238"/>
    <s v="US"/>
    <s v="USD"/>
    <n v="1446876000"/>
    <n v="1447221600"/>
    <x v="336"/>
    <x v="587"/>
    <b v="0"/>
    <b v="0"/>
    <s v="film &amp; video/animation"/>
    <x v="4"/>
    <s v="animation"/>
  </r>
  <r>
    <n v="634"/>
    <x v="623"/>
    <s v="Polarized incremental portal"/>
    <n v="118200"/>
    <n v="92824"/>
    <x v="627"/>
    <x v="3"/>
    <x v="427"/>
    <n v="55.985524728588658"/>
    <s v="US"/>
    <s v="USD"/>
    <n v="1490418000"/>
    <n v="1491627600"/>
    <x v="583"/>
    <x v="588"/>
    <b v="0"/>
    <b v="0"/>
    <s v="film &amp; video/television"/>
    <x v="4"/>
    <s v="television"/>
  </r>
  <r>
    <n v="635"/>
    <x v="624"/>
    <s v="Reactive regional access"/>
    <n v="139000"/>
    <n v="158590"/>
    <x v="628"/>
    <x v="1"/>
    <x v="428"/>
    <n v="69.986760812003524"/>
    <s v="US"/>
    <s v="USD"/>
    <n v="1360389600"/>
    <n v="1363150800"/>
    <x v="584"/>
    <x v="589"/>
    <b v="0"/>
    <b v="0"/>
    <s v="film &amp; video/television"/>
    <x v="4"/>
    <s v="television"/>
  </r>
  <r>
    <n v="636"/>
    <x v="625"/>
    <s v="Stand-alone reciprocal frame"/>
    <n v="197700"/>
    <n v="127591"/>
    <x v="629"/>
    <x v="0"/>
    <x v="429"/>
    <n v="48.998079877112133"/>
    <s v="DK"/>
    <s v="DKK"/>
    <n v="1326866400"/>
    <n v="1330754400"/>
    <x v="585"/>
    <x v="590"/>
    <b v="0"/>
    <b v="1"/>
    <s v="film &amp; video/animation"/>
    <x v="4"/>
    <s v="animation"/>
  </r>
  <r>
    <n v="637"/>
    <x v="626"/>
    <s v="Open-architected 24/7 throughput"/>
    <n v="8500"/>
    <n v="6750"/>
    <x v="630"/>
    <x v="0"/>
    <x v="167"/>
    <n v="103.84615384615384"/>
    <s v="US"/>
    <s v="USD"/>
    <n v="1479103200"/>
    <n v="1479794400"/>
    <x v="586"/>
    <x v="591"/>
    <b v="0"/>
    <b v="0"/>
    <s v="theater/plays"/>
    <x v="3"/>
    <s v="plays"/>
  </r>
  <r>
    <n v="638"/>
    <x v="627"/>
    <s v="Monitored 24/7 approach"/>
    <n v="81600"/>
    <n v="9318"/>
    <x v="631"/>
    <x v="0"/>
    <x v="115"/>
    <n v="99.127659574468083"/>
    <s v="US"/>
    <s v="USD"/>
    <n v="1280206800"/>
    <n v="1281243600"/>
    <x v="587"/>
    <x v="592"/>
    <b v="0"/>
    <b v="1"/>
    <s v="theater/plays"/>
    <x v="3"/>
    <s v="plays"/>
  </r>
  <r>
    <n v="639"/>
    <x v="628"/>
    <s v="Upgradable explicit forecast"/>
    <n v="8600"/>
    <n v="4832"/>
    <x v="632"/>
    <x v="2"/>
    <x v="430"/>
    <n v="107.37777777777778"/>
    <s v="US"/>
    <s v="USD"/>
    <n v="1532754000"/>
    <n v="1532754000"/>
    <x v="588"/>
    <x v="593"/>
    <b v="0"/>
    <b v="1"/>
    <s v="film &amp; video/drama"/>
    <x v="4"/>
    <s v="drama"/>
  </r>
  <r>
    <n v="640"/>
    <x v="629"/>
    <s v="Pre-emptive context-sensitive support"/>
    <n v="119800"/>
    <n v="19769"/>
    <x v="633"/>
    <x v="0"/>
    <x v="431"/>
    <n v="76.922178988326849"/>
    <s v="US"/>
    <s v="USD"/>
    <n v="1453096800"/>
    <n v="1453356000"/>
    <x v="589"/>
    <x v="510"/>
    <b v="0"/>
    <b v="0"/>
    <s v="theater/plays"/>
    <x v="3"/>
    <s v="plays"/>
  </r>
  <r>
    <n v="641"/>
    <x v="630"/>
    <s v="Business-focused leadingedge instruction set"/>
    <n v="9400"/>
    <n v="11277"/>
    <x v="634"/>
    <x v="1"/>
    <x v="346"/>
    <n v="58.128865979381445"/>
    <s v="CH"/>
    <s v="CHF"/>
    <n v="1487570400"/>
    <n v="1489986000"/>
    <x v="590"/>
    <x v="594"/>
    <b v="0"/>
    <b v="0"/>
    <s v="theater/plays"/>
    <x v="3"/>
    <s v="plays"/>
  </r>
  <r>
    <n v="642"/>
    <x v="631"/>
    <s v="Extended multi-state knowledge user"/>
    <n v="9200"/>
    <n v="13382"/>
    <x v="635"/>
    <x v="1"/>
    <x v="30"/>
    <n v="103.73643410852713"/>
    <s v="CA"/>
    <s v="CAD"/>
    <n v="1545026400"/>
    <n v="1545804000"/>
    <x v="591"/>
    <x v="595"/>
    <b v="0"/>
    <b v="0"/>
    <s v="technology/wearables"/>
    <x v="2"/>
    <s v="wearables"/>
  </r>
  <r>
    <n v="643"/>
    <x v="632"/>
    <s v="Future-proofed modular groupware"/>
    <n v="14900"/>
    <n v="32986"/>
    <x v="636"/>
    <x v="1"/>
    <x v="432"/>
    <n v="87.962666666666664"/>
    <s v="US"/>
    <s v="USD"/>
    <n v="1488348000"/>
    <n v="1489899600"/>
    <x v="592"/>
    <x v="596"/>
    <b v="0"/>
    <b v="0"/>
    <s v="theater/plays"/>
    <x v="3"/>
    <s v="plays"/>
  </r>
  <r>
    <n v="644"/>
    <x v="633"/>
    <s v="Distributed real-time algorithm"/>
    <n v="169400"/>
    <n v="81984"/>
    <x v="637"/>
    <x v="0"/>
    <x v="433"/>
    <n v="28"/>
    <s v="CA"/>
    <s v="CAD"/>
    <n v="1545112800"/>
    <n v="1546495200"/>
    <x v="593"/>
    <x v="597"/>
    <b v="0"/>
    <b v="0"/>
    <s v="theater/plays"/>
    <x v="3"/>
    <s v="plays"/>
  </r>
  <r>
    <n v="645"/>
    <x v="634"/>
    <s v="Multi-lateral heuristic throughput"/>
    <n v="192100"/>
    <n v="178483"/>
    <x v="638"/>
    <x v="0"/>
    <x v="434"/>
    <n v="37.999361294443261"/>
    <s v="US"/>
    <s v="USD"/>
    <n v="1537938000"/>
    <n v="1539752400"/>
    <x v="594"/>
    <x v="598"/>
    <b v="0"/>
    <b v="1"/>
    <s v="music/rock"/>
    <x v="1"/>
    <s v="rock"/>
  </r>
  <r>
    <n v="646"/>
    <x v="635"/>
    <s v="Switchable reciprocal middleware"/>
    <n v="98700"/>
    <n v="87448"/>
    <x v="639"/>
    <x v="0"/>
    <x v="435"/>
    <n v="29.999313893653515"/>
    <s v="US"/>
    <s v="USD"/>
    <n v="1363150800"/>
    <n v="1364101200"/>
    <x v="595"/>
    <x v="599"/>
    <b v="0"/>
    <b v="0"/>
    <s v="games/video games"/>
    <x v="6"/>
    <s v="video games"/>
  </r>
  <r>
    <n v="647"/>
    <x v="636"/>
    <s v="Inverse multimedia Graphic Interface"/>
    <n v="4500"/>
    <n v="1863"/>
    <x v="640"/>
    <x v="0"/>
    <x v="6"/>
    <n v="103.5"/>
    <s v="US"/>
    <s v="USD"/>
    <n v="1523250000"/>
    <n v="1525323600"/>
    <x v="596"/>
    <x v="600"/>
    <b v="0"/>
    <b v="0"/>
    <s v="publishing/translations"/>
    <x v="5"/>
    <s v="translations"/>
  </r>
  <r>
    <n v="648"/>
    <x v="637"/>
    <s v="Vision-oriented local contingency"/>
    <n v="98600"/>
    <n v="62174"/>
    <x v="641"/>
    <x v="3"/>
    <x v="419"/>
    <n v="85.994467496542185"/>
    <s v="US"/>
    <s v="USD"/>
    <n v="1499317200"/>
    <n v="1500872400"/>
    <x v="597"/>
    <x v="601"/>
    <b v="1"/>
    <b v="0"/>
    <s v="food/food trucks"/>
    <x v="0"/>
    <s v="food trucks"/>
  </r>
  <r>
    <n v="649"/>
    <x v="638"/>
    <s v="Reactive 6thgeneration hub"/>
    <n v="121700"/>
    <n v="59003"/>
    <x v="642"/>
    <x v="0"/>
    <x v="436"/>
    <n v="98.011627906976742"/>
    <s v="CH"/>
    <s v="CHF"/>
    <n v="1287550800"/>
    <n v="1288501200"/>
    <x v="598"/>
    <x v="602"/>
    <b v="1"/>
    <b v="1"/>
    <s v="theater/plays"/>
    <x v="3"/>
    <s v="plays"/>
  </r>
  <r>
    <n v="650"/>
    <x v="639"/>
    <s v="Optional asymmetric success"/>
    <n v="100"/>
    <n v="2"/>
    <x v="50"/>
    <x v="0"/>
    <x v="49"/>
    <n v="2"/>
    <s v="US"/>
    <s v="USD"/>
    <n v="1404795600"/>
    <n v="1407128400"/>
    <x v="599"/>
    <x v="603"/>
    <b v="0"/>
    <b v="0"/>
    <s v="music/jazz"/>
    <x v="1"/>
    <s v="jazz"/>
  </r>
  <r>
    <n v="651"/>
    <x v="640"/>
    <s v="Digitized analyzing capacity"/>
    <n v="196700"/>
    <n v="174039"/>
    <x v="643"/>
    <x v="0"/>
    <x v="437"/>
    <n v="44.994570837642193"/>
    <s v="IT"/>
    <s v="EUR"/>
    <n v="1393048800"/>
    <n v="1394344800"/>
    <x v="600"/>
    <x v="604"/>
    <b v="0"/>
    <b v="0"/>
    <s v="film &amp; video/shorts"/>
    <x v="4"/>
    <s v="shorts"/>
  </r>
  <r>
    <n v="652"/>
    <x v="641"/>
    <s v="Vision-oriented regional hub"/>
    <n v="10000"/>
    <n v="12684"/>
    <x v="644"/>
    <x v="1"/>
    <x v="438"/>
    <n v="31.012224938875306"/>
    <s v="US"/>
    <s v="USD"/>
    <n v="1470373200"/>
    <n v="1474088400"/>
    <x v="601"/>
    <x v="292"/>
    <b v="0"/>
    <b v="0"/>
    <s v="technology/web"/>
    <x v="2"/>
    <s v="web"/>
  </r>
  <r>
    <n v="653"/>
    <x v="642"/>
    <s v="Monitored incremental info-mediaries"/>
    <n v="600"/>
    <n v="14033"/>
    <x v="645"/>
    <x v="1"/>
    <x v="439"/>
    <n v="59.970085470085472"/>
    <s v="US"/>
    <s v="USD"/>
    <n v="1460091600"/>
    <n v="1460264400"/>
    <x v="602"/>
    <x v="605"/>
    <b v="0"/>
    <b v="0"/>
    <s v="technology/web"/>
    <x v="2"/>
    <s v="web"/>
  </r>
  <r>
    <n v="654"/>
    <x v="643"/>
    <s v="Programmable static middleware"/>
    <n v="35000"/>
    <n v="177936"/>
    <x v="646"/>
    <x v="1"/>
    <x v="440"/>
    <n v="58.9973474801061"/>
    <s v="US"/>
    <s v="USD"/>
    <n v="1440392400"/>
    <n v="1440824400"/>
    <x v="335"/>
    <x v="606"/>
    <b v="0"/>
    <b v="0"/>
    <s v="music/metal"/>
    <x v="1"/>
    <s v="metal"/>
  </r>
  <r>
    <n v="655"/>
    <x v="644"/>
    <s v="Multi-layered bottom-line encryption"/>
    <n v="6900"/>
    <n v="13212"/>
    <x v="647"/>
    <x v="1"/>
    <x v="441"/>
    <n v="50.045454545454547"/>
    <s v="US"/>
    <s v="USD"/>
    <n v="1488434400"/>
    <n v="1489554000"/>
    <x v="603"/>
    <x v="607"/>
    <b v="1"/>
    <b v="0"/>
    <s v="photography/photography books"/>
    <x v="7"/>
    <s v="photography books"/>
  </r>
  <r>
    <n v="656"/>
    <x v="645"/>
    <s v="Vision-oriented systematic Graphical User Interface"/>
    <n v="118400"/>
    <n v="49879"/>
    <x v="648"/>
    <x v="0"/>
    <x v="442"/>
    <n v="98.966269841269835"/>
    <s v="AU"/>
    <s v="AUD"/>
    <n v="1514440800"/>
    <n v="1514872800"/>
    <x v="604"/>
    <x v="608"/>
    <b v="0"/>
    <b v="0"/>
    <s v="food/food trucks"/>
    <x v="0"/>
    <s v="food trucks"/>
  </r>
  <r>
    <n v="657"/>
    <x v="646"/>
    <s v="Balanced optimal hardware"/>
    <n v="10000"/>
    <n v="824"/>
    <x v="649"/>
    <x v="0"/>
    <x v="443"/>
    <n v="58.857142857142854"/>
    <s v="US"/>
    <s v="USD"/>
    <n v="1514354400"/>
    <n v="1515736800"/>
    <x v="605"/>
    <x v="609"/>
    <b v="0"/>
    <b v="0"/>
    <s v="film &amp; video/science fiction"/>
    <x v="4"/>
    <s v="science fiction"/>
  </r>
  <r>
    <n v="658"/>
    <x v="647"/>
    <s v="Self-enabling mission-critical success"/>
    <n v="52600"/>
    <n v="31594"/>
    <x v="650"/>
    <x v="3"/>
    <x v="444"/>
    <n v="81.010256410256417"/>
    <s v="US"/>
    <s v="USD"/>
    <n v="1440910800"/>
    <n v="1442898000"/>
    <x v="606"/>
    <x v="610"/>
    <b v="0"/>
    <b v="0"/>
    <s v="music/rock"/>
    <x v="1"/>
    <s v="rock"/>
  </r>
  <r>
    <n v="659"/>
    <x v="648"/>
    <s v="Grass-roots dynamic emulation"/>
    <n v="120700"/>
    <n v="57010"/>
    <x v="651"/>
    <x v="0"/>
    <x v="424"/>
    <n v="76.013333333333335"/>
    <s v="GB"/>
    <s v="GBP"/>
    <n v="1296108000"/>
    <n v="1296194400"/>
    <x v="65"/>
    <x v="611"/>
    <b v="0"/>
    <b v="0"/>
    <s v="film &amp; video/documentary"/>
    <x v="4"/>
    <s v="documentary"/>
  </r>
  <r>
    <n v="660"/>
    <x v="649"/>
    <s v="Fundamental disintermediate matrix"/>
    <n v="9100"/>
    <n v="7438"/>
    <x v="652"/>
    <x v="0"/>
    <x v="385"/>
    <n v="96.597402597402592"/>
    <s v="US"/>
    <s v="USD"/>
    <n v="1440133200"/>
    <n v="1440910800"/>
    <x v="607"/>
    <x v="612"/>
    <b v="1"/>
    <b v="0"/>
    <s v="theater/plays"/>
    <x v="3"/>
    <s v="plays"/>
  </r>
  <r>
    <n v="661"/>
    <x v="650"/>
    <s v="Right-sized secondary challenge"/>
    <n v="106800"/>
    <n v="57872"/>
    <x v="653"/>
    <x v="0"/>
    <x v="445"/>
    <n v="76.957446808510639"/>
    <s v="DK"/>
    <s v="DKK"/>
    <n v="1332910800"/>
    <n v="1335502800"/>
    <x v="608"/>
    <x v="613"/>
    <b v="0"/>
    <b v="0"/>
    <s v="music/jazz"/>
    <x v="1"/>
    <s v="jazz"/>
  </r>
  <r>
    <n v="662"/>
    <x v="651"/>
    <s v="Implemented exuding software"/>
    <n v="9100"/>
    <n v="8906"/>
    <x v="654"/>
    <x v="0"/>
    <x v="54"/>
    <n v="67.984732824427482"/>
    <s v="US"/>
    <s v="USD"/>
    <n v="1544335200"/>
    <n v="1544680800"/>
    <x v="609"/>
    <x v="614"/>
    <b v="0"/>
    <b v="0"/>
    <s v="theater/plays"/>
    <x v="3"/>
    <s v="plays"/>
  </r>
  <r>
    <n v="663"/>
    <x v="652"/>
    <s v="Total optimizing software"/>
    <n v="10000"/>
    <n v="7724"/>
    <x v="655"/>
    <x v="0"/>
    <x v="215"/>
    <n v="88.781609195402297"/>
    <s v="US"/>
    <s v="USD"/>
    <n v="1286427600"/>
    <n v="1288414800"/>
    <x v="610"/>
    <x v="615"/>
    <b v="0"/>
    <b v="0"/>
    <s v="theater/plays"/>
    <x v="3"/>
    <s v="plays"/>
  </r>
  <r>
    <n v="664"/>
    <x v="327"/>
    <s v="Optional maximized attitude"/>
    <n v="79400"/>
    <n v="26571"/>
    <x v="656"/>
    <x v="0"/>
    <x v="446"/>
    <n v="24.99623706491063"/>
    <s v="US"/>
    <s v="USD"/>
    <n v="1329717600"/>
    <n v="1330581600"/>
    <x v="541"/>
    <x v="616"/>
    <b v="0"/>
    <b v="0"/>
    <s v="music/jazz"/>
    <x v="1"/>
    <s v="jazz"/>
  </r>
  <r>
    <n v="665"/>
    <x v="653"/>
    <s v="Customer-focused impactful extranet"/>
    <n v="5100"/>
    <n v="12219"/>
    <x v="657"/>
    <x v="1"/>
    <x v="447"/>
    <n v="44.922794117647058"/>
    <s v="US"/>
    <s v="USD"/>
    <n v="1310187600"/>
    <n v="1311397200"/>
    <x v="611"/>
    <x v="453"/>
    <b v="0"/>
    <b v="1"/>
    <s v="film &amp; video/documentary"/>
    <x v="4"/>
    <s v="documentary"/>
  </r>
  <r>
    <n v="666"/>
    <x v="654"/>
    <s v="Cloned bottom-line success"/>
    <n v="3100"/>
    <n v="1985"/>
    <x v="658"/>
    <x v="3"/>
    <x v="270"/>
    <n v="79.400000000000006"/>
    <s v="US"/>
    <s v="USD"/>
    <n v="1377838800"/>
    <n v="1378357200"/>
    <x v="612"/>
    <x v="617"/>
    <b v="0"/>
    <b v="1"/>
    <s v="theater/plays"/>
    <x v="3"/>
    <s v="plays"/>
  </r>
  <r>
    <n v="667"/>
    <x v="655"/>
    <s v="Decentralized bandwidth-monitored ability"/>
    <n v="6900"/>
    <n v="12155"/>
    <x v="659"/>
    <x v="1"/>
    <x v="448"/>
    <n v="29.009546539379475"/>
    <s v="US"/>
    <s v="USD"/>
    <n v="1410325200"/>
    <n v="1411102800"/>
    <x v="613"/>
    <x v="618"/>
    <b v="0"/>
    <b v="0"/>
    <s v="journalism/audio"/>
    <x v="8"/>
    <s v="audio"/>
  </r>
  <r>
    <n v="668"/>
    <x v="656"/>
    <s v="Programmable leadingedge budgetary management"/>
    <n v="27500"/>
    <n v="5593"/>
    <x v="660"/>
    <x v="0"/>
    <x v="70"/>
    <n v="73.59210526315789"/>
    <s v="US"/>
    <s v="USD"/>
    <n v="1343797200"/>
    <n v="1344834000"/>
    <x v="614"/>
    <x v="619"/>
    <b v="0"/>
    <b v="0"/>
    <s v="theater/plays"/>
    <x v="3"/>
    <s v="plays"/>
  </r>
  <r>
    <n v="669"/>
    <x v="657"/>
    <s v="Upgradable bi-directional concept"/>
    <n v="48800"/>
    <n v="175020"/>
    <x v="661"/>
    <x v="1"/>
    <x v="449"/>
    <n v="107.97038864898211"/>
    <s v="IT"/>
    <s v="EUR"/>
    <n v="1498453200"/>
    <n v="1499230800"/>
    <x v="615"/>
    <x v="620"/>
    <b v="0"/>
    <b v="0"/>
    <s v="theater/plays"/>
    <x v="3"/>
    <s v="plays"/>
  </r>
  <r>
    <n v="670"/>
    <x v="635"/>
    <s v="Re-contextualized homogeneous flexibility"/>
    <n v="16200"/>
    <n v="75955"/>
    <x v="662"/>
    <x v="1"/>
    <x v="450"/>
    <n v="68.987284287011803"/>
    <s v="US"/>
    <s v="USD"/>
    <n v="1456380000"/>
    <n v="1457416800"/>
    <x v="90"/>
    <x v="621"/>
    <b v="0"/>
    <b v="0"/>
    <s v="music/indie rock"/>
    <x v="1"/>
    <s v="indie rock"/>
  </r>
  <r>
    <n v="671"/>
    <x v="658"/>
    <s v="Monitored bi-directional standardization"/>
    <n v="97600"/>
    <n v="119127"/>
    <x v="663"/>
    <x v="1"/>
    <x v="451"/>
    <n v="111.02236719478098"/>
    <s v="US"/>
    <s v="USD"/>
    <n v="1280552400"/>
    <n v="1280898000"/>
    <x v="616"/>
    <x v="622"/>
    <b v="0"/>
    <b v="1"/>
    <s v="theater/plays"/>
    <x v="3"/>
    <s v="plays"/>
  </r>
  <r>
    <n v="672"/>
    <x v="659"/>
    <s v="Stand-alone grid-enabled leverage"/>
    <n v="197900"/>
    <n v="110689"/>
    <x v="664"/>
    <x v="0"/>
    <x v="452"/>
    <n v="24.997515808491418"/>
    <s v="AU"/>
    <s v="AUD"/>
    <n v="1521608400"/>
    <n v="1522472400"/>
    <x v="617"/>
    <x v="623"/>
    <b v="0"/>
    <b v="0"/>
    <s v="theater/plays"/>
    <x v="3"/>
    <s v="plays"/>
  </r>
  <r>
    <n v="673"/>
    <x v="660"/>
    <s v="Assimilated regional groupware"/>
    <n v="5600"/>
    <n v="2445"/>
    <x v="665"/>
    <x v="0"/>
    <x v="125"/>
    <n v="42.155172413793103"/>
    <s v="IT"/>
    <s v="EUR"/>
    <n v="1460696400"/>
    <n v="1462510800"/>
    <x v="618"/>
    <x v="624"/>
    <b v="0"/>
    <b v="0"/>
    <s v="music/indie rock"/>
    <x v="1"/>
    <s v="indie rock"/>
  </r>
  <r>
    <n v="674"/>
    <x v="661"/>
    <s v="Up-sized 24hour instruction set"/>
    <n v="170700"/>
    <n v="57250"/>
    <x v="666"/>
    <x v="3"/>
    <x v="453"/>
    <n v="47.003284072249592"/>
    <s v="US"/>
    <s v="USD"/>
    <n v="1313730000"/>
    <n v="1317790800"/>
    <x v="619"/>
    <x v="625"/>
    <b v="0"/>
    <b v="0"/>
    <s v="photography/photography books"/>
    <x v="7"/>
    <s v="photography books"/>
  </r>
  <r>
    <n v="675"/>
    <x v="662"/>
    <s v="Right-sized web-enabled intranet"/>
    <n v="9700"/>
    <n v="11929"/>
    <x v="667"/>
    <x v="1"/>
    <x v="269"/>
    <n v="36.0392749244713"/>
    <s v="US"/>
    <s v="USD"/>
    <n v="1568178000"/>
    <n v="1568782800"/>
    <x v="620"/>
    <x v="626"/>
    <b v="0"/>
    <b v="0"/>
    <s v="journalism/audio"/>
    <x v="8"/>
    <s v="audio"/>
  </r>
  <r>
    <n v="676"/>
    <x v="663"/>
    <s v="Expanded needs-based orchestration"/>
    <n v="62300"/>
    <n v="118214"/>
    <x v="668"/>
    <x v="1"/>
    <x v="454"/>
    <n v="101.03760683760684"/>
    <s v="US"/>
    <s v="USD"/>
    <n v="1348635600"/>
    <n v="1349413200"/>
    <x v="621"/>
    <x v="627"/>
    <b v="0"/>
    <b v="0"/>
    <s v="photography/photography books"/>
    <x v="7"/>
    <s v="photography books"/>
  </r>
  <r>
    <n v="677"/>
    <x v="664"/>
    <s v="Organic system-worthy orchestration"/>
    <n v="5300"/>
    <n v="4432"/>
    <x v="669"/>
    <x v="0"/>
    <x v="41"/>
    <n v="39.927927927927925"/>
    <s v="US"/>
    <s v="USD"/>
    <n v="1468126800"/>
    <n v="1472446800"/>
    <x v="622"/>
    <x v="491"/>
    <b v="0"/>
    <b v="0"/>
    <s v="publishing/fiction"/>
    <x v="5"/>
    <s v="fiction"/>
  </r>
  <r>
    <n v="678"/>
    <x v="665"/>
    <s v="Inverse static standardization"/>
    <n v="99500"/>
    <n v="17879"/>
    <x v="670"/>
    <x v="3"/>
    <x v="455"/>
    <n v="83.158139534883716"/>
    <s v="US"/>
    <s v="USD"/>
    <n v="1547877600"/>
    <n v="1548050400"/>
    <x v="35"/>
    <x v="628"/>
    <b v="0"/>
    <b v="0"/>
    <s v="film &amp; video/drama"/>
    <x v="4"/>
    <s v="drama"/>
  </r>
  <r>
    <n v="679"/>
    <x v="307"/>
    <s v="Synchronized motivating solution"/>
    <n v="1400"/>
    <n v="14511"/>
    <x v="671"/>
    <x v="1"/>
    <x v="456"/>
    <n v="39.97520661157025"/>
    <s v="US"/>
    <s v="USD"/>
    <n v="1571374800"/>
    <n v="1571806800"/>
    <x v="623"/>
    <x v="629"/>
    <b v="0"/>
    <b v="1"/>
    <s v="food/food trucks"/>
    <x v="0"/>
    <s v="food trucks"/>
  </r>
  <r>
    <n v="680"/>
    <x v="666"/>
    <s v="Open-source 4thgeneration open system"/>
    <n v="145600"/>
    <n v="141822"/>
    <x v="672"/>
    <x v="0"/>
    <x v="457"/>
    <n v="47.993908629441627"/>
    <s v="US"/>
    <s v="USD"/>
    <n v="1576303200"/>
    <n v="1576476000"/>
    <x v="624"/>
    <x v="630"/>
    <b v="0"/>
    <b v="1"/>
    <s v="games/mobile games"/>
    <x v="6"/>
    <s v="mobile games"/>
  </r>
  <r>
    <n v="681"/>
    <x v="667"/>
    <s v="Decentralized context-sensitive superstructure"/>
    <n v="184100"/>
    <n v="159037"/>
    <x v="673"/>
    <x v="0"/>
    <x v="458"/>
    <n v="95.978877489438744"/>
    <s v="US"/>
    <s v="USD"/>
    <n v="1324447200"/>
    <n v="1324965600"/>
    <x v="625"/>
    <x v="631"/>
    <b v="0"/>
    <b v="0"/>
    <s v="theater/plays"/>
    <x v="3"/>
    <s v="plays"/>
  </r>
  <r>
    <n v="682"/>
    <x v="668"/>
    <s v="Compatible 5thgeneration concept"/>
    <n v="5400"/>
    <n v="8109"/>
    <x v="674"/>
    <x v="1"/>
    <x v="459"/>
    <n v="78.728155339805824"/>
    <s v="US"/>
    <s v="USD"/>
    <n v="1386741600"/>
    <n v="1387519200"/>
    <x v="626"/>
    <x v="632"/>
    <b v="0"/>
    <b v="0"/>
    <s v="theater/plays"/>
    <x v="3"/>
    <s v="plays"/>
  </r>
  <r>
    <n v="683"/>
    <x v="669"/>
    <s v="Virtual systemic intranet"/>
    <n v="2300"/>
    <n v="8244"/>
    <x v="675"/>
    <x v="1"/>
    <x v="98"/>
    <n v="56.081632653061227"/>
    <s v="US"/>
    <s v="USD"/>
    <n v="1537074000"/>
    <n v="1537246800"/>
    <x v="627"/>
    <x v="633"/>
    <b v="0"/>
    <b v="0"/>
    <s v="theater/plays"/>
    <x v="3"/>
    <s v="plays"/>
  </r>
  <r>
    <n v="684"/>
    <x v="670"/>
    <s v="Optimized systemic algorithm"/>
    <n v="1400"/>
    <n v="7600"/>
    <x v="676"/>
    <x v="1"/>
    <x v="460"/>
    <n v="69.090909090909093"/>
    <s v="CA"/>
    <s v="CAD"/>
    <n v="1277787600"/>
    <n v="1279515600"/>
    <x v="628"/>
    <x v="634"/>
    <b v="0"/>
    <b v="0"/>
    <s v="publishing/nonfiction"/>
    <x v="5"/>
    <s v="nonfiction"/>
  </r>
  <r>
    <n v="685"/>
    <x v="671"/>
    <s v="Customizable homogeneous firmware"/>
    <n v="140000"/>
    <n v="94501"/>
    <x v="677"/>
    <x v="0"/>
    <x v="461"/>
    <n v="102.05291576673866"/>
    <s v="CA"/>
    <s v="CAD"/>
    <n v="1440306000"/>
    <n v="1442379600"/>
    <x v="629"/>
    <x v="415"/>
    <b v="0"/>
    <b v="0"/>
    <s v="theater/plays"/>
    <x v="3"/>
    <s v="plays"/>
  </r>
  <r>
    <n v="686"/>
    <x v="672"/>
    <s v="Front-line cohesive extranet"/>
    <n v="7500"/>
    <n v="14381"/>
    <x v="678"/>
    <x v="1"/>
    <x v="38"/>
    <n v="107.32089552238806"/>
    <s v="US"/>
    <s v="USD"/>
    <n v="1522126800"/>
    <n v="1523077200"/>
    <x v="630"/>
    <x v="635"/>
    <b v="0"/>
    <b v="0"/>
    <s v="technology/wearables"/>
    <x v="2"/>
    <s v="wearables"/>
  </r>
  <r>
    <n v="687"/>
    <x v="673"/>
    <s v="Distributed holistic neural-net"/>
    <n v="1500"/>
    <n v="13980"/>
    <x v="679"/>
    <x v="1"/>
    <x v="462"/>
    <n v="51.970260223048328"/>
    <s v="US"/>
    <s v="USD"/>
    <n v="1489298400"/>
    <n v="1489554000"/>
    <x v="631"/>
    <x v="607"/>
    <b v="0"/>
    <b v="0"/>
    <s v="theater/plays"/>
    <x v="3"/>
    <s v="plays"/>
  </r>
  <r>
    <n v="688"/>
    <x v="674"/>
    <s v="Devolved client-server monitoring"/>
    <n v="2900"/>
    <n v="12449"/>
    <x v="680"/>
    <x v="1"/>
    <x v="463"/>
    <n v="71.137142857142862"/>
    <s v="US"/>
    <s v="USD"/>
    <n v="1547100000"/>
    <n v="1548482400"/>
    <x v="632"/>
    <x v="636"/>
    <b v="0"/>
    <b v="1"/>
    <s v="film &amp; video/television"/>
    <x v="4"/>
    <s v="television"/>
  </r>
  <r>
    <n v="689"/>
    <x v="675"/>
    <s v="Seamless directional capacity"/>
    <n v="7300"/>
    <n v="7348"/>
    <x v="681"/>
    <x v="1"/>
    <x v="464"/>
    <n v="106.49275362318841"/>
    <s v="US"/>
    <s v="USD"/>
    <n v="1383022800"/>
    <n v="1384063200"/>
    <x v="633"/>
    <x v="637"/>
    <b v="0"/>
    <b v="0"/>
    <s v="technology/web"/>
    <x v="2"/>
    <s v="web"/>
  </r>
  <r>
    <n v="690"/>
    <x v="676"/>
    <s v="Polarized actuating implementation"/>
    <n v="3600"/>
    <n v="8158"/>
    <x v="682"/>
    <x v="1"/>
    <x v="257"/>
    <n v="42.93684210526316"/>
    <s v="US"/>
    <s v="USD"/>
    <n v="1322373600"/>
    <n v="1322892000"/>
    <x v="634"/>
    <x v="638"/>
    <b v="0"/>
    <b v="1"/>
    <s v="film &amp; video/documentary"/>
    <x v="4"/>
    <s v="documentary"/>
  </r>
  <r>
    <n v="691"/>
    <x v="677"/>
    <s v="Front-line disintermediate hub"/>
    <n v="5000"/>
    <n v="7119"/>
    <x v="683"/>
    <x v="1"/>
    <x v="465"/>
    <n v="30.037974683544302"/>
    <s v="US"/>
    <s v="USD"/>
    <n v="1349240400"/>
    <n v="1350709200"/>
    <x v="635"/>
    <x v="639"/>
    <b v="1"/>
    <b v="1"/>
    <s v="film &amp; video/documentary"/>
    <x v="4"/>
    <s v="documentary"/>
  </r>
  <r>
    <n v="692"/>
    <x v="678"/>
    <s v="Decentralized 4thgeneration challenge"/>
    <n v="6000"/>
    <n v="5438"/>
    <x v="684"/>
    <x v="0"/>
    <x v="385"/>
    <n v="70.623376623376629"/>
    <s v="GB"/>
    <s v="GBP"/>
    <n v="1562648400"/>
    <n v="1564203600"/>
    <x v="636"/>
    <x v="640"/>
    <b v="0"/>
    <b v="0"/>
    <s v="music/rock"/>
    <x v="1"/>
    <s v="rock"/>
  </r>
  <r>
    <n v="693"/>
    <x v="679"/>
    <s v="Reverse-engineered composite hierarchy"/>
    <n v="180400"/>
    <n v="115396"/>
    <x v="685"/>
    <x v="0"/>
    <x v="466"/>
    <n v="66.016018306636155"/>
    <s v="US"/>
    <s v="USD"/>
    <n v="1508216400"/>
    <n v="1509685200"/>
    <x v="637"/>
    <x v="641"/>
    <b v="0"/>
    <b v="0"/>
    <s v="theater/plays"/>
    <x v="3"/>
    <s v="plays"/>
  </r>
  <r>
    <n v="694"/>
    <x v="680"/>
    <s v="Programmable tangible ability"/>
    <n v="9100"/>
    <n v="7656"/>
    <x v="686"/>
    <x v="0"/>
    <x v="467"/>
    <n v="96.911392405063296"/>
    <s v="US"/>
    <s v="USD"/>
    <n v="1511762400"/>
    <n v="1514959200"/>
    <x v="638"/>
    <x v="642"/>
    <b v="0"/>
    <b v="0"/>
    <s v="theater/plays"/>
    <x v="3"/>
    <s v="plays"/>
  </r>
  <r>
    <n v="695"/>
    <x v="681"/>
    <s v="Configurable full-range emulation"/>
    <n v="9200"/>
    <n v="12322"/>
    <x v="687"/>
    <x v="1"/>
    <x v="468"/>
    <n v="62.867346938775512"/>
    <s v="IT"/>
    <s v="EUR"/>
    <n v="1447480800"/>
    <n v="1448863200"/>
    <x v="639"/>
    <x v="445"/>
    <b v="1"/>
    <b v="0"/>
    <s v="music/rock"/>
    <x v="1"/>
    <s v="rock"/>
  </r>
  <r>
    <n v="696"/>
    <x v="682"/>
    <s v="Total real-time hardware"/>
    <n v="164100"/>
    <n v="96888"/>
    <x v="688"/>
    <x v="0"/>
    <x v="469"/>
    <n v="108.98537682789652"/>
    <s v="US"/>
    <s v="USD"/>
    <n v="1429506000"/>
    <n v="1429592400"/>
    <x v="640"/>
    <x v="116"/>
    <b v="0"/>
    <b v="1"/>
    <s v="theater/plays"/>
    <x v="3"/>
    <s v="plays"/>
  </r>
  <r>
    <n v="697"/>
    <x v="683"/>
    <s v="Profound system-worthy functionalities"/>
    <n v="128900"/>
    <n v="196960"/>
    <x v="689"/>
    <x v="1"/>
    <x v="470"/>
    <n v="26.999314599040439"/>
    <s v="US"/>
    <s v="USD"/>
    <n v="1522472400"/>
    <n v="1522645200"/>
    <x v="641"/>
    <x v="643"/>
    <b v="0"/>
    <b v="0"/>
    <s v="music/electric music"/>
    <x v="1"/>
    <s v="electric music"/>
  </r>
  <r>
    <n v="698"/>
    <x v="684"/>
    <s v="Cloned hybrid focus group"/>
    <n v="42100"/>
    <n v="188057"/>
    <x v="690"/>
    <x v="1"/>
    <x v="471"/>
    <n v="65.004147943311438"/>
    <s v="CA"/>
    <s v="CAD"/>
    <n v="1322114400"/>
    <n v="1323324000"/>
    <x v="642"/>
    <x v="644"/>
    <b v="0"/>
    <b v="0"/>
    <s v="technology/wearables"/>
    <x v="2"/>
    <s v="wearables"/>
  </r>
  <r>
    <n v="699"/>
    <x v="196"/>
    <s v="Ergonomic dedicated focus group"/>
    <n v="7400"/>
    <n v="6245"/>
    <x v="691"/>
    <x v="0"/>
    <x v="75"/>
    <n v="111.51785714285714"/>
    <s v="US"/>
    <s v="USD"/>
    <n v="1561438800"/>
    <n v="1561525200"/>
    <x v="230"/>
    <x v="645"/>
    <b v="0"/>
    <b v="0"/>
    <s v="film &amp; video/drama"/>
    <x v="4"/>
    <s v="drama"/>
  </r>
  <r>
    <n v="700"/>
    <x v="685"/>
    <s v="Realigned zero administration paradigm"/>
    <n v="100"/>
    <n v="3"/>
    <x v="248"/>
    <x v="0"/>
    <x v="49"/>
    <n v="3"/>
    <s v="US"/>
    <s v="USD"/>
    <n v="1264399200"/>
    <n v="1265695200"/>
    <x v="67"/>
    <x v="646"/>
    <b v="0"/>
    <b v="0"/>
    <s v="technology/wearables"/>
    <x v="2"/>
    <s v="wearables"/>
  </r>
  <r>
    <n v="701"/>
    <x v="686"/>
    <s v="Open-source multi-tasking methodology"/>
    <n v="52000"/>
    <n v="91014"/>
    <x v="692"/>
    <x v="1"/>
    <x v="472"/>
    <n v="110.99268292682927"/>
    <s v="US"/>
    <s v="USD"/>
    <n v="1301202000"/>
    <n v="1301806800"/>
    <x v="643"/>
    <x v="647"/>
    <b v="1"/>
    <b v="0"/>
    <s v="theater/plays"/>
    <x v="3"/>
    <s v="plays"/>
  </r>
  <r>
    <n v="702"/>
    <x v="687"/>
    <s v="Object-based attitude-oriented analyzer"/>
    <n v="8700"/>
    <n v="4710"/>
    <x v="693"/>
    <x v="0"/>
    <x v="100"/>
    <n v="56.746987951807228"/>
    <s v="US"/>
    <s v="USD"/>
    <n v="1374469200"/>
    <n v="1374901200"/>
    <x v="644"/>
    <x v="467"/>
    <b v="0"/>
    <b v="0"/>
    <s v="technology/wearables"/>
    <x v="2"/>
    <s v="wearables"/>
  </r>
  <r>
    <n v="703"/>
    <x v="688"/>
    <s v="Cross-platform tertiary hub"/>
    <n v="63400"/>
    <n v="197728"/>
    <x v="694"/>
    <x v="1"/>
    <x v="473"/>
    <n v="97.020608439646708"/>
    <s v="US"/>
    <s v="USD"/>
    <n v="1334984400"/>
    <n v="1336453200"/>
    <x v="645"/>
    <x v="648"/>
    <b v="1"/>
    <b v="1"/>
    <s v="publishing/translations"/>
    <x v="5"/>
    <s v="translations"/>
  </r>
  <r>
    <n v="704"/>
    <x v="689"/>
    <s v="Seamless clear-thinking artificial intelligence"/>
    <n v="8700"/>
    <n v="10682"/>
    <x v="695"/>
    <x v="1"/>
    <x v="220"/>
    <n v="92.08620689655173"/>
    <s v="US"/>
    <s v="USD"/>
    <n v="1467608400"/>
    <n v="1468904400"/>
    <x v="646"/>
    <x v="649"/>
    <b v="0"/>
    <b v="0"/>
    <s v="film &amp; video/animation"/>
    <x v="4"/>
    <s v="animation"/>
  </r>
  <r>
    <n v="705"/>
    <x v="690"/>
    <s v="Centralized tangible success"/>
    <n v="169700"/>
    <n v="168048"/>
    <x v="696"/>
    <x v="0"/>
    <x v="474"/>
    <n v="82.986666666666665"/>
    <s v="GB"/>
    <s v="GBP"/>
    <n v="1386741600"/>
    <n v="1387087200"/>
    <x v="626"/>
    <x v="650"/>
    <b v="0"/>
    <b v="0"/>
    <s v="publishing/nonfiction"/>
    <x v="5"/>
    <s v="nonfiction"/>
  </r>
  <r>
    <n v="706"/>
    <x v="691"/>
    <s v="Customer-focused multimedia methodology"/>
    <n v="108400"/>
    <n v="138586"/>
    <x v="697"/>
    <x v="1"/>
    <x v="475"/>
    <n v="103.03791821561339"/>
    <s v="AU"/>
    <s v="AUD"/>
    <n v="1546754400"/>
    <n v="1547445600"/>
    <x v="647"/>
    <x v="651"/>
    <b v="0"/>
    <b v="1"/>
    <s v="technology/web"/>
    <x v="2"/>
    <s v="web"/>
  </r>
  <r>
    <n v="707"/>
    <x v="692"/>
    <s v="Visionary maximized Local Area Network"/>
    <n v="7300"/>
    <n v="11579"/>
    <x v="698"/>
    <x v="1"/>
    <x v="170"/>
    <n v="68.922619047619051"/>
    <s v="US"/>
    <s v="USD"/>
    <n v="1544248800"/>
    <n v="1547359200"/>
    <x v="159"/>
    <x v="652"/>
    <b v="0"/>
    <b v="0"/>
    <s v="film &amp; video/drama"/>
    <x v="4"/>
    <s v="drama"/>
  </r>
  <r>
    <n v="708"/>
    <x v="693"/>
    <s v="Secured bifurcated intranet"/>
    <n v="1700"/>
    <n v="12020"/>
    <x v="699"/>
    <x v="1"/>
    <x v="231"/>
    <n v="87.737226277372258"/>
    <s v="CH"/>
    <s v="CHF"/>
    <n v="1495429200"/>
    <n v="1496293200"/>
    <x v="648"/>
    <x v="653"/>
    <b v="0"/>
    <b v="0"/>
    <s v="theater/plays"/>
    <x v="3"/>
    <s v="plays"/>
  </r>
  <r>
    <n v="709"/>
    <x v="694"/>
    <s v="Grass-roots 4thgeneration product"/>
    <n v="9800"/>
    <n v="13954"/>
    <x v="700"/>
    <x v="1"/>
    <x v="129"/>
    <n v="75.021505376344081"/>
    <s v="IT"/>
    <s v="EUR"/>
    <n v="1334811600"/>
    <n v="1335416400"/>
    <x v="267"/>
    <x v="654"/>
    <b v="0"/>
    <b v="0"/>
    <s v="theater/plays"/>
    <x v="3"/>
    <s v="plays"/>
  </r>
  <r>
    <n v="710"/>
    <x v="695"/>
    <s v="Reduced next generation info-mediaries"/>
    <n v="4300"/>
    <n v="6358"/>
    <x v="701"/>
    <x v="1"/>
    <x v="476"/>
    <n v="50.863999999999997"/>
    <s v="US"/>
    <s v="USD"/>
    <n v="1531544400"/>
    <n v="1532149200"/>
    <x v="649"/>
    <x v="655"/>
    <b v="0"/>
    <b v="1"/>
    <s v="theater/plays"/>
    <x v="3"/>
    <s v="plays"/>
  </r>
  <r>
    <n v="711"/>
    <x v="696"/>
    <s v="Customizable full-range artificial intelligence"/>
    <n v="6200"/>
    <n v="1260"/>
    <x v="702"/>
    <x v="0"/>
    <x v="443"/>
    <n v="90"/>
    <s v="IT"/>
    <s v="EUR"/>
    <n v="1453615200"/>
    <n v="1453788000"/>
    <x v="248"/>
    <x v="656"/>
    <b v="1"/>
    <b v="1"/>
    <s v="theater/plays"/>
    <x v="3"/>
    <s v="plays"/>
  </r>
  <r>
    <n v="712"/>
    <x v="697"/>
    <s v="Programmable leadingedge contingency"/>
    <n v="800"/>
    <n v="14725"/>
    <x v="703"/>
    <x v="1"/>
    <x v="381"/>
    <n v="72.896039603960389"/>
    <s v="US"/>
    <s v="USD"/>
    <n v="1467954000"/>
    <n v="1471496400"/>
    <x v="571"/>
    <x v="657"/>
    <b v="0"/>
    <b v="0"/>
    <s v="theater/plays"/>
    <x v="3"/>
    <s v="plays"/>
  </r>
  <r>
    <n v="713"/>
    <x v="698"/>
    <s v="Multi-layered global groupware"/>
    <n v="6900"/>
    <n v="11174"/>
    <x v="704"/>
    <x v="1"/>
    <x v="459"/>
    <n v="108.48543689320388"/>
    <s v="US"/>
    <s v="USD"/>
    <n v="1471842000"/>
    <n v="1472878800"/>
    <x v="650"/>
    <x v="89"/>
    <b v="0"/>
    <b v="0"/>
    <s v="publishing/radio &amp; podcasts"/>
    <x v="5"/>
    <s v="radio &amp; podcasts"/>
  </r>
  <r>
    <n v="714"/>
    <x v="699"/>
    <s v="Switchable methodical superstructure"/>
    <n v="38500"/>
    <n v="182036"/>
    <x v="705"/>
    <x v="1"/>
    <x v="477"/>
    <n v="101.98095238095237"/>
    <s v="US"/>
    <s v="USD"/>
    <n v="1408424400"/>
    <n v="1408510800"/>
    <x v="1"/>
    <x v="658"/>
    <b v="0"/>
    <b v="0"/>
    <s v="music/rock"/>
    <x v="1"/>
    <s v="rock"/>
  </r>
  <r>
    <n v="715"/>
    <x v="700"/>
    <s v="Expanded even-keeled portal"/>
    <n v="118000"/>
    <n v="28870"/>
    <x v="706"/>
    <x v="0"/>
    <x v="478"/>
    <n v="44.009146341463413"/>
    <s v="US"/>
    <s v="USD"/>
    <n v="1281157200"/>
    <n v="1281589200"/>
    <x v="651"/>
    <x v="438"/>
    <b v="0"/>
    <b v="0"/>
    <s v="games/mobile games"/>
    <x v="6"/>
    <s v="mobile games"/>
  </r>
  <r>
    <n v="716"/>
    <x v="701"/>
    <s v="Advanced modular moderator"/>
    <n v="2000"/>
    <n v="10353"/>
    <x v="707"/>
    <x v="1"/>
    <x v="144"/>
    <n v="65.942675159235662"/>
    <s v="US"/>
    <s v="USD"/>
    <n v="1373432400"/>
    <n v="1375851600"/>
    <x v="652"/>
    <x v="659"/>
    <b v="0"/>
    <b v="1"/>
    <s v="theater/plays"/>
    <x v="3"/>
    <s v="plays"/>
  </r>
  <r>
    <n v="717"/>
    <x v="702"/>
    <s v="Reverse-engineered well-modulated ability"/>
    <n v="5600"/>
    <n v="13868"/>
    <x v="708"/>
    <x v="1"/>
    <x v="479"/>
    <n v="24.987387387387386"/>
    <s v="US"/>
    <s v="USD"/>
    <n v="1313989200"/>
    <n v="1315803600"/>
    <x v="653"/>
    <x v="660"/>
    <b v="0"/>
    <b v="0"/>
    <s v="film &amp; video/documentary"/>
    <x v="4"/>
    <s v="documentary"/>
  </r>
  <r>
    <n v="718"/>
    <x v="703"/>
    <s v="Expanded optimal pricing structure"/>
    <n v="8300"/>
    <n v="8317"/>
    <x v="709"/>
    <x v="1"/>
    <x v="480"/>
    <n v="28.003367003367003"/>
    <s v="US"/>
    <s v="USD"/>
    <n v="1371445200"/>
    <n v="1373691600"/>
    <x v="654"/>
    <x v="661"/>
    <b v="0"/>
    <b v="0"/>
    <s v="technology/wearables"/>
    <x v="2"/>
    <s v="wearables"/>
  </r>
  <r>
    <n v="719"/>
    <x v="704"/>
    <s v="Down-sized uniform ability"/>
    <n v="6900"/>
    <n v="10557"/>
    <x v="710"/>
    <x v="1"/>
    <x v="300"/>
    <n v="85.829268292682926"/>
    <s v="US"/>
    <s v="USD"/>
    <n v="1338267600"/>
    <n v="1339218000"/>
    <x v="655"/>
    <x v="662"/>
    <b v="0"/>
    <b v="0"/>
    <s v="publishing/fiction"/>
    <x v="5"/>
    <s v="fiction"/>
  </r>
  <r>
    <n v="720"/>
    <x v="705"/>
    <s v="Multi-layered upward-trending conglomeration"/>
    <n v="8700"/>
    <n v="3227"/>
    <x v="711"/>
    <x v="3"/>
    <x v="63"/>
    <n v="84.921052631578945"/>
    <s v="DK"/>
    <s v="DKK"/>
    <n v="1519192800"/>
    <n v="1520402400"/>
    <x v="656"/>
    <x v="236"/>
    <b v="0"/>
    <b v="1"/>
    <s v="theater/plays"/>
    <x v="3"/>
    <s v="plays"/>
  </r>
  <r>
    <n v="721"/>
    <x v="706"/>
    <s v="Open-architected systematic intranet"/>
    <n v="123600"/>
    <n v="5429"/>
    <x v="712"/>
    <x v="3"/>
    <x v="101"/>
    <n v="90.483333333333334"/>
    <s v="US"/>
    <s v="USD"/>
    <n v="1522818000"/>
    <n v="1523336400"/>
    <x v="657"/>
    <x v="663"/>
    <b v="0"/>
    <b v="0"/>
    <s v="music/rock"/>
    <x v="1"/>
    <s v="rock"/>
  </r>
  <r>
    <n v="722"/>
    <x v="707"/>
    <s v="Proactive 24hour frame"/>
    <n v="48500"/>
    <n v="75906"/>
    <x v="713"/>
    <x v="1"/>
    <x v="481"/>
    <n v="25.00197628458498"/>
    <s v="US"/>
    <s v="USD"/>
    <n v="1509948000"/>
    <n v="1512280800"/>
    <x v="265"/>
    <x v="202"/>
    <b v="0"/>
    <b v="0"/>
    <s v="film &amp; video/documentary"/>
    <x v="4"/>
    <s v="documentary"/>
  </r>
  <r>
    <n v="723"/>
    <x v="708"/>
    <s v="Exclusive fresh-thinking model"/>
    <n v="4900"/>
    <n v="13250"/>
    <x v="714"/>
    <x v="1"/>
    <x v="358"/>
    <n v="92.013888888888886"/>
    <s v="AU"/>
    <s v="AUD"/>
    <n v="1456898400"/>
    <n v="1458709200"/>
    <x v="658"/>
    <x v="664"/>
    <b v="0"/>
    <b v="0"/>
    <s v="theater/plays"/>
    <x v="3"/>
    <s v="plays"/>
  </r>
  <r>
    <n v="724"/>
    <x v="709"/>
    <s v="Business-focused encompassing intranet"/>
    <n v="8400"/>
    <n v="11261"/>
    <x v="715"/>
    <x v="1"/>
    <x v="246"/>
    <n v="93.066115702479337"/>
    <s v="GB"/>
    <s v="GBP"/>
    <n v="1413954000"/>
    <n v="1414126800"/>
    <x v="659"/>
    <x v="665"/>
    <b v="0"/>
    <b v="1"/>
    <s v="theater/plays"/>
    <x v="3"/>
    <s v="plays"/>
  </r>
  <r>
    <n v="725"/>
    <x v="710"/>
    <s v="Optional 6thgeneration access"/>
    <n v="193200"/>
    <n v="97369"/>
    <x v="716"/>
    <x v="0"/>
    <x v="482"/>
    <n v="61.008145363408524"/>
    <s v="US"/>
    <s v="USD"/>
    <n v="1416031200"/>
    <n v="1416204000"/>
    <x v="660"/>
    <x v="666"/>
    <b v="0"/>
    <b v="0"/>
    <s v="games/mobile games"/>
    <x v="6"/>
    <s v="mobile games"/>
  </r>
  <r>
    <n v="726"/>
    <x v="711"/>
    <s v="Realigned web-enabled functionalities"/>
    <n v="54300"/>
    <n v="48227"/>
    <x v="717"/>
    <x v="3"/>
    <x v="168"/>
    <n v="92.036259541984734"/>
    <s v="US"/>
    <s v="USD"/>
    <n v="1287982800"/>
    <n v="1288501200"/>
    <x v="661"/>
    <x v="602"/>
    <b v="0"/>
    <b v="1"/>
    <s v="theater/plays"/>
    <x v="3"/>
    <s v="plays"/>
  </r>
  <r>
    <n v="727"/>
    <x v="712"/>
    <s v="Enterprise-wide multimedia software"/>
    <n v="8900"/>
    <n v="14685"/>
    <x v="718"/>
    <x v="1"/>
    <x v="483"/>
    <n v="81.132596685082873"/>
    <s v="US"/>
    <s v="USD"/>
    <n v="1547964000"/>
    <n v="1552971600"/>
    <x v="4"/>
    <x v="667"/>
    <b v="0"/>
    <b v="0"/>
    <s v="technology/web"/>
    <x v="2"/>
    <s v="web"/>
  </r>
  <r>
    <n v="728"/>
    <x v="713"/>
    <s v="Versatile mission-critical knowledgebase"/>
    <n v="4200"/>
    <n v="735"/>
    <x v="719"/>
    <x v="0"/>
    <x v="234"/>
    <n v="73.5"/>
    <s v="US"/>
    <s v="USD"/>
    <n v="1464152400"/>
    <n v="1465102800"/>
    <x v="662"/>
    <x v="668"/>
    <b v="0"/>
    <b v="0"/>
    <s v="theater/plays"/>
    <x v="3"/>
    <s v="plays"/>
  </r>
  <r>
    <n v="729"/>
    <x v="714"/>
    <s v="Multi-lateral object-oriented open system"/>
    <n v="5600"/>
    <n v="10397"/>
    <x v="720"/>
    <x v="1"/>
    <x v="393"/>
    <n v="85.221311475409834"/>
    <s v="US"/>
    <s v="USD"/>
    <n v="1359957600"/>
    <n v="1360130400"/>
    <x v="663"/>
    <x v="669"/>
    <b v="0"/>
    <b v="0"/>
    <s v="film &amp; video/drama"/>
    <x v="4"/>
    <s v="drama"/>
  </r>
  <r>
    <n v="730"/>
    <x v="715"/>
    <s v="Visionary system-worthy attitude"/>
    <n v="28800"/>
    <n v="118847"/>
    <x v="721"/>
    <x v="1"/>
    <x v="130"/>
    <n v="110.96825396825396"/>
    <s v="CA"/>
    <s v="CAD"/>
    <n v="1432357200"/>
    <n v="1432875600"/>
    <x v="664"/>
    <x v="670"/>
    <b v="0"/>
    <b v="0"/>
    <s v="technology/wearables"/>
    <x v="2"/>
    <s v="wearables"/>
  </r>
  <r>
    <n v="731"/>
    <x v="716"/>
    <s v="Synergized content-based hierarchy"/>
    <n v="8000"/>
    <n v="7220"/>
    <x v="722"/>
    <x v="3"/>
    <x v="319"/>
    <n v="32.968036529680369"/>
    <s v="US"/>
    <s v="USD"/>
    <n v="1500786000"/>
    <n v="1500872400"/>
    <x v="665"/>
    <x v="601"/>
    <b v="0"/>
    <b v="0"/>
    <s v="technology/web"/>
    <x v="2"/>
    <s v="web"/>
  </r>
  <r>
    <n v="732"/>
    <x v="717"/>
    <s v="Business-focused 24hour access"/>
    <n v="117000"/>
    <n v="107622"/>
    <x v="723"/>
    <x v="0"/>
    <x v="484"/>
    <n v="96.005352363960753"/>
    <s v="US"/>
    <s v="USD"/>
    <n v="1490158800"/>
    <n v="1492146000"/>
    <x v="666"/>
    <x v="671"/>
    <b v="0"/>
    <b v="1"/>
    <s v="music/rock"/>
    <x v="1"/>
    <s v="rock"/>
  </r>
  <r>
    <n v="733"/>
    <x v="718"/>
    <s v="Automated hybrid orchestration"/>
    <n v="15800"/>
    <n v="83267"/>
    <x v="724"/>
    <x v="1"/>
    <x v="485"/>
    <n v="84.96632653061225"/>
    <s v="US"/>
    <s v="USD"/>
    <n v="1406178000"/>
    <n v="1407301200"/>
    <x v="43"/>
    <x v="672"/>
    <b v="0"/>
    <b v="0"/>
    <s v="music/metal"/>
    <x v="1"/>
    <s v="metal"/>
  </r>
  <r>
    <n v="734"/>
    <x v="719"/>
    <s v="Exclusive 5thgeneration leverage"/>
    <n v="4200"/>
    <n v="13404"/>
    <x v="725"/>
    <x v="1"/>
    <x v="486"/>
    <n v="25.007462686567163"/>
    <s v="US"/>
    <s v="USD"/>
    <n v="1485583200"/>
    <n v="1486620000"/>
    <x v="667"/>
    <x v="673"/>
    <b v="0"/>
    <b v="1"/>
    <s v="theater/plays"/>
    <x v="3"/>
    <s v="plays"/>
  </r>
  <r>
    <n v="735"/>
    <x v="720"/>
    <s v="Grass-roots zero administration alliance"/>
    <n v="37100"/>
    <n v="131404"/>
    <x v="726"/>
    <x v="1"/>
    <x v="487"/>
    <n v="65.998995479658461"/>
    <s v="US"/>
    <s v="USD"/>
    <n v="1459314000"/>
    <n v="1459918800"/>
    <x v="668"/>
    <x v="674"/>
    <b v="0"/>
    <b v="0"/>
    <s v="photography/photography books"/>
    <x v="7"/>
    <s v="photography books"/>
  </r>
  <r>
    <n v="736"/>
    <x v="721"/>
    <s v="Proactive heuristic orchestration"/>
    <n v="7700"/>
    <n v="2533"/>
    <x v="727"/>
    <x v="3"/>
    <x v="226"/>
    <n v="87.34482758620689"/>
    <s v="US"/>
    <s v="USD"/>
    <n v="1424412000"/>
    <n v="1424757600"/>
    <x v="669"/>
    <x v="675"/>
    <b v="0"/>
    <b v="0"/>
    <s v="publishing/nonfiction"/>
    <x v="5"/>
    <s v="nonfiction"/>
  </r>
  <r>
    <n v="737"/>
    <x v="722"/>
    <s v="Function-based systematic Graphical User Interface"/>
    <n v="3700"/>
    <n v="5028"/>
    <x v="728"/>
    <x v="1"/>
    <x v="80"/>
    <n v="27.933333333333334"/>
    <s v="US"/>
    <s v="USD"/>
    <n v="1478844000"/>
    <n v="1479880800"/>
    <x v="670"/>
    <x v="676"/>
    <b v="0"/>
    <b v="0"/>
    <s v="music/indie rock"/>
    <x v="1"/>
    <s v="indie rock"/>
  </r>
  <r>
    <n v="738"/>
    <x v="486"/>
    <s v="Extended zero administration software"/>
    <n v="74700"/>
    <n v="1557"/>
    <x v="729"/>
    <x v="0"/>
    <x v="27"/>
    <n v="103.8"/>
    <s v="US"/>
    <s v="USD"/>
    <n v="1416117600"/>
    <n v="1418018400"/>
    <x v="671"/>
    <x v="677"/>
    <b v="0"/>
    <b v="1"/>
    <s v="theater/plays"/>
    <x v="3"/>
    <s v="plays"/>
  </r>
  <r>
    <n v="739"/>
    <x v="723"/>
    <s v="Multi-tiered discrete support"/>
    <n v="10000"/>
    <n v="6100"/>
    <x v="730"/>
    <x v="0"/>
    <x v="271"/>
    <n v="31.937172774869111"/>
    <s v="US"/>
    <s v="USD"/>
    <n v="1340946000"/>
    <n v="1341032400"/>
    <x v="672"/>
    <x v="678"/>
    <b v="0"/>
    <b v="0"/>
    <s v="music/indie rock"/>
    <x v="1"/>
    <s v="indie rock"/>
  </r>
  <r>
    <n v="740"/>
    <x v="724"/>
    <s v="Phased system-worthy conglomeration"/>
    <n v="5300"/>
    <n v="1592"/>
    <x v="731"/>
    <x v="0"/>
    <x v="36"/>
    <n v="99.5"/>
    <s v="US"/>
    <s v="USD"/>
    <n v="1486101600"/>
    <n v="1486360800"/>
    <x v="673"/>
    <x v="679"/>
    <b v="0"/>
    <b v="0"/>
    <s v="theater/plays"/>
    <x v="3"/>
    <s v="plays"/>
  </r>
  <r>
    <n v="741"/>
    <x v="287"/>
    <s v="Balanced mobile alliance"/>
    <n v="1200"/>
    <n v="14150"/>
    <x v="732"/>
    <x v="1"/>
    <x v="406"/>
    <n v="108.84615384615384"/>
    <s v="US"/>
    <s v="USD"/>
    <n v="1274590800"/>
    <n v="1274677200"/>
    <x v="674"/>
    <x v="680"/>
    <b v="0"/>
    <b v="0"/>
    <s v="theater/plays"/>
    <x v="3"/>
    <s v="plays"/>
  </r>
  <r>
    <n v="742"/>
    <x v="725"/>
    <s v="Reactive solution-oriented groupware"/>
    <n v="1200"/>
    <n v="13513"/>
    <x v="733"/>
    <x v="1"/>
    <x v="393"/>
    <n v="110.76229508196721"/>
    <s v="US"/>
    <s v="USD"/>
    <n v="1263880800"/>
    <n v="1267509600"/>
    <x v="675"/>
    <x v="681"/>
    <b v="0"/>
    <b v="0"/>
    <s v="music/electric music"/>
    <x v="1"/>
    <s v="electric music"/>
  </r>
  <r>
    <n v="743"/>
    <x v="726"/>
    <s v="Exclusive bandwidth-monitored orchestration"/>
    <n v="3900"/>
    <n v="504"/>
    <x v="734"/>
    <x v="0"/>
    <x v="68"/>
    <n v="29.647058823529413"/>
    <s v="US"/>
    <s v="USD"/>
    <n v="1445403600"/>
    <n v="1445922000"/>
    <x v="676"/>
    <x v="682"/>
    <b v="0"/>
    <b v="1"/>
    <s v="theater/plays"/>
    <x v="3"/>
    <s v="plays"/>
  </r>
  <r>
    <n v="744"/>
    <x v="727"/>
    <s v="Intuitive exuding initiative"/>
    <n v="2000"/>
    <n v="14240"/>
    <x v="735"/>
    <x v="1"/>
    <x v="382"/>
    <n v="101.71428571428571"/>
    <s v="US"/>
    <s v="USD"/>
    <n v="1533877200"/>
    <n v="1534050000"/>
    <x v="342"/>
    <x v="683"/>
    <b v="0"/>
    <b v="1"/>
    <s v="theater/plays"/>
    <x v="3"/>
    <s v="plays"/>
  </r>
  <r>
    <n v="745"/>
    <x v="728"/>
    <s v="Streamlined needs-based knowledge user"/>
    <n v="6900"/>
    <n v="2091"/>
    <x v="736"/>
    <x v="0"/>
    <x v="298"/>
    <n v="61.5"/>
    <s v="US"/>
    <s v="USD"/>
    <n v="1275195600"/>
    <n v="1277528400"/>
    <x v="677"/>
    <x v="684"/>
    <b v="0"/>
    <b v="0"/>
    <s v="technology/wearables"/>
    <x v="2"/>
    <s v="wearables"/>
  </r>
  <r>
    <n v="746"/>
    <x v="729"/>
    <s v="Automated system-worthy structure"/>
    <n v="55800"/>
    <n v="118580"/>
    <x v="737"/>
    <x v="1"/>
    <x v="488"/>
    <n v="35"/>
    <s v="US"/>
    <s v="USD"/>
    <n v="1318136400"/>
    <n v="1318568400"/>
    <x v="678"/>
    <x v="685"/>
    <b v="0"/>
    <b v="0"/>
    <s v="technology/web"/>
    <x v="2"/>
    <s v="web"/>
  </r>
  <r>
    <n v="747"/>
    <x v="730"/>
    <s v="Secured clear-thinking intranet"/>
    <n v="4900"/>
    <n v="11214"/>
    <x v="738"/>
    <x v="1"/>
    <x v="489"/>
    <n v="40.049999999999997"/>
    <s v="US"/>
    <s v="USD"/>
    <n v="1283403600"/>
    <n v="1284354000"/>
    <x v="679"/>
    <x v="488"/>
    <b v="0"/>
    <b v="0"/>
    <s v="theater/plays"/>
    <x v="3"/>
    <s v="plays"/>
  </r>
  <r>
    <n v="748"/>
    <x v="731"/>
    <s v="Cloned actuating architecture"/>
    <n v="194900"/>
    <n v="68137"/>
    <x v="739"/>
    <x v="3"/>
    <x v="490"/>
    <n v="110.97231270358306"/>
    <s v="US"/>
    <s v="USD"/>
    <n v="1267423200"/>
    <n v="1269579600"/>
    <x v="680"/>
    <x v="686"/>
    <b v="0"/>
    <b v="1"/>
    <s v="film &amp; video/animation"/>
    <x v="4"/>
    <s v="animation"/>
  </r>
  <r>
    <n v="749"/>
    <x v="732"/>
    <s v="Down-sized needs-based task-force"/>
    <n v="8600"/>
    <n v="13527"/>
    <x v="740"/>
    <x v="1"/>
    <x v="491"/>
    <n v="36.959016393442624"/>
    <s v="IT"/>
    <s v="EUR"/>
    <n v="1412744400"/>
    <n v="1413781200"/>
    <x v="681"/>
    <x v="687"/>
    <b v="0"/>
    <b v="1"/>
    <s v="technology/wearables"/>
    <x v="2"/>
    <s v="wearables"/>
  </r>
  <r>
    <n v="750"/>
    <x v="733"/>
    <s v="Extended responsive Internet solution"/>
    <n v="100"/>
    <n v="1"/>
    <x v="100"/>
    <x v="0"/>
    <x v="49"/>
    <n v="1"/>
    <s v="GB"/>
    <s v="GBP"/>
    <n v="1277960400"/>
    <n v="1280120400"/>
    <x v="682"/>
    <x v="688"/>
    <b v="0"/>
    <b v="0"/>
    <s v="music/electric music"/>
    <x v="1"/>
    <s v="electric music"/>
  </r>
  <r>
    <n v="751"/>
    <x v="734"/>
    <s v="Universal value-added moderator"/>
    <n v="3600"/>
    <n v="8363"/>
    <x v="741"/>
    <x v="1"/>
    <x v="492"/>
    <n v="30.974074074074075"/>
    <s v="US"/>
    <s v="USD"/>
    <n v="1458190800"/>
    <n v="1459486800"/>
    <x v="683"/>
    <x v="689"/>
    <b v="1"/>
    <b v="1"/>
    <s v="publishing/nonfiction"/>
    <x v="5"/>
    <s v="nonfiction"/>
  </r>
  <r>
    <n v="752"/>
    <x v="735"/>
    <s v="Sharable motivating emulation"/>
    <n v="5800"/>
    <n v="5362"/>
    <x v="742"/>
    <x v="3"/>
    <x v="493"/>
    <n v="47.035087719298247"/>
    <s v="US"/>
    <s v="USD"/>
    <n v="1280984400"/>
    <n v="1282539600"/>
    <x v="684"/>
    <x v="690"/>
    <b v="0"/>
    <b v="1"/>
    <s v="theater/plays"/>
    <x v="3"/>
    <s v="plays"/>
  </r>
  <r>
    <n v="753"/>
    <x v="736"/>
    <s v="Networked web-enabled product"/>
    <n v="4700"/>
    <n v="12065"/>
    <x v="743"/>
    <x v="1"/>
    <x v="231"/>
    <n v="88.065693430656935"/>
    <s v="US"/>
    <s v="USD"/>
    <n v="1274590800"/>
    <n v="1275886800"/>
    <x v="674"/>
    <x v="691"/>
    <b v="0"/>
    <b v="0"/>
    <s v="photography/photography books"/>
    <x v="7"/>
    <s v="photography books"/>
  </r>
  <r>
    <n v="754"/>
    <x v="737"/>
    <s v="Advanced dedicated encoding"/>
    <n v="70400"/>
    <n v="118603"/>
    <x v="744"/>
    <x v="1"/>
    <x v="494"/>
    <n v="37.005616224648989"/>
    <s v="US"/>
    <s v="USD"/>
    <n v="1351400400"/>
    <n v="1355983200"/>
    <x v="685"/>
    <x v="424"/>
    <b v="0"/>
    <b v="0"/>
    <s v="theater/plays"/>
    <x v="3"/>
    <s v="plays"/>
  </r>
  <r>
    <n v="755"/>
    <x v="738"/>
    <s v="Stand-alone multi-state project"/>
    <n v="4500"/>
    <n v="7496"/>
    <x v="745"/>
    <x v="1"/>
    <x v="495"/>
    <n v="26.027777777777779"/>
    <s v="DK"/>
    <s v="DKK"/>
    <n v="1514354400"/>
    <n v="1515391200"/>
    <x v="605"/>
    <x v="231"/>
    <b v="0"/>
    <b v="1"/>
    <s v="theater/plays"/>
    <x v="3"/>
    <s v="plays"/>
  </r>
  <r>
    <n v="756"/>
    <x v="739"/>
    <s v="Customizable bi-directional monitoring"/>
    <n v="1300"/>
    <n v="10037"/>
    <x v="746"/>
    <x v="1"/>
    <x v="496"/>
    <n v="67.817567567567565"/>
    <s v="US"/>
    <s v="USD"/>
    <n v="1421733600"/>
    <n v="1422252000"/>
    <x v="686"/>
    <x v="692"/>
    <b v="0"/>
    <b v="0"/>
    <s v="theater/plays"/>
    <x v="3"/>
    <s v="plays"/>
  </r>
  <r>
    <n v="757"/>
    <x v="740"/>
    <s v="Profit-focused motivating function"/>
    <n v="1400"/>
    <n v="5696"/>
    <x v="747"/>
    <x v="1"/>
    <x v="493"/>
    <n v="49.964912280701753"/>
    <s v="US"/>
    <s v="USD"/>
    <n v="1305176400"/>
    <n v="1305522000"/>
    <x v="687"/>
    <x v="693"/>
    <b v="0"/>
    <b v="0"/>
    <s v="film &amp; video/drama"/>
    <x v="4"/>
    <s v="drama"/>
  </r>
  <r>
    <n v="758"/>
    <x v="741"/>
    <s v="Proactive systemic firmware"/>
    <n v="29600"/>
    <n v="167005"/>
    <x v="748"/>
    <x v="1"/>
    <x v="497"/>
    <n v="110.01646903820817"/>
    <s v="CA"/>
    <s v="CAD"/>
    <n v="1414126800"/>
    <n v="1414904400"/>
    <x v="688"/>
    <x v="694"/>
    <b v="0"/>
    <b v="0"/>
    <s v="music/rock"/>
    <x v="1"/>
    <s v="rock"/>
  </r>
  <r>
    <n v="759"/>
    <x v="742"/>
    <s v="Grass-roots upward-trending installation"/>
    <n v="167500"/>
    <n v="114615"/>
    <x v="749"/>
    <x v="0"/>
    <x v="498"/>
    <n v="89.964678178963894"/>
    <s v="US"/>
    <s v="USD"/>
    <n v="1517810400"/>
    <n v="1520402400"/>
    <x v="689"/>
    <x v="236"/>
    <b v="0"/>
    <b v="0"/>
    <s v="music/electric music"/>
    <x v="1"/>
    <s v="electric music"/>
  </r>
  <r>
    <n v="760"/>
    <x v="743"/>
    <s v="Virtual heuristic hub"/>
    <n v="48300"/>
    <n v="16592"/>
    <x v="750"/>
    <x v="0"/>
    <x v="155"/>
    <n v="79.009523809523813"/>
    <s v="IT"/>
    <s v="EUR"/>
    <n v="1564635600"/>
    <n v="1567141200"/>
    <x v="690"/>
    <x v="695"/>
    <b v="0"/>
    <b v="1"/>
    <s v="games/video games"/>
    <x v="6"/>
    <s v="video games"/>
  </r>
  <r>
    <n v="761"/>
    <x v="744"/>
    <s v="Customizable leadingedge model"/>
    <n v="2200"/>
    <n v="14420"/>
    <x v="751"/>
    <x v="1"/>
    <x v="499"/>
    <n v="86.867469879518069"/>
    <s v="US"/>
    <s v="USD"/>
    <n v="1500699600"/>
    <n v="1501131600"/>
    <x v="691"/>
    <x v="696"/>
    <b v="0"/>
    <b v="0"/>
    <s v="music/rock"/>
    <x v="1"/>
    <s v="rock"/>
  </r>
  <r>
    <n v="762"/>
    <x v="307"/>
    <s v="Upgradable uniform service-desk"/>
    <n v="3500"/>
    <n v="6204"/>
    <x v="752"/>
    <x v="1"/>
    <x v="16"/>
    <n v="62.04"/>
    <s v="AU"/>
    <s v="AUD"/>
    <n v="1354082400"/>
    <n v="1355032800"/>
    <x v="692"/>
    <x v="697"/>
    <b v="0"/>
    <b v="0"/>
    <s v="music/jazz"/>
    <x v="1"/>
    <s v="jazz"/>
  </r>
  <r>
    <n v="763"/>
    <x v="745"/>
    <s v="Inverse client-driven product"/>
    <n v="5600"/>
    <n v="6338"/>
    <x v="753"/>
    <x v="1"/>
    <x v="500"/>
    <n v="26.970212765957445"/>
    <s v="US"/>
    <s v="USD"/>
    <n v="1336453200"/>
    <n v="1339477200"/>
    <x v="693"/>
    <x v="698"/>
    <b v="0"/>
    <b v="1"/>
    <s v="theater/plays"/>
    <x v="3"/>
    <s v="plays"/>
  </r>
  <r>
    <n v="764"/>
    <x v="746"/>
    <s v="Managed bandwidth-monitored system engine"/>
    <n v="1100"/>
    <n v="8010"/>
    <x v="754"/>
    <x v="1"/>
    <x v="496"/>
    <n v="54.121621621621621"/>
    <s v="US"/>
    <s v="USD"/>
    <n v="1305262800"/>
    <n v="1305954000"/>
    <x v="694"/>
    <x v="699"/>
    <b v="0"/>
    <b v="0"/>
    <s v="music/rock"/>
    <x v="1"/>
    <s v="rock"/>
  </r>
  <r>
    <n v="765"/>
    <x v="747"/>
    <s v="Advanced transitional help-desk"/>
    <n v="3900"/>
    <n v="8125"/>
    <x v="755"/>
    <x v="1"/>
    <x v="40"/>
    <n v="41.035353535353536"/>
    <s v="US"/>
    <s v="USD"/>
    <n v="1492232400"/>
    <n v="1494392400"/>
    <x v="695"/>
    <x v="489"/>
    <b v="1"/>
    <b v="1"/>
    <s v="music/indie rock"/>
    <x v="1"/>
    <s v="indie rock"/>
  </r>
  <r>
    <n v="766"/>
    <x v="748"/>
    <s v="De-engineered disintermediate encryption"/>
    <n v="43800"/>
    <n v="13653"/>
    <x v="756"/>
    <x v="0"/>
    <x v="501"/>
    <n v="55.052419354838712"/>
    <s v="AU"/>
    <s v="AUD"/>
    <n v="1537333200"/>
    <n v="1537419600"/>
    <x v="123"/>
    <x v="512"/>
    <b v="0"/>
    <b v="0"/>
    <s v="film &amp; video/science fiction"/>
    <x v="4"/>
    <s v="science fiction"/>
  </r>
  <r>
    <n v="767"/>
    <x v="749"/>
    <s v="Upgradable attitude-oriented project"/>
    <n v="97200"/>
    <n v="55372"/>
    <x v="757"/>
    <x v="0"/>
    <x v="502"/>
    <n v="107.93762183235867"/>
    <s v="US"/>
    <s v="USD"/>
    <n v="1444107600"/>
    <n v="1447999200"/>
    <x v="696"/>
    <x v="700"/>
    <b v="0"/>
    <b v="0"/>
    <s v="publishing/translations"/>
    <x v="5"/>
    <s v="translations"/>
  </r>
  <r>
    <n v="768"/>
    <x v="750"/>
    <s v="Fundamental zero tolerance alliance"/>
    <n v="4800"/>
    <n v="11088"/>
    <x v="758"/>
    <x v="1"/>
    <x v="503"/>
    <n v="73.92"/>
    <s v="US"/>
    <s v="USD"/>
    <n v="1386741600"/>
    <n v="1388037600"/>
    <x v="626"/>
    <x v="701"/>
    <b v="0"/>
    <b v="0"/>
    <s v="theater/plays"/>
    <x v="3"/>
    <s v="plays"/>
  </r>
  <r>
    <n v="769"/>
    <x v="751"/>
    <s v="Devolved 24hour forecast"/>
    <n v="125600"/>
    <n v="109106"/>
    <x v="759"/>
    <x v="0"/>
    <x v="504"/>
    <n v="31.995894428152493"/>
    <s v="US"/>
    <s v="USD"/>
    <n v="1376542800"/>
    <n v="1378789200"/>
    <x v="697"/>
    <x v="340"/>
    <b v="0"/>
    <b v="0"/>
    <s v="games/video games"/>
    <x v="6"/>
    <s v="video games"/>
  </r>
  <r>
    <n v="770"/>
    <x v="752"/>
    <s v="User-centric attitude-oriented intranet"/>
    <n v="4300"/>
    <n v="11642"/>
    <x v="760"/>
    <x v="1"/>
    <x v="505"/>
    <n v="53.898148148148145"/>
    <s v="IT"/>
    <s v="EUR"/>
    <n v="1397451600"/>
    <n v="1398056400"/>
    <x v="698"/>
    <x v="702"/>
    <b v="0"/>
    <b v="1"/>
    <s v="theater/plays"/>
    <x v="3"/>
    <s v="plays"/>
  </r>
  <r>
    <n v="771"/>
    <x v="753"/>
    <s v="Self-enabling 5thgeneration paradigm"/>
    <n v="5600"/>
    <n v="2769"/>
    <x v="761"/>
    <x v="3"/>
    <x v="150"/>
    <n v="106.5"/>
    <s v="US"/>
    <s v="USD"/>
    <n v="1548482400"/>
    <n v="1550815200"/>
    <x v="699"/>
    <x v="703"/>
    <b v="0"/>
    <b v="0"/>
    <s v="theater/plays"/>
    <x v="3"/>
    <s v="plays"/>
  </r>
  <r>
    <n v="772"/>
    <x v="754"/>
    <s v="Persistent 3rdgeneration moratorium"/>
    <n v="149600"/>
    <n v="169586"/>
    <x v="762"/>
    <x v="1"/>
    <x v="506"/>
    <n v="32.999805409612762"/>
    <s v="US"/>
    <s v="USD"/>
    <n v="1549692000"/>
    <n v="1550037600"/>
    <x v="700"/>
    <x v="704"/>
    <b v="0"/>
    <b v="0"/>
    <s v="music/indie rock"/>
    <x v="1"/>
    <s v="indie rock"/>
  </r>
  <r>
    <n v="773"/>
    <x v="755"/>
    <s v="Cross-platform empowering project"/>
    <n v="53100"/>
    <n v="101185"/>
    <x v="763"/>
    <x v="1"/>
    <x v="507"/>
    <n v="43.00254993625159"/>
    <s v="US"/>
    <s v="USD"/>
    <n v="1492059600"/>
    <n v="1492923600"/>
    <x v="701"/>
    <x v="705"/>
    <b v="0"/>
    <b v="0"/>
    <s v="theater/plays"/>
    <x v="3"/>
    <s v="plays"/>
  </r>
  <r>
    <n v="774"/>
    <x v="756"/>
    <s v="Polarized user-facing interface"/>
    <n v="5000"/>
    <n v="6775"/>
    <x v="764"/>
    <x v="1"/>
    <x v="373"/>
    <n v="86.858974358974365"/>
    <s v="IT"/>
    <s v="EUR"/>
    <n v="1463979600"/>
    <n v="1467522000"/>
    <x v="702"/>
    <x v="706"/>
    <b v="0"/>
    <b v="0"/>
    <s v="technology/web"/>
    <x v="2"/>
    <s v="web"/>
  </r>
  <r>
    <n v="775"/>
    <x v="757"/>
    <s v="Customer-focused non-volatile framework"/>
    <n v="9400"/>
    <n v="968"/>
    <x v="765"/>
    <x v="0"/>
    <x v="234"/>
    <n v="96.8"/>
    <s v="US"/>
    <s v="USD"/>
    <n v="1415253600"/>
    <n v="1416117600"/>
    <x v="703"/>
    <x v="707"/>
    <b v="0"/>
    <b v="0"/>
    <s v="music/rock"/>
    <x v="1"/>
    <s v="rock"/>
  </r>
  <r>
    <n v="776"/>
    <x v="758"/>
    <s v="Synchronized multimedia frame"/>
    <n v="110800"/>
    <n v="72623"/>
    <x v="766"/>
    <x v="0"/>
    <x v="508"/>
    <n v="32.995456610631528"/>
    <s v="US"/>
    <s v="USD"/>
    <n v="1562216400"/>
    <n v="1563771600"/>
    <x v="704"/>
    <x v="708"/>
    <b v="0"/>
    <b v="0"/>
    <s v="theater/plays"/>
    <x v="3"/>
    <s v="plays"/>
  </r>
  <r>
    <n v="777"/>
    <x v="759"/>
    <s v="Open-architected stable algorithm"/>
    <n v="93800"/>
    <n v="45987"/>
    <x v="767"/>
    <x v="0"/>
    <x v="103"/>
    <n v="68.028106508875737"/>
    <s v="US"/>
    <s v="USD"/>
    <n v="1316754000"/>
    <n v="1319259600"/>
    <x v="431"/>
    <x v="709"/>
    <b v="0"/>
    <b v="0"/>
    <s v="theater/plays"/>
    <x v="3"/>
    <s v="plays"/>
  </r>
  <r>
    <n v="778"/>
    <x v="760"/>
    <s v="Cross-platform optimizing website"/>
    <n v="1300"/>
    <n v="10243"/>
    <x v="768"/>
    <x v="1"/>
    <x v="5"/>
    <n v="58.867816091954026"/>
    <s v="CH"/>
    <s v="CHF"/>
    <n v="1313211600"/>
    <n v="1313643600"/>
    <x v="705"/>
    <x v="710"/>
    <b v="0"/>
    <b v="0"/>
    <s v="film &amp; video/animation"/>
    <x v="4"/>
    <s v="animation"/>
  </r>
  <r>
    <n v="779"/>
    <x v="761"/>
    <s v="Public-key actuating projection"/>
    <n v="108700"/>
    <n v="87293"/>
    <x v="769"/>
    <x v="0"/>
    <x v="509"/>
    <n v="105.04572803850782"/>
    <s v="US"/>
    <s v="USD"/>
    <n v="1439528400"/>
    <n v="1440306000"/>
    <x v="706"/>
    <x v="711"/>
    <b v="0"/>
    <b v="1"/>
    <s v="theater/plays"/>
    <x v="3"/>
    <s v="plays"/>
  </r>
  <r>
    <n v="780"/>
    <x v="762"/>
    <s v="Implemented intangible instruction set"/>
    <n v="5100"/>
    <n v="5421"/>
    <x v="770"/>
    <x v="1"/>
    <x v="55"/>
    <n v="33.054878048780488"/>
    <s v="US"/>
    <s v="USD"/>
    <n v="1469163600"/>
    <n v="1470805200"/>
    <x v="707"/>
    <x v="712"/>
    <b v="0"/>
    <b v="1"/>
    <s v="film &amp; video/drama"/>
    <x v="4"/>
    <s v="drama"/>
  </r>
  <r>
    <n v="781"/>
    <x v="763"/>
    <s v="Cross-group interactive architecture"/>
    <n v="8700"/>
    <n v="4414"/>
    <x v="771"/>
    <x v="3"/>
    <x v="75"/>
    <n v="78.821428571428569"/>
    <s v="CH"/>
    <s v="CHF"/>
    <n v="1288501200"/>
    <n v="1292911200"/>
    <x v="708"/>
    <x v="70"/>
    <b v="0"/>
    <b v="0"/>
    <s v="theater/plays"/>
    <x v="3"/>
    <s v="plays"/>
  </r>
  <r>
    <n v="782"/>
    <x v="764"/>
    <s v="Centralized asymmetric framework"/>
    <n v="5100"/>
    <n v="10981"/>
    <x v="772"/>
    <x v="1"/>
    <x v="510"/>
    <n v="68.204968944099377"/>
    <s v="US"/>
    <s v="USD"/>
    <n v="1298959200"/>
    <n v="1301374800"/>
    <x v="709"/>
    <x v="713"/>
    <b v="0"/>
    <b v="1"/>
    <s v="film &amp; video/animation"/>
    <x v="4"/>
    <s v="animation"/>
  </r>
  <r>
    <n v="783"/>
    <x v="765"/>
    <s v="Down-sized systematic utilization"/>
    <n v="7400"/>
    <n v="10451"/>
    <x v="773"/>
    <x v="1"/>
    <x v="188"/>
    <n v="75.731884057971016"/>
    <s v="US"/>
    <s v="USD"/>
    <n v="1387260000"/>
    <n v="1387864800"/>
    <x v="710"/>
    <x v="714"/>
    <b v="0"/>
    <b v="0"/>
    <s v="music/rock"/>
    <x v="1"/>
    <s v="rock"/>
  </r>
  <r>
    <n v="784"/>
    <x v="766"/>
    <s v="Profound fault-tolerant model"/>
    <n v="88900"/>
    <n v="102535"/>
    <x v="774"/>
    <x v="1"/>
    <x v="511"/>
    <n v="30.996070133010882"/>
    <s v="US"/>
    <s v="USD"/>
    <n v="1457244000"/>
    <n v="1458190800"/>
    <x v="711"/>
    <x v="715"/>
    <b v="0"/>
    <b v="0"/>
    <s v="technology/web"/>
    <x v="2"/>
    <s v="web"/>
  </r>
  <r>
    <n v="785"/>
    <x v="767"/>
    <s v="Multi-channeled bi-directional moratorium"/>
    <n v="6700"/>
    <n v="12939"/>
    <x v="775"/>
    <x v="1"/>
    <x v="78"/>
    <n v="101.88188976377953"/>
    <s v="AU"/>
    <s v="AUD"/>
    <n v="1556341200"/>
    <n v="1559278800"/>
    <x v="157"/>
    <x v="716"/>
    <b v="0"/>
    <b v="1"/>
    <s v="film &amp; video/animation"/>
    <x v="4"/>
    <s v="animation"/>
  </r>
  <r>
    <n v="786"/>
    <x v="768"/>
    <s v="Object-based content-based ability"/>
    <n v="1500"/>
    <n v="10946"/>
    <x v="776"/>
    <x v="1"/>
    <x v="512"/>
    <n v="52.879227053140099"/>
    <s v="IT"/>
    <s v="EUR"/>
    <n v="1522126800"/>
    <n v="1522731600"/>
    <x v="630"/>
    <x v="717"/>
    <b v="0"/>
    <b v="1"/>
    <s v="music/jazz"/>
    <x v="1"/>
    <s v="jazz"/>
  </r>
  <r>
    <n v="787"/>
    <x v="769"/>
    <s v="Progressive coherent secured line"/>
    <n v="61200"/>
    <n v="60994"/>
    <x v="777"/>
    <x v="0"/>
    <x v="513"/>
    <n v="71.005820721769496"/>
    <s v="CA"/>
    <s v="CAD"/>
    <n v="1305954000"/>
    <n v="1306731600"/>
    <x v="712"/>
    <x v="718"/>
    <b v="0"/>
    <b v="0"/>
    <s v="music/rock"/>
    <x v="1"/>
    <s v="rock"/>
  </r>
  <r>
    <n v="788"/>
    <x v="770"/>
    <s v="Synchronized directional capability"/>
    <n v="3600"/>
    <n v="3174"/>
    <x v="778"/>
    <x v="2"/>
    <x v="249"/>
    <n v="102.38709677419355"/>
    <s v="US"/>
    <s v="USD"/>
    <n v="1350709200"/>
    <n v="1352527200"/>
    <x v="93"/>
    <x v="719"/>
    <b v="0"/>
    <b v="0"/>
    <s v="film &amp; video/animation"/>
    <x v="4"/>
    <s v="animation"/>
  </r>
  <r>
    <n v="789"/>
    <x v="771"/>
    <s v="Cross-platform composite migration"/>
    <n v="9000"/>
    <n v="3351"/>
    <x v="779"/>
    <x v="0"/>
    <x v="430"/>
    <n v="74.466666666666669"/>
    <s v="US"/>
    <s v="USD"/>
    <n v="1401166800"/>
    <n v="1404363600"/>
    <x v="713"/>
    <x v="115"/>
    <b v="0"/>
    <b v="0"/>
    <s v="theater/plays"/>
    <x v="3"/>
    <s v="plays"/>
  </r>
  <r>
    <n v="790"/>
    <x v="772"/>
    <s v="Operative local pricing structure"/>
    <n v="185900"/>
    <n v="56774"/>
    <x v="780"/>
    <x v="3"/>
    <x v="260"/>
    <n v="51.009883198562441"/>
    <s v="US"/>
    <s v="USD"/>
    <n v="1266127200"/>
    <n v="1266645600"/>
    <x v="714"/>
    <x v="720"/>
    <b v="0"/>
    <b v="0"/>
    <s v="theater/plays"/>
    <x v="3"/>
    <s v="plays"/>
  </r>
  <r>
    <n v="791"/>
    <x v="773"/>
    <s v="Optional web-enabled extranet"/>
    <n v="2100"/>
    <n v="540"/>
    <x v="781"/>
    <x v="0"/>
    <x v="514"/>
    <n v="90"/>
    <s v="US"/>
    <s v="USD"/>
    <n v="1481436000"/>
    <n v="1482818400"/>
    <x v="715"/>
    <x v="721"/>
    <b v="0"/>
    <b v="0"/>
    <s v="food/food trucks"/>
    <x v="0"/>
    <s v="food trucks"/>
  </r>
  <r>
    <n v="792"/>
    <x v="774"/>
    <s v="Reduced 6thgeneration intranet"/>
    <n v="2000"/>
    <n v="680"/>
    <x v="782"/>
    <x v="0"/>
    <x v="243"/>
    <n v="97.142857142857139"/>
    <s v="US"/>
    <s v="USD"/>
    <n v="1372222800"/>
    <n v="1374642000"/>
    <x v="716"/>
    <x v="722"/>
    <b v="0"/>
    <b v="1"/>
    <s v="theater/plays"/>
    <x v="3"/>
    <s v="plays"/>
  </r>
  <r>
    <n v="793"/>
    <x v="775"/>
    <s v="Networked disintermediate leverage"/>
    <n v="1100"/>
    <n v="13045"/>
    <x v="783"/>
    <x v="1"/>
    <x v="483"/>
    <n v="72.071823204419886"/>
    <s v="CH"/>
    <s v="CHF"/>
    <n v="1372136400"/>
    <n v="1372482000"/>
    <x v="448"/>
    <x v="451"/>
    <b v="0"/>
    <b v="0"/>
    <s v="publishing/nonfiction"/>
    <x v="5"/>
    <s v="nonfiction"/>
  </r>
  <r>
    <n v="794"/>
    <x v="776"/>
    <s v="Optional optimal website"/>
    <n v="6600"/>
    <n v="8276"/>
    <x v="784"/>
    <x v="1"/>
    <x v="460"/>
    <n v="75.236363636363635"/>
    <s v="US"/>
    <s v="USD"/>
    <n v="1513922400"/>
    <n v="1514959200"/>
    <x v="717"/>
    <x v="642"/>
    <b v="0"/>
    <b v="0"/>
    <s v="music/rock"/>
    <x v="1"/>
    <s v="rock"/>
  </r>
  <r>
    <n v="795"/>
    <x v="777"/>
    <s v="Stand-alone asynchronous functionalities"/>
    <n v="7100"/>
    <n v="1022"/>
    <x v="785"/>
    <x v="0"/>
    <x v="249"/>
    <n v="32.967741935483872"/>
    <s v="US"/>
    <s v="USD"/>
    <n v="1477976400"/>
    <n v="1478235600"/>
    <x v="718"/>
    <x v="723"/>
    <b v="0"/>
    <b v="0"/>
    <s v="film &amp; video/drama"/>
    <x v="4"/>
    <s v="drama"/>
  </r>
  <r>
    <n v="796"/>
    <x v="778"/>
    <s v="Profound full-range open system"/>
    <n v="7800"/>
    <n v="4275"/>
    <x v="786"/>
    <x v="0"/>
    <x v="373"/>
    <n v="54.807692307692307"/>
    <s v="US"/>
    <s v="USD"/>
    <n v="1407474000"/>
    <n v="1408078800"/>
    <x v="719"/>
    <x v="724"/>
    <b v="0"/>
    <b v="1"/>
    <s v="games/mobile games"/>
    <x v="6"/>
    <s v="mobile games"/>
  </r>
  <r>
    <n v="797"/>
    <x v="779"/>
    <s v="Optional tangible utilization"/>
    <n v="7600"/>
    <n v="8332"/>
    <x v="787"/>
    <x v="1"/>
    <x v="515"/>
    <n v="45.037837837837834"/>
    <s v="US"/>
    <s v="USD"/>
    <n v="1546149600"/>
    <n v="1548136800"/>
    <x v="720"/>
    <x v="725"/>
    <b v="0"/>
    <b v="0"/>
    <s v="technology/web"/>
    <x v="2"/>
    <s v="web"/>
  </r>
  <r>
    <n v="798"/>
    <x v="780"/>
    <s v="Seamless maximized product"/>
    <n v="3400"/>
    <n v="6408"/>
    <x v="788"/>
    <x v="1"/>
    <x v="246"/>
    <n v="52.958677685950413"/>
    <s v="US"/>
    <s v="USD"/>
    <n v="1338440400"/>
    <n v="1340859600"/>
    <x v="721"/>
    <x v="726"/>
    <b v="0"/>
    <b v="1"/>
    <s v="theater/plays"/>
    <x v="3"/>
    <s v="plays"/>
  </r>
  <r>
    <n v="799"/>
    <x v="781"/>
    <s v="Devolved tertiary time-frame"/>
    <n v="84500"/>
    <n v="73522"/>
    <x v="789"/>
    <x v="0"/>
    <x v="516"/>
    <n v="60.017959183673469"/>
    <s v="GB"/>
    <s v="GBP"/>
    <n v="1454133600"/>
    <n v="1454479200"/>
    <x v="722"/>
    <x v="727"/>
    <b v="0"/>
    <b v="0"/>
    <s v="theater/plays"/>
    <x v="3"/>
    <s v="plays"/>
  </r>
  <r>
    <n v="800"/>
    <x v="782"/>
    <s v="Centralized regional function"/>
    <n v="100"/>
    <n v="1"/>
    <x v="100"/>
    <x v="0"/>
    <x v="49"/>
    <n v="1"/>
    <s v="CH"/>
    <s v="CHF"/>
    <n v="1434085200"/>
    <n v="1434430800"/>
    <x v="139"/>
    <x v="560"/>
    <b v="0"/>
    <b v="0"/>
    <s v="music/rock"/>
    <x v="1"/>
    <s v="rock"/>
  </r>
  <r>
    <n v="801"/>
    <x v="783"/>
    <s v="User-friendly high-level initiative"/>
    <n v="2300"/>
    <n v="4667"/>
    <x v="790"/>
    <x v="1"/>
    <x v="88"/>
    <n v="44.028301886792455"/>
    <s v="US"/>
    <s v="USD"/>
    <n v="1577772000"/>
    <n v="1579672800"/>
    <x v="723"/>
    <x v="728"/>
    <b v="0"/>
    <b v="1"/>
    <s v="photography/photography books"/>
    <x v="7"/>
    <s v="photography books"/>
  </r>
  <r>
    <n v="802"/>
    <x v="784"/>
    <s v="Reverse-engineered zero-defect infrastructure"/>
    <n v="6200"/>
    <n v="12216"/>
    <x v="791"/>
    <x v="1"/>
    <x v="23"/>
    <n v="86.028169014084511"/>
    <s v="US"/>
    <s v="USD"/>
    <n v="1562216400"/>
    <n v="1562389200"/>
    <x v="704"/>
    <x v="339"/>
    <b v="0"/>
    <b v="0"/>
    <s v="photography/photography books"/>
    <x v="7"/>
    <s v="photography books"/>
  </r>
  <r>
    <n v="803"/>
    <x v="785"/>
    <s v="Stand-alone background customer loyalty"/>
    <n v="6100"/>
    <n v="6527"/>
    <x v="792"/>
    <x v="1"/>
    <x v="517"/>
    <n v="28.012875536480685"/>
    <s v="US"/>
    <s v="USD"/>
    <n v="1548568800"/>
    <n v="1551506400"/>
    <x v="724"/>
    <x v="35"/>
    <b v="0"/>
    <b v="0"/>
    <s v="theater/plays"/>
    <x v="3"/>
    <s v="plays"/>
  </r>
  <r>
    <n v="804"/>
    <x v="786"/>
    <s v="Business-focused discrete software"/>
    <n v="2600"/>
    <n v="6987"/>
    <x v="793"/>
    <x v="1"/>
    <x v="205"/>
    <n v="32.050458715596328"/>
    <s v="US"/>
    <s v="USD"/>
    <n v="1514872800"/>
    <n v="1516600800"/>
    <x v="725"/>
    <x v="729"/>
    <b v="0"/>
    <b v="0"/>
    <s v="music/rock"/>
    <x v="1"/>
    <s v="rock"/>
  </r>
  <r>
    <n v="805"/>
    <x v="787"/>
    <s v="Advanced intermediate Graphic Interface"/>
    <n v="9700"/>
    <n v="4932"/>
    <x v="794"/>
    <x v="0"/>
    <x v="109"/>
    <n v="73.611940298507463"/>
    <s v="AU"/>
    <s v="AUD"/>
    <n v="1416031200"/>
    <n v="1420437600"/>
    <x v="660"/>
    <x v="241"/>
    <b v="0"/>
    <b v="0"/>
    <s v="film &amp; video/documentary"/>
    <x v="4"/>
    <s v="documentary"/>
  </r>
  <r>
    <n v="806"/>
    <x v="788"/>
    <s v="Adaptive holistic hub"/>
    <n v="700"/>
    <n v="8262"/>
    <x v="795"/>
    <x v="1"/>
    <x v="70"/>
    <n v="108.71052631578948"/>
    <s v="US"/>
    <s v="USD"/>
    <n v="1330927200"/>
    <n v="1332997200"/>
    <x v="726"/>
    <x v="730"/>
    <b v="0"/>
    <b v="1"/>
    <s v="film &amp; video/drama"/>
    <x v="4"/>
    <s v="drama"/>
  </r>
  <r>
    <n v="807"/>
    <x v="789"/>
    <s v="Automated uniform concept"/>
    <n v="700"/>
    <n v="1848"/>
    <x v="796"/>
    <x v="1"/>
    <x v="177"/>
    <n v="42.97674418604651"/>
    <s v="US"/>
    <s v="USD"/>
    <n v="1571115600"/>
    <n v="1574920800"/>
    <x v="727"/>
    <x v="322"/>
    <b v="0"/>
    <b v="1"/>
    <s v="theater/plays"/>
    <x v="3"/>
    <s v="plays"/>
  </r>
  <r>
    <n v="808"/>
    <x v="790"/>
    <s v="Enhanced regional flexibility"/>
    <n v="5200"/>
    <n v="1583"/>
    <x v="797"/>
    <x v="0"/>
    <x v="161"/>
    <n v="83.315789473684205"/>
    <s v="US"/>
    <s v="USD"/>
    <n v="1463461200"/>
    <n v="1464930000"/>
    <x v="728"/>
    <x v="731"/>
    <b v="0"/>
    <b v="0"/>
    <s v="food/food trucks"/>
    <x v="0"/>
    <s v="food trucks"/>
  </r>
  <r>
    <n v="809"/>
    <x v="764"/>
    <s v="Public-key bottom-line algorithm"/>
    <n v="140800"/>
    <n v="88536"/>
    <x v="798"/>
    <x v="0"/>
    <x v="518"/>
    <n v="42"/>
    <s v="CH"/>
    <s v="CHF"/>
    <n v="1344920400"/>
    <n v="1345006800"/>
    <x v="729"/>
    <x v="732"/>
    <b v="0"/>
    <b v="0"/>
    <s v="film &amp; video/documentary"/>
    <x v="4"/>
    <s v="documentary"/>
  </r>
  <r>
    <n v="810"/>
    <x v="791"/>
    <s v="Multi-layered intangible instruction set"/>
    <n v="6400"/>
    <n v="12360"/>
    <x v="799"/>
    <x v="1"/>
    <x v="394"/>
    <n v="55.927601809954751"/>
    <s v="US"/>
    <s v="USD"/>
    <n v="1511848800"/>
    <n v="1512712800"/>
    <x v="730"/>
    <x v="157"/>
    <b v="0"/>
    <b v="1"/>
    <s v="theater/plays"/>
    <x v="3"/>
    <s v="plays"/>
  </r>
  <r>
    <n v="811"/>
    <x v="792"/>
    <s v="Fundamental methodical emulation"/>
    <n v="92500"/>
    <n v="71320"/>
    <x v="800"/>
    <x v="0"/>
    <x v="89"/>
    <n v="105.03681885125184"/>
    <s v="US"/>
    <s v="USD"/>
    <n v="1452319200"/>
    <n v="1452492000"/>
    <x v="731"/>
    <x v="733"/>
    <b v="0"/>
    <b v="1"/>
    <s v="games/video games"/>
    <x v="6"/>
    <s v="video games"/>
  </r>
  <r>
    <n v="812"/>
    <x v="793"/>
    <s v="Expanded value-added hardware"/>
    <n v="59700"/>
    <n v="134640"/>
    <x v="801"/>
    <x v="1"/>
    <x v="519"/>
    <n v="48"/>
    <s v="CA"/>
    <s v="CAD"/>
    <n v="1523854800"/>
    <n v="1524286800"/>
    <x v="78"/>
    <x v="734"/>
    <b v="0"/>
    <b v="0"/>
    <s v="publishing/nonfiction"/>
    <x v="5"/>
    <s v="nonfiction"/>
  </r>
  <r>
    <n v="813"/>
    <x v="794"/>
    <s v="Diverse high-level attitude"/>
    <n v="3200"/>
    <n v="7661"/>
    <x v="802"/>
    <x v="1"/>
    <x v="520"/>
    <n v="112.66176470588235"/>
    <s v="US"/>
    <s v="USD"/>
    <n v="1346043600"/>
    <n v="1346907600"/>
    <x v="732"/>
    <x v="735"/>
    <b v="0"/>
    <b v="0"/>
    <s v="games/video games"/>
    <x v="6"/>
    <s v="video games"/>
  </r>
  <r>
    <n v="814"/>
    <x v="795"/>
    <s v="Visionary 24hour analyzer"/>
    <n v="3200"/>
    <n v="2950"/>
    <x v="803"/>
    <x v="0"/>
    <x v="521"/>
    <n v="81.944444444444443"/>
    <s v="DK"/>
    <s v="DKK"/>
    <n v="1464325200"/>
    <n v="1464498000"/>
    <x v="733"/>
    <x v="736"/>
    <b v="0"/>
    <b v="1"/>
    <s v="music/rock"/>
    <x v="1"/>
    <s v="rock"/>
  </r>
  <r>
    <n v="815"/>
    <x v="796"/>
    <s v="Centralized bandwidth-monitored leverage"/>
    <n v="9000"/>
    <n v="11721"/>
    <x v="804"/>
    <x v="1"/>
    <x v="236"/>
    <n v="64.049180327868854"/>
    <s v="CA"/>
    <s v="CAD"/>
    <n v="1511935200"/>
    <n v="1514181600"/>
    <x v="734"/>
    <x v="737"/>
    <b v="0"/>
    <b v="0"/>
    <s v="music/rock"/>
    <x v="1"/>
    <s v="rock"/>
  </r>
  <r>
    <n v="816"/>
    <x v="797"/>
    <s v="Ergonomic mission-critical moratorium"/>
    <n v="2300"/>
    <n v="14150"/>
    <x v="805"/>
    <x v="1"/>
    <x v="221"/>
    <n v="106.39097744360902"/>
    <s v="US"/>
    <s v="USD"/>
    <n v="1392012000"/>
    <n v="1392184800"/>
    <x v="406"/>
    <x v="738"/>
    <b v="1"/>
    <b v="1"/>
    <s v="theater/plays"/>
    <x v="3"/>
    <s v="plays"/>
  </r>
  <r>
    <n v="817"/>
    <x v="798"/>
    <s v="Front-line intermediate moderator"/>
    <n v="51300"/>
    <n v="189192"/>
    <x v="806"/>
    <x v="1"/>
    <x v="522"/>
    <n v="76.011249497790274"/>
    <s v="IT"/>
    <s v="EUR"/>
    <n v="1556946000"/>
    <n v="1559365200"/>
    <x v="735"/>
    <x v="739"/>
    <b v="0"/>
    <b v="1"/>
    <s v="publishing/nonfiction"/>
    <x v="5"/>
    <s v="nonfiction"/>
  </r>
  <r>
    <n v="818"/>
    <x v="311"/>
    <s v="Automated local secured line"/>
    <n v="700"/>
    <n v="7664"/>
    <x v="807"/>
    <x v="1"/>
    <x v="464"/>
    <n v="111.07246376811594"/>
    <s v="US"/>
    <s v="USD"/>
    <n v="1548050400"/>
    <n v="1549173600"/>
    <x v="736"/>
    <x v="740"/>
    <b v="0"/>
    <b v="1"/>
    <s v="theater/plays"/>
    <x v="3"/>
    <s v="plays"/>
  </r>
  <r>
    <n v="819"/>
    <x v="799"/>
    <s v="Integrated bandwidth-monitored alliance"/>
    <n v="8900"/>
    <n v="4509"/>
    <x v="808"/>
    <x v="0"/>
    <x v="523"/>
    <n v="95.936170212765958"/>
    <s v="US"/>
    <s v="USD"/>
    <n v="1353736800"/>
    <n v="1355032800"/>
    <x v="737"/>
    <x v="697"/>
    <b v="1"/>
    <b v="0"/>
    <s v="games/video games"/>
    <x v="6"/>
    <s v="video games"/>
  </r>
  <r>
    <n v="820"/>
    <x v="800"/>
    <s v="Cross-group heuristic forecast"/>
    <n v="1500"/>
    <n v="12009"/>
    <x v="809"/>
    <x v="1"/>
    <x v="524"/>
    <n v="43.043010752688176"/>
    <s v="GB"/>
    <s v="GBP"/>
    <n v="1532840400"/>
    <n v="1533963600"/>
    <x v="192"/>
    <x v="741"/>
    <b v="0"/>
    <b v="1"/>
    <s v="music/rock"/>
    <x v="1"/>
    <s v="rock"/>
  </r>
  <r>
    <n v="821"/>
    <x v="801"/>
    <s v="Extended impactful secured line"/>
    <n v="4900"/>
    <n v="14273"/>
    <x v="810"/>
    <x v="1"/>
    <x v="155"/>
    <n v="67.966666666666669"/>
    <s v="US"/>
    <s v="USD"/>
    <n v="1488261600"/>
    <n v="1489381200"/>
    <x v="738"/>
    <x v="742"/>
    <b v="0"/>
    <b v="0"/>
    <s v="film &amp; video/documentary"/>
    <x v="4"/>
    <s v="documentary"/>
  </r>
  <r>
    <n v="822"/>
    <x v="802"/>
    <s v="Distributed optimizing protocol"/>
    <n v="54000"/>
    <n v="188982"/>
    <x v="811"/>
    <x v="1"/>
    <x v="525"/>
    <n v="89.991428571428571"/>
    <s v="US"/>
    <s v="USD"/>
    <n v="1393567200"/>
    <n v="1395032400"/>
    <x v="739"/>
    <x v="743"/>
    <b v="0"/>
    <b v="0"/>
    <s v="music/rock"/>
    <x v="1"/>
    <s v="rock"/>
  </r>
  <r>
    <n v="823"/>
    <x v="803"/>
    <s v="Secured well-modulated system engine"/>
    <n v="4100"/>
    <n v="14640"/>
    <x v="812"/>
    <x v="1"/>
    <x v="526"/>
    <n v="58.095238095238095"/>
    <s v="US"/>
    <s v="USD"/>
    <n v="1410325200"/>
    <n v="1412485200"/>
    <x v="613"/>
    <x v="744"/>
    <b v="1"/>
    <b v="1"/>
    <s v="music/rock"/>
    <x v="1"/>
    <s v="rock"/>
  </r>
  <r>
    <n v="824"/>
    <x v="804"/>
    <s v="Streamlined national benchmark"/>
    <n v="85000"/>
    <n v="107516"/>
    <x v="813"/>
    <x v="1"/>
    <x v="527"/>
    <n v="83.996875000000003"/>
    <s v="US"/>
    <s v="USD"/>
    <n v="1276923600"/>
    <n v="1279688400"/>
    <x v="740"/>
    <x v="269"/>
    <b v="0"/>
    <b v="1"/>
    <s v="publishing/nonfiction"/>
    <x v="5"/>
    <s v="nonfiction"/>
  </r>
  <r>
    <n v="825"/>
    <x v="805"/>
    <s v="Open-architected 24/7 infrastructure"/>
    <n v="3600"/>
    <n v="13950"/>
    <x v="814"/>
    <x v="1"/>
    <x v="144"/>
    <n v="88.853503184713375"/>
    <s v="GB"/>
    <s v="GBP"/>
    <n v="1500958800"/>
    <n v="1501995600"/>
    <x v="145"/>
    <x v="745"/>
    <b v="0"/>
    <b v="0"/>
    <s v="film &amp; video/shorts"/>
    <x v="4"/>
    <s v="shorts"/>
  </r>
  <r>
    <n v="826"/>
    <x v="806"/>
    <s v="Digitized 6thgeneration Local Area Network"/>
    <n v="2800"/>
    <n v="12797"/>
    <x v="815"/>
    <x v="1"/>
    <x v="346"/>
    <n v="65.963917525773198"/>
    <s v="US"/>
    <s v="USD"/>
    <n v="1292220000"/>
    <n v="1294639200"/>
    <x v="741"/>
    <x v="746"/>
    <b v="0"/>
    <b v="1"/>
    <s v="theater/plays"/>
    <x v="3"/>
    <s v="plays"/>
  </r>
  <r>
    <n v="827"/>
    <x v="807"/>
    <s v="Innovative actuating artificial intelligence"/>
    <n v="2300"/>
    <n v="6134"/>
    <x v="816"/>
    <x v="1"/>
    <x v="172"/>
    <n v="74.804878048780495"/>
    <s v="AU"/>
    <s v="AUD"/>
    <n v="1304398800"/>
    <n v="1305435600"/>
    <x v="742"/>
    <x v="747"/>
    <b v="0"/>
    <b v="1"/>
    <s v="film &amp; video/drama"/>
    <x v="4"/>
    <s v="drama"/>
  </r>
  <r>
    <n v="828"/>
    <x v="808"/>
    <s v="Cross-platform reciprocal budgetary management"/>
    <n v="7100"/>
    <n v="4899"/>
    <x v="817"/>
    <x v="0"/>
    <x v="131"/>
    <n v="69.98571428571428"/>
    <s v="US"/>
    <s v="USD"/>
    <n v="1535432400"/>
    <n v="1537592400"/>
    <x v="202"/>
    <x v="503"/>
    <b v="0"/>
    <b v="0"/>
    <s v="theater/plays"/>
    <x v="3"/>
    <s v="plays"/>
  </r>
  <r>
    <n v="829"/>
    <x v="809"/>
    <s v="Vision-oriented scalable portal"/>
    <n v="9600"/>
    <n v="4929"/>
    <x v="818"/>
    <x v="0"/>
    <x v="110"/>
    <n v="32.006493506493506"/>
    <s v="US"/>
    <s v="USD"/>
    <n v="1433826000"/>
    <n v="1435122000"/>
    <x v="743"/>
    <x v="748"/>
    <b v="0"/>
    <b v="0"/>
    <s v="theater/plays"/>
    <x v="3"/>
    <s v="plays"/>
  </r>
  <r>
    <n v="830"/>
    <x v="810"/>
    <s v="Persevering zero administration knowledge user"/>
    <n v="121600"/>
    <n v="1424"/>
    <x v="819"/>
    <x v="0"/>
    <x v="528"/>
    <n v="64.727272727272734"/>
    <s v="US"/>
    <s v="USD"/>
    <n v="1514959200"/>
    <n v="1520056800"/>
    <x v="744"/>
    <x v="330"/>
    <b v="0"/>
    <b v="0"/>
    <s v="theater/plays"/>
    <x v="3"/>
    <s v="plays"/>
  </r>
  <r>
    <n v="831"/>
    <x v="811"/>
    <s v="Front-line bottom-line Graphic Interface"/>
    <n v="97100"/>
    <n v="105817"/>
    <x v="820"/>
    <x v="1"/>
    <x v="529"/>
    <n v="24.998110087408456"/>
    <s v="US"/>
    <s v="USD"/>
    <n v="1332738000"/>
    <n v="1335675600"/>
    <x v="745"/>
    <x v="749"/>
    <b v="0"/>
    <b v="0"/>
    <s v="photography/photography books"/>
    <x v="7"/>
    <s v="photography books"/>
  </r>
  <r>
    <n v="832"/>
    <x v="812"/>
    <s v="Synergized fault-tolerant hierarchy"/>
    <n v="43200"/>
    <n v="136156"/>
    <x v="821"/>
    <x v="1"/>
    <x v="265"/>
    <n v="104.97764070932922"/>
    <s v="DK"/>
    <s v="DKK"/>
    <n v="1445490000"/>
    <n v="1448431200"/>
    <x v="746"/>
    <x v="750"/>
    <b v="1"/>
    <b v="0"/>
    <s v="publishing/translations"/>
    <x v="5"/>
    <s v="translations"/>
  </r>
  <r>
    <n v="833"/>
    <x v="813"/>
    <s v="Expanded asynchronous groupware"/>
    <n v="6800"/>
    <n v="10723"/>
    <x v="822"/>
    <x v="1"/>
    <x v="34"/>
    <n v="64.987878787878785"/>
    <s v="DK"/>
    <s v="DKK"/>
    <n v="1297663200"/>
    <n v="1298613600"/>
    <x v="747"/>
    <x v="751"/>
    <b v="0"/>
    <b v="0"/>
    <s v="publishing/translations"/>
    <x v="5"/>
    <s v="translations"/>
  </r>
  <r>
    <n v="834"/>
    <x v="814"/>
    <s v="Expanded fault-tolerant emulation"/>
    <n v="7300"/>
    <n v="11228"/>
    <x v="823"/>
    <x v="1"/>
    <x v="530"/>
    <n v="94.352941176470594"/>
    <s v="US"/>
    <s v="USD"/>
    <n v="1371963600"/>
    <n v="1372482000"/>
    <x v="362"/>
    <x v="451"/>
    <b v="0"/>
    <b v="0"/>
    <s v="theater/plays"/>
    <x v="3"/>
    <s v="plays"/>
  </r>
  <r>
    <n v="835"/>
    <x v="815"/>
    <s v="Future-proofed 24hour model"/>
    <n v="86200"/>
    <n v="77355"/>
    <x v="824"/>
    <x v="0"/>
    <x v="531"/>
    <n v="44.001706484641637"/>
    <s v="US"/>
    <s v="USD"/>
    <n v="1425103200"/>
    <n v="1425621600"/>
    <x v="748"/>
    <x v="752"/>
    <b v="0"/>
    <b v="0"/>
    <s v="technology/web"/>
    <x v="2"/>
    <s v="web"/>
  </r>
  <r>
    <n v="836"/>
    <x v="816"/>
    <s v="Optimized didactic intranet"/>
    <n v="8100"/>
    <n v="6086"/>
    <x v="825"/>
    <x v="0"/>
    <x v="115"/>
    <n v="64.744680851063833"/>
    <s v="US"/>
    <s v="USD"/>
    <n v="1265349600"/>
    <n v="1266300000"/>
    <x v="749"/>
    <x v="753"/>
    <b v="0"/>
    <b v="0"/>
    <s v="music/indie rock"/>
    <x v="1"/>
    <s v="indie rock"/>
  </r>
  <r>
    <n v="837"/>
    <x v="817"/>
    <s v="Right-sized dedicated standardization"/>
    <n v="17700"/>
    <n v="150960"/>
    <x v="826"/>
    <x v="1"/>
    <x v="532"/>
    <n v="84.00667779632721"/>
    <s v="US"/>
    <s v="USD"/>
    <n v="1301202000"/>
    <n v="1305867600"/>
    <x v="643"/>
    <x v="754"/>
    <b v="0"/>
    <b v="0"/>
    <s v="music/jazz"/>
    <x v="1"/>
    <s v="jazz"/>
  </r>
  <r>
    <n v="838"/>
    <x v="818"/>
    <s v="Vision-oriented high-level extranet"/>
    <n v="6400"/>
    <n v="8890"/>
    <x v="827"/>
    <x v="1"/>
    <x v="210"/>
    <n v="34.061302681992338"/>
    <s v="US"/>
    <s v="USD"/>
    <n v="1538024400"/>
    <n v="1538802000"/>
    <x v="750"/>
    <x v="755"/>
    <b v="0"/>
    <b v="0"/>
    <s v="theater/plays"/>
    <x v="3"/>
    <s v="plays"/>
  </r>
  <r>
    <n v="839"/>
    <x v="819"/>
    <s v="Organized scalable initiative"/>
    <n v="7700"/>
    <n v="14644"/>
    <x v="828"/>
    <x v="1"/>
    <x v="144"/>
    <n v="93.273885350318466"/>
    <s v="US"/>
    <s v="USD"/>
    <n v="1395032400"/>
    <n v="1398920400"/>
    <x v="751"/>
    <x v="756"/>
    <b v="0"/>
    <b v="1"/>
    <s v="film &amp; video/documentary"/>
    <x v="4"/>
    <s v="documentary"/>
  </r>
  <r>
    <n v="840"/>
    <x v="820"/>
    <s v="Enhanced regional moderator"/>
    <n v="116300"/>
    <n v="116583"/>
    <x v="829"/>
    <x v="1"/>
    <x v="533"/>
    <n v="32.998301726577978"/>
    <s v="US"/>
    <s v="USD"/>
    <n v="1405486800"/>
    <n v="1405659600"/>
    <x v="752"/>
    <x v="757"/>
    <b v="0"/>
    <b v="1"/>
    <s v="theater/plays"/>
    <x v="3"/>
    <s v="plays"/>
  </r>
  <r>
    <n v="841"/>
    <x v="821"/>
    <s v="Automated even-keeled emulation"/>
    <n v="9100"/>
    <n v="12991"/>
    <x v="830"/>
    <x v="1"/>
    <x v="287"/>
    <n v="83.812903225806451"/>
    <s v="US"/>
    <s v="USD"/>
    <n v="1455861600"/>
    <n v="1457244000"/>
    <x v="753"/>
    <x v="758"/>
    <b v="0"/>
    <b v="0"/>
    <s v="technology/web"/>
    <x v="2"/>
    <s v="web"/>
  </r>
  <r>
    <n v="842"/>
    <x v="822"/>
    <s v="Reverse-engineered multi-tasking product"/>
    <n v="1500"/>
    <n v="8447"/>
    <x v="831"/>
    <x v="1"/>
    <x v="227"/>
    <n v="63.992424242424242"/>
    <s v="IT"/>
    <s v="EUR"/>
    <n v="1529038800"/>
    <n v="1529298000"/>
    <x v="754"/>
    <x v="759"/>
    <b v="0"/>
    <b v="0"/>
    <s v="technology/wearables"/>
    <x v="2"/>
    <s v="wearables"/>
  </r>
  <r>
    <n v="843"/>
    <x v="823"/>
    <s v="De-engineered next generation parallelism"/>
    <n v="8800"/>
    <n v="2703"/>
    <x v="832"/>
    <x v="0"/>
    <x v="254"/>
    <n v="81.909090909090907"/>
    <s v="US"/>
    <s v="USD"/>
    <n v="1535259600"/>
    <n v="1535778000"/>
    <x v="755"/>
    <x v="760"/>
    <b v="0"/>
    <b v="0"/>
    <s v="photography/photography books"/>
    <x v="7"/>
    <s v="photography books"/>
  </r>
  <r>
    <n v="844"/>
    <x v="824"/>
    <s v="Intuitive cohesive groupware"/>
    <n v="8800"/>
    <n v="8747"/>
    <x v="833"/>
    <x v="3"/>
    <x v="115"/>
    <n v="93.053191489361708"/>
    <s v="US"/>
    <s v="USD"/>
    <n v="1327212000"/>
    <n v="1327471200"/>
    <x v="756"/>
    <x v="761"/>
    <b v="0"/>
    <b v="0"/>
    <s v="film &amp; video/documentary"/>
    <x v="4"/>
    <s v="documentary"/>
  </r>
  <r>
    <n v="845"/>
    <x v="825"/>
    <s v="Up-sized high-level access"/>
    <n v="69900"/>
    <n v="138087"/>
    <x v="834"/>
    <x v="1"/>
    <x v="534"/>
    <n v="101.98449039881831"/>
    <s v="GB"/>
    <s v="GBP"/>
    <n v="1526360400"/>
    <n v="1529557200"/>
    <x v="757"/>
    <x v="78"/>
    <b v="0"/>
    <b v="0"/>
    <s v="technology/web"/>
    <x v="2"/>
    <s v="web"/>
  </r>
  <r>
    <n v="846"/>
    <x v="826"/>
    <s v="Phased empowering success"/>
    <n v="1000"/>
    <n v="5085"/>
    <x v="835"/>
    <x v="1"/>
    <x v="44"/>
    <n v="105.9375"/>
    <s v="US"/>
    <s v="USD"/>
    <n v="1532149200"/>
    <n v="1535259600"/>
    <x v="758"/>
    <x v="762"/>
    <b v="1"/>
    <b v="1"/>
    <s v="technology/web"/>
    <x v="2"/>
    <s v="web"/>
  </r>
  <r>
    <n v="847"/>
    <x v="827"/>
    <s v="Distributed actuating project"/>
    <n v="4700"/>
    <n v="11174"/>
    <x v="836"/>
    <x v="1"/>
    <x v="460"/>
    <n v="101.58181818181818"/>
    <s v="US"/>
    <s v="USD"/>
    <n v="1515304800"/>
    <n v="1515564000"/>
    <x v="759"/>
    <x v="763"/>
    <b v="0"/>
    <b v="0"/>
    <s v="food/food trucks"/>
    <x v="0"/>
    <s v="food trucks"/>
  </r>
  <r>
    <n v="848"/>
    <x v="828"/>
    <s v="Robust motivating orchestration"/>
    <n v="3200"/>
    <n v="10831"/>
    <x v="837"/>
    <x v="1"/>
    <x v="535"/>
    <n v="62.970930232558139"/>
    <s v="US"/>
    <s v="USD"/>
    <n v="1276318800"/>
    <n v="1277096400"/>
    <x v="760"/>
    <x v="764"/>
    <b v="0"/>
    <b v="0"/>
    <s v="film &amp; video/drama"/>
    <x v="4"/>
    <s v="drama"/>
  </r>
  <r>
    <n v="849"/>
    <x v="829"/>
    <s v="Vision-oriented uniform instruction set"/>
    <n v="6700"/>
    <n v="8917"/>
    <x v="838"/>
    <x v="1"/>
    <x v="253"/>
    <n v="29.045602605863191"/>
    <s v="US"/>
    <s v="USD"/>
    <n v="1328767200"/>
    <n v="1329026400"/>
    <x v="761"/>
    <x v="765"/>
    <b v="0"/>
    <b v="1"/>
    <s v="music/indie rock"/>
    <x v="1"/>
    <s v="indie rock"/>
  </r>
  <r>
    <n v="850"/>
    <x v="830"/>
    <s v="Cross-group upward-trending hierarchy"/>
    <n v="100"/>
    <n v="1"/>
    <x v="100"/>
    <x v="0"/>
    <x v="49"/>
    <n v="1"/>
    <s v="US"/>
    <s v="USD"/>
    <n v="1321682400"/>
    <n v="1322978400"/>
    <x v="762"/>
    <x v="539"/>
    <b v="1"/>
    <b v="0"/>
    <s v="music/rock"/>
    <x v="1"/>
    <s v="rock"/>
  </r>
  <r>
    <n v="851"/>
    <x v="831"/>
    <s v="Object-based needs-based info-mediaries"/>
    <n v="6000"/>
    <n v="12468"/>
    <x v="839"/>
    <x v="1"/>
    <x v="415"/>
    <n v="77.924999999999997"/>
    <s v="US"/>
    <s v="USD"/>
    <n v="1335934800"/>
    <n v="1338786000"/>
    <x v="444"/>
    <x v="766"/>
    <b v="0"/>
    <b v="0"/>
    <s v="music/electric music"/>
    <x v="1"/>
    <s v="electric music"/>
  </r>
  <r>
    <n v="852"/>
    <x v="832"/>
    <s v="Open-source reciprocal standardization"/>
    <n v="4900"/>
    <n v="2505"/>
    <x v="840"/>
    <x v="0"/>
    <x v="249"/>
    <n v="80.806451612903231"/>
    <s v="US"/>
    <s v="USD"/>
    <n v="1310792400"/>
    <n v="1311656400"/>
    <x v="763"/>
    <x v="422"/>
    <b v="0"/>
    <b v="1"/>
    <s v="games/video games"/>
    <x v="6"/>
    <s v="video games"/>
  </r>
  <r>
    <n v="853"/>
    <x v="833"/>
    <s v="Secured well-modulated projection"/>
    <n v="17100"/>
    <n v="111502"/>
    <x v="841"/>
    <x v="1"/>
    <x v="50"/>
    <n v="76.006816632583508"/>
    <s v="CA"/>
    <s v="CAD"/>
    <n v="1308546000"/>
    <n v="1308978000"/>
    <x v="764"/>
    <x v="767"/>
    <b v="0"/>
    <b v="1"/>
    <s v="music/indie rock"/>
    <x v="1"/>
    <s v="indie rock"/>
  </r>
  <r>
    <n v="854"/>
    <x v="834"/>
    <s v="Multi-channeled secondary middleware"/>
    <n v="171000"/>
    <n v="194309"/>
    <x v="842"/>
    <x v="1"/>
    <x v="536"/>
    <n v="72.993613824192337"/>
    <s v="CA"/>
    <s v="CAD"/>
    <n v="1574056800"/>
    <n v="1576389600"/>
    <x v="765"/>
    <x v="768"/>
    <b v="0"/>
    <b v="0"/>
    <s v="publishing/fiction"/>
    <x v="5"/>
    <s v="fiction"/>
  </r>
  <r>
    <n v="855"/>
    <x v="835"/>
    <s v="Horizontal clear-thinking framework"/>
    <n v="23400"/>
    <n v="23956"/>
    <x v="843"/>
    <x v="1"/>
    <x v="15"/>
    <n v="53"/>
    <s v="AU"/>
    <s v="AUD"/>
    <n v="1308373200"/>
    <n v="1311051600"/>
    <x v="766"/>
    <x v="214"/>
    <b v="0"/>
    <b v="0"/>
    <s v="theater/plays"/>
    <x v="3"/>
    <s v="plays"/>
  </r>
  <r>
    <n v="856"/>
    <x v="764"/>
    <s v="Profound composite core"/>
    <n v="2400"/>
    <n v="8558"/>
    <x v="844"/>
    <x v="1"/>
    <x v="1"/>
    <n v="54.164556962025316"/>
    <s v="US"/>
    <s v="USD"/>
    <n v="1335243600"/>
    <n v="1336712400"/>
    <x v="767"/>
    <x v="769"/>
    <b v="0"/>
    <b v="0"/>
    <s v="food/food trucks"/>
    <x v="0"/>
    <s v="food trucks"/>
  </r>
  <r>
    <n v="857"/>
    <x v="836"/>
    <s v="Programmable disintermediate matrices"/>
    <n v="5300"/>
    <n v="7413"/>
    <x v="845"/>
    <x v="1"/>
    <x v="537"/>
    <n v="32.946666666666665"/>
    <s v="CH"/>
    <s v="CHF"/>
    <n v="1328421600"/>
    <n v="1330408800"/>
    <x v="768"/>
    <x v="770"/>
    <b v="1"/>
    <b v="0"/>
    <s v="film &amp; video/shorts"/>
    <x v="4"/>
    <s v="shorts"/>
  </r>
  <r>
    <n v="858"/>
    <x v="837"/>
    <s v="Realigned 5thgeneration knowledge user"/>
    <n v="4000"/>
    <n v="2778"/>
    <x v="846"/>
    <x v="0"/>
    <x v="164"/>
    <n v="79.371428571428567"/>
    <s v="US"/>
    <s v="USD"/>
    <n v="1524286800"/>
    <n v="1524891600"/>
    <x v="769"/>
    <x v="771"/>
    <b v="1"/>
    <b v="0"/>
    <s v="food/food trucks"/>
    <x v="0"/>
    <s v="food trucks"/>
  </r>
  <r>
    <n v="859"/>
    <x v="838"/>
    <s v="Multi-layered upward-trending groupware"/>
    <n v="7300"/>
    <n v="2594"/>
    <x v="847"/>
    <x v="0"/>
    <x v="377"/>
    <n v="41.174603174603178"/>
    <s v="US"/>
    <s v="USD"/>
    <n v="1362117600"/>
    <n v="1363669200"/>
    <x v="770"/>
    <x v="250"/>
    <b v="0"/>
    <b v="1"/>
    <s v="theater/plays"/>
    <x v="3"/>
    <s v="plays"/>
  </r>
  <r>
    <n v="860"/>
    <x v="839"/>
    <s v="Re-contextualized leadingedge firmware"/>
    <n v="2000"/>
    <n v="5033"/>
    <x v="848"/>
    <x v="1"/>
    <x v="167"/>
    <n v="77.430769230769229"/>
    <s v="US"/>
    <s v="USD"/>
    <n v="1550556000"/>
    <n v="1551420000"/>
    <x v="771"/>
    <x v="772"/>
    <b v="0"/>
    <b v="1"/>
    <s v="technology/wearables"/>
    <x v="2"/>
    <s v="wearables"/>
  </r>
  <r>
    <n v="861"/>
    <x v="840"/>
    <s v="Devolved disintermediate analyzer"/>
    <n v="8800"/>
    <n v="9317"/>
    <x v="849"/>
    <x v="1"/>
    <x v="25"/>
    <n v="57.159509202453989"/>
    <s v="US"/>
    <s v="USD"/>
    <n v="1269147600"/>
    <n v="1269838800"/>
    <x v="772"/>
    <x v="773"/>
    <b v="0"/>
    <b v="0"/>
    <s v="theater/plays"/>
    <x v="3"/>
    <s v="plays"/>
  </r>
  <r>
    <n v="862"/>
    <x v="841"/>
    <s v="Profound disintermediate open system"/>
    <n v="3500"/>
    <n v="6560"/>
    <x v="850"/>
    <x v="1"/>
    <x v="72"/>
    <n v="77.17647058823529"/>
    <s v="US"/>
    <s v="USD"/>
    <n v="1312174800"/>
    <n v="1312520400"/>
    <x v="773"/>
    <x v="774"/>
    <b v="0"/>
    <b v="0"/>
    <s v="theater/plays"/>
    <x v="3"/>
    <s v="plays"/>
  </r>
  <r>
    <n v="863"/>
    <x v="842"/>
    <s v="Automated reciprocal protocol"/>
    <n v="1400"/>
    <n v="5415"/>
    <x v="851"/>
    <x v="1"/>
    <x v="538"/>
    <n v="24.953917050691246"/>
    <s v="US"/>
    <s v="USD"/>
    <n v="1434517200"/>
    <n v="1436504400"/>
    <x v="774"/>
    <x v="331"/>
    <b v="0"/>
    <b v="1"/>
    <s v="film &amp; video/television"/>
    <x v="4"/>
    <s v="television"/>
  </r>
  <r>
    <n v="864"/>
    <x v="843"/>
    <s v="Automated static workforce"/>
    <n v="4200"/>
    <n v="14577"/>
    <x v="852"/>
    <x v="1"/>
    <x v="503"/>
    <n v="97.18"/>
    <s v="US"/>
    <s v="USD"/>
    <n v="1471582800"/>
    <n v="1472014800"/>
    <x v="775"/>
    <x v="775"/>
    <b v="0"/>
    <b v="0"/>
    <s v="film &amp; video/shorts"/>
    <x v="4"/>
    <s v="shorts"/>
  </r>
  <r>
    <n v="865"/>
    <x v="844"/>
    <s v="Horizontal attitude-oriented help-desk"/>
    <n v="81000"/>
    <n v="150515"/>
    <x v="853"/>
    <x v="1"/>
    <x v="539"/>
    <n v="46.000916870415651"/>
    <s v="US"/>
    <s v="USD"/>
    <n v="1410757200"/>
    <n v="1411534800"/>
    <x v="776"/>
    <x v="776"/>
    <b v="0"/>
    <b v="0"/>
    <s v="theater/plays"/>
    <x v="3"/>
    <s v="plays"/>
  </r>
  <r>
    <n v="866"/>
    <x v="845"/>
    <s v="Versatile 5thgeneration matrices"/>
    <n v="182800"/>
    <n v="79045"/>
    <x v="854"/>
    <x v="3"/>
    <x v="540"/>
    <n v="88.023385300668153"/>
    <s v="US"/>
    <s v="USD"/>
    <n v="1304830800"/>
    <n v="1304917200"/>
    <x v="777"/>
    <x v="777"/>
    <b v="0"/>
    <b v="0"/>
    <s v="photography/photography books"/>
    <x v="7"/>
    <s v="photography books"/>
  </r>
  <r>
    <n v="867"/>
    <x v="846"/>
    <s v="Cross-platform next generation service-desk"/>
    <n v="4800"/>
    <n v="7797"/>
    <x v="855"/>
    <x v="1"/>
    <x v="402"/>
    <n v="25.99"/>
    <s v="US"/>
    <s v="USD"/>
    <n v="1539061200"/>
    <n v="1539579600"/>
    <x v="778"/>
    <x v="778"/>
    <b v="0"/>
    <b v="0"/>
    <s v="food/food trucks"/>
    <x v="0"/>
    <s v="food trucks"/>
  </r>
  <r>
    <n v="868"/>
    <x v="847"/>
    <s v="Front-line web-enabled installation"/>
    <n v="7000"/>
    <n v="12939"/>
    <x v="856"/>
    <x v="1"/>
    <x v="105"/>
    <n v="102.69047619047619"/>
    <s v="US"/>
    <s v="USD"/>
    <n v="1381554000"/>
    <n v="1382504400"/>
    <x v="779"/>
    <x v="779"/>
    <b v="0"/>
    <b v="0"/>
    <s v="theater/plays"/>
    <x v="3"/>
    <s v="plays"/>
  </r>
  <r>
    <n v="869"/>
    <x v="848"/>
    <s v="Multi-channeled responsive product"/>
    <n v="161900"/>
    <n v="38376"/>
    <x v="857"/>
    <x v="0"/>
    <x v="541"/>
    <n v="72.958174904942965"/>
    <s v="US"/>
    <s v="USD"/>
    <n v="1277096400"/>
    <n v="1278306000"/>
    <x v="780"/>
    <x v="780"/>
    <b v="0"/>
    <b v="0"/>
    <s v="film &amp; video/drama"/>
    <x v="4"/>
    <s v="drama"/>
  </r>
  <r>
    <n v="870"/>
    <x v="849"/>
    <s v="Adaptive demand-driven encryption"/>
    <n v="7700"/>
    <n v="6920"/>
    <x v="858"/>
    <x v="0"/>
    <x v="246"/>
    <n v="57.190082644628099"/>
    <s v="US"/>
    <s v="USD"/>
    <n v="1440392400"/>
    <n v="1442552400"/>
    <x v="335"/>
    <x v="781"/>
    <b v="0"/>
    <b v="0"/>
    <s v="theater/plays"/>
    <x v="3"/>
    <s v="plays"/>
  </r>
  <r>
    <n v="871"/>
    <x v="850"/>
    <s v="Re-engineered client-driven knowledge user"/>
    <n v="71500"/>
    <n v="194912"/>
    <x v="859"/>
    <x v="1"/>
    <x v="542"/>
    <n v="84.013793103448279"/>
    <s v="US"/>
    <s v="USD"/>
    <n v="1509512400"/>
    <n v="1511071200"/>
    <x v="535"/>
    <x v="782"/>
    <b v="0"/>
    <b v="1"/>
    <s v="theater/plays"/>
    <x v="3"/>
    <s v="plays"/>
  </r>
  <r>
    <n v="872"/>
    <x v="851"/>
    <s v="Compatible logistical paradigm"/>
    <n v="4700"/>
    <n v="7992"/>
    <x v="860"/>
    <x v="1"/>
    <x v="543"/>
    <n v="98.666666666666671"/>
    <s v="AU"/>
    <s v="AUD"/>
    <n v="1535950800"/>
    <n v="1536382800"/>
    <x v="270"/>
    <x v="783"/>
    <b v="0"/>
    <b v="0"/>
    <s v="film &amp; video/science fiction"/>
    <x v="4"/>
    <s v="science fiction"/>
  </r>
  <r>
    <n v="873"/>
    <x v="852"/>
    <s v="Intuitive value-added installation"/>
    <n v="42100"/>
    <n v="79268"/>
    <x v="861"/>
    <x v="1"/>
    <x v="544"/>
    <n v="42.007419183889773"/>
    <s v="US"/>
    <s v="USD"/>
    <n v="1389160800"/>
    <n v="1389592800"/>
    <x v="781"/>
    <x v="393"/>
    <b v="0"/>
    <b v="0"/>
    <s v="photography/photography books"/>
    <x v="7"/>
    <s v="photography books"/>
  </r>
  <r>
    <n v="874"/>
    <x v="853"/>
    <s v="Managed discrete parallelism"/>
    <n v="40200"/>
    <n v="139468"/>
    <x v="862"/>
    <x v="1"/>
    <x v="545"/>
    <n v="32.002753556677376"/>
    <s v="US"/>
    <s v="USD"/>
    <n v="1271998800"/>
    <n v="1275282000"/>
    <x v="782"/>
    <x v="784"/>
    <b v="0"/>
    <b v="1"/>
    <s v="photography/photography books"/>
    <x v="7"/>
    <s v="photography books"/>
  </r>
  <r>
    <n v="875"/>
    <x v="854"/>
    <s v="Implemented tangible approach"/>
    <n v="7900"/>
    <n v="5465"/>
    <x v="863"/>
    <x v="0"/>
    <x v="109"/>
    <n v="81.567164179104481"/>
    <s v="US"/>
    <s v="USD"/>
    <n v="1294898400"/>
    <n v="1294984800"/>
    <x v="783"/>
    <x v="785"/>
    <b v="0"/>
    <b v="0"/>
    <s v="music/rock"/>
    <x v="1"/>
    <s v="rock"/>
  </r>
  <r>
    <n v="876"/>
    <x v="855"/>
    <s v="Re-engineered encompassing definition"/>
    <n v="8300"/>
    <n v="2111"/>
    <x v="864"/>
    <x v="0"/>
    <x v="176"/>
    <n v="37.035087719298247"/>
    <s v="CA"/>
    <s v="CAD"/>
    <n v="1559970000"/>
    <n v="1562043600"/>
    <x v="784"/>
    <x v="229"/>
    <b v="0"/>
    <b v="0"/>
    <s v="photography/photography books"/>
    <x v="7"/>
    <s v="photography books"/>
  </r>
  <r>
    <n v="877"/>
    <x v="856"/>
    <s v="Multi-lateral uniform collaboration"/>
    <n v="163600"/>
    <n v="126628"/>
    <x v="865"/>
    <x v="0"/>
    <x v="546"/>
    <n v="103.033360455655"/>
    <s v="US"/>
    <s v="USD"/>
    <n v="1469509200"/>
    <n v="1469595600"/>
    <x v="785"/>
    <x v="786"/>
    <b v="0"/>
    <b v="0"/>
    <s v="food/food trucks"/>
    <x v="0"/>
    <s v="food trucks"/>
  </r>
  <r>
    <n v="878"/>
    <x v="857"/>
    <s v="Enterprise-wide foreground paradigm"/>
    <n v="2700"/>
    <n v="1012"/>
    <x v="866"/>
    <x v="0"/>
    <x v="65"/>
    <n v="84.333333333333329"/>
    <s v="IT"/>
    <s v="EUR"/>
    <n v="1579068000"/>
    <n v="1581141600"/>
    <x v="786"/>
    <x v="787"/>
    <b v="0"/>
    <b v="0"/>
    <s v="music/metal"/>
    <x v="1"/>
    <s v="metal"/>
  </r>
  <r>
    <n v="879"/>
    <x v="858"/>
    <s v="Stand-alone incremental parallelism"/>
    <n v="1000"/>
    <n v="5438"/>
    <x v="867"/>
    <x v="1"/>
    <x v="4"/>
    <n v="102.60377358490567"/>
    <s v="US"/>
    <s v="USD"/>
    <n v="1487743200"/>
    <n v="1488520800"/>
    <x v="787"/>
    <x v="341"/>
    <b v="0"/>
    <b v="0"/>
    <s v="publishing/nonfiction"/>
    <x v="5"/>
    <s v="nonfiction"/>
  </r>
  <r>
    <n v="880"/>
    <x v="859"/>
    <s v="Persevering 5thgeneration throughput"/>
    <n v="84500"/>
    <n v="193101"/>
    <x v="868"/>
    <x v="1"/>
    <x v="547"/>
    <n v="79.992129246064621"/>
    <s v="US"/>
    <s v="USD"/>
    <n v="1563685200"/>
    <n v="1563858000"/>
    <x v="788"/>
    <x v="788"/>
    <b v="0"/>
    <b v="0"/>
    <s v="music/electric music"/>
    <x v="1"/>
    <s v="electric music"/>
  </r>
  <r>
    <n v="881"/>
    <x v="860"/>
    <s v="Implemented object-oriented synergy"/>
    <n v="81300"/>
    <n v="31665"/>
    <x v="869"/>
    <x v="0"/>
    <x v="15"/>
    <n v="70.055309734513273"/>
    <s v="US"/>
    <s v="USD"/>
    <n v="1436418000"/>
    <n v="1438923600"/>
    <x v="330"/>
    <x v="789"/>
    <b v="0"/>
    <b v="1"/>
    <s v="theater/plays"/>
    <x v="3"/>
    <s v="plays"/>
  </r>
  <r>
    <n v="882"/>
    <x v="861"/>
    <s v="Balanced demand-driven definition"/>
    <n v="800"/>
    <n v="2960"/>
    <x v="870"/>
    <x v="1"/>
    <x v="175"/>
    <n v="37"/>
    <s v="US"/>
    <s v="USD"/>
    <n v="1421820000"/>
    <n v="1422165600"/>
    <x v="789"/>
    <x v="790"/>
    <b v="0"/>
    <b v="0"/>
    <s v="theater/plays"/>
    <x v="3"/>
    <s v="plays"/>
  </r>
  <r>
    <n v="883"/>
    <x v="862"/>
    <s v="Customer-focused mobile Graphic Interface"/>
    <n v="3400"/>
    <n v="8089"/>
    <x v="871"/>
    <x v="1"/>
    <x v="548"/>
    <n v="41.911917098445599"/>
    <s v="US"/>
    <s v="USD"/>
    <n v="1274763600"/>
    <n v="1277874000"/>
    <x v="790"/>
    <x v="791"/>
    <b v="0"/>
    <b v="0"/>
    <s v="film &amp; video/shorts"/>
    <x v="4"/>
    <s v="shorts"/>
  </r>
  <r>
    <n v="884"/>
    <x v="863"/>
    <s v="Horizontal secondary interface"/>
    <n v="170800"/>
    <n v="109374"/>
    <x v="872"/>
    <x v="0"/>
    <x v="549"/>
    <n v="57.992576882290564"/>
    <s v="US"/>
    <s v="USD"/>
    <n v="1399179600"/>
    <n v="1399352400"/>
    <x v="791"/>
    <x v="792"/>
    <b v="0"/>
    <b v="1"/>
    <s v="theater/plays"/>
    <x v="3"/>
    <s v="plays"/>
  </r>
  <r>
    <n v="885"/>
    <x v="864"/>
    <s v="Virtual analyzing collaboration"/>
    <n v="1800"/>
    <n v="2129"/>
    <x v="873"/>
    <x v="1"/>
    <x v="550"/>
    <n v="40.942307692307693"/>
    <s v="US"/>
    <s v="USD"/>
    <n v="1275800400"/>
    <n v="1279083600"/>
    <x v="792"/>
    <x v="556"/>
    <b v="0"/>
    <b v="0"/>
    <s v="theater/plays"/>
    <x v="3"/>
    <s v="plays"/>
  </r>
  <r>
    <n v="886"/>
    <x v="865"/>
    <s v="Multi-tiered explicit focus group"/>
    <n v="150600"/>
    <n v="127745"/>
    <x v="874"/>
    <x v="0"/>
    <x v="551"/>
    <n v="69.9972602739726"/>
    <s v="US"/>
    <s v="USD"/>
    <n v="1282798800"/>
    <n v="1284354000"/>
    <x v="793"/>
    <x v="488"/>
    <b v="0"/>
    <b v="0"/>
    <s v="music/indie rock"/>
    <x v="1"/>
    <s v="indie rock"/>
  </r>
  <r>
    <n v="887"/>
    <x v="866"/>
    <s v="Multi-layered systematic knowledgebase"/>
    <n v="7800"/>
    <n v="2289"/>
    <x v="875"/>
    <x v="0"/>
    <x v="249"/>
    <n v="73.838709677419359"/>
    <s v="US"/>
    <s v="USD"/>
    <n v="1437109200"/>
    <n v="1441170000"/>
    <x v="794"/>
    <x v="232"/>
    <b v="0"/>
    <b v="1"/>
    <s v="theater/plays"/>
    <x v="3"/>
    <s v="plays"/>
  </r>
  <r>
    <n v="888"/>
    <x v="867"/>
    <s v="Reverse-engineered uniform knowledge user"/>
    <n v="5800"/>
    <n v="12174"/>
    <x v="876"/>
    <x v="1"/>
    <x v="552"/>
    <n v="41.979310344827589"/>
    <s v="US"/>
    <s v="USD"/>
    <n v="1491886800"/>
    <n v="1493528400"/>
    <x v="795"/>
    <x v="793"/>
    <b v="0"/>
    <b v="0"/>
    <s v="theater/plays"/>
    <x v="3"/>
    <s v="plays"/>
  </r>
  <r>
    <n v="889"/>
    <x v="868"/>
    <s v="Secured dynamic capacity"/>
    <n v="5600"/>
    <n v="9508"/>
    <x v="877"/>
    <x v="1"/>
    <x v="393"/>
    <n v="77.93442622950819"/>
    <s v="US"/>
    <s v="USD"/>
    <n v="1394600400"/>
    <n v="1395205200"/>
    <x v="796"/>
    <x v="794"/>
    <b v="0"/>
    <b v="1"/>
    <s v="music/electric music"/>
    <x v="1"/>
    <s v="electric music"/>
  </r>
  <r>
    <n v="890"/>
    <x v="869"/>
    <s v="Devolved foreground throughput"/>
    <n v="134400"/>
    <n v="155849"/>
    <x v="878"/>
    <x v="1"/>
    <x v="553"/>
    <n v="106.01972789115646"/>
    <s v="US"/>
    <s v="USD"/>
    <n v="1561352400"/>
    <n v="1561438800"/>
    <x v="797"/>
    <x v="138"/>
    <b v="0"/>
    <b v="0"/>
    <s v="music/indie rock"/>
    <x v="1"/>
    <s v="indie rock"/>
  </r>
  <r>
    <n v="891"/>
    <x v="870"/>
    <s v="Synchronized demand-driven infrastructure"/>
    <n v="3000"/>
    <n v="7758"/>
    <x v="879"/>
    <x v="1"/>
    <x v="34"/>
    <n v="47.018181818181816"/>
    <s v="CA"/>
    <s v="CAD"/>
    <n v="1322892000"/>
    <n v="1326693600"/>
    <x v="798"/>
    <x v="795"/>
    <b v="0"/>
    <b v="0"/>
    <s v="film &amp; video/documentary"/>
    <x v="4"/>
    <s v="documentary"/>
  </r>
  <r>
    <n v="892"/>
    <x v="871"/>
    <s v="Realigned discrete structure"/>
    <n v="6000"/>
    <n v="13835"/>
    <x v="880"/>
    <x v="1"/>
    <x v="554"/>
    <n v="76.016483516483518"/>
    <s v="US"/>
    <s v="USD"/>
    <n v="1274418000"/>
    <n v="1277960400"/>
    <x v="799"/>
    <x v="796"/>
    <b v="0"/>
    <b v="0"/>
    <s v="publishing/translations"/>
    <x v="5"/>
    <s v="translations"/>
  </r>
  <r>
    <n v="893"/>
    <x v="872"/>
    <s v="Progressive grid-enabled website"/>
    <n v="8400"/>
    <n v="10770"/>
    <x v="881"/>
    <x v="1"/>
    <x v="134"/>
    <n v="54.120603015075375"/>
    <s v="IT"/>
    <s v="EUR"/>
    <n v="1434344400"/>
    <n v="1434690000"/>
    <x v="800"/>
    <x v="797"/>
    <b v="0"/>
    <b v="1"/>
    <s v="film &amp; video/documentary"/>
    <x v="4"/>
    <s v="documentary"/>
  </r>
  <r>
    <n v="894"/>
    <x v="873"/>
    <s v="Organic cohesive neural-net"/>
    <n v="1700"/>
    <n v="3208"/>
    <x v="882"/>
    <x v="1"/>
    <x v="75"/>
    <n v="57.285714285714285"/>
    <s v="GB"/>
    <s v="GBP"/>
    <n v="1373518800"/>
    <n v="1376110800"/>
    <x v="801"/>
    <x v="798"/>
    <b v="0"/>
    <b v="1"/>
    <s v="film &amp; video/television"/>
    <x v="4"/>
    <s v="television"/>
  </r>
  <r>
    <n v="895"/>
    <x v="874"/>
    <s v="Integrated demand-driven info-mediaries"/>
    <n v="159800"/>
    <n v="11108"/>
    <x v="883"/>
    <x v="0"/>
    <x v="37"/>
    <n v="103.81308411214954"/>
    <s v="US"/>
    <s v="USD"/>
    <n v="1517637600"/>
    <n v="1518415200"/>
    <x v="802"/>
    <x v="799"/>
    <b v="0"/>
    <b v="0"/>
    <s v="theater/plays"/>
    <x v="3"/>
    <s v="plays"/>
  </r>
  <r>
    <n v="896"/>
    <x v="875"/>
    <s v="Reverse-engineered client-server extranet"/>
    <n v="19800"/>
    <n v="153338"/>
    <x v="884"/>
    <x v="1"/>
    <x v="555"/>
    <n v="105.02602739726028"/>
    <s v="AU"/>
    <s v="AUD"/>
    <n v="1310619600"/>
    <n v="1310878800"/>
    <x v="803"/>
    <x v="800"/>
    <b v="0"/>
    <b v="1"/>
    <s v="food/food trucks"/>
    <x v="0"/>
    <s v="food trucks"/>
  </r>
  <r>
    <n v="897"/>
    <x v="876"/>
    <s v="Organized discrete encoding"/>
    <n v="8800"/>
    <n v="2437"/>
    <x v="885"/>
    <x v="0"/>
    <x v="11"/>
    <n v="90.259259259259252"/>
    <s v="US"/>
    <s v="USD"/>
    <n v="1556427600"/>
    <n v="1556600400"/>
    <x v="212"/>
    <x v="368"/>
    <b v="0"/>
    <b v="0"/>
    <s v="theater/plays"/>
    <x v="3"/>
    <s v="plays"/>
  </r>
  <r>
    <n v="898"/>
    <x v="877"/>
    <s v="Balanced regional flexibility"/>
    <n v="179100"/>
    <n v="93991"/>
    <x v="886"/>
    <x v="0"/>
    <x v="556"/>
    <n v="76.978705978705975"/>
    <s v="US"/>
    <s v="USD"/>
    <n v="1576476000"/>
    <n v="1576994400"/>
    <x v="804"/>
    <x v="801"/>
    <b v="0"/>
    <b v="0"/>
    <s v="film &amp; video/documentary"/>
    <x v="4"/>
    <s v="documentary"/>
  </r>
  <r>
    <n v="899"/>
    <x v="878"/>
    <s v="Implemented multimedia time-frame"/>
    <n v="3100"/>
    <n v="12620"/>
    <x v="887"/>
    <x v="1"/>
    <x v="300"/>
    <n v="102.60162601626017"/>
    <s v="CH"/>
    <s v="CHF"/>
    <n v="1381122000"/>
    <n v="1382677200"/>
    <x v="805"/>
    <x v="802"/>
    <b v="0"/>
    <b v="0"/>
    <s v="music/jazz"/>
    <x v="1"/>
    <s v="jazz"/>
  </r>
  <r>
    <n v="900"/>
    <x v="879"/>
    <s v="Enhanced uniform service-desk"/>
    <n v="100"/>
    <n v="2"/>
    <x v="50"/>
    <x v="0"/>
    <x v="49"/>
    <n v="2"/>
    <s v="US"/>
    <s v="USD"/>
    <n v="1411102800"/>
    <n v="1411189200"/>
    <x v="806"/>
    <x v="803"/>
    <b v="0"/>
    <b v="1"/>
    <s v="technology/web"/>
    <x v="2"/>
    <s v="web"/>
  </r>
  <r>
    <n v="901"/>
    <x v="880"/>
    <s v="Versatile bottom-line definition"/>
    <n v="5600"/>
    <n v="8746"/>
    <x v="888"/>
    <x v="1"/>
    <x v="122"/>
    <n v="55.0062893081761"/>
    <s v="US"/>
    <s v="USD"/>
    <n v="1531803600"/>
    <n v="1534654800"/>
    <x v="807"/>
    <x v="482"/>
    <b v="0"/>
    <b v="1"/>
    <s v="music/rock"/>
    <x v="1"/>
    <s v="rock"/>
  </r>
  <r>
    <n v="902"/>
    <x v="881"/>
    <s v="Integrated bifurcated software"/>
    <n v="1400"/>
    <n v="3534"/>
    <x v="889"/>
    <x v="1"/>
    <x v="460"/>
    <n v="32.127272727272725"/>
    <s v="US"/>
    <s v="USD"/>
    <n v="1454133600"/>
    <n v="1457762400"/>
    <x v="722"/>
    <x v="496"/>
    <b v="0"/>
    <b v="0"/>
    <s v="technology/web"/>
    <x v="2"/>
    <s v="web"/>
  </r>
  <r>
    <n v="903"/>
    <x v="882"/>
    <s v="Assimilated next generation instruction set"/>
    <n v="41000"/>
    <n v="709"/>
    <x v="890"/>
    <x v="2"/>
    <x v="443"/>
    <n v="50.642857142857146"/>
    <s v="US"/>
    <s v="USD"/>
    <n v="1336194000"/>
    <n v="1337490000"/>
    <x v="477"/>
    <x v="804"/>
    <b v="0"/>
    <b v="1"/>
    <s v="publishing/nonfiction"/>
    <x v="5"/>
    <s v="nonfiction"/>
  </r>
  <r>
    <n v="904"/>
    <x v="883"/>
    <s v="Digitized foreground array"/>
    <n v="6500"/>
    <n v="795"/>
    <x v="891"/>
    <x v="0"/>
    <x v="36"/>
    <n v="49.6875"/>
    <s v="US"/>
    <s v="USD"/>
    <n v="1349326800"/>
    <n v="1349672400"/>
    <x v="259"/>
    <x v="805"/>
    <b v="0"/>
    <b v="0"/>
    <s v="publishing/radio &amp; podcasts"/>
    <x v="5"/>
    <s v="radio &amp; podcasts"/>
  </r>
  <r>
    <n v="905"/>
    <x v="884"/>
    <s v="Re-engineered clear-thinking project"/>
    <n v="7900"/>
    <n v="12955"/>
    <x v="892"/>
    <x v="1"/>
    <x v="64"/>
    <n v="54.894067796610166"/>
    <s v="US"/>
    <s v="USD"/>
    <n v="1379566800"/>
    <n v="1379826000"/>
    <x v="9"/>
    <x v="806"/>
    <b v="0"/>
    <b v="0"/>
    <s v="theater/plays"/>
    <x v="3"/>
    <s v="plays"/>
  </r>
  <r>
    <n v="906"/>
    <x v="885"/>
    <s v="Implemented even-keeled standardization"/>
    <n v="5500"/>
    <n v="8964"/>
    <x v="893"/>
    <x v="1"/>
    <x v="271"/>
    <n v="46.931937172774866"/>
    <s v="US"/>
    <s v="USD"/>
    <n v="1494651600"/>
    <n v="1497762000"/>
    <x v="808"/>
    <x v="807"/>
    <b v="1"/>
    <b v="1"/>
    <s v="film &amp; video/documentary"/>
    <x v="4"/>
    <s v="documentary"/>
  </r>
  <r>
    <n v="907"/>
    <x v="886"/>
    <s v="Quality-focused asymmetric adapter"/>
    <n v="9100"/>
    <n v="1843"/>
    <x v="894"/>
    <x v="0"/>
    <x v="142"/>
    <n v="44.951219512195124"/>
    <s v="US"/>
    <s v="USD"/>
    <n v="1303880400"/>
    <n v="1304485200"/>
    <x v="809"/>
    <x v="808"/>
    <b v="0"/>
    <b v="0"/>
    <s v="theater/plays"/>
    <x v="3"/>
    <s v="plays"/>
  </r>
  <r>
    <n v="908"/>
    <x v="887"/>
    <s v="Networked intangible help-desk"/>
    <n v="38200"/>
    <n v="121950"/>
    <x v="895"/>
    <x v="1"/>
    <x v="557"/>
    <n v="30.99898322318251"/>
    <s v="US"/>
    <s v="USD"/>
    <n v="1335934800"/>
    <n v="1336885200"/>
    <x v="444"/>
    <x v="104"/>
    <b v="0"/>
    <b v="0"/>
    <s v="games/video games"/>
    <x v="6"/>
    <s v="video games"/>
  </r>
  <r>
    <n v="909"/>
    <x v="888"/>
    <s v="Synchronized attitude-oriented frame"/>
    <n v="1800"/>
    <n v="8621"/>
    <x v="896"/>
    <x v="1"/>
    <x v="175"/>
    <n v="107.7625"/>
    <s v="CA"/>
    <s v="CAD"/>
    <n v="1528088400"/>
    <n v="1530421200"/>
    <x v="384"/>
    <x v="809"/>
    <b v="0"/>
    <b v="1"/>
    <s v="theater/plays"/>
    <x v="3"/>
    <s v="plays"/>
  </r>
  <r>
    <n v="910"/>
    <x v="889"/>
    <s v="Proactive incremental architecture"/>
    <n v="154500"/>
    <n v="30215"/>
    <x v="897"/>
    <x v="3"/>
    <x v="102"/>
    <n v="102.07770270270271"/>
    <s v="US"/>
    <s v="USD"/>
    <n v="1421906400"/>
    <n v="1421992800"/>
    <x v="810"/>
    <x v="810"/>
    <b v="0"/>
    <b v="0"/>
    <s v="theater/plays"/>
    <x v="3"/>
    <s v="plays"/>
  </r>
  <r>
    <n v="911"/>
    <x v="890"/>
    <s v="Cloned responsive standardization"/>
    <n v="5800"/>
    <n v="11539"/>
    <x v="898"/>
    <x v="1"/>
    <x v="558"/>
    <n v="24.976190476190474"/>
    <s v="US"/>
    <s v="USD"/>
    <n v="1568005200"/>
    <n v="1568178000"/>
    <x v="811"/>
    <x v="811"/>
    <b v="1"/>
    <b v="0"/>
    <s v="technology/web"/>
    <x v="2"/>
    <s v="web"/>
  </r>
  <r>
    <n v="912"/>
    <x v="891"/>
    <s v="Reduced bifurcated pricing structure"/>
    <n v="1800"/>
    <n v="14310"/>
    <x v="899"/>
    <x v="1"/>
    <x v="559"/>
    <n v="79.944134078212286"/>
    <s v="US"/>
    <s v="USD"/>
    <n v="1346821200"/>
    <n v="1347944400"/>
    <x v="812"/>
    <x v="812"/>
    <b v="1"/>
    <b v="0"/>
    <s v="film &amp; video/drama"/>
    <x v="4"/>
    <s v="drama"/>
  </r>
  <r>
    <n v="913"/>
    <x v="892"/>
    <s v="Re-engineered asymmetric challenge"/>
    <n v="70200"/>
    <n v="35536"/>
    <x v="900"/>
    <x v="0"/>
    <x v="560"/>
    <n v="67.946462715105156"/>
    <s v="AU"/>
    <s v="AUD"/>
    <n v="1557637200"/>
    <n v="1558760400"/>
    <x v="813"/>
    <x v="813"/>
    <b v="0"/>
    <b v="0"/>
    <s v="film &amp; video/drama"/>
    <x v="4"/>
    <s v="drama"/>
  </r>
  <r>
    <n v="914"/>
    <x v="893"/>
    <s v="Diverse client-driven conglomeration"/>
    <n v="6400"/>
    <n v="3676"/>
    <x v="901"/>
    <x v="0"/>
    <x v="561"/>
    <n v="26.070921985815602"/>
    <s v="GB"/>
    <s v="GBP"/>
    <n v="1375592400"/>
    <n v="1376629200"/>
    <x v="814"/>
    <x v="814"/>
    <b v="0"/>
    <b v="0"/>
    <s v="theater/plays"/>
    <x v="3"/>
    <s v="plays"/>
  </r>
  <r>
    <n v="915"/>
    <x v="894"/>
    <s v="Configurable upward-trending solution"/>
    <n v="125900"/>
    <n v="195936"/>
    <x v="902"/>
    <x v="1"/>
    <x v="562"/>
    <n v="105.0032154340836"/>
    <s v="GB"/>
    <s v="GBP"/>
    <n v="1503982800"/>
    <n v="1504760400"/>
    <x v="80"/>
    <x v="815"/>
    <b v="0"/>
    <b v="0"/>
    <s v="film &amp; video/television"/>
    <x v="4"/>
    <s v="television"/>
  </r>
  <r>
    <n v="916"/>
    <x v="895"/>
    <s v="Persistent bandwidth-monitored framework"/>
    <n v="3700"/>
    <n v="1343"/>
    <x v="903"/>
    <x v="0"/>
    <x v="550"/>
    <n v="25.826923076923077"/>
    <s v="US"/>
    <s v="USD"/>
    <n v="1418882400"/>
    <n v="1419660000"/>
    <x v="815"/>
    <x v="414"/>
    <b v="0"/>
    <b v="0"/>
    <s v="photography/photography books"/>
    <x v="7"/>
    <s v="photography books"/>
  </r>
  <r>
    <n v="917"/>
    <x v="896"/>
    <s v="Polarized discrete product"/>
    <n v="3600"/>
    <n v="2097"/>
    <x v="904"/>
    <x v="2"/>
    <x v="11"/>
    <n v="77.666666666666671"/>
    <s v="GB"/>
    <s v="GBP"/>
    <n v="1309237200"/>
    <n v="1311310800"/>
    <x v="816"/>
    <x v="816"/>
    <b v="0"/>
    <b v="1"/>
    <s v="film &amp; video/shorts"/>
    <x v="4"/>
    <s v="shorts"/>
  </r>
  <r>
    <n v="918"/>
    <x v="897"/>
    <s v="Seamless dynamic website"/>
    <n v="3800"/>
    <n v="9021"/>
    <x v="905"/>
    <x v="1"/>
    <x v="388"/>
    <n v="57.82692307692308"/>
    <s v="CH"/>
    <s v="CHF"/>
    <n v="1343365200"/>
    <n v="1344315600"/>
    <x v="474"/>
    <x v="82"/>
    <b v="0"/>
    <b v="0"/>
    <s v="publishing/radio &amp; podcasts"/>
    <x v="5"/>
    <s v="radio &amp; podcasts"/>
  </r>
  <r>
    <n v="919"/>
    <x v="898"/>
    <s v="Extended multimedia firmware"/>
    <n v="35600"/>
    <n v="20915"/>
    <x v="906"/>
    <x v="0"/>
    <x v="537"/>
    <n v="92.955555555555549"/>
    <s v="AU"/>
    <s v="AUD"/>
    <n v="1507957200"/>
    <n v="1510725600"/>
    <x v="817"/>
    <x v="817"/>
    <b v="0"/>
    <b v="1"/>
    <s v="theater/plays"/>
    <x v="3"/>
    <s v="plays"/>
  </r>
  <r>
    <n v="920"/>
    <x v="899"/>
    <s v="Versatile directional project"/>
    <n v="5300"/>
    <n v="9676"/>
    <x v="907"/>
    <x v="1"/>
    <x v="563"/>
    <n v="37.945098039215686"/>
    <s v="US"/>
    <s v="USD"/>
    <n v="1549519200"/>
    <n v="1551247200"/>
    <x v="818"/>
    <x v="818"/>
    <b v="1"/>
    <b v="0"/>
    <s v="film &amp; video/animation"/>
    <x v="4"/>
    <s v="animation"/>
  </r>
  <r>
    <n v="921"/>
    <x v="900"/>
    <s v="Profound directional knowledge user"/>
    <n v="160400"/>
    <n v="1210"/>
    <x v="908"/>
    <x v="0"/>
    <x v="63"/>
    <n v="31.842105263157894"/>
    <s v="US"/>
    <s v="USD"/>
    <n v="1329026400"/>
    <n v="1330236000"/>
    <x v="819"/>
    <x v="819"/>
    <b v="0"/>
    <b v="0"/>
    <s v="technology/web"/>
    <x v="2"/>
    <s v="web"/>
  </r>
  <r>
    <n v="922"/>
    <x v="901"/>
    <s v="Ameliorated logistical capability"/>
    <n v="51400"/>
    <n v="90440"/>
    <x v="909"/>
    <x v="1"/>
    <x v="564"/>
    <n v="40"/>
    <s v="US"/>
    <s v="USD"/>
    <n v="1544335200"/>
    <n v="1545112800"/>
    <x v="609"/>
    <x v="320"/>
    <b v="0"/>
    <b v="1"/>
    <s v="music/world music"/>
    <x v="1"/>
    <s v="world music"/>
  </r>
  <r>
    <n v="923"/>
    <x v="902"/>
    <s v="Sharable discrete definition"/>
    <n v="1700"/>
    <n v="4044"/>
    <x v="910"/>
    <x v="1"/>
    <x v="174"/>
    <n v="101.1"/>
    <s v="US"/>
    <s v="USD"/>
    <n v="1279083600"/>
    <n v="1279170000"/>
    <x v="547"/>
    <x v="820"/>
    <b v="0"/>
    <b v="0"/>
    <s v="theater/plays"/>
    <x v="3"/>
    <s v="plays"/>
  </r>
  <r>
    <n v="924"/>
    <x v="903"/>
    <s v="User-friendly next generation core"/>
    <n v="39400"/>
    <n v="192292"/>
    <x v="911"/>
    <x v="1"/>
    <x v="565"/>
    <n v="84.006989951944078"/>
    <s v="IT"/>
    <s v="EUR"/>
    <n v="1572498000"/>
    <n v="1573452000"/>
    <x v="820"/>
    <x v="821"/>
    <b v="0"/>
    <b v="0"/>
    <s v="theater/plays"/>
    <x v="3"/>
    <s v="plays"/>
  </r>
  <r>
    <n v="925"/>
    <x v="904"/>
    <s v="Profit-focused empowering system engine"/>
    <n v="3000"/>
    <n v="6722"/>
    <x v="912"/>
    <x v="1"/>
    <x v="167"/>
    <n v="103.41538461538461"/>
    <s v="US"/>
    <s v="USD"/>
    <n v="1506056400"/>
    <n v="1507093200"/>
    <x v="821"/>
    <x v="822"/>
    <b v="0"/>
    <b v="0"/>
    <s v="theater/plays"/>
    <x v="3"/>
    <s v="plays"/>
  </r>
  <r>
    <n v="926"/>
    <x v="905"/>
    <s v="Synchronized cohesive encoding"/>
    <n v="8700"/>
    <n v="1577"/>
    <x v="913"/>
    <x v="0"/>
    <x v="27"/>
    <n v="105.13333333333334"/>
    <s v="US"/>
    <s v="USD"/>
    <n v="1463029200"/>
    <n v="1463374800"/>
    <x v="151"/>
    <x v="823"/>
    <b v="0"/>
    <b v="0"/>
    <s v="food/food trucks"/>
    <x v="0"/>
    <s v="food trucks"/>
  </r>
  <r>
    <n v="927"/>
    <x v="906"/>
    <s v="Synergistic dynamic utilization"/>
    <n v="7200"/>
    <n v="3301"/>
    <x v="914"/>
    <x v="0"/>
    <x v="95"/>
    <n v="89.21621621621621"/>
    <s v="US"/>
    <s v="USD"/>
    <n v="1342069200"/>
    <n v="1344574800"/>
    <x v="822"/>
    <x v="824"/>
    <b v="0"/>
    <b v="0"/>
    <s v="theater/plays"/>
    <x v="3"/>
    <s v="plays"/>
  </r>
  <r>
    <n v="928"/>
    <x v="907"/>
    <s v="Triple-buffered bi-directional model"/>
    <n v="167400"/>
    <n v="196386"/>
    <x v="915"/>
    <x v="1"/>
    <x v="566"/>
    <n v="51.995234312946785"/>
    <s v="IT"/>
    <s v="EUR"/>
    <n v="1388296800"/>
    <n v="1389074400"/>
    <x v="823"/>
    <x v="497"/>
    <b v="0"/>
    <b v="0"/>
    <s v="technology/web"/>
    <x v="2"/>
    <s v="web"/>
  </r>
  <r>
    <n v="929"/>
    <x v="908"/>
    <s v="Polarized tertiary function"/>
    <n v="5500"/>
    <n v="11952"/>
    <x v="916"/>
    <x v="1"/>
    <x v="229"/>
    <n v="64.956521739130437"/>
    <s v="GB"/>
    <s v="GBP"/>
    <n v="1493787600"/>
    <n v="1494997200"/>
    <x v="824"/>
    <x v="825"/>
    <b v="0"/>
    <b v="0"/>
    <s v="theater/plays"/>
    <x v="3"/>
    <s v="plays"/>
  </r>
  <r>
    <n v="930"/>
    <x v="909"/>
    <s v="Configurable fault-tolerant structure"/>
    <n v="3500"/>
    <n v="3930"/>
    <x v="917"/>
    <x v="1"/>
    <x v="72"/>
    <n v="46.235294117647058"/>
    <s v="US"/>
    <s v="USD"/>
    <n v="1424844000"/>
    <n v="1425448800"/>
    <x v="825"/>
    <x v="826"/>
    <b v="0"/>
    <b v="1"/>
    <s v="theater/plays"/>
    <x v="3"/>
    <s v="plays"/>
  </r>
  <r>
    <n v="931"/>
    <x v="910"/>
    <s v="Digitized 24/7 budgetary management"/>
    <n v="7900"/>
    <n v="5729"/>
    <x v="918"/>
    <x v="0"/>
    <x v="192"/>
    <n v="51.151785714285715"/>
    <s v="US"/>
    <s v="USD"/>
    <n v="1403931600"/>
    <n v="1404104400"/>
    <x v="826"/>
    <x v="827"/>
    <b v="0"/>
    <b v="1"/>
    <s v="theater/plays"/>
    <x v="3"/>
    <s v="plays"/>
  </r>
  <r>
    <n v="932"/>
    <x v="911"/>
    <s v="Stand-alone zero tolerance algorithm"/>
    <n v="2300"/>
    <n v="4883"/>
    <x v="919"/>
    <x v="1"/>
    <x v="358"/>
    <n v="33.909722222222221"/>
    <s v="US"/>
    <s v="USD"/>
    <n v="1394514000"/>
    <n v="1394773200"/>
    <x v="827"/>
    <x v="828"/>
    <b v="0"/>
    <b v="0"/>
    <s v="music/rock"/>
    <x v="1"/>
    <s v="rock"/>
  </r>
  <r>
    <n v="933"/>
    <x v="912"/>
    <s v="Implemented tangible support"/>
    <n v="73000"/>
    <n v="175015"/>
    <x v="920"/>
    <x v="1"/>
    <x v="567"/>
    <n v="92.016298633017882"/>
    <s v="US"/>
    <s v="USD"/>
    <n v="1365397200"/>
    <n v="1366520400"/>
    <x v="828"/>
    <x v="829"/>
    <b v="0"/>
    <b v="0"/>
    <s v="theater/plays"/>
    <x v="3"/>
    <s v="plays"/>
  </r>
  <r>
    <n v="934"/>
    <x v="913"/>
    <s v="Reactive radical framework"/>
    <n v="6200"/>
    <n v="11280"/>
    <x v="921"/>
    <x v="1"/>
    <x v="339"/>
    <n v="107.42857142857143"/>
    <s v="US"/>
    <s v="USD"/>
    <n v="1456120800"/>
    <n v="1456639200"/>
    <x v="829"/>
    <x v="830"/>
    <b v="0"/>
    <b v="0"/>
    <s v="theater/plays"/>
    <x v="3"/>
    <s v="plays"/>
  </r>
  <r>
    <n v="935"/>
    <x v="914"/>
    <s v="Object-based full-range knowledge user"/>
    <n v="6100"/>
    <n v="10012"/>
    <x v="922"/>
    <x v="1"/>
    <x v="227"/>
    <n v="75.848484848484844"/>
    <s v="US"/>
    <s v="USD"/>
    <n v="1437714000"/>
    <n v="1438318800"/>
    <x v="830"/>
    <x v="94"/>
    <b v="0"/>
    <b v="0"/>
    <s v="theater/plays"/>
    <x v="3"/>
    <s v="plays"/>
  </r>
  <r>
    <n v="936"/>
    <x v="591"/>
    <s v="Enhanced composite contingency"/>
    <n v="103200"/>
    <n v="1690"/>
    <x v="923"/>
    <x v="0"/>
    <x v="356"/>
    <n v="80.476190476190482"/>
    <s v="US"/>
    <s v="USD"/>
    <n v="1563771600"/>
    <n v="1564030800"/>
    <x v="831"/>
    <x v="831"/>
    <b v="1"/>
    <b v="0"/>
    <s v="theater/plays"/>
    <x v="3"/>
    <s v="plays"/>
  </r>
  <r>
    <n v="937"/>
    <x v="915"/>
    <s v="Cloned fresh-thinking model"/>
    <n v="171000"/>
    <n v="84891"/>
    <x v="924"/>
    <x v="3"/>
    <x v="568"/>
    <n v="86.978483606557376"/>
    <s v="US"/>
    <s v="USD"/>
    <n v="1448517600"/>
    <n v="1449295200"/>
    <x v="832"/>
    <x v="832"/>
    <b v="0"/>
    <b v="0"/>
    <s v="film &amp; video/documentary"/>
    <x v="4"/>
    <s v="documentary"/>
  </r>
  <r>
    <n v="938"/>
    <x v="916"/>
    <s v="Total dedicated benchmark"/>
    <n v="9200"/>
    <n v="10093"/>
    <x v="925"/>
    <x v="1"/>
    <x v="87"/>
    <n v="105.13541666666667"/>
    <s v="US"/>
    <s v="USD"/>
    <n v="1528779600"/>
    <n v="1531890000"/>
    <x v="833"/>
    <x v="833"/>
    <b v="0"/>
    <b v="1"/>
    <s v="publishing/fiction"/>
    <x v="5"/>
    <s v="fiction"/>
  </r>
  <r>
    <n v="939"/>
    <x v="917"/>
    <s v="Streamlined human-resource Graphic Interface"/>
    <n v="7800"/>
    <n v="3839"/>
    <x v="926"/>
    <x v="0"/>
    <x v="109"/>
    <n v="57.298507462686565"/>
    <s v="US"/>
    <s v="USD"/>
    <n v="1304744400"/>
    <n v="1306213200"/>
    <x v="834"/>
    <x v="834"/>
    <b v="0"/>
    <b v="1"/>
    <s v="games/video games"/>
    <x v="6"/>
    <s v="video games"/>
  </r>
  <r>
    <n v="940"/>
    <x v="918"/>
    <s v="Upgradable analyzing core"/>
    <n v="9900"/>
    <n v="6161"/>
    <x v="927"/>
    <x v="2"/>
    <x v="569"/>
    <n v="93.348484848484844"/>
    <s v="CA"/>
    <s v="CAD"/>
    <n v="1354341600"/>
    <n v="1356242400"/>
    <x v="835"/>
    <x v="835"/>
    <b v="0"/>
    <b v="0"/>
    <s v="technology/web"/>
    <x v="2"/>
    <s v="web"/>
  </r>
  <r>
    <n v="941"/>
    <x v="919"/>
    <s v="Profound exuding pricing structure"/>
    <n v="43000"/>
    <n v="5615"/>
    <x v="928"/>
    <x v="0"/>
    <x v="373"/>
    <n v="71.987179487179489"/>
    <s v="US"/>
    <s v="USD"/>
    <n v="1294552800"/>
    <n v="1297576800"/>
    <x v="836"/>
    <x v="836"/>
    <b v="1"/>
    <b v="0"/>
    <s v="theater/plays"/>
    <x v="3"/>
    <s v="plays"/>
  </r>
  <r>
    <n v="942"/>
    <x v="916"/>
    <s v="Horizontal optimizing model"/>
    <n v="9600"/>
    <n v="6205"/>
    <x v="929"/>
    <x v="0"/>
    <x v="109"/>
    <n v="92.611940298507463"/>
    <s v="AU"/>
    <s v="AUD"/>
    <n v="1295935200"/>
    <n v="1296194400"/>
    <x v="837"/>
    <x v="611"/>
    <b v="0"/>
    <b v="0"/>
    <s v="theater/plays"/>
    <x v="3"/>
    <s v="plays"/>
  </r>
  <r>
    <n v="943"/>
    <x v="920"/>
    <s v="Synchronized fault-tolerant algorithm"/>
    <n v="7500"/>
    <n v="11969"/>
    <x v="930"/>
    <x v="1"/>
    <x v="493"/>
    <n v="104.99122807017544"/>
    <s v="US"/>
    <s v="USD"/>
    <n v="1411534800"/>
    <n v="1414558800"/>
    <x v="219"/>
    <x v="837"/>
    <b v="0"/>
    <b v="0"/>
    <s v="food/food trucks"/>
    <x v="0"/>
    <s v="food trucks"/>
  </r>
  <r>
    <n v="944"/>
    <x v="921"/>
    <s v="Streamlined 5thgeneration intranet"/>
    <n v="10000"/>
    <n v="8142"/>
    <x v="931"/>
    <x v="0"/>
    <x v="570"/>
    <n v="30.958174904942965"/>
    <s v="AU"/>
    <s v="AUD"/>
    <n v="1486706400"/>
    <n v="1488348000"/>
    <x v="365"/>
    <x v="334"/>
    <b v="0"/>
    <b v="0"/>
    <s v="photography/photography books"/>
    <x v="7"/>
    <s v="photography books"/>
  </r>
  <r>
    <n v="945"/>
    <x v="922"/>
    <s v="Cross-group clear-thinking task-force"/>
    <n v="172000"/>
    <n v="55805"/>
    <x v="932"/>
    <x v="0"/>
    <x v="571"/>
    <n v="33.001182732111175"/>
    <s v="US"/>
    <s v="USD"/>
    <n v="1333602000"/>
    <n v="1334898000"/>
    <x v="838"/>
    <x v="838"/>
    <b v="1"/>
    <b v="0"/>
    <s v="photography/photography books"/>
    <x v="7"/>
    <s v="photography books"/>
  </r>
  <r>
    <n v="946"/>
    <x v="923"/>
    <s v="Public-key bandwidth-monitored intranet"/>
    <n v="153700"/>
    <n v="15238"/>
    <x v="933"/>
    <x v="0"/>
    <x v="483"/>
    <n v="84.187845303867405"/>
    <s v="US"/>
    <s v="USD"/>
    <n v="1308200400"/>
    <n v="1308373200"/>
    <x v="839"/>
    <x v="839"/>
    <b v="0"/>
    <b v="0"/>
    <s v="theater/plays"/>
    <x v="3"/>
    <s v="plays"/>
  </r>
  <r>
    <n v="947"/>
    <x v="924"/>
    <s v="Upgradable clear-thinking hardware"/>
    <n v="3600"/>
    <n v="961"/>
    <x v="934"/>
    <x v="0"/>
    <x v="171"/>
    <n v="73.92307692307692"/>
    <s v="US"/>
    <s v="USD"/>
    <n v="1411707600"/>
    <n v="1412312400"/>
    <x v="840"/>
    <x v="216"/>
    <b v="0"/>
    <b v="0"/>
    <s v="theater/plays"/>
    <x v="3"/>
    <s v="plays"/>
  </r>
  <r>
    <n v="948"/>
    <x v="925"/>
    <s v="Integrated holistic paradigm"/>
    <n v="9400"/>
    <n v="5918"/>
    <x v="935"/>
    <x v="3"/>
    <x v="415"/>
    <n v="36.987499999999997"/>
    <s v="US"/>
    <s v="USD"/>
    <n v="1418364000"/>
    <n v="1419228000"/>
    <x v="841"/>
    <x v="840"/>
    <b v="1"/>
    <b v="1"/>
    <s v="film &amp; video/documentary"/>
    <x v="4"/>
    <s v="documentary"/>
  </r>
  <r>
    <n v="949"/>
    <x v="926"/>
    <s v="Seamless clear-thinking conglomeration"/>
    <n v="5900"/>
    <n v="9520"/>
    <x v="936"/>
    <x v="1"/>
    <x v="84"/>
    <n v="46.896551724137929"/>
    <s v="US"/>
    <s v="USD"/>
    <n v="1429333200"/>
    <n v="1430974800"/>
    <x v="842"/>
    <x v="133"/>
    <b v="0"/>
    <b v="0"/>
    <s v="technology/web"/>
    <x v="2"/>
    <s v="web"/>
  </r>
  <r>
    <n v="950"/>
    <x v="927"/>
    <s v="Persistent content-based methodology"/>
    <n v="100"/>
    <n v="5"/>
    <x v="298"/>
    <x v="0"/>
    <x v="49"/>
    <n v="5"/>
    <s v="US"/>
    <s v="USD"/>
    <n v="1555390800"/>
    <n v="1555822800"/>
    <x v="843"/>
    <x v="354"/>
    <b v="0"/>
    <b v="1"/>
    <s v="theater/plays"/>
    <x v="3"/>
    <s v="plays"/>
  </r>
  <r>
    <n v="951"/>
    <x v="928"/>
    <s v="Re-engineered 24hour matrix"/>
    <n v="14500"/>
    <n v="159056"/>
    <x v="937"/>
    <x v="1"/>
    <x v="572"/>
    <n v="102.02437459910199"/>
    <s v="US"/>
    <s v="USD"/>
    <n v="1482732000"/>
    <n v="1482818400"/>
    <x v="844"/>
    <x v="721"/>
    <b v="0"/>
    <b v="1"/>
    <s v="music/rock"/>
    <x v="1"/>
    <s v="rock"/>
  </r>
  <r>
    <n v="952"/>
    <x v="929"/>
    <s v="Virtual multi-tasking core"/>
    <n v="145500"/>
    <n v="101987"/>
    <x v="938"/>
    <x v="3"/>
    <x v="428"/>
    <n v="45.007502206531335"/>
    <s v="US"/>
    <s v="USD"/>
    <n v="1470718800"/>
    <n v="1471928400"/>
    <x v="845"/>
    <x v="841"/>
    <b v="0"/>
    <b v="0"/>
    <s v="film &amp; video/documentary"/>
    <x v="4"/>
    <s v="documentary"/>
  </r>
  <r>
    <n v="953"/>
    <x v="930"/>
    <s v="Streamlined fault-tolerant conglomeration"/>
    <n v="3300"/>
    <n v="1980"/>
    <x v="939"/>
    <x v="0"/>
    <x v="356"/>
    <n v="94.285714285714292"/>
    <s v="US"/>
    <s v="USD"/>
    <n v="1450591200"/>
    <n v="1453701600"/>
    <x v="846"/>
    <x v="842"/>
    <b v="0"/>
    <b v="1"/>
    <s v="film &amp; video/science fiction"/>
    <x v="4"/>
    <s v="science fiction"/>
  </r>
  <r>
    <n v="954"/>
    <x v="931"/>
    <s v="Enterprise-wide client-driven policy"/>
    <n v="42600"/>
    <n v="156384"/>
    <x v="940"/>
    <x v="1"/>
    <x v="573"/>
    <n v="101.02325581395348"/>
    <s v="AU"/>
    <s v="AUD"/>
    <n v="1348290000"/>
    <n v="1350363600"/>
    <x v="110"/>
    <x v="843"/>
    <b v="0"/>
    <b v="0"/>
    <s v="technology/web"/>
    <x v="2"/>
    <s v="web"/>
  </r>
  <r>
    <n v="955"/>
    <x v="932"/>
    <s v="Function-based next generation emulation"/>
    <n v="700"/>
    <n v="7763"/>
    <x v="941"/>
    <x v="1"/>
    <x v="175"/>
    <n v="97.037499999999994"/>
    <s v="US"/>
    <s v="USD"/>
    <n v="1353823200"/>
    <n v="1353996000"/>
    <x v="847"/>
    <x v="844"/>
    <b v="0"/>
    <b v="0"/>
    <s v="theater/plays"/>
    <x v="3"/>
    <s v="plays"/>
  </r>
  <r>
    <n v="956"/>
    <x v="933"/>
    <s v="Re-engineered composite focus group"/>
    <n v="187600"/>
    <n v="35698"/>
    <x v="942"/>
    <x v="0"/>
    <x v="268"/>
    <n v="43.00963855421687"/>
    <s v="US"/>
    <s v="USD"/>
    <n v="1450764000"/>
    <n v="1451109600"/>
    <x v="848"/>
    <x v="845"/>
    <b v="0"/>
    <b v="0"/>
    <s v="film &amp; video/science fiction"/>
    <x v="4"/>
    <s v="science fiction"/>
  </r>
  <r>
    <n v="957"/>
    <x v="934"/>
    <s v="Profound mission-critical function"/>
    <n v="9800"/>
    <n v="12434"/>
    <x v="943"/>
    <x v="1"/>
    <x v="54"/>
    <n v="94.916030534351151"/>
    <s v="US"/>
    <s v="USD"/>
    <n v="1329372000"/>
    <n v="1329631200"/>
    <x v="849"/>
    <x v="846"/>
    <b v="0"/>
    <b v="0"/>
    <s v="theater/plays"/>
    <x v="3"/>
    <s v="plays"/>
  </r>
  <r>
    <n v="958"/>
    <x v="935"/>
    <s v="De-engineered zero-defect open system"/>
    <n v="1100"/>
    <n v="8081"/>
    <x v="944"/>
    <x v="1"/>
    <x v="192"/>
    <n v="72.151785714285708"/>
    <s v="US"/>
    <s v="USD"/>
    <n v="1277096400"/>
    <n v="1278997200"/>
    <x v="780"/>
    <x v="847"/>
    <b v="0"/>
    <b v="0"/>
    <s v="film &amp; video/animation"/>
    <x v="4"/>
    <s v="animation"/>
  </r>
  <r>
    <n v="959"/>
    <x v="936"/>
    <s v="Operative hybrid utilization"/>
    <n v="145000"/>
    <n v="6631"/>
    <x v="945"/>
    <x v="0"/>
    <x v="406"/>
    <n v="51.007692307692309"/>
    <s v="US"/>
    <s v="USD"/>
    <n v="1277701200"/>
    <n v="1280120400"/>
    <x v="140"/>
    <x v="688"/>
    <b v="0"/>
    <b v="0"/>
    <s v="publishing/translations"/>
    <x v="5"/>
    <s v="translations"/>
  </r>
  <r>
    <n v="960"/>
    <x v="937"/>
    <s v="Function-based interactive matrix"/>
    <n v="5500"/>
    <n v="4678"/>
    <x v="946"/>
    <x v="0"/>
    <x v="12"/>
    <n v="85.054545454545448"/>
    <s v="US"/>
    <s v="USD"/>
    <n v="1454911200"/>
    <n v="1458104400"/>
    <x v="850"/>
    <x v="848"/>
    <b v="0"/>
    <b v="0"/>
    <s v="technology/web"/>
    <x v="2"/>
    <s v="web"/>
  </r>
  <r>
    <n v="961"/>
    <x v="938"/>
    <s v="Optimized content-based collaboration"/>
    <n v="5700"/>
    <n v="6800"/>
    <x v="947"/>
    <x v="1"/>
    <x v="287"/>
    <n v="43.87096774193548"/>
    <s v="US"/>
    <s v="USD"/>
    <n v="1297922400"/>
    <n v="1298268000"/>
    <x v="851"/>
    <x v="248"/>
    <b v="0"/>
    <b v="0"/>
    <s v="publishing/translations"/>
    <x v="5"/>
    <s v="translations"/>
  </r>
  <r>
    <n v="962"/>
    <x v="939"/>
    <s v="User-centric cohesive policy"/>
    <n v="3600"/>
    <n v="10657"/>
    <x v="948"/>
    <x v="1"/>
    <x v="574"/>
    <n v="40.063909774436091"/>
    <s v="US"/>
    <s v="USD"/>
    <n v="1384408800"/>
    <n v="1386223200"/>
    <x v="852"/>
    <x v="849"/>
    <b v="0"/>
    <b v="0"/>
    <s v="food/food trucks"/>
    <x v="0"/>
    <s v="food trucks"/>
  </r>
  <r>
    <n v="963"/>
    <x v="940"/>
    <s v="Ergonomic methodical hub"/>
    <n v="5900"/>
    <n v="4997"/>
    <x v="949"/>
    <x v="0"/>
    <x v="493"/>
    <n v="43.833333333333336"/>
    <s v="IT"/>
    <s v="EUR"/>
    <n v="1299304800"/>
    <n v="1299823200"/>
    <x v="853"/>
    <x v="850"/>
    <b v="0"/>
    <b v="1"/>
    <s v="photography/photography books"/>
    <x v="7"/>
    <s v="photography books"/>
  </r>
  <r>
    <n v="964"/>
    <x v="941"/>
    <s v="Devolved disintermediate encryption"/>
    <n v="3700"/>
    <n v="13164"/>
    <x v="950"/>
    <x v="1"/>
    <x v="287"/>
    <n v="84.92903225806451"/>
    <s v="US"/>
    <s v="USD"/>
    <n v="1431320400"/>
    <n v="1431752400"/>
    <x v="854"/>
    <x v="851"/>
    <b v="0"/>
    <b v="0"/>
    <s v="theater/plays"/>
    <x v="3"/>
    <s v="plays"/>
  </r>
  <r>
    <n v="965"/>
    <x v="942"/>
    <s v="Phased clear-thinking policy"/>
    <n v="2200"/>
    <n v="8501"/>
    <x v="951"/>
    <x v="1"/>
    <x v="512"/>
    <n v="41.067632850241544"/>
    <s v="GB"/>
    <s v="GBP"/>
    <n v="1264399200"/>
    <n v="1267855200"/>
    <x v="67"/>
    <x v="852"/>
    <b v="0"/>
    <b v="0"/>
    <s v="music/rock"/>
    <x v="1"/>
    <s v="rock"/>
  </r>
  <r>
    <n v="966"/>
    <x v="411"/>
    <s v="Seamless solution-oriented capacity"/>
    <n v="1700"/>
    <n v="13468"/>
    <x v="952"/>
    <x v="1"/>
    <x v="242"/>
    <n v="54.971428571428568"/>
    <s v="US"/>
    <s v="USD"/>
    <n v="1497502800"/>
    <n v="1497675600"/>
    <x v="855"/>
    <x v="853"/>
    <b v="0"/>
    <b v="0"/>
    <s v="theater/plays"/>
    <x v="3"/>
    <s v="plays"/>
  </r>
  <r>
    <n v="967"/>
    <x v="943"/>
    <s v="Organized human-resource attitude"/>
    <n v="88400"/>
    <n v="121138"/>
    <x v="953"/>
    <x v="1"/>
    <x v="575"/>
    <n v="77.010807374443743"/>
    <s v="US"/>
    <s v="USD"/>
    <n v="1333688400"/>
    <n v="1336885200"/>
    <x v="107"/>
    <x v="104"/>
    <b v="0"/>
    <b v="0"/>
    <s v="music/world music"/>
    <x v="1"/>
    <s v="world music"/>
  </r>
  <r>
    <n v="968"/>
    <x v="944"/>
    <s v="Open-architected disintermediate budgetary management"/>
    <n v="2400"/>
    <n v="8117"/>
    <x v="954"/>
    <x v="1"/>
    <x v="493"/>
    <n v="71.201754385964918"/>
    <s v="US"/>
    <s v="USD"/>
    <n v="1293861600"/>
    <n v="1295157600"/>
    <x v="344"/>
    <x v="854"/>
    <b v="0"/>
    <b v="0"/>
    <s v="food/food trucks"/>
    <x v="0"/>
    <s v="food trucks"/>
  </r>
  <r>
    <n v="969"/>
    <x v="945"/>
    <s v="Multi-lateral radical solution"/>
    <n v="7900"/>
    <n v="8550"/>
    <x v="955"/>
    <x v="1"/>
    <x v="576"/>
    <n v="91.935483870967744"/>
    <s v="US"/>
    <s v="USD"/>
    <n v="1576994400"/>
    <n v="1577599200"/>
    <x v="856"/>
    <x v="855"/>
    <b v="0"/>
    <b v="0"/>
    <s v="theater/plays"/>
    <x v="3"/>
    <s v="plays"/>
  </r>
  <r>
    <n v="970"/>
    <x v="946"/>
    <s v="Inverse context-sensitive info-mediaries"/>
    <n v="94900"/>
    <n v="57659"/>
    <x v="956"/>
    <x v="0"/>
    <x v="577"/>
    <n v="97.069023569023571"/>
    <s v="US"/>
    <s v="USD"/>
    <n v="1304917200"/>
    <n v="1305003600"/>
    <x v="857"/>
    <x v="856"/>
    <b v="0"/>
    <b v="0"/>
    <s v="theater/plays"/>
    <x v="3"/>
    <s v="plays"/>
  </r>
  <r>
    <n v="971"/>
    <x v="947"/>
    <s v="Versatile neutral workforce"/>
    <n v="5100"/>
    <n v="1414"/>
    <x v="957"/>
    <x v="0"/>
    <x v="3"/>
    <n v="58.916666666666664"/>
    <s v="US"/>
    <s v="USD"/>
    <n v="1381208400"/>
    <n v="1381726800"/>
    <x v="858"/>
    <x v="857"/>
    <b v="0"/>
    <b v="0"/>
    <s v="film &amp; video/television"/>
    <x v="4"/>
    <s v="television"/>
  </r>
  <r>
    <n v="972"/>
    <x v="948"/>
    <s v="Multi-tiered systematic knowledge user"/>
    <n v="42700"/>
    <n v="97524"/>
    <x v="958"/>
    <x v="1"/>
    <x v="578"/>
    <n v="58.015466983938133"/>
    <s v="US"/>
    <s v="USD"/>
    <n v="1401685200"/>
    <n v="1402462800"/>
    <x v="859"/>
    <x v="858"/>
    <b v="0"/>
    <b v="1"/>
    <s v="technology/web"/>
    <x v="2"/>
    <s v="web"/>
  </r>
  <r>
    <n v="973"/>
    <x v="949"/>
    <s v="Programmable multi-state algorithm"/>
    <n v="121100"/>
    <n v="26176"/>
    <x v="959"/>
    <x v="0"/>
    <x v="526"/>
    <n v="103.87301587301587"/>
    <s v="US"/>
    <s v="USD"/>
    <n v="1291960800"/>
    <n v="1292133600"/>
    <x v="860"/>
    <x v="859"/>
    <b v="0"/>
    <b v="1"/>
    <s v="theater/plays"/>
    <x v="3"/>
    <s v="plays"/>
  </r>
  <r>
    <n v="974"/>
    <x v="950"/>
    <s v="Multi-channeled reciprocal interface"/>
    <n v="800"/>
    <n v="2991"/>
    <x v="960"/>
    <x v="1"/>
    <x v="235"/>
    <n v="93.46875"/>
    <s v="US"/>
    <s v="USD"/>
    <n v="1368853200"/>
    <n v="1368939600"/>
    <x v="170"/>
    <x v="860"/>
    <b v="0"/>
    <b v="0"/>
    <s v="music/indie rock"/>
    <x v="1"/>
    <s v="indie rock"/>
  </r>
  <r>
    <n v="975"/>
    <x v="951"/>
    <s v="Right-sized maximized migration"/>
    <n v="5400"/>
    <n v="8366"/>
    <x v="961"/>
    <x v="1"/>
    <x v="18"/>
    <n v="61.970370370370368"/>
    <s v="US"/>
    <s v="USD"/>
    <n v="1448776800"/>
    <n v="1452146400"/>
    <x v="861"/>
    <x v="264"/>
    <b v="0"/>
    <b v="1"/>
    <s v="theater/plays"/>
    <x v="3"/>
    <s v="plays"/>
  </r>
  <r>
    <n v="976"/>
    <x v="952"/>
    <s v="Self-enabling value-added artificial intelligence"/>
    <n v="4000"/>
    <n v="12886"/>
    <x v="962"/>
    <x v="1"/>
    <x v="382"/>
    <n v="92.042857142857144"/>
    <s v="US"/>
    <s v="USD"/>
    <n v="1296194400"/>
    <n v="1296712800"/>
    <x v="862"/>
    <x v="65"/>
    <b v="0"/>
    <b v="1"/>
    <s v="theater/plays"/>
    <x v="3"/>
    <s v="plays"/>
  </r>
  <r>
    <n v="977"/>
    <x v="597"/>
    <s v="Vision-oriented interactive solution"/>
    <n v="7000"/>
    <n v="5177"/>
    <x v="963"/>
    <x v="0"/>
    <x v="109"/>
    <n v="77.268656716417908"/>
    <s v="US"/>
    <s v="USD"/>
    <n v="1517983200"/>
    <n v="1520748000"/>
    <x v="863"/>
    <x v="861"/>
    <b v="0"/>
    <b v="0"/>
    <s v="food/food trucks"/>
    <x v="0"/>
    <s v="food trucks"/>
  </r>
  <r>
    <n v="978"/>
    <x v="953"/>
    <s v="Fundamental user-facing productivity"/>
    <n v="1000"/>
    <n v="8641"/>
    <x v="964"/>
    <x v="1"/>
    <x v="45"/>
    <n v="93.923913043478265"/>
    <s v="US"/>
    <s v="USD"/>
    <n v="1478930400"/>
    <n v="1480831200"/>
    <x v="864"/>
    <x v="862"/>
    <b v="0"/>
    <b v="0"/>
    <s v="games/video games"/>
    <x v="6"/>
    <s v="video games"/>
  </r>
  <r>
    <n v="979"/>
    <x v="954"/>
    <s v="Innovative well-modulated capability"/>
    <n v="60200"/>
    <n v="86244"/>
    <x v="965"/>
    <x v="1"/>
    <x v="579"/>
    <n v="84.969458128078813"/>
    <s v="GB"/>
    <s v="GBP"/>
    <n v="1426395600"/>
    <n v="1426914000"/>
    <x v="527"/>
    <x v="454"/>
    <b v="0"/>
    <b v="0"/>
    <s v="theater/plays"/>
    <x v="3"/>
    <s v="plays"/>
  </r>
  <r>
    <n v="980"/>
    <x v="955"/>
    <s v="Universal fault-tolerant orchestration"/>
    <n v="195200"/>
    <n v="78630"/>
    <x v="966"/>
    <x v="0"/>
    <x v="580"/>
    <n v="105.97035040431267"/>
    <s v="US"/>
    <s v="USD"/>
    <n v="1446181200"/>
    <n v="1446616800"/>
    <x v="865"/>
    <x v="863"/>
    <b v="1"/>
    <b v="0"/>
    <s v="publishing/nonfiction"/>
    <x v="5"/>
    <s v="nonfiction"/>
  </r>
  <r>
    <n v="981"/>
    <x v="956"/>
    <s v="Grass-roots executive synergy"/>
    <n v="6700"/>
    <n v="11941"/>
    <x v="967"/>
    <x v="1"/>
    <x v="581"/>
    <n v="36.969040247678016"/>
    <s v="US"/>
    <s v="USD"/>
    <n v="1514181600"/>
    <n v="1517032800"/>
    <x v="866"/>
    <x v="864"/>
    <b v="0"/>
    <b v="0"/>
    <s v="technology/web"/>
    <x v="2"/>
    <s v="web"/>
  </r>
  <r>
    <n v="982"/>
    <x v="957"/>
    <s v="Multi-layered optimal application"/>
    <n v="7200"/>
    <n v="6115"/>
    <x v="968"/>
    <x v="0"/>
    <x v="51"/>
    <n v="81.533333333333331"/>
    <s v="US"/>
    <s v="USD"/>
    <n v="1311051600"/>
    <n v="1311224400"/>
    <x v="867"/>
    <x v="865"/>
    <b v="0"/>
    <b v="1"/>
    <s v="film &amp; video/documentary"/>
    <x v="4"/>
    <s v="documentary"/>
  </r>
  <r>
    <n v="983"/>
    <x v="958"/>
    <s v="Business-focused full-range core"/>
    <n v="129100"/>
    <n v="188404"/>
    <x v="969"/>
    <x v="1"/>
    <x v="582"/>
    <n v="80.999140154772135"/>
    <s v="US"/>
    <s v="USD"/>
    <n v="1564894800"/>
    <n v="1566190800"/>
    <x v="868"/>
    <x v="866"/>
    <b v="0"/>
    <b v="0"/>
    <s v="film &amp; video/documentary"/>
    <x v="4"/>
    <s v="documentary"/>
  </r>
  <r>
    <n v="984"/>
    <x v="959"/>
    <s v="Exclusive system-worthy Graphic Interface"/>
    <n v="6500"/>
    <n v="9910"/>
    <x v="970"/>
    <x v="1"/>
    <x v="345"/>
    <n v="26.010498687664043"/>
    <s v="US"/>
    <s v="USD"/>
    <n v="1567918800"/>
    <n v="1570165200"/>
    <x v="105"/>
    <x v="867"/>
    <b v="0"/>
    <b v="0"/>
    <s v="theater/plays"/>
    <x v="3"/>
    <s v="plays"/>
  </r>
  <r>
    <n v="985"/>
    <x v="960"/>
    <s v="Enhanced optimal ability"/>
    <n v="170600"/>
    <n v="114523"/>
    <x v="971"/>
    <x v="0"/>
    <x v="583"/>
    <n v="25.998410896708286"/>
    <s v="US"/>
    <s v="USD"/>
    <n v="1386309600"/>
    <n v="1388556000"/>
    <x v="481"/>
    <x v="868"/>
    <b v="0"/>
    <b v="1"/>
    <s v="music/rock"/>
    <x v="1"/>
    <s v="rock"/>
  </r>
  <r>
    <n v="986"/>
    <x v="961"/>
    <s v="Optional zero administration neural-net"/>
    <n v="7800"/>
    <n v="3144"/>
    <x v="972"/>
    <x v="0"/>
    <x v="45"/>
    <n v="34.173913043478258"/>
    <s v="US"/>
    <s v="USD"/>
    <n v="1301979600"/>
    <n v="1303189200"/>
    <x v="253"/>
    <x v="296"/>
    <b v="0"/>
    <b v="0"/>
    <s v="music/rock"/>
    <x v="1"/>
    <s v="rock"/>
  </r>
  <r>
    <n v="987"/>
    <x v="962"/>
    <s v="Ameliorated foreground focus group"/>
    <n v="6200"/>
    <n v="13441"/>
    <x v="973"/>
    <x v="1"/>
    <x v="584"/>
    <n v="28.002083333333335"/>
    <s v="US"/>
    <s v="USD"/>
    <n v="1493269200"/>
    <n v="1494478800"/>
    <x v="869"/>
    <x v="869"/>
    <b v="0"/>
    <b v="0"/>
    <s v="film &amp; video/documentary"/>
    <x v="4"/>
    <s v="documentary"/>
  </r>
  <r>
    <n v="988"/>
    <x v="963"/>
    <s v="Triple-buffered multi-tasking matrices"/>
    <n v="9400"/>
    <n v="4899"/>
    <x v="974"/>
    <x v="0"/>
    <x v="251"/>
    <n v="76.546875"/>
    <s v="US"/>
    <s v="USD"/>
    <n v="1478930400"/>
    <n v="1480744800"/>
    <x v="864"/>
    <x v="274"/>
    <b v="0"/>
    <b v="0"/>
    <s v="publishing/radio &amp; podcasts"/>
    <x v="5"/>
    <s v="radio &amp; podcasts"/>
  </r>
  <r>
    <n v="989"/>
    <x v="964"/>
    <s v="Versatile dedicated migration"/>
    <n v="2400"/>
    <n v="11990"/>
    <x v="975"/>
    <x v="1"/>
    <x v="31"/>
    <n v="53.053097345132741"/>
    <s v="US"/>
    <s v="USD"/>
    <n v="1555390800"/>
    <n v="1555822800"/>
    <x v="843"/>
    <x v="354"/>
    <b v="0"/>
    <b v="0"/>
    <s v="publishing/translations"/>
    <x v="5"/>
    <s v="translations"/>
  </r>
  <r>
    <n v="990"/>
    <x v="965"/>
    <s v="Devolved foreground customer loyalty"/>
    <n v="7800"/>
    <n v="6839"/>
    <x v="976"/>
    <x v="0"/>
    <x v="251"/>
    <n v="106.859375"/>
    <s v="US"/>
    <s v="USD"/>
    <n v="1456984800"/>
    <n v="1458882000"/>
    <x v="289"/>
    <x v="870"/>
    <b v="0"/>
    <b v="1"/>
    <s v="film &amp; video/drama"/>
    <x v="4"/>
    <s v="drama"/>
  </r>
  <r>
    <n v="991"/>
    <x v="509"/>
    <s v="Reduced reciprocal focus group"/>
    <n v="9800"/>
    <n v="11091"/>
    <x v="977"/>
    <x v="1"/>
    <x v="585"/>
    <n v="46.020746887966808"/>
    <s v="US"/>
    <s v="USD"/>
    <n v="1411621200"/>
    <n v="1411966800"/>
    <x v="870"/>
    <x v="871"/>
    <b v="0"/>
    <b v="1"/>
    <s v="music/rock"/>
    <x v="1"/>
    <s v="rock"/>
  </r>
  <r>
    <n v="992"/>
    <x v="966"/>
    <s v="Networked global migration"/>
    <n v="3100"/>
    <n v="13223"/>
    <x v="978"/>
    <x v="1"/>
    <x v="227"/>
    <n v="100.17424242424242"/>
    <s v="US"/>
    <s v="USD"/>
    <n v="1525669200"/>
    <n v="1526878800"/>
    <x v="871"/>
    <x v="98"/>
    <b v="0"/>
    <b v="1"/>
    <s v="film &amp; video/drama"/>
    <x v="4"/>
    <s v="drama"/>
  </r>
  <r>
    <n v="993"/>
    <x v="967"/>
    <s v="De-engineered even-keeled definition"/>
    <n v="9800"/>
    <n v="7608"/>
    <x v="979"/>
    <x v="3"/>
    <x v="51"/>
    <n v="101.44"/>
    <s v="IT"/>
    <s v="EUR"/>
    <n v="1450936800"/>
    <n v="1452405600"/>
    <x v="872"/>
    <x v="872"/>
    <b v="0"/>
    <b v="1"/>
    <s v="photography/photography books"/>
    <x v="7"/>
    <s v="photography books"/>
  </r>
  <r>
    <n v="994"/>
    <x v="968"/>
    <s v="Implemented bi-directional flexibility"/>
    <n v="141100"/>
    <n v="74073"/>
    <x v="980"/>
    <x v="0"/>
    <x v="586"/>
    <n v="87.972684085510693"/>
    <s v="US"/>
    <s v="USD"/>
    <n v="1413522000"/>
    <n v="1414040400"/>
    <x v="873"/>
    <x v="873"/>
    <b v="0"/>
    <b v="1"/>
    <s v="publishing/translations"/>
    <x v="5"/>
    <s v="translations"/>
  </r>
  <r>
    <n v="995"/>
    <x v="969"/>
    <s v="Vision-oriented scalable definition"/>
    <n v="97300"/>
    <n v="153216"/>
    <x v="981"/>
    <x v="1"/>
    <x v="587"/>
    <n v="74.995594713656388"/>
    <s v="US"/>
    <s v="USD"/>
    <n v="1541307600"/>
    <n v="1543816800"/>
    <x v="874"/>
    <x v="526"/>
    <b v="0"/>
    <b v="1"/>
    <s v="food/food trucks"/>
    <x v="0"/>
    <s v="food trucks"/>
  </r>
  <r>
    <n v="996"/>
    <x v="970"/>
    <s v="Future-proofed upward-trending migration"/>
    <n v="6600"/>
    <n v="4814"/>
    <x v="982"/>
    <x v="0"/>
    <x v="192"/>
    <n v="42.982142857142854"/>
    <s v="US"/>
    <s v="USD"/>
    <n v="1357106400"/>
    <n v="1359698400"/>
    <x v="875"/>
    <x v="874"/>
    <b v="0"/>
    <b v="0"/>
    <s v="theater/plays"/>
    <x v="3"/>
    <s v="plays"/>
  </r>
  <r>
    <n v="997"/>
    <x v="971"/>
    <s v="Right-sized full-range throughput"/>
    <n v="7600"/>
    <n v="4603"/>
    <x v="983"/>
    <x v="3"/>
    <x v="279"/>
    <n v="33.115107913669064"/>
    <s v="IT"/>
    <s v="EUR"/>
    <n v="1390197600"/>
    <n v="1390629600"/>
    <x v="876"/>
    <x v="875"/>
    <b v="0"/>
    <b v="0"/>
    <s v="theater/plays"/>
    <x v="3"/>
    <s v="plays"/>
  </r>
  <r>
    <n v="998"/>
    <x v="972"/>
    <s v="Polarized composite customer loyalty"/>
    <n v="66600"/>
    <n v="37823"/>
    <x v="984"/>
    <x v="0"/>
    <x v="82"/>
    <n v="101.13101604278074"/>
    <s v="US"/>
    <s v="USD"/>
    <n v="1265868000"/>
    <n v="1267077600"/>
    <x v="877"/>
    <x v="876"/>
    <b v="0"/>
    <b v="1"/>
    <s v="music/indie rock"/>
    <x v="1"/>
    <s v="indie rock"/>
  </r>
  <r>
    <n v="999"/>
    <x v="973"/>
    <s v="Expanded eco-centric policy"/>
    <n v="111100"/>
    <n v="62819"/>
    <x v="985"/>
    <x v="3"/>
    <x v="588"/>
    <n v="55.98841354723708"/>
    <s v="US"/>
    <s v="USD"/>
    <n v="1467176400"/>
    <n v="1467781200"/>
    <x v="878"/>
    <x v="877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5EBB9-05A4-9E4C-BF30-2D8AF99775E1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78" firstHeaderRow="1" firstDataRow="1" firstDataCol="1" rowPageCount="1" colPageCount="1"/>
  <pivotFields count="24">
    <pivotField showAll="0"/>
    <pivotField axis="axisRow"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Page" showAll="0">
      <items count="5">
        <item x="3"/>
        <item x="0"/>
        <item x="2"/>
        <item x="1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9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 t="grand">
      <x/>
    </i>
  </rowItems>
  <colItems count="1">
    <i/>
  </colItems>
  <pageFields count="1">
    <pageField fld="6" hier="-1"/>
  </pageFields>
  <dataFields count="1">
    <dataField name="Sum of backers_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125E1-7119-5849-8942-98B7296CE072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 countASubtotal="1">
      <items count="10">
        <item x="4"/>
        <item x="0"/>
        <item x="6"/>
        <item x="8"/>
        <item x="1"/>
        <item x="7"/>
        <item x="5"/>
        <item x="2"/>
        <item x="3"/>
        <item t="countA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589F2-5EFD-0142-9162-AE28F9178761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AC5A63-848C-384C-BD80-A18E519C7B66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A6A4-BFC6-E840-893E-FBFBEDD110E3}">
  <dimension ref="A1:B978"/>
  <sheetViews>
    <sheetView workbookViewId="0"/>
  </sheetViews>
  <sheetFormatPr baseColWidth="10" defaultRowHeight="16"/>
  <cols>
    <col min="1" max="1" width="30.6640625" bestFit="1" customWidth="1"/>
    <col min="2" max="2" width="19.5" bestFit="1" customWidth="1"/>
  </cols>
  <sheetData>
    <row r="1" spans="1:2">
      <c r="A1" s="8" t="s">
        <v>4</v>
      </c>
      <c r="B1" t="s">
        <v>2045</v>
      </c>
    </row>
    <row r="3" spans="1:2">
      <c r="A3" s="8" t="s">
        <v>2032</v>
      </c>
      <c r="B3" t="s">
        <v>2112</v>
      </c>
    </row>
    <row r="4" spans="1:2">
      <c r="A4" s="9" t="s">
        <v>202</v>
      </c>
      <c r="B4" s="10">
        <v>56</v>
      </c>
    </row>
    <row r="5" spans="1:2">
      <c r="A5" s="9" t="s">
        <v>586</v>
      </c>
      <c r="B5" s="10">
        <v>2768</v>
      </c>
    </row>
    <row r="6" spans="1:2">
      <c r="A6" s="9" t="s">
        <v>849</v>
      </c>
      <c r="B6" s="10">
        <v>941</v>
      </c>
    </row>
    <row r="7" spans="1:2">
      <c r="A7" s="9" t="s">
        <v>416</v>
      </c>
      <c r="B7" s="10">
        <v>3318</v>
      </c>
    </row>
    <row r="8" spans="1:2">
      <c r="A8" s="9" t="s">
        <v>1822</v>
      </c>
      <c r="B8" s="10">
        <v>107</v>
      </c>
    </row>
    <row r="9" spans="1:2">
      <c r="A9" s="9" t="s">
        <v>1034</v>
      </c>
      <c r="B9" s="10">
        <v>64</v>
      </c>
    </row>
    <row r="10" spans="1:2">
      <c r="A10" s="9" t="s">
        <v>756</v>
      </c>
      <c r="B10" s="10">
        <v>33</v>
      </c>
    </row>
    <row r="11" spans="1:2">
      <c r="A11" s="9" t="s">
        <v>408</v>
      </c>
      <c r="B11" s="10">
        <v>210</v>
      </c>
    </row>
    <row r="12" spans="1:2">
      <c r="A12" s="9" t="s">
        <v>1907</v>
      </c>
      <c r="B12" s="10">
        <v>163</v>
      </c>
    </row>
    <row r="13" spans="1:2">
      <c r="A13" s="9" t="s">
        <v>307</v>
      </c>
      <c r="B13" s="10">
        <v>532</v>
      </c>
    </row>
    <row r="14" spans="1:2">
      <c r="A14" s="9" t="s">
        <v>572</v>
      </c>
      <c r="B14" s="10">
        <v>261</v>
      </c>
    </row>
    <row r="15" spans="1:2">
      <c r="A15" s="9" t="s">
        <v>1675</v>
      </c>
      <c r="B15" s="10">
        <v>210</v>
      </c>
    </row>
    <row r="16" spans="1:2">
      <c r="A16" s="9" t="s">
        <v>1668</v>
      </c>
      <c r="B16" s="10">
        <v>2489</v>
      </c>
    </row>
    <row r="17" spans="1:2">
      <c r="A17" s="9" t="s">
        <v>774</v>
      </c>
      <c r="B17" s="10">
        <v>88</v>
      </c>
    </row>
    <row r="18" spans="1:2">
      <c r="A18" s="9" t="s">
        <v>1155</v>
      </c>
      <c r="B18" s="10">
        <v>135</v>
      </c>
    </row>
    <row r="19" spans="1:2">
      <c r="A19" s="9" t="s">
        <v>1460</v>
      </c>
      <c r="B19" s="10">
        <v>14</v>
      </c>
    </row>
    <row r="20" spans="1:2">
      <c r="A20" s="9" t="s">
        <v>938</v>
      </c>
      <c r="B20" s="10">
        <v>170</v>
      </c>
    </row>
    <row r="21" spans="1:2">
      <c r="A21" s="9" t="s">
        <v>164</v>
      </c>
      <c r="B21" s="10">
        <v>211</v>
      </c>
    </row>
    <row r="22" spans="1:2">
      <c r="A22" s="9" t="s">
        <v>880</v>
      </c>
      <c r="B22" s="10">
        <v>418</v>
      </c>
    </row>
    <row r="23" spans="1:2">
      <c r="A23" s="9" t="s">
        <v>1816</v>
      </c>
      <c r="B23" s="10">
        <v>182</v>
      </c>
    </row>
    <row r="24" spans="1:2">
      <c r="A24" s="9" t="s">
        <v>1681</v>
      </c>
      <c r="B24" s="10">
        <v>1280</v>
      </c>
    </row>
    <row r="25" spans="1:2">
      <c r="A25" s="9" t="s">
        <v>430</v>
      </c>
      <c r="B25" s="10">
        <v>441</v>
      </c>
    </row>
    <row r="26" spans="1:2">
      <c r="A26" s="9" t="s">
        <v>245</v>
      </c>
      <c r="B26" s="10">
        <v>1220</v>
      </c>
    </row>
    <row r="27" spans="1:2">
      <c r="A27" s="9" t="s">
        <v>464</v>
      </c>
      <c r="B27" s="10">
        <v>57</v>
      </c>
    </row>
    <row r="28" spans="1:2">
      <c r="A28" s="9" t="s">
        <v>1220</v>
      </c>
      <c r="B28" s="10">
        <v>102</v>
      </c>
    </row>
    <row r="29" spans="1:2">
      <c r="A29" s="9" t="s">
        <v>338</v>
      </c>
      <c r="B29" s="10">
        <v>70</v>
      </c>
    </row>
    <row r="30" spans="1:2">
      <c r="A30" s="9" t="s">
        <v>550</v>
      </c>
      <c r="B30" s="10">
        <v>6465</v>
      </c>
    </row>
    <row r="31" spans="1:2">
      <c r="A31" s="9" t="s">
        <v>1101</v>
      </c>
      <c r="B31" s="10">
        <v>80</v>
      </c>
    </row>
    <row r="32" spans="1:2">
      <c r="A32" s="9" t="s">
        <v>1979</v>
      </c>
      <c r="B32" s="10">
        <v>135</v>
      </c>
    </row>
    <row r="33" spans="1:2">
      <c r="A33" s="9" t="s">
        <v>1748</v>
      </c>
      <c r="B33" s="10">
        <v>35</v>
      </c>
    </row>
    <row r="34" spans="1:2">
      <c r="A34" s="9" t="s">
        <v>1360</v>
      </c>
      <c r="B34" s="10">
        <v>750</v>
      </c>
    </row>
    <row r="35" spans="1:2">
      <c r="A35" s="9" t="s">
        <v>422</v>
      </c>
      <c r="B35" s="10">
        <v>19</v>
      </c>
    </row>
    <row r="36" spans="1:2">
      <c r="A36" s="9" t="s">
        <v>859</v>
      </c>
      <c r="B36" s="10">
        <v>2237</v>
      </c>
    </row>
    <row r="37" spans="1:2">
      <c r="A37" s="9" t="s">
        <v>1984</v>
      </c>
      <c r="B37" s="10">
        <v>92</v>
      </c>
    </row>
    <row r="38" spans="1:2">
      <c r="A38" s="9" t="s">
        <v>818</v>
      </c>
      <c r="B38" s="10">
        <v>189</v>
      </c>
    </row>
    <row r="39" spans="1:2">
      <c r="A39" s="9" t="s">
        <v>1691</v>
      </c>
      <c r="B39" s="10">
        <v>154</v>
      </c>
    </row>
    <row r="40" spans="1:2">
      <c r="A40" s="9" t="s">
        <v>247</v>
      </c>
      <c r="B40" s="10">
        <v>164</v>
      </c>
    </row>
    <row r="41" spans="1:2">
      <c r="A41" s="9" t="s">
        <v>820</v>
      </c>
      <c r="B41" s="10">
        <v>4799</v>
      </c>
    </row>
    <row r="42" spans="1:2">
      <c r="A42" s="9" t="s">
        <v>174</v>
      </c>
      <c r="B42" s="10">
        <v>5</v>
      </c>
    </row>
    <row r="43" spans="1:2">
      <c r="A43" s="9" t="s">
        <v>12</v>
      </c>
      <c r="B43" s="10">
        <v>0</v>
      </c>
    </row>
    <row r="44" spans="1:2">
      <c r="A44" s="9" t="s">
        <v>2021</v>
      </c>
      <c r="B44" s="10">
        <v>139</v>
      </c>
    </row>
    <row r="45" spans="1:2">
      <c r="A45" s="9" t="s">
        <v>1654</v>
      </c>
      <c r="B45" s="10">
        <v>221</v>
      </c>
    </row>
    <row r="46" spans="1:2">
      <c r="A46" s="9" t="s">
        <v>188</v>
      </c>
      <c r="B46" s="10">
        <v>2475</v>
      </c>
    </row>
    <row r="47" spans="1:2">
      <c r="A47" s="9" t="s">
        <v>1320</v>
      </c>
      <c r="B47" s="10">
        <v>45</v>
      </c>
    </row>
    <row r="48" spans="1:2">
      <c r="A48" s="9" t="s">
        <v>1472</v>
      </c>
      <c r="B48" s="10">
        <v>555</v>
      </c>
    </row>
    <row r="49" spans="1:2">
      <c r="A49" s="9" t="s">
        <v>1270</v>
      </c>
      <c r="B49" s="10">
        <v>723</v>
      </c>
    </row>
    <row r="50" spans="1:2">
      <c r="A50" s="9" t="s">
        <v>1820</v>
      </c>
      <c r="B50" s="10">
        <v>56</v>
      </c>
    </row>
    <row r="51" spans="1:2">
      <c r="A51" s="9" t="s">
        <v>280</v>
      </c>
      <c r="B51" s="10">
        <v>3304</v>
      </c>
    </row>
    <row r="52" spans="1:2">
      <c r="A52" s="9" t="s">
        <v>560</v>
      </c>
      <c r="B52" s="10">
        <v>88</v>
      </c>
    </row>
    <row r="53" spans="1:2">
      <c r="A53" s="9" t="s">
        <v>332</v>
      </c>
      <c r="B53" s="10">
        <v>186</v>
      </c>
    </row>
    <row r="54" spans="1:2">
      <c r="A54" s="9" t="s">
        <v>1484</v>
      </c>
      <c r="B54" s="10">
        <v>144</v>
      </c>
    </row>
    <row r="55" spans="1:2">
      <c r="A55" s="9" t="s">
        <v>1994</v>
      </c>
      <c r="B55" s="10">
        <v>2326</v>
      </c>
    </row>
    <row r="56" spans="1:2">
      <c r="A56" s="9" t="s">
        <v>872</v>
      </c>
      <c r="B56" s="10">
        <v>82</v>
      </c>
    </row>
    <row r="57" spans="1:2">
      <c r="A57" s="9" t="s">
        <v>1234</v>
      </c>
      <c r="B57" s="10">
        <v>183</v>
      </c>
    </row>
    <row r="58" spans="1:2">
      <c r="A58" s="9" t="s">
        <v>452</v>
      </c>
      <c r="B58" s="10">
        <v>1</v>
      </c>
    </row>
    <row r="59" spans="1:2">
      <c r="A59" s="9" t="s">
        <v>851</v>
      </c>
      <c r="B59" s="10">
        <v>1</v>
      </c>
    </row>
    <row r="60" spans="1:2">
      <c r="A60" s="9" t="s">
        <v>1038</v>
      </c>
      <c r="B60" s="10">
        <v>195</v>
      </c>
    </row>
    <row r="61" spans="1:2">
      <c r="A61" s="9" t="s">
        <v>634</v>
      </c>
      <c r="B61" s="10">
        <v>107</v>
      </c>
    </row>
    <row r="62" spans="1:2">
      <c r="A62" s="9" t="s">
        <v>1137</v>
      </c>
      <c r="B62" s="10">
        <v>88</v>
      </c>
    </row>
    <row r="63" spans="1:2">
      <c r="A63" s="9" t="s">
        <v>140</v>
      </c>
      <c r="B63" s="10">
        <v>149</v>
      </c>
    </row>
    <row r="64" spans="1:2">
      <c r="A64" s="9" t="s">
        <v>740</v>
      </c>
      <c r="B64" s="10">
        <v>830</v>
      </c>
    </row>
    <row r="65" spans="1:2">
      <c r="A65" s="9" t="s">
        <v>178</v>
      </c>
      <c r="B65" s="10">
        <v>236</v>
      </c>
    </row>
    <row r="66" spans="1:2">
      <c r="A66" s="9" t="s">
        <v>1826</v>
      </c>
      <c r="B66" s="10">
        <v>27</v>
      </c>
    </row>
    <row r="67" spans="1:2">
      <c r="A67" s="9" t="s">
        <v>1107</v>
      </c>
      <c r="B67" s="10">
        <v>3640</v>
      </c>
    </row>
    <row r="68" spans="1:2">
      <c r="A68" s="9" t="s">
        <v>1830</v>
      </c>
      <c r="B68" s="10">
        <v>123</v>
      </c>
    </row>
    <row r="69" spans="1:2">
      <c r="A69" s="9" t="s">
        <v>92</v>
      </c>
      <c r="B69" s="10">
        <v>15</v>
      </c>
    </row>
    <row r="70" spans="1:2">
      <c r="A70" s="9" t="s">
        <v>1066</v>
      </c>
      <c r="B70" s="10">
        <v>131</v>
      </c>
    </row>
    <row r="71" spans="1:2">
      <c r="A71" s="9" t="s">
        <v>1948</v>
      </c>
      <c r="B71" s="10">
        <v>130</v>
      </c>
    </row>
    <row r="72" spans="1:2">
      <c r="A72" s="9" t="s">
        <v>117</v>
      </c>
      <c r="B72" s="10">
        <v>107</v>
      </c>
    </row>
    <row r="73" spans="1:2">
      <c r="A73" s="9" t="s">
        <v>394</v>
      </c>
      <c r="B73" s="10">
        <v>5</v>
      </c>
    </row>
    <row r="74" spans="1:2">
      <c r="A74" s="9" t="s">
        <v>1168</v>
      </c>
      <c r="B74" s="10">
        <v>26</v>
      </c>
    </row>
    <row r="75" spans="1:2">
      <c r="A75" s="9" t="s">
        <v>109</v>
      </c>
      <c r="B75" s="10">
        <v>5419</v>
      </c>
    </row>
    <row r="76" spans="1:2">
      <c r="A76" s="9" t="s">
        <v>889</v>
      </c>
      <c r="B76" s="10">
        <v>94</v>
      </c>
    </row>
    <row r="77" spans="1:2">
      <c r="A77" s="9" t="s">
        <v>528</v>
      </c>
      <c r="B77" s="10">
        <v>97</v>
      </c>
    </row>
    <row r="78" spans="1:2">
      <c r="A78" s="9" t="s">
        <v>1415</v>
      </c>
      <c r="B78" s="10">
        <v>175</v>
      </c>
    </row>
    <row r="79" spans="1:2">
      <c r="A79" s="9" t="s">
        <v>356</v>
      </c>
      <c r="B79" s="10">
        <v>3376</v>
      </c>
    </row>
    <row r="80" spans="1:2">
      <c r="A80" s="9" t="s">
        <v>1936</v>
      </c>
      <c r="B80" s="10">
        <v>21</v>
      </c>
    </row>
    <row r="81" spans="1:2">
      <c r="A81" s="9" t="s">
        <v>1425</v>
      </c>
      <c r="B81" s="10">
        <v>1748</v>
      </c>
    </row>
    <row r="82" spans="1:2">
      <c r="A82" s="9" t="s">
        <v>1697</v>
      </c>
      <c r="B82" s="10">
        <v>1297</v>
      </c>
    </row>
    <row r="83" spans="1:2">
      <c r="A83" s="9" t="s">
        <v>149</v>
      </c>
      <c r="B83" s="10">
        <v>1467</v>
      </c>
    </row>
    <row r="84" spans="1:2">
      <c r="A84" s="9" t="s">
        <v>884</v>
      </c>
      <c r="B84" s="10">
        <v>15</v>
      </c>
    </row>
    <row r="85" spans="1:2">
      <c r="A85" s="9" t="s">
        <v>1737</v>
      </c>
      <c r="B85" s="10">
        <v>31</v>
      </c>
    </row>
    <row r="86" spans="1:2">
      <c r="A86" s="9" t="s">
        <v>1264</v>
      </c>
      <c r="B86" s="10">
        <v>15</v>
      </c>
    </row>
    <row r="87" spans="1:2">
      <c r="A87" s="9" t="s">
        <v>261</v>
      </c>
      <c r="B87" s="10">
        <v>147</v>
      </c>
    </row>
    <row r="88" spans="1:2">
      <c r="A88" s="9" t="s">
        <v>612</v>
      </c>
      <c r="B88" s="10">
        <v>393</v>
      </c>
    </row>
    <row r="89" spans="1:2">
      <c r="A89" s="9" t="s">
        <v>162</v>
      </c>
      <c r="B89" s="10">
        <v>201</v>
      </c>
    </row>
    <row r="90" spans="1:2">
      <c r="A90" s="9" t="s">
        <v>324</v>
      </c>
      <c r="B90" s="10">
        <v>58</v>
      </c>
    </row>
    <row r="91" spans="1:2">
      <c r="A91" s="9" t="s">
        <v>1735</v>
      </c>
      <c r="B91" s="10">
        <v>160</v>
      </c>
    </row>
    <row r="92" spans="1:2">
      <c r="A92" s="9" t="s">
        <v>1595</v>
      </c>
      <c r="B92" s="10">
        <v>164</v>
      </c>
    </row>
    <row r="93" spans="1:2">
      <c r="A93" s="9" t="s">
        <v>786</v>
      </c>
      <c r="B93" s="10">
        <v>75</v>
      </c>
    </row>
    <row r="94" spans="1:2">
      <c r="A94" s="9" t="s">
        <v>1377</v>
      </c>
      <c r="B94" s="10">
        <v>76</v>
      </c>
    </row>
    <row r="95" spans="1:2">
      <c r="A95" s="9" t="s">
        <v>760</v>
      </c>
      <c r="B95" s="10">
        <v>80</v>
      </c>
    </row>
    <row r="96" spans="1:2">
      <c r="A96" s="9" t="s">
        <v>1226</v>
      </c>
      <c r="B96" s="10">
        <v>253</v>
      </c>
    </row>
    <row r="97" spans="1:2">
      <c r="A97" s="9" t="s">
        <v>1246</v>
      </c>
      <c r="B97" s="10">
        <v>1161</v>
      </c>
    </row>
    <row r="98" spans="1:2">
      <c r="A98" s="9" t="s">
        <v>293</v>
      </c>
      <c r="B98" s="10">
        <v>903</v>
      </c>
    </row>
    <row r="99" spans="1:2">
      <c r="A99" s="9" t="s">
        <v>1242</v>
      </c>
      <c r="B99" s="10">
        <v>1</v>
      </c>
    </row>
    <row r="100" spans="1:2">
      <c r="A100" s="9" t="s">
        <v>588</v>
      </c>
      <c r="B100" s="10">
        <v>48</v>
      </c>
    </row>
    <row r="101" spans="1:2">
      <c r="A101" s="9" t="s">
        <v>1884</v>
      </c>
      <c r="B101" s="10">
        <v>15</v>
      </c>
    </row>
    <row r="102" spans="1:2">
      <c r="A102" s="9" t="s">
        <v>798</v>
      </c>
      <c r="B102" s="10">
        <v>2106</v>
      </c>
    </row>
    <row r="103" spans="1:2">
      <c r="A103" s="9" t="s">
        <v>1125</v>
      </c>
      <c r="B103" s="10">
        <v>247</v>
      </c>
    </row>
    <row r="104" spans="1:2">
      <c r="A104" s="9" t="s">
        <v>384</v>
      </c>
      <c r="B104" s="10">
        <v>244</v>
      </c>
    </row>
    <row r="105" spans="1:2">
      <c r="A105" s="9" t="s">
        <v>1770</v>
      </c>
      <c r="B105" s="10">
        <v>526</v>
      </c>
    </row>
    <row r="106" spans="1:2">
      <c r="A106" s="9" t="s">
        <v>893</v>
      </c>
      <c r="B106" s="10">
        <v>205</v>
      </c>
    </row>
    <row r="107" spans="1:2">
      <c r="A107" s="9" t="s">
        <v>1162</v>
      </c>
      <c r="B107" s="10">
        <v>1022</v>
      </c>
    </row>
    <row r="108" spans="1:2">
      <c r="A108" s="9" t="s">
        <v>646</v>
      </c>
      <c r="B108" s="10">
        <v>104</v>
      </c>
    </row>
    <row r="109" spans="1:2">
      <c r="A109" s="9" t="s">
        <v>352</v>
      </c>
      <c r="B109" s="10">
        <v>1</v>
      </c>
    </row>
    <row r="110" spans="1:2">
      <c r="A110" s="9" t="s">
        <v>374</v>
      </c>
      <c r="B110" s="10">
        <v>75</v>
      </c>
    </row>
    <row r="111" spans="1:2">
      <c r="A111" s="9" t="s">
        <v>1848</v>
      </c>
      <c r="B111" s="10">
        <v>3934</v>
      </c>
    </row>
    <row r="112" spans="1:2">
      <c r="A112" s="9" t="s">
        <v>1671</v>
      </c>
      <c r="B112" s="10">
        <v>47</v>
      </c>
    </row>
    <row r="113" spans="1:2">
      <c r="A113" s="9" t="s">
        <v>1660</v>
      </c>
      <c r="B113" s="10">
        <v>68</v>
      </c>
    </row>
    <row r="114" spans="1:2">
      <c r="A114" s="9" t="s">
        <v>1274</v>
      </c>
      <c r="B114" s="10">
        <v>238</v>
      </c>
    </row>
    <row r="115" spans="1:2">
      <c r="A115" s="9" t="s">
        <v>762</v>
      </c>
      <c r="B115" s="10">
        <v>86</v>
      </c>
    </row>
    <row r="116" spans="1:2">
      <c r="A116" s="9" t="s">
        <v>378</v>
      </c>
      <c r="B116" s="10">
        <v>246</v>
      </c>
    </row>
    <row r="117" spans="1:2">
      <c r="A117" s="9" t="s">
        <v>2019</v>
      </c>
      <c r="B117" s="10">
        <v>112</v>
      </c>
    </row>
    <row r="118" spans="1:2">
      <c r="A118" s="9" t="s">
        <v>1880</v>
      </c>
      <c r="B118" s="10">
        <v>2289</v>
      </c>
    </row>
    <row r="119" spans="1:2">
      <c r="A119" s="9" t="s">
        <v>732</v>
      </c>
      <c r="B119" s="10">
        <v>393</v>
      </c>
    </row>
    <row r="120" spans="1:2">
      <c r="A120" s="9" t="s">
        <v>1603</v>
      </c>
      <c r="B120" s="10">
        <v>3308</v>
      </c>
    </row>
    <row r="121" spans="1:2">
      <c r="A121" s="9" t="s">
        <v>933</v>
      </c>
      <c r="B121" s="10">
        <v>143</v>
      </c>
    </row>
    <row r="122" spans="1:2">
      <c r="A122" s="9" t="s">
        <v>320</v>
      </c>
      <c r="B122" s="10">
        <v>940</v>
      </c>
    </row>
    <row r="123" spans="1:2">
      <c r="A123" s="9" t="s">
        <v>1508</v>
      </c>
      <c r="B123" s="10">
        <v>1991</v>
      </c>
    </row>
    <row r="124" spans="1:2">
      <c r="A124" s="9" t="s">
        <v>87</v>
      </c>
      <c r="B124" s="10">
        <v>163</v>
      </c>
    </row>
    <row r="125" spans="1:2">
      <c r="A125" s="9" t="s">
        <v>438</v>
      </c>
      <c r="B125" s="10">
        <v>65</v>
      </c>
    </row>
    <row r="126" spans="1:2">
      <c r="A126" s="9" t="s">
        <v>1550</v>
      </c>
      <c r="B126" s="10">
        <v>114</v>
      </c>
    </row>
    <row r="127" spans="1:2">
      <c r="A127" s="9" t="s">
        <v>94</v>
      </c>
      <c r="B127" s="10">
        <v>2220</v>
      </c>
    </row>
    <row r="128" spans="1:2">
      <c r="A128" s="9" t="s">
        <v>1741</v>
      </c>
      <c r="B128" s="10">
        <v>2662</v>
      </c>
    </row>
    <row r="129" spans="1:2">
      <c r="A129" s="9" t="s">
        <v>1429</v>
      </c>
      <c r="B129" s="10">
        <v>196</v>
      </c>
    </row>
    <row r="130" spans="1:2">
      <c r="A130" s="9" t="s">
        <v>368</v>
      </c>
      <c r="B130" s="10">
        <v>41</v>
      </c>
    </row>
    <row r="131" spans="1:2">
      <c r="A131" s="9" t="s">
        <v>1304</v>
      </c>
      <c r="B131" s="10">
        <v>3063</v>
      </c>
    </row>
    <row r="132" spans="1:2">
      <c r="A132" s="9" t="s">
        <v>718</v>
      </c>
      <c r="B132" s="10">
        <v>253</v>
      </c>
    </row>
    <row r="133" spans="1:2">
      <c r="A133" s="9" t="s">
        <v>466</v>
      </c>
      <c r="B133" s="10">
        <v>43</v>
      </c>
    </row>
    <row r="134" spans="1:2">
      <c r="A134" s="9" t="s">
        <v>1498</v>
      </c>
      <c r="B134" s="10">
        <v>1071</v>
      </c>
    </row>
    <row r="135" spans="1:2">
      <c r="A135" s="9" t="s">
        <v>43</v>
      </c>
      <c r="B135" s="10">
        <v>227</v>
      </c>
    </row>
    <row r="136" spans="1:2">
      <c r="A136" s="9" t="s">
        <v>1854</v>
      </c>
      <c r="B136" s="10">
        <v>462</v>
      </c>
    </row>
    <row r="137" spans="1:2">
      <c r="A137" s="9" t="s">
        <v>1280</v>
      </c>
      <c r="B137" s="10">
        <v>648</v>
      </c>
    </row>
    <row r="138" spans="1:2">
      <c r="A138" s="9" t="s">
        <v>144</v>
      </c>
      <c r="B138" s="10">
        <v>303</v>
      </c>
    </row>
    <row r="139" spans="1:2">
      <c r="A139" s="9" t="s">
        <v>270</v>
      </c>
      <c r="B139" s="10">
        <v>296</v>
      </c>
    </row>
    <row r="140" spans="1:2">
      <c r="A140" s="9" t="s">
        <v>2000</v>
      </c>
      <c r="B140" s="10">
        <v>92</v>
      </c>
    </row>
    <row r="141" spans="1:2">
      <c r="A141" s="9" t="s">
        <v>284</v>
      </c>
      <c r="B141" s="10">
        <v>275</v>
      </c>
    </row>
    <row r="142" spans="1:2">
      <c r="A142" s="9" t="s">
        <v>1794</v>
      </c>
      <c r="B142" s="10">
        <v>452</v>
      </c>
    </row>
    <row r="143" spans="1:2">
      <c r="A143" s="9" t="s">
        <v>259</v>
      </c>
      <c r="B143" s="10">
        <v>95</v>
      </c>
    </row>
    <row r="144" spans="1:2">
      <c r="A144" s="9" t="s">
        <v>648</v>
      </c>
      <c r="B144" s="10">
        <v>72</v>
      </c>
    </row>
    <row r="145" spans="1:2">
      <c r="A145" s="9" t="s">
        <v>499</v>
      </c>
      <c r="B145" s="10">
        <v>931</v>
      </c>
    </row>
    <row r="146" spans="1:2">
      <c r="A146" s="9" t="s">
        <v>1546</v>
      </c>
      <c r="B146" s="10">
        <v>288</v>
      </c>
    </row>
    <row r="147" spans="1:2">
      <c r="A147" s="9" t="s">
        <v>1812</v>
      </c>
      <c r="B147" s="10">
        <v>1470</v>
      </c>
    </row>
    <row r="148" spans="1:2">
      <c r="A148" s="9" t="s">
        <v>1248</v>
      </c>
      <c r="B148" s="10">
        <v>102</v>
      </c>
    </row>
    <row r="149" spans="1:2">
      <c r="A149" s="9" t="s">
        <v>1780</v>
      </c>
      <c r="B149" s="10">
        <v>4358</v>
      </c>
    </row>
    <row r="150" spans="1:2">
      <c r="A150" s="9" t="s">
        <v>1346</v>
      </c>
      <c r="B150" s="10">
        <v>409</v>
      </c>
    </row>
    <row r="151" spans="1:2">
      <c r="A151" s="9" t="s">
        <v>217</v>
      </c>
      <c r="B151" s="10">
        <v>374</v>
      </c>
    </row>
    <row r="152" spans="1:2">
      <c r="A152" s="9" t="s">
        <v>288</v>
      </c>
      <c r="B152" s="10">
        <v>154</v>
      </c>
    </row>
    <row r="153" spans="1:2">
      <c r="A153" s="9" t="s">
        <v>225</v>
      </c>
      <c r="B153" s="10">
        <v>113</v>
      </c>
    </row>
    <row r="154" spans="1:2">
      <c r="A154" s="9" t="s">
        <v>1025</v>
      </c>
      <c r="B154" s="10">
        <v>85</v>
      </c>
    </row>
    <row r="155" spans="1:2">
      <c r="A155" s="9" t="s">
        <v>935</v>
      </c>
      <c r="B155" s="10">
        <v>90</v>
      </c>
    </row>
    <row r="156" spans="1:2">
      <c r="A156" s="9" t="s">
        <v>1522</v>
      </c>
      <c r="B156" s="10">
        <v>17</v>
      </c>
    </row>
    <row r="157" spans="1:2">
      <c r="A157" s="9" t="s">
        <v>101</v>
      </c>
      <c r="B157" s="10">
        <v>129</v>
      </c>
    </row>
    <row r="158" spans="1:2">
      <c r="A158" s="9" t="s">
        <v>1113</v>
      </c>
      <c r="B158" s="10">
        <v>243</v>
      </c>
    </row>
    <row r="159" spans="1:2">
      <c r="A159" s="9" t="s">
        <v>370</v>
      </c>
      <c r="B159" s="10">
        <v>1821</v>
      </c>
    </row>
    <row r="160" spans="1:2">
      <c r="A160" s="9" t="s">
        <v>1188</v>
      </c>
      <c r="B160" s="10">
        <v>94</v>
      </c>
    </row>
    <row r="161" spans="1:2">
      <c r="A161" s="9" t="s">
        <v>1864</v>
      </c>
      <c r="B161" s="10">
        <v>52</v>
      </c>
    </row>
    <row r="162" spans="1:2">
      <c r="A162" s="9" t="s">
        <v>1089</v>
      </c>
      <c r="B162" s="10">
        <v>191</v>
      </c>
    </row>
    <row r="163" spans="1:2">
      <c r="A163" s="9" t="s">
        <v>909</v>
      </c>
      <c r="B163" s="10">
        <v>84</v>
      </c>
    </row>
    <row r="164" spans="1:2">
      <c r="A164" s="9" t="s">
        <v>69</v>
      </c>
      <c r="B164" s="10">
        <v>1249</v>
      </c>
    </row>
    <row r="165" spans="1:2">
      <c r="A165" s="9" t="s">
        <v>584</v>
      </c>
      <c r="B165" s="10">
        <v>3182</v>
      </c>
    </row>
    <row r="166" spans="1:2">
      <c r="A166" s="9" t="s">
        <v>1250</v>
      </c>
      <c r="B166" s="10">
        <v>2857</v>
      </c>
    </row>
    <row r="167" spans="1:2">
      <c r="A167" s="9" t="s">
        <v>1438</v>
      </c>
      <c r="B167" s="10">
        <v>1</v>
      </c>
    </row>
    <row r="168" spans="1:2">
      <c r="A168" s="9" t="s">
        <v>1729</v>
      </c>
      <c r="B168" s="10">
        <v>172</v>
      </c>
    </row>
    <row r="169" spans="1:2">
      <c r="A169" s="9" t="s">
        <v>698</v>
      </c>
      <c r="B169" s="10">
        <v>26</v>
      </c>
    </row>
    <row r="170" spans="1:2">
      <c r="A170" s="9" t="s">
        <v>81</v>
      </c>
      <c r="B170" s="10">
        <v>890</v>
      </c>
    </row>
    <row r="171" spans="1:2">
      <c r="A171" s="9" t="s">
        <v>1739</v>
      </c>
      <c r="B171" s="10">
        <v>1467</v>
      </c>
    </row>
    <row r="172" spans="1:2">
      <c r="A172" s="9" t="s">
        <v>1053</v>
      </c>
      <c r="B172" s="10">
        <v>460</v>
      </c>
    </row>
    <row r="173" spans="1:2">
      <c r="A173" s="9" t="s">
        <v>194</v>
      </c>
      <c r="B173" s="10">
        <v>88</v>
      </c>
    </row>
    <row r="174" spans="1:2">
      <c r="A174" s="9" t="s">
        <v>1818</v>
      </c>
      <c r="B174" s="10">
        <v>199</v>
      </c>
    </row>
    <row r="175" spans="1:2">
      <c r="A175" s="9" t="s">
        <v>432</v>
      </c>
      <c r="B175" s="10">
        <v>24</v>
      </c>
    </row>
    <row r="176" spans="1:2">
      <c r="A176" s="9" t="s">
        <v>1707</v>
      </c>
      <c r="B176" s="10">
        <v>1797</v>
      </c>
    </row>
    <row r="177" spans="1:2">
      <c r="A177" s="9" t="s">
        <v>652</v>
      </c>
      <c r="B177" s="10">
        <v>1</v>
      </c>
    </row>
    <row r="178" spans="1:2">
      <c r="A178" s="9" t="s">
        <v>1866</v>
      </c>
      <c r="B178" s="10">
        <v>27</v>
      </c>
    </row>
    <row r="179" spans="1:2">
      <c r="A179" s="9" t="s">
        <v>1806</v>
      </c>
      <c r="B179" s="10">
        <v>31</v>
      </c>
    </row>
    <row r="180" spans="1:2">
      <c r="A180" s="9" t="s">
        <v>1725</v>
      </c>
      <c r="B180" s="10">
        <v>48</v>
      </c>
    </row>
    <row r="181" spans="1:2">
      <c r="A181" s="9" t="s">
        <v>382</v>
      </c>
      <c r="B181" s="10">
        <v>2506</v>
      </c>
    </row>
    <row r="182" spans="1:2">
      <c r="A182" s="9" t="s">
        <v>1109</v>
      </c>
      <c r="B182" s="10">
        <v>126</v>
      </c>
    </row>
    <row r="183" spans="1:2">
      <c r="A183" s="9" t="s">
        <v>1023</v>
      </c>
      <c r="B183" s="10">
        <v>115</v>
      </c>
    </row>
    <row r="184" spans="1:2">
      <c r="A184" s="9" t="s">
        <v>1222</v>
      </c>
      <c r="B184" s="10">
        <v>86</v>
      </c>
    </row>
    <row r="185" spans="1:2">
      <c r="A185" s="9" t="s">
        <v>1076</v>
      </c>
      <c r="B185" s="10">
        <v>133</v>
      </c>
    </row>
    <row r="186" spans="1:2">
      <c r="A186" s="9" t="s">
        <v>1792</v>
      </c>
      <c r="B186" s="10">
        <v>2414</v>
      </c>
    </row>
    <row r="187" spans="1:2">
      <c r="A187" s="9" t="s">
        <v>168</v>
      </c>
      <c r="B187" s="10">
        <v>1600</v>
      </c>
    </row>
    <row r="188" spans="1:2">
      <c r="A188" s="9" t="s">
        <v>828</v>
      </c>
      <c r="B188" s="10">
        <v>145</v>
      </c>
    </row>
    <row r="189" spans="1:2">
      <c r="A189" s="9" t="s">
        <v>386</v>
      </c>
      <c r="B189" s="10">
        <v>146</v>
      </c>
    </row>
    <row r="190" spans="1:2">
      <c r="A190" s="9" t="s">
        <v>1500</v>
      </c>
      <c r="B190" s="10">
        <v>219</v>
      </c>
    </row>
    <row r="191" spans="1:2">
      <c r="A191" s="9" t="s">
        <v>946</v>
      </c>
      <c r="B191" s="10">
        <v>86</v>
      </c>
    </row>
    <row r="192" spans="1:2">
      <c r="A192" s="9" t="s">
        <v>927</v>
      </c>
      <c r="B192" s="10">
        <v>2293</v>
      </c>
    </row>
    <row r="193" spans="1:2">
      <c r="A193" s="9" t="s">
        <v>1934</v>
      </c>
      <c r="B193" s="10">
        <v>2266</v>
      </c>
    </row>
    <row r="194" spans="1:2">
      <c r="A194" s="9" t="s">
        <v>366</v>
      </c>
      <c r="B194" s="10">
        <v>30</v>
      </c>
    </row>
    <row r="195" spans="1:2">
      <c r="A195" s="9" t="s">
        <v>460</v>
      </c>
      <c r="B195" s="10">
        <v>40</v>
      </c>
    </row>
    <row r="196" spans="1:2">
      <c r="A196" s="9" t="s">
        <v>414</v>
      </c>
      <c r="B196" s="10">
        <v>136</v>
      </c>
    </row>
    <row r="197" spans="1:2">
      <c r="A197" s="9" t="s">
        <v>282</v>
      </c>
      <c r="B197" s="10">
        <v>73</v>
      </c>
    </row>
    <row r="198" spans="1:2">
      <c r="A198" s="9" t="s">
        <v>812</v>
      </c>
      <c r="B198" s="10">
        <v>84</v>
      </c>
    </row>
    <row r="199" spans="1:2">
      <c r="A199" s="9" t="s">
        <v>878</v>
      </c>
      <c r="B199" s="10">
        <v>5742</v>
      </c>
    </row>
    <row r="200" spans="1:2">
      <c r="A200" s="9" t="s">
        <v>1776</v>
      </c>
      <c r="B200" s="10">
        <v>81</v>
      </c>
    </row>
    <row r="201" spans="1:2">
      <c r="A201" s="9" t="s">
        <v>668</v>
      </c>
      <c r="B201" s="10">
        <v>1266</v>
      </c>
    </row>
    <row r="202" spans="1:2">
      <c r="A202" s="9" t="s">
        <v>832</v>
      </c>
      <c r="B202" s="10">
        <v>50</v>
      </c>
    </row>
    <row r="203" spans="1:2">
      <c r="A203" s="9" t="s">
        <v>1886</v>
      </c>
      <c r="B203" s="10">
        <v>37</v>
      </c>
    </row>
    <row r="204" spans="1:2">
      <c r="A204" s="9" t="s">
        <v>1828</v>
      </c>
      <c r="B204" s="10">
        <v>1221</v>
      </c>
    </row>
    <row r="205" spans="1:2">
      <c r="A205" s="9" t="s">
        <v>1758</v>
      </c>
      <c r="B205" s="10">
        <v>217</v>
      </c>
    </row>
    <row r="206" spans="1:2">
      <c r="A206" s="9" t="s">
        <v>196</v>
      </c>
      <c r="B206" s="10">
        <v>85</v>
      </c>
    </row>
    <row r="207" spans="1:2">
      <c r="A207" s="9" t="s">
        <v>516</v>
      </c>
      <c r="B207" s="10">
        <v>92</v>
      </c>
    </row>
    <row r="208" spans="1:2">
      <c r="A208" s="9" t="s">
        <v>221</v>
      </c>
      <c r="B208" s="10">
        <v>203</v>
      </c>
    </row>
    <row r="209" spans="1:2">
      <c r="A209" s="9" t="s">
        <v>1019</v>
      </c>
      <c r="B209" s="10">
        <v>21</v>
      </c>
    </row>
    <row r="210" spans="1:2">
      <c r="A210" s="9" t="s">
        <v>1900</v>
      </c>
      <c r="B210" s="10">
        <v>105</v>
      </c>
    </row>
    <row r="211" spans="1:2">
      <c r="A211" s="9" t="s">
        <v>1888</v>
      </c>
      <c r="B211" s="10">
        <v>3777</v>
      </c>
    </row>
    <row r="212" spans="1:2">
      <c r="A212" s="9" t="s">
        <v>1488</v>
      </c>
      <c r="B212" s="10">
        <v>1596</v>
      </c>
    </row>
    <row r="213" spans="1:2">
      <c r="A213" s="9" t="s">
        <v>622</v>
      </c>
      <c r="B213" s="10">
        <v>254</v>
      </c>
    </row>
    <row r="214" spans="1:2">
      <c r="A214" s="9" t="s">
        <v>1284</v>
      </c>
      <c r="B214" s="10">
        <v>2144</v>
      </c>
    </row>
    <row r="215" spans="1:2">
      <c r="A215" s="9" t="s">
        <v>265</v>
      </c>
      <c r="B215" s="10">
        <v>83</v>
      </c>
    </row>
    <row r="216" spans="1:2">
      <c r="A216" s="9" t="s">
        <v>1135</v>
      </c>
      <c r="B216" s="10">
        <v>2690</v>
      </c>
    </row>
    <row r="217" spans="1:2">
      <c r="A217" s="9" t="s">
        <v>948</v>
      </c>
      <c r="B217" s="10">
        <v>1</v>
      </c>
    </row>
    <row r="218" spans="1:2">
      <c r="A218" s="9" t="s">
        <v>768</v>
      </c>
      <c r="B218" s="10">
        <v>23</v>
      </c>
    </row>
    <row r="219" spans="1:2">
      <c r="A219" s="9" t="s">
        <v>1990</v>
      </c>
      <c r="B219" s="10">
        <v>323</v>
      </c>
    </row>
    <row r="220" spans="1:2">
      <c r="A220" s="9" t="s">
        <v>1784</v>
      </c>
      <c r="B220" s="10">
        <v>57</v>
      </c>
    </row>
    <row r="221" spans="1:2">
      <c r="A221" s="9" t="s">
        <v>1480</v>
      </c>
      <c r="B221" s="10">
        <v>60</v>
      </c>
    </row>
    <row r="222" spans="1:2">
      <c r="A222" s="9" t="s">
        <v>1151</v>
      </c>
      <c r="B222" s="10">
        <v>1028</v>
      </c>
    </row>
    <row r="223" spans="1:2">
      <c r="A223" s="9" t="s">
        <v>251</v>
      </c>
      <c r="B223" s="10">
        <v>164</v>
      </c>
    </row>
    <row r="224" spans="1:2">
      <c r="A224" s="9" t="s">
        <v>614</v>
      </c>
      <c r="B224" s="10">
        <v>2062</v>
      </c>
    </row>
    <row r="225" spans="1:2">
      <c r="A225" s="9" t="s">
        <v>568</v>
      </c>
      <c r="B225" s="10">
        <v>186</v>
      </c>
    </row>
    <row r="226" spans="1:2">
      <c r="A226" s="9" t="s">
        <v>1298</v>
      </c>
      <c r="B226" s="10">
        <v>96</v>
      </c>
    </row>
    <row r="227" spans="1:2">
      <c r="A227" s="9" t="s">
        <v>1679</v>
      </c>
      <c r="B227" s="10">
        <v>252</v>
      </c>
    </row>
    <row r="228" spans="1:2">
      <c r="A228" s="9" t="s">
        <v>1528</v>
      </c>
      <c r="B228" s="10">
        <v>3388</v>
      </c>
    </row>
    <row r="229" spans="1:2">
      <c r="A229" s="9" t="s">
        <v>901</v>
      </c>
      <c r="B229" s="10">
        <v>219</v>
      </c>
    </row>
    <row r="230" spans="1:2">
      <c r="A230" s="9" t="s">
        <v>297</v>
      </c>
      <c r="B230" s="10">
        <v>662</v>
      </c>
    </row>
    <row r="231" spans="1:2">
      <c r="A231" s="9" t="s">
        <v>1762</v>
      </c>
      <c r="B231" s="10">
        <v>3272</v>
      </c>
    </row>
    <row r="232" spans="1:2">
      <c r="A232" s="9" t="s">
        <v>526</v>
      </c>
      <c r="B232" s="10">
        <v>329</v>
      </c>
    </row>
    <row r="233" spans="1:2">
      <c r="A233" s="9" t="s">
        <v>1643</v>
      </c>
      <c r="B233" s="10">
        <v>218</v>
      </c>
    </row>
    <row r="234" spans="1:2">
      <c r="A234" s="9" t="s">
        <v>2013</v>
      </c>
      <c r="B234" s="10">
        <v>75</v>
      </c>
    </row>
    <row r="235" spans="1:2">
      <c r="A235" s="9" t="s">
        <v>1898</v>
      </c>
      <c r="B235" s="10">
        <v>1902</v>
      </c>
    </row>
    <row r="236" spans="1:2">
      <c r="A236" s="9" t="s">
        <v>1786</v>
      </c>
      <c r="B236" s="10">
        <v>1229</v>
      </c>
    </row>
    <row r="237" spans="1:2">
      <c r="A237" s="9" t="s">
        <v>372</v>
      </c>
      <c r="B237" s="10">
        <v>164</v>
      </c>
    </row>
    <row r="238" spans="1:2">
      <c r="A238" s="9" t="s">
        <v>1466</v>
      </c>
      <c r="B238" s="10">
        <v>1785</v>
      </c>
    </row>
    <row r="239" spans="1:2">
      <c r="A239" s="9" t="s">
        <v>1368</v>
      </c>
      <c r="B239" s="10">
        <v>87</v>
      </c>
    </row>
    <row r="240" spans="1:2">
      <c r="A240" s="9" t="s">
        <v>223</v>
      </c>
      <c r="B240" s="10">
        <v>1482</v>
      </c>
    </row>
    <row r="241" spans="1:2">
      <c r="A241" s="9" t="s">
        <v>626</v>
      </c>
      <c r="B241" s="10">
        <v>176</v>
      </c>
    </row>
    <row r="242" spans="1:2">
      <c r="A242" s="9" t="s">
        <v>656</v>
      </c>
      <c r="B242" s="10">
        <v>245</v>
      </c>
    </row>
    <row r="243" spans="1:2">
      <c r="A243" s="9" t="s">
        <v>1332</v>
      </c>
      <c r="B243" s="10">
        <v>4697</v>
      </c>
    </row>
    <row r="244" spans="1:2">
      <c r="A244" s="9" t="s">
        <v>604</v>
      </c>
      <c r="B244" s="10">
        <v>133</v>
      </c>
    </row>
    <row r="245" spans="1:2">
      <c r="A245" s="9" t="s">
        <v>342</v>
      </c>
      <c r="B245" s="10">
        <v>768</v>
      </c>
    </row>
    <row r="246" spans="1:2">
      <c r="A246" s="9" t="s">
        <v>336</v>
      </c>
      <c r="B246" s="10">
        <v>117</v>
      </c>
    </row>
    <row r="247" spans="1:2">
      <c r="A247" s="9" t="s">
        <v>1182</v>
      </c>
      <c r="B247" s="10">
        <v>589</v>
      </c>
    </row>
    <row r="248" spans="1:2">
      <c r="A248" s="9" t="s">
        <v>1468</v>
      </c>
      <c r="B248" s="10">
        <v>656</v>
      </c>
    </row>
    <row r="249" spans="1:2">
      <c r="A249" s="9" t="s">
        <v>1524</v>
      </c>
      <c r="B249" s="10">
        <v>140</v>
      </c>
    </row>
    <row r="250" spans="1:2">
      <c r="A250" s="9" t="s">
        <v>215</v>
      </c>
      <c r="B250" s="10">
        <v>1000</v>
      </c>
    </row>
    <row r="251" spans="1:2">
      <c r="A251" s="9" t="s">
        <v>808</v>
      </c>
      <c r="B251" s="10">
        <v>355</v>
      </c>
    </row>
    <row r="252" spans="1:2">
      <c r="A252" s="9" t="s">
        <v>313</v>
      </c>
      <c r="B252" s="10">
        <v>2443</v>
      </c>
    </row>
    <row r="253" spans="1:2">
      <c r="A253" s="9" t="s">
        <v>674</v>
      </c>
      <c r="B253" s="10">
        <v>121</v>
      </c>
    </row>
    <row r="254" spans="1:2">
      <c r="A254" s="9" t="s">
        <v>826</v>
      </c>
      <c r="B254" s="10">
        <v>424</v>
      </c>
    </row>
    <row r="255" spans="1:2">
      <c r="A255" s="9" t="s">
        <v>160</v>
      </c>
      <c r="B255" s="10">
        <v>164</v>
      </c>
    </row>
    <row r="256" spans="1:2">
      <c r="A256" s="9" t="s">
        <v>315</v>
      </c>
      <c r="B256" s="10">
        <v>89</v>
      </c>
    </row>
    <row r="257" spans="1:2">
      <c r="A257" s="9" t="s">
        <v>917</v>
      </c>
      <c r="B257" s="10">
        <v>10</v>
      </c>
    </row>
    <row r="258" spans="1:2">
      <c r="A258" s="9" t="s">
        <v>594</v>
      </c>
      <c r="B258" s="10">
        <v>61</v>
      </c>
    </row>
    <row r="259" spans="1:2">
      <c r="A259" s="9" t="s">
        <v>1448</v>
      </c>
      <c r="B259" s="10">
        <v>2025</v>
      </c>
    </row>
    <row r="260" spans="1:2">
      <c r="A260" s="9" t="s">
        <v>1166</v>
      </c>
      <c r="B260" s="10">
        <v>198</v>
      </c>
    </row>
    <row r="261" spans="1:2">
      <c r="A261" s="9" t="s">
        <v>426</v>
      </c>
      <c r="B261" s="10">
        <v>1442</v>
      </c>
    </row>
    <row r="262" spans="1:2">
      <c r="A262" s="9" t="s">
        <v>1870</v>
      </c>
      <c r="B262" s="10">
        <v>225</v>
      </c>
    </row>
    <row r="263" spans="1:2">
      <c r="A263" s="9" t="s">
        <v>503</v>
      </c>
      <c r="B263" s="10">
        <v>5880</v>
      </c>
    </row>
    <row r="264" spans="1:2">
      <c r="A264" s="9" t="s">
        <v>1433</v>
      </c>
      <c r="B264" s="10">
        <v>7295</v>
      </c>
    </row>
    <row r="265" spans="1:2">
      <c r="A265" s="9" t="s">
        <v>1202</v>
      </c>
      <c r="B265" s="10">
        <v>87</v>
      </c>
    </row>
    <row r="266" spans="1:2">
      <c r="A266" s="9" t="s">
        <v>231</v>
      </c>
      <c r="B266" s="10">
        <v>679</v>
      </c>
    </row>
    <row r="267" spans="1:2">
      <c r="A267" s="9" t="s">
        <v>1086</v>
      </c>
      <c r="B267" s="10">
        <v>32</v>
      </c>
    </row>
    <row r="268" spans="1:2">
      <c r="A268" s="9" t="s">
        <v>1627</v>
      </c>
      <c r="B268" s="10">
        <v>78</v>
      </c>
    </row>
    <row r="269" spans="1:2">
      <c r="A269" s="9" t="s">
        <v>1992</v>
      </c>
      <c r="B269" s="10">
        <v>75</v>
      </c>
    </row>
    <row r="270" spans="1:2">
      <c r="A270" s="9" t="s">
        <v>255</v>
      </c>
      <c r="B270" s="10">
        <v>37</v>
      </c>
    </row>
    <row r="271" spans="1:2">
      <c r="A271" s="9" t="s">
        <v>1194</v>
      </c>
      <c r="B271" s="10">
        <v>558</v>
      </c>
    </row>
    <row r="272" spans="1:2">
      <c r="A272" s="9" t="s">
        <v>1103</v>
      </c>
      <c r="B272" s="10">
        <v>9</v>
      </c>
    </row>
    <row r="273" spans="1:2">
      <c r="A273" s="9" t="s">
        <v>524</v>
      </c>
      <c r="B273" s="10">
        <v>57</v>
      </c>
    </row>
    <row r="274" spans="1:2">
      <c r="A274" s="9" t="s">
        <v>1701</v>
      </c>
      <c r="B274" s="10">
        <v>119</v>
      </c>
    </row>
    <row r="275" spans="1:2">
      <c r="A275" s="9" t="s">
        <v>1032</v>
      </c>
      <c r="B275" s="10">
        <v>610</v>
      </c>
    </row>
    <row r="276" spans="1:2">
      <c r="A276" s="9" t="s">
        <v>253</v>
      </c>
      <c r="B276" s="10">
        <v>448</v>
      </c>
    </row>
    <row r="277" spans="1:2">
      <c r="A277" s="9" t="s">
        <v>628</v>
      </c>
      <c r="B277" s="10">
        <v>267</v>
      </c>
    </row>
    <row r="278" spans="1:2">
      <c r="A278" s="9" t="s">
        <v>538</v>
      </c>
      <c r="B278" s="10">
        <v>238</v>
      </c>
    </row>
    <row r="279" spans="1:2">
      <c r="A279" s="9" t="s">
        <v>1715</v>
      </c>
      <c r="B279" s="10">
        <v>155</v>
      </c>
    </row>
    <row r="280" spans="1:2">
      <c r="A280" s="9" t="s">
        <v>125</v>
      </c>
      <c r="B280" s="10">
        <v>198</v>
      </c>
    </row>
    <row r="281" spans="1:2">
      <c r="A281" s="9" t="s">
        <v>824</v>
      </c>
      <c r="B281" s="10">
        <v>1068</v>
      </c>
    </row>
    <row r="282" spans="1:2">
      <c r="A282" s="9" t="s">
        <v>1512</v>
      </c>
      <c r="B282" s="10">
        <v>180</v>
      </c>
    </row>
    <row r="283" spans="1:2">
      <c r="A283" s="9" t="s">
        <v>2004</v>
      </c>
      <c r="B283" s="10">
        <v>64</v>
      </c>
    </row>
    <row r="284" spans="1:2">
      <c r="A284" s="9" t="s">
        <v>1971</v>
      </c>
      <c r="B284" s="10">
        <v>24</v>
      </c>
    </row>
    <row r="285" spans="1:2">
      <c r="A285" s="9" t="s">
        <v>1115</v>
      </c>
      <c r="B285" s="10">
        <v>202</v>
      </c>
    </row>
    <row r="286" spans="1:2">
      <c r="A286" s="9" t="s">
        <v>1462</v>
      </c>
      <c r="B286" s="10">
        <v>202</v>
      </c>
    </row>
    <row r="287" spans="1:2">
      <c r="A287" s="9" t="s">
        <v>317</v>
      </c>
      <c r="B287" s="10">
        <v>159</v>
      </c>
    </row>
    <row r="288" spans="1:2">
      <c r="A288" s="9" t="s">
        <v>1850</v>
      </c>
      <c r="B288" s="10">
        <v>80</v>
      </c>
    </row>
    <row r="289" spans="1:2">
      <c r="A289" s="9" t="s">
        <v>736</v>
      </c>
      <c r="B289" s="10">
        <v>328</v>
      </c>
    </row>
    <row r="290" spans="1:2">
      <c r="A290" s="9" t="s">
        <v>1390</v>
      </c>
      <c r="B290" s="10">
        <v>331</v>
      </c>
    </row>
    <row r="291" spans="1:2">
      <c r="A291" s="9" t="s">
        <v>1407</v>
      </c>
      <c r="B291" s="10">
        <v>110</v>
      </c>
    </row>
    <row r="292" spans="1:2">
      <c r="A292" s="9" t="s">
        <v>1502</v>
      </c>
      <c r="B292" s="10">
        <v>1121</v>
      </c>
    </row>
    <row r="293" spans="1:2">
      <c r="A293" s="9" t="s">
        <v>764</v>
      </c>
      <c r="B293" s="10">
        <v>40</v>
      </c>
    </row>
    <row r="294" spans="1:2">
      <c r="A294" s="9" t="s">
        <v>1969</v>
      </c>
      <c r="B294" s="10">
        <v>594</v>
      </c>
    </row>
    <row r="295" spans="1:2">
      <c r="A295" s="9" t="s">
        <v>976</v>
      </c>
      <c r="B295" s="10">
        <v>2436</v>
      </c>
    </row>
    <row r="296" spans="1:2">
      <c r="A296" s="9" t="s">
        <v>211</v>
      </c>
      <c r="B296" s="10">
        <v>411</v>
      </c>
    </row>
    <row r="297" spans="1:2">
      <c r="A297" s="9" t="s">
        <v>728</v>
      </c>
      <c r="B297" s="10">
        <v>1690</v>
      </c>
    </row>
    <row r="298" spans="1:2">
      <c r="A298" s="9" t="s">
        <v>534</v>
      </c>
      <c r="B298" s="10">
        <v>1684</v>
      </c>
    </row>
    <row r="299" spans="1:2">
      <c r="A299" s="9" t="s">
        <v>978</v>
      </c>
      <c r="B299" s="10">
        <v>80</v>
      </c>
    </row>
    <row r="300" spans="1:2">
      <c r="A300" s="9" t="s">
        <v>1583</v>
      </c>
      <c r="B300" s="10">
        <v>78</v>
      </c>
    </row>
    <row r="301" spans="1:2">
      <c r="A301" s="9" t="s">
        <v>1965</v>
      </c>
      <c r="B301" s="10">
        <v>114</v>
      </c>
    </row>
    <row r="302" spans="1:2">
      <c r="A302" s="9" t="s">
        <v>1352</v>
      </c>
      <c r="B302" s="10">
        <v>264</v>
      </c>
    </row>
    <row r="303" spans="1:2">
      <c r="A303" s="9" t="s">
        <v>580</v>
      </c>
      <c r="B303" s="10">
        <v>5512</v>
      </c>
    </row>
    <row r="304" spans="1:2">
      <c r="A304" s="9" t="s">
        <v>1256</v>
      </c>
      <c r="B304" s="10">
        <v>2230</v>
      </c>
    </row>
    <row r="305" spans="1:2">
      <c r="A305" s="9" t="s">
        <v>778</v>
      </c>
      <c r="B305" s="10">
        <v>139</v>
      </c>
    </row>
    <row r="306" spans="1:2">
      <c r="A306" s="9" t="s">
        <v>83</v>
      </c>
      <c r="B306" s="10">
        <v>142</v>
      </c>
    </row>
    <row r="307" spans="1:2">
      <c r="A307" s="9" t="s">
        <v>51</v>
      </c>
      <c r="B307" s="10">
        <v>220</v>
      </c>
    </row>
    <row r="308" spans="1:2">
      <c r="A308" s="9" t="s">
        <v>796</v>
      </c>
      <c r="B308" s="10">
        <v>169</v>
      </c>
    </row>
    <row r="309" spans="1:2">
      <c r="A309" s="9" t="s">
        <v>1872</v>
      </c>
      <c r="B309" s="10">
        <v>255</v>
      </c>
    </row>
    <row r="310" spans="1:2">
      <c r="A310" s="9" t="s">
        <v>1946</v>
      </c>
      <c r="B310" s="10">
        <v>112</v>
      </c>
    </row>
    <row r="311" spans="1:2">
      <c r="A311" s="9" t="s">
        <v>1095</v>
      </c>
      <c r="B311" s="10">
        <v>63</v>
      </c>
    </row>
    <row r="312" spans="1:2">
      <c r="A312" s="9" t="s">
        <v>1530</v>
      </c>
      <c r="B312" s="10">
        <v>280</v>
      </c>
    </row>
    <row r="313" spans="1:2">
      <c r="A313" s="9" t="s">
        <v>988</v>
      </c>
      <c r="B313" s="10">
        <v>381</v>
      </c>
    </row>
    <row r="314" spans="1:2">
      <c r="A314" s="9" t="s">
        <v>303</v>
      </c>
      <c r="B314" s="10">
        <v>774</v>
      </c>
    </row>
    <row r="315" spans="1:2">
      <c r="A315" s="9" t="s">
        <v>1542</v>
      </c>
      <c r="B315" s="10">
        <v>137</v>
      </c>
    </row>
    <row r="316" spans="1:2">
      <c r="A316" s="9" t="s">
        <v>658</v>
      </c>
      <c r="B316" s="10">
        <v>32</v>
      </c>
    </row>
    <row r="317" spans="1:2">
      <c r="A317" s="9" t="s">
        <v>734</v>
      </c>
      <c r="B317" s="10">
        <v>1257</v>
      </c>
    </row>
    <row r="318" spans="1:2">
      <c r="A318" s="9" t="s">
        <v>1228</v>
      </c>
      <c r="B318" s="10">
        <v>4006</v>
      </c>
    </row>
    <row r="319" spans="1:2">
      <c r="A319" s="9" t="s">
        <v>1569</v>
      </c>
      <c r="B319" s="10">
        <v>513</v>
      </c>
    </row>
    <row r="320" spans="1:2">
      <c r="A320" s="9" t="s">
        <v>235</v>
      </c>
      <c r="B320" s="10">
        <v>610</v>
      </c>
    </row>
    <row r="321" spans="1:2">
      <c r="A321" s="9" t="s">
        <v>362</v>
      </c>
      <c r="B321" s="10">
        <v>1194</v>
      </c>
    </row>
    <row r="322" spans="1:2">
      <c r="A322" s="9" t="s">
        <v>1892</v>
      </c>
      <c r="B322" s="10">
        <v>85</v>
      </c>
    </row>
    <row r="323" spans="1:2">
      <c r="A323" s="9" t="s">
        <v>1922</v>
      </c>
      <c r="B323" s="10">
        <v>181</v>
      </c>
    </row>
    <row r="324" spans="1:2">
      <c r="A324" s="9" t="s">
        <v>330</v>
      </c>
      <c r="B324" s="10">
        <v>326</v>
      </c>
    </row>
    <row r="325" spans="1:2">
      <c r="A325" s="9" t="s">
        <v>192</v>
      </c>
      <c r="B325" s="10">
        <v>54</v>
      </c>
    </row>
    <row r="326" spans="1:2">
      <c r="A326" s="9" t="s">
        <v>923</v>
      </c>
      <c r="B326" s="10">
        <v>192</v>
      </c>
    </row>
    <row r="327" spans="1:2">
      <c r="A327" s="9" t="s">
        <v>1772</v>
      </c>
      <c r="B327" s="10">
        <v>121</v>
      </c>
    </row>
    <row r="328" spans="1:2">
      <c r="A328" s="9" t="s">
        <v>237</v>
      </c>
      <c r="B328" s="10">
        <v>180</v>
      </c>
    </row>
    <row r="329" spans="1:2">
      <c r="A329" s="9" t="s">
        <v>1139</v>
      </c>
      <c r="B329" s="10">
        <v>156</v>
      </c>
    </row>
    <row r="330" spans="1:2">
      <c r="A330" s="9" t="s">
        <v>1180</v>
      </c>
      <c r="B330" s="10">
        <v>5180</v>
      </c>
    </row>
    <row r="331" spans="1:2">
      <c r="A331" s="9" t="s">
        <v>1647</v>
      </c>
      <c r="B331" s="10">
        <v>76</v>
      </c>
    </row>
    <row r="332" spans="1:2">
      <c r="A332" s="9" t="s">
        <v>913</v>
      </c>
      <c r="B332" s="10">
        <v>91</v>
      </c>
    </row>
    <row r="333" spans="1:2">
      <c r="A333" s="9" t="s">
        <v>278</v>
      </c>
      <c r="B333" s="10">
        <v>126</v>
      </c>
    </row>
    <row r="334" spans="1:2">
      <c r="A334" s="9" t="s">
        <v>942</v>
      </c>
      <c r="B334" s="10">
        <v>439</v>
      </c>
    </row>
    <row r="335" spans="1:2">
      <c r="A335" s="9" t="s">
        <v>34</v>
      </c>
      <c r="B335" s="10">
        <v>174</v>
      </c>
    </row>
    <row r="336" spans="1:2">
      <c r="A336" s="9" t="s">
        <v>1328</v>
      </c>
      <c r="B336" s="10">
        <v>375</v>
      </c>
    </row>
    <row r="337" spans="1:2">
      <c r="A337" s="9" t="s">
        <v>344</v>
      </c>
      <c r="B337" s="10">
        <v>51</v>
      </c>
    </row>
    <row r="338" spans="1:2">
      <c r="A338" s="9" t="s">
        <v>1232</v>
      </c>
      <c r="B338" s="10">
        <v>1629</v>
      </c>
    </row>
    <row r="339" spans="1:2">
      <c r="A339" s="9" t="s">
        <v>670</v>
      </c>
      <c r="B339" s="10">
        <v>75</v>
      </c>
    </row>
    <row r="340" spans="1:2">
      <c r="A340" s="9" t="s">
        <v>700</v>
      </c>
      <c r="B340" s="10">
        <v>307</v>
      </c>
    </row>
    <row r="341" spans="1:2">
      <c r="A341" s="9" t="s">
        <v>1651</v>
      </c>
      <c r="B341" s="10">
        <v>19</v>
      </c>
    </row>
    <row r="342" spans="1:2">
      <c r="A342" s="9" t="s">
        <v>1954</v>
      </c>
      <c r="B342" s="10">
        <v>266</v>
      </c>
    </row>
    <row r="343" spans="1:2">
      <c r="A343" s="9" t="s">
        <v>1129</v>
      </c>
      <c r="B343" s="10">
        <v>49</v>
      </c>
    </row>
    <row r="344" spans="1:2">
      <c r="A344" s="9" t="s">
        <v>1072</v>
      </c>
      <c r="B344" s="10">
        <v>35</v>
      </c>
    </row>
    <row r="345" spans="1:2">
      <c r="A345" s="9" t="s">
        <v>272</v>
      </c>
      <c r="B345" s="10">
        <v>676</v>
      </c>
    </row>
    <row r="346" spans="1:2">
      <c r="A346" s="9" t="s">
        <v>726</v>
      </c>
      <c r="B346" s="10">
        <v>1095</v>
      </c>
    </row>
    <row r="347" spans="1:2">
      <c r="A347" s="9" t="s">
        <v>458</v>
      </c>
      <c r="B347" s="10">
        <v>4498</v>
      </c>
    </row>
    <row r="348" spans="1:2">
      <c r="A348" s="9" t="s">
        <v>1844</v>
      </c>
      <c r="B348" s="10">
        <v>191</v>
      </c>
    </row>
    <row r="349" spans="1:2">
      <c r="A349" s="9" t="s">
        <v>1842</v>
      </c>
      <c r="B349" s="10">
        <v>236</v>
      </c>
    </row>
    <row r="350" spans="1:2">
      <c r="A350" s="9" t="s">
        <v>1446</v>
      </c>
      <c r="B350" s="10">
        <v>116</v>
      </c>
    </row>
    <row r="351" spans="1:2">
      <c r="A351" s="9" t="s">
        <v>696</v>
      </c>
      <c r="B351" s="10">
        <v>5168</v>
      </c>
    </row>
    <row r="352" spans="1:2">
      <c r="A352" s="9" t="s">
        <v>1589</v>
      </c>
      <c r="B352" s="10">
        <v>676</v>
      </c>
    </row>
    <row r="353" spans="1:2">
      <c r="A353" s="9" t="s">
        <v>1938</v>
      </c>
      <c r="B353" s="10">
        <v>1548</v>
      </c>
    </row>
    <row r="354" spans="1:2">
      <c r="A354" s="9" t="s">
        <v>748</v>
      </c>
      <c r="B354" s="10">
        <v>3779</v>
      </c>
    </row>
    <row r="355" spans="1:2">
      <c r="A355" s="9" t="s">
        <v>1030</v>
      </c>
      <c r="B355" s="10">
        <v>2443</v>
      </c>
    </row>
    <row r="356" spans="1:2">
      <c r="A356" s="9" t="s">
        <v>388</v>
      </c>
      <c r="B356" s="10">
        <v>955</v>
      </c>
    </row>
    <row r="357" spans="1:2">
      <c r="A357" s="9" t="s">
        <v>2006</v>
      </c>
      <c r="B357" s="10">
        <v>226</v>
      </c>
    </row>
    <row r="358" spans="1:2">
      <c r="A358" s="9" t="s">
        <v>836</v>
      </c>
      <c r="B358" s="10">
        <v>1608</v>
      </c>
    </row>
    <row r="359" spans="1:2">
      <c r="A359" s="9" t="s">
        <v>1172</v>
      </c>
      <c r="B359" s="10">
        <v>1790</v>
      </c>
    </row>
    <row r="360" spans="1:2">
      <c r="A360" s="9" t="s">
        <v>2025</v>
      </c>
      <c r="B360" s="10">
        <v>1122</v>
      </c>
    </row>
    <row r="361" spans="1:2">
      <c r="A361" s="9" t="s">
        <v>151</v>
      </c>
      <c r="B361" s="10">
        <v>75</v>
      </c>
    </row>
    <row r="362" spans="1:2">
      <c r="A362" s="9" t="s">
        <v>865</v>
      </c>
      <c r="B362" s="10">
        <v>484</v>
      </c>
    </row>
    <row r="363" spans="1:2">
      <c r="A363" s="9" t="s">
        <v>1975</v>
      </c>
      <c r="B363" s="10">
        <v>252</v>
      </c>
    </row>
    <row r="364" spans="1:2">
      <c r="A364" s="9" t="s">
        <v>540</v>
      </c>
      <c r="B364" s="10">
        <v>53</v>
      </c>
    </row>
    <row r="365" spans="1:2">
      <c r="A365" s="9" t="s">
        <v>903</v>
      </c>
      <c r="B365" s="10">
        <v>2526</v>
      </c>
    </row>
    <row r="366" spans="1:2">
      <c r="A366" s="9" t="s">
        <v>608</v>
      </c>
      <c r="B366" s="10">
        <v>91</v>
      </c>
    </row>
    <row r="367" spans="1:2">
      <c r="A367" s="9" t="s">
        <v>219</v>
      </c>
      <c r="B367" s="10">
        <v>71</v>
      </c>
    </row>
    <row r="368" spans="1:2">
      <c r="A368" s="9" t="s">
        <v>536</v>
      </c>
      <c r="B368" s="10">
        <v>250</v>
      </c>
    </row>
    <row r="369" spans="1:2">
      <c r="A369" s="9" t="s">
        <v>1526</v>
      </c>
      <c r="B369" s="10">
        <v>34</v>
      </c>
    </row>
    <row r="370" spans="1:2">
      <c r="A370" s="9" t="s">
        <v>66</v>
      </c>
      <c r="B370" s="10">
        <v>100</v>
      </c>
    </row>
    <row r="371" spans="1:2">
      <c r="A371" s="9" t="s">
        <v>1160</v>
      </c>
      <c r="B371" s="10">
        <v>126</v>
      </c>
    </row>
    <row r="372" spans="1:2">
      <c r="A372" s="9" t="s">
        <v>636</v>
      </c>
      <c r="B372" s="10">
        <v>10</v>
      </c>
    </row>
    <row r="373" spans="1:2">
      <c r="A373" s="9" t="s">
        <v>1354</v>
      </c>
      <c r="B373" s="10">
        <v>504</v>
      </c>
    </row>
    <row r="374" spans="1:2">
      <c r="A374" s="9" t="s">
        <v>1703</v>
      </c>
      <c r="B374" s="10">
        <v>1758</v>
      </c>
    </row>
    <row r="375" spans="1:2">
      <c r="A375" s="9" t="s">
        <v>510</v>
      </c>
      <c r="B375" s="10">
        <v>2551</v>
      </c>
    </row>
    <row r="376" spans="1:2">
      <c r="A376" s="9" t="s">
        <v>1834</v>
      </c>
      <c r="B376" s="10">
        <v>159</v>
      </c>
    </row>
    <row r="377" spans="1:2">
      <c r="A377" s="9" t="s">
        <v>328</v>
      </c>
      <c r="B377" s="10">
        <v>115</v>
      </c>
    </row>
    <row r="378" spans="1:2">
      <c r="A378" s="9" t="s">
        <v>1001</v>
      </c>
      <c r="B378" s="10">
        <v>113</v>
      </c>
    </row>
    <row r="379" spans="1:2">
      <c r="A379" s="9" t="s">
        <v>1127</v>
      </c>
      <c r="B379" s="10">
        <v>395</v>
      </c>
    </row>
    <row r="380" spans="1:2">
      <c r="A380" s="9" t="s">
        <v>843</v>
      </c>
      <c r="B380" s="10">
        <v>1604</v>
      </c>
    </row>
    <row r="381" spans="1:2">
      <c r="A381" s="9" t="s">
        <v>1111</v>
      </c>
      <c r="B381" s="10">
        <v>2218</v>
      </c>
    </row>
    <row r="382" spans="1:2">
      <c r="A382" s="9" t="s">
        <v>1733</v>
      </c>
      <c r="B382" s="10">
        <v>1</v>
      </c>
    </row>
    <row r="383" spans="1:2">
      <c r="A383" s="9" t="s">
        <v>1036</v>
      </c>
      <c r="B383" s="10">
        <v>268</v>
      </c>
    </row>
    <row r="384" spans="1:2">
      <c r="A384" s="9" t="s">
        <v>596</v>
      </c>
      <c r="B384" s="10">
        <v>1894</v>
      </c>
    </row>
    <row r="385" spans="1:2">
      <c r="A385" s="9" t="s">
        <v>1629</v>
      </c>
      <c r="B385" s="10">
        <v>185</v>
      </c>
    </row>
    <row r="386" spans="1:2">
      <c r="A386" s="9" t="s">
        <v>241</v>
      </c>
      <c r="B386" s="10">
        <v>2331</v>
      </c>
    </row>
    <row r="387" spans="1:2">
      <c r="A387" s="9" t="s">
        <v>1963</v>
      </c>
      <c r="B387" s="10">
        <v>1573</v>
      </c>
    </row>
    <row r="388" spans="1:2">
      <c r="A388" s="9" t="s">
        <v>420</v>
      </c>
      <c r="B388" s="10">
        <v>340</v>
      </c>
    </row>
    <row r="389" spans="1:2">
      <c r="A389" s="9" t="s">
        <v>1713</v>
      </c>
      <c r="B389" s="10">
        <v>3533</v>
      </c>
    </row>
    <row r="390" spans="1:2">
      <c r="A390" s="9" t="s">
        <v>1358</v>
      </c>
      <c r="B390" s="10">
        <v>390</v>
      </c>
    </row>
    <row r="391" spans="1:2">
      <c r="A391" s="9" t="s">
        <v>491</v>
      </c>
      <c r="B391" s="10">
        <v>1539</v>
      </c>
    </row>
    <row r="392" spans="1:2">
      <c r="A392" s="9" t="s">
        <v>326</v>
      </c>
      <c r="B392" s="10">
        <v>50</v>
      </c>
    </row>
    <row r="393" spans="1:2">
      <c r="A393" s="9" t="s">
        <v>1981</v>
      </c>
      <c r="B393" s="10">
        <v>140</v>
      </c>
    </row>
    <row r="394" spans="1:2">
      <c r="A394" s="9" t="s">
        <v>495</v>
      </c>
      <c r="B394" s="10">
        <v>2179</v>
      </c>
    </row>
    <row r="395" spans="1:2">
      <c r="A395" s="9" t="s">
        <v>1988</v>
      </c>
      <c r="B395" s="10">
        <v>742</v>
      </c>
    </row>
    <row r="396" spans="1:2">
      <c r="A396" s="9" t="s">
        <v>984</v>
      </c>
      <c r="B396" s="10">
        <v>16</v>
      </c>
    </row>
    <row r="397" spans="1:2">
      <c r="A397" s="9" t="s">
        <v>1262</v>
      </c>
      <c r="B397" s="10">
        <v>6406</v>
      </c>
    </row>
    <row r="398" spans="1:2">
      <c r="A398" s="9" t="s">
        <v>450</v>
      </c>
      <c r="B398" s="10">
        <v>13</v>
      </c>
    </row>
    <row r="399" spans="1:2">
      <c r="A399" s="9" t="s">
        <v>1046</v>
      </c>
      <c r="B399" s="10">
        <v>2072</v>
      </c>
    </row>
    <row r="400" spans="1:2">
      <c r="A400" s="9" t="s">
        <v>1164</v>
      </c>
      <c r="B400" s="10">
        <v>3177</v>
      </c>
    </row>
    <row r="401" spans="1:2">
      <c r="A401" s="9" t="s">
        <v>1324</v>
      </c>
      <c r="B401" s="10">
        <v>194</v>
      </c>
    </row>
    <row r="402" spans="1:2">
      <c r="A402" s="9" t="s">
        <v>1534</v>
      </c>
      <c r="B402" s="10">
        <v>366</v>
      </c>
    </row>
    <row r="403" spans="1:2">
      <c r="A403" s="9" t="s">
        <v>1458</v>
      </c>
      <c r="B403" s="10">
        <v>125</v>
      </c>
    </row>
    <row r="404" spans="1:2">
      <c r="A404" s="9" t="s">
        <v>468</v>
      </c>
      <c r="B404" s="10">
        <v>2053</v>
      </c>
    </row>
    <row r="405" spans="1:2">
      <c r="A405" s="9" t="s">
        <v>334</v>
      </c>
      <c r="B405" s="10">
        <v>1071</v>
      </c>
    </row>
    <row r="406" spans="1:2">
      <c r="A406" s="9" t="s">
        <v>105</v>
      </c>
      <c r="B406" s="10">
        <v>4306</v>
      </c>
    </row>
    <row r="407" spans="1:2">
      <c r="A407" s="9" t="s">
        <v>1764</v>
      </c>
      <c r="B407" s="10">
        <v>898</v>
      </c>
    </row>
    <row r="408" spans="1:2">
      <c r="A408" s="9" t="s">
        <v>115</v>
      </c>
      <c r="B408" s="10">
        <v>16</v>
      </c>
    </row>
    <row r="409" spans="1:2">
      <c r="A409" s="9" t="s">
        <v>1300</v>
      </c>
      <c r="B409" s="10">
        <v>750</v>
      </c>
    </row>
    <row r="410" spans="1:2">
      <c r="A410" s="9" t="s">
        <v>1143</v>
      </c>
      <c r="B410" s="10">
        <v>762</v>
      </c>
    </row>
    <row r="411" spans="1:2">
      <c r="A411" s="9" t="s">
        <v>1224</v>
      </c>
      <c r="B411" s="10">
        <v>102</v>
      </c>
    </row>
    <row r="412" spans="1:2">
      <c r="A412" s="9" t="s">
        <v>1362</v>
      </c>
      <c r="B412" s="10">
        <v>77</v>
      </c>
    </row>
    <row r="413" spans="1:2">
      <c r="A413" s="9" t="s">
        <v>1057</v>
      </c>
      <c r="B413" s="10">
        <v>347</v>
      </c>
    </row>
    <row r="414" spans="1:2">
      <c r="A414" s="9" t="s">
        <v>1178</v>
      </c>
      <c r="B414" s="10">
        <v>244</v>
      </c>
    </row>
    <row r="415" spans="1:2">
      <c r="A415" s="9" t="s">
        <v>1490</v>
      </c>
      <c r="B415" s="10">
        <v>524</v>
      </c>
    </row>
    <row r="416" spans="1:2">
      <c r="A416" s="9" t="s">
        <v>1258</v>
      </c>
      <c r="B416" s="10">
        <v>383</v>
      </c>
    </row>
    <row r="417" spans="1:2">
      <c r="A417" s="9" t="s">
        <v>477</v>
      </c>
      <c r="B417" s="10">
        <v>354</v>
      </c>
    </row>
    <row r="418" spans="1:2">
      <c r="A418" s="9" t="s">
        <v>497</v>
      </c>
      <c r="B418" s="10">
        <v>138</v>
      </c>
    </row>
    <row r="419" spans="1:2">
      <c r="A419" s="9" t="s">
        <v>1093</v>
      </c>
      <c r="B419" s="10">
        <v>1979</v>
      </c>
    </row>
    <row r="420" spans="1:2">
      <c r="A420" s="9" t="s">
        <v>72</v>
      </c>
      <c r="B420" s="10">
        <v>135</v>
      </c>
    </row>
    <row r="421" spans="1:2">
      <c r="A421" s="9" t="s">
        <v>506</v>
      </c>
      <c r="B421" s="10">
        <v>943</v>
      </c>
    </row>
    <row r="422" spans="1:2">
      <c r="A422" s="9" t="s">
        <v>1573</v>
      </c>
      <c r="B422" s="10">
        <v>3410</v>
      </c>
    </row>
    <row r="423" spans="1:2">
      <c r="A423" s="9" t="s">
        <v>1579</v>
      </c>
      <c r="B423" s="10">
        <v>5139</v>
      </c>
    </row>
    <row r="424" spans="1:2">
      <c r="A424" s="9" t="s">
        <v>485</v>
      </c>
      <c r="B424" s="10">
        <v>1815</v>
      </c>
    </row>
    <row r="425" spans="1:2">
      <c r="A425" s="9" t="s">
        <v>1131</v>
      </c>
      <c r="B425" s="10">
        <v>180</v>
      </c>
    </row>
    <row r="426" spans="1:2">
      <c r="A426" s="9" t="s">
        <v>96</v>
      </c>
      <c r="B426" s="10">
        <v>1606</v>
      </c>
    </row>
    <row r="427" spans="1:2">
      <c r="A427" s="9" t="s">
        <v>546</v>
      </c>
      <c r="B427" s="10">
        <v>1884</v>
      </c>
    </row>
    <row r="428" spans="1:2">
      <c r="A428" s="9" t="s">
        <v>1693</v>
      </c>
      <c r="B428" s="10">
        <v>22</v>
      </c>
    </row>
    <row r="429" spans="1:2">
      <c r="A429" s="9" t="s">
        <v>1405</v>
      </c>
      <c r="B429" s="10">
        <v>147</v>
      </c>
    </row>
    <row r="430" spans="1:2">
      <c r="A430" s="9" t="s">
        <v>1868</v>
      </c>
      <c r="B430" s="10">
        <v>156</v>
      </c>
    </row>
    <row r="431" spans="1:2">
      <c r="A431" s="9" t="s">
        <v>845</v>
      </c>
      <c r="B431" s="10">
        <v>454</v>
      </c>
    </row>
    <row r="432" spans="1:2">
      <c r="A432" s="9" t="s">
        <v>274</v>
      </c>
      <c r="B432" s="10">
        <v>361</v>
      </c>
    </row>
    <row r="433" spans="1:2">
      <c r="A433" s="9" t="s">
        <v>895</v>
      </c>
      <c r="B433" s="10">
        <v>162</v>
      </c>
    </row>
    <row r="434" spans="1:2">
      <c r="A434" s="9" t="s">
        <v>1731</v>
      </c>
      <c r="B434" s="10">
        <v>307</v>
      </c>
    </row>
    <row r="435" spans="1:2">
      <c r="A435" s="9" t="s">
        <v>186</v>
      </c>
      <c r="B435" s="10">
        <v>17</v>
      </c>
    </row>
    <row r="436" spans="1:2">
      <c r="A436" s="9" t="s">
        <v>1666</v>
      </c>
      <c r="B436" s="10">
        <v>133</v>
      </c>
    </row>
    <row r="437" spans="1:2">
      <c r="A437" s="9" t="s">
        <v>402</v>
      </c>
      <c r="B437" s="10">
        <v>1130</v>
      </c>
    </row>
    <row r="438" spans="1:2">
      <c r="A438" s="9" t="s">
        <v>146</v>
      </c>
      <c r="B438" s="10">
        <v>1</v>
      </c>
    </row>
    <row r="439" spans="1:2">
      <c r="A439" s="9" t="s">
        <v>1411</v>
      </c>
      <c r="B439" s="10">
        <v>134</v>
      </c>
    </row>
    <row r="440" spans="1:2">
      <c r="A440" s="9" t="s">
        <v>722</v>
      </c>
      <c r="B440" s="10">
        <v>2283</v>
      </c>
    </row>
    <row r="441" spans="1:2">
      <c r="A441" s="9" t="s">
        <v>1709</v>
      </c>
      <c r="B441" s="10">
        <v>261</v>
      </c>
    </row>
    <row r="442" spans="1:2">
      <c r="A442" s="9" t="s">
        <v>1336</v>
      </c>
      <c r="B442" s="10">
        <v>18</v>
      </c>
    </row>
    <row r="443" spans="1:2">
      <c r="A443" s="9" t="s">
        <v>1619</v>
      </c>
      <c r="B443" s="10">
        <v>7</v>
      </c>
    </row>
    <row r="444" spans="1:2">
      <c r="A444" s="9" t="s">
        <v>1174</v>
      </c>
      <c r="B444" s="10">
        <v>3596</v>
      </c>
    </row>
    <row r="445" spans="1:2">
      <c r="A445" s="9" t="s">
        <v>1611</v>
      </c>
      <c r="B445" s="10">
        <v>31</v>
      </c>
    </row>
    <row r="446" spans="1:2">
      <c r="A446" s="9" t="s">
        <v>1766</v>
      </c>
      <c r="B446" s="10">
        <v>300</v>
      </c>
    </row>
    <row r="447" spans="1:2">
      <c r="A447" s="9" t="s">
        <v>376</v>
      </c>
      <c r="B447" s="10">
        <v>157</v>
      </c>
    </row>
    <row r="448" spans="1:2">
      <c r="A448" s="9" t="s">
        <v>1170</v>
      </c>
      <c r="B448" s="10">
        <v>85</v>
      </c>
    </row>
    <row r="449" spans="1:2">
      <c r="A449" s="9" t="s">
        <v>1401</v>
      </c>
      <c r="B449" s="10">
        <v>1657</v>
      </c>
    </row>
    <row r="450" spans="1:2">
      <c r="A450" s="9" t="s">
        <v>1384</v>
      </c>
      <c r="B450" s="10">
        <v>4428</v>
      </c>
    </row>
    <row r="451" spans="1:2">
      <c r="A451" s="9" t="s">
        <v>1613</v>
      </c>
      <c r="B451" s="10">
        <v>45</v>
      </c>
    </row>
    <row r="452" spans="1:2">
      <c r="A452" s="9" t="s">
        <v>56</v>
      </c>
      <c r="B452" s="10">
        <v>55</v>
      </c>
    </row>
    <row r="453" spans="1:2">
      <c r="A453" s="9" t="s">
        <v>123</v>
      </c>
      <c r="B453" s="10">
        <v>88</v>
      </c>
    </row>
    <row r="454" spans="1:2">
      <c r="A454" s="9" t="s">
        <v>444</v>
      </c>
      <c r="B454" s="10">
        <v>156</v>
      </c>
    </row>
    <row r="455" spans="1:2">
      <c r="A455" s="9" t="s">
        <v>1276</v>
      </c>
      <c r="B455" s="10">
        <v>55</v>
      </c>
    </row>
    <row r="456" spans="1:2">
      <c r="A456" s="9" t="s">
        <v>816</v>
      </c>
      <c r="B456" s="10">
        <v>67</v>
      </c>
    </row>
    <row r="457" spans="1:2">
      <c r="A457" s="9" t="s">
        <v>1852</v>
      </c>
      <c r="B457" s="10">
        <v>296</v>
      </c>
    </row>
    <row r="458" spans="1:2">
      <c r="A458" s="9" t="s">
        <v>921</v>
      </c>
      <c r="B458" s="10">
        <v>249</v>
      </c>
    </row>
    <row r="459" spans="1:2">
      <c r="A459" s="9" t="s">
        <v>806</v>
      </c>
      <c r="B459" s="10">
        <v>127</v>
      </c>
    </row>
    <row r="460" spans="1:2">
      <c r="A460" s="9" t="s">
        <v>830</v>
      </c>
      <c r="B460" s="10">
        <v>1152</v>
      </c>
    </row>
    <row r="461" spans="1:2">
      <c r="A461" s="9" t="s">
        <v>229</v>
      </c>
      <c r="B461" s="10">
        <v>106</v>
      </c>
    </row>
    <row r="462" spans="1:2">
      <c r="A462" s="9" t="s">
        <v>1158</v>
      </c>
      <c r="B462" s="10">
        <v>221</v>
      </c>
    </row>
    <row r="463" spans="1:2">
      <c r="A463" s="9" t="s">
        <v>142</v>
      </c>
      <c r="B463" s="10">
        <v>2431</v>
      </c>
    </row>
    <row r="464" spans="1:2">
      <c r="A464" s="9" t="s">
        <v>1314</v>
      </c>
      <c r="B464" s="10">
        <v>2604</v>
      </c>
    </row>
    <row r="465" spans="1:2">
      <c r="A465" s="9" t="s">
        <v>1658</v>
      </c>
      <c r="B465" s="10">
        <v>2805</v>
      </c>
    </row>
    <row r="466" spans="1:2">
      <c r="A466" s="9" t="s">
        <v>1015</v>
      </c>
      <c r="B466" s="10">
        <v>1572</v>
      </c>
    </row>
    <row r="467" spans="1:2">
      <c r="A467" s="9" t="s">
        <v>1538</v>
      </c>
      <c r="B467" s="10">
        <v>270</v>
      </c>
    </row>
    <row r="468" spans="1:2">
      <c r="A468" s="9" t="s">
        <v>966</v>
      </c>
      <c r="B468" s="10">
        <v>105</v>
      </c>
    </row>
    <row r="469" spans="1:2">
      <c r="A469" s="9" t="s">
        <v>772</v>
      </c>
      <c r="B469" s="10">
        <v>2875</v>
      </c>
    </row>
    <row r="470" spans="1:2">
      <c r="A470" s="9" t="s">
        <v>31</v>
      </c>
      <c r="B470" s="10">
        <v>53</v>
      </c>
    </row>
    <row r="471" spans="1:2">
      <c r="A471" s="9" t="s">
        <v>776</v>
      </c>
      <c r="B471" s="10">
        <v>191</v>
      </c>
    </row>
    <row r="472" spans="1:2">
      <c r="A472" s="9" t="s">
        <v>1717</v>
      </c>
      <c r="B472" s="10">
        <v>132</v>
      </c>
    </row>
    <row r="473" spans="1:2">
      <c r="A473" s="9" t="s">
        <v>322</v>
      </c>
      <c r="B473" s="10">
        <v>117</v>
      </c>
    </row>
    <row r="474" spans="1:2">
      <c r="A474" s="9" t="s">
        <v>2015</v>
      </c>
      <c r="B474" s="10">
        <v>842</v>
      </c>
    </row>
    <row r="475" spans="1:2">
      <c r="A475" s="9" t="s">
        <v>802</v>
      </c>
      <c r="B475" s="10">
        <v>25</v>
      </c>
    </row>
    <row r="476" spans="1:2">
      <c r="A476" s="9" t="s">
        <v>582</v>
      </c>
      <c r="B476" s="10">
        <v>86</v>
      </c>
    </row>
    <row r="477" spans="1:2">
      <c r="A477" s="9" t="s">
        <v>861</v>
      </c>
      <c r="B477" s="10">
        <v>435</v>
      </c>
    </row>
    <row r="478" spans="1:2">
      <c r="A478" s="9" t="s">
        <v>1752</v>
      </c>
      <c r="B478" s="10">
        <v>65</v>
      </c>
    </row>
    <row r="479" spans="1:2">
      <c r="A479" s="9" t="s">
        <v>1409</v>
      </c>
      <c r="B479" s="10">
        <v>926</v>
      </c>
    </row>
    <row r="480" spans="1:2">
      <c r="A480" s="9" t="s">
        <v>522</v>
      </c>
      <c r="B480" s="10">
        <v>92</v>
      </c>
    </row>
    <row r="481" spans="1:2">
      <c r="A481" s="9" t="s">
        <v>406</v>
      </c>
      <c r="B481" s="10">
        <v>2739</v>
      </c>
    </row>
    <row r="482" spans="1:2">
      <c r="A482" s="9" t="s">
        <v>857</v>
      </c>
      <c r="B482" s="10">
        <v>3015</v>
      </c>
    </row>
    <row r="483" spans="1:2">
      <c r="A483" s="9" t="s">
        <v>501</v>
      </c>
      <c r="B483" s="10">
        <v>3594</v>
      </c>
    </row>
    <row r="484" spans="1:2">
      <c r="A484" s="9" t="s">
        <v>1699</v>
      </c>
      <c r="B484" s="10">
        <v>165</v>
      </c>
    </row>
    <row r="485" spans="1:2">
      <c r="A485" s="9" t="s">
        <v>1756</v>
      </c>
      <c r="B485" s="10">
        <v>85</v>
      </c>
    </row>
    <row r="486" spans="1:2">
      <c r="A486" s="9" t="s">
        <v>1996</v>
      </c>
      <c r="B486" s="10">
        <v>381</v>
      </c>
    </row>
    <row r="487" spans="1:2">
      <c r="A487" s="9" t="s">
        <v>730</v>
      </c>
      <c r="B487" s="10">
        <v>1297</v>
      </c>
    </row>
    <row r="488" spans="1:2">
      <c r="A488" s="9" t="s">
        <v>1375</v>
      </c>
      <c r="B488" s="10">
        <v>419</v>
      </c>
    </row>
    <row r="489" spans="1:2">
      <c r="A489" s="9" t="s">
        <v>744</v>
      </c>
      <c r="B489" s="10">
        <v>25</v>
      </c>
    </row>
    <row r="490" spans="1:2">
      <c r="A490" s="9" t="s">
        <v>576</v>
      </c>
      <c r="B490" s="10">
        <v>107</v>
      </c>
    </row>
    <row r="491" spans="1:2">
      <c r="A491" s="9" t="s">
        <v>1998</v>
      </c>
      <c r="B491" s="10">
        <v>4405</v>
      </c>
    </row>
    <row r="492" spans="1:2">
      <c r="A492" s="9" t="s">
        <v>1552</v>
      </c>
      <c r="B492" s="10">
        <v>1518</v>
      </c>
    </row>
    <row r="493" spans="1:2">
      <c r="A493" s="9" t="s">
        <v>1005</v>
      </c>
      <c r="B493" s="10">
        <v>173</v>
      </c>
    </row>
    <row r="494" spans="1:2">
      <c r="A494" s="9" t="s">
        <v>436</v>
      </c>
      <c r="B494" s="10">
        <v>243</v>
      </c>
    </row>
    <row r="495" spans="1:2">
      <c r="A495" s="9" t="s">
        <v>380</v>
      </c>
      <c r="B495" s="10">
        <v>1396</v>
      </c>
    </row>
    <row r="496" spans="1:2">
      <c r="A496" s="9" t="s">
        <v>182</v>
      </c>
      <c r="B496" s="10">
        <v>4065</v>
      </c>
    </row>
    <row r="497" spans="1:2">
      <c r="A497" s="9" t="s">
        <v>1967</v>
      </c>
      <c r="B497" s="10">
        <v>93</v>
      </c>
    </row>
    <row r="498" spans="1:2">
      <c r="A498" s="9" t="s">
        <v>682</v>
      </c>
      <c r="B498" s="10">
        <v>31</v>
      </c>
    </row>
    <row r="499" spans="1:2">
      <c r="A499" s="9" t="s">
        <v>1431</v>
      </c>
      <c r="B499" s="10">
        <v>889</v>
      </c>
    </row>
    <row r="500" spans="1:2">
      <c r="A500" s="9" t="s">
        <v>1540</v>
      </c>
      <c r="B500" s="10">
        <v>114</v>
      </c>
    </row>
    <row r="501" spans="1:2">
      <c r="A501" s="9" t="s">
        <v>1894</v>
      </c>
      <c r="B501" s="10">
        <v>112</v>
      </c>
    </row>
    <row r="502" spans="1:2">
      <c r="A502" s="9" t="s">
        <v>618</v>
      </c>
      <c r="B502" s="10">
        <v>29</v>
      </c>
    </row>
    <row r="503" spans="1:2">
      <c r="A503" s="9" t="s">
        <v>782</v>
      </c>
      <c r="B503" s="10">
        <v>112</v>
      </c>
    </row>
    <row r="504" spans="1:2">
      <c r="A504" s="9" t="s">
        <v>1042</v>
      </c>
      <c r="B504" s="10">
        <v>120</v>
      </c>
    </row>
    <row r="505" spans="1:2">
      <c r="A505" s="9" t="s">
        <v>1913</v>
      </c>
      <c r="B505" s="10">
        <v>78</v>
      </c>
    </row>
    <row r="506" spans="1:2">
      <c r="A506" s="9" t="s">
        <v>311</v>
      </c>
      <c r="B506" s="10">
        <v>533</v>
      </c>
    </row>
    <row r="507" spans="1:2">
      <c r="A507" s="9" t="s">
        <v>1788</v>
      </c>
      <c r="B507" s="10">
        <v>12</v>
      </c>
    </row>
    <row r="508" spans="1:2">
      <c r="A508" s="9" t="s">
        <v>1802</v>
      </c>
      <c r="B508" s="10">
        <v>52</v>
      </c>
    </row>
    <row r="509" spans="1:2">
      <c r="A509" s="9" t="s">
        <v>863</v>
      </c>
      <c r="B509" s="10">
        <v>645</v>
      </c>
    </row>
    <row r="510" spans="1:2">
      <c r="A510" s="9" t="s">
        <v>1003</v>
      </c>
      <c r="B510" s="10">
        <v>2756</v>
      </c>
    </row>
    <row r="511" spans="1:2">
      <c r="A511" s="9" t="s">
        <v>1705</v>
      </c>
      <c r="B511" s="10">
        <v>94</v>
      </c>
    </row>
    <row r="512" spans="1:2">
      <c r="A512" s="9" t="s">
        <v>1312</v>
      </c>
      <c r="B512" s="10">
        <v>2266</v>
      </c>
    </row>
    <row r="513" spans="1:2">
      <c r="A513" s="9" t="s">
        <v>867</v>
      </c>
      <c r="B513" s="10">
        <v>154</v>
      </c>
    </row>
    <row r="514" spans="1:2">
      <c r="A514" s="9" t="s">
        <v>111</v>
      </c>
      <c r="B514" s="10">
        <v>165</v>
      </c>
    </row>
    <row r="515" spans="1:2">
      <c r="A515" s="9" t="s">
        <v>120</v>
      </c>
      <c r="B515" s="10">
        <v>134</v>
      </c>
    </row>
    <row r="516" spans="1:2">
      <c r="A516" s="9" t="s">
        <v>2017</v>
      </c>
      <c r="B516" s="10">
        <v>2043</v>
      </c>
    </row>
    <row r="517" spans="1:2">
      <c r="A517" s="9" t="s">
        <v>410</v>
      </c>
      <c r="B517" s="10">
        <v>3537</v>
      </c>
    </row>
    <row r="518" spans="1:2">
      <c r="A518" s="9" t="s">
        <v>1504</v>
      </c>
      <c r="B518" s="10">
        <v>980</v>
      </c>
    </row>
    <row r="519" spans="1:2">
      <c r="A519" s="9" t="s">
        <v>1084</v>
      </c>
      <c r="B519" s="10">
        <v>1773</v>
      </c>
    </row>
    <row r="520" spans="1:2">
      <c r="A520" s="9" t="s">
        <v>800</v>
      </c>
      <c r="B520" s="10">
        <v>441</v>
      </c>
    </row>
    <row r="521" spans="1:2">
      <c r="A521" s="9" t="s">
        <v>1147</v>
      </c>
      <c r="B521" s="10">
        <v>2779</v>
      </c>
    </row>
    <row r="522" spans="1:2">
      <c r="A522" s="9" t="s">
        <v>684</v>
      </c>
      <c r="B522" s="10">
        <v>108</v>
      </c>
    </row>
    <row r="523" spans="1:2">
      <c r="A523" s="9" t="s">
        <v>200</v>
      </c>
      <c r="B523" s="10">
        <v>1684</v>
      </c>
    </row>
    <row r="524" spans="1:2">
      <c r="A524" s="9" t="s">
        <v>1413</v>
      </c>
      <c r="B524" s="10">
        <v>269</v>
      </c>
    </row>
    <row r="525" spans="1:2">
      <c r="A525" s="9" t="s">
        <v>1296</v>
      </c>
      <c r="B525" s="10">
        <v>154</v>
      </c>
    </row>
    <row r="526" spans="1:2">
      <c r="A526" s="9" t="s">
        <v>340</v>
      </c>
      <c r="B526" s="10">
        <v>135</v>
      </c>
    </row>
    <row r="527" spans="1:2">
      <c r="A527" s="9" t="s">
        <v>940</v>
      </c>
      <c r="B527" s="10">
        <v>186</v>
      </c>
    </row>
    <row r="528" spans="1:2">
      <c r="A528" s="9" t="s">
        <v>1011</v>
      </c>
      <c r="B528" s="10">
        <v>9</v>
      </c>
    </row>
    <row r="529" spans="1:2">
      <c r="A529" s="9" t="s">
        <v>1292</v>
      </c>
      <c r="B529" s="10">
        <v>62</v>
      </c>
    </row>
    <row r="530" spans="1:2">
      <c r="A530" s="9" t="s">
        <v>676</v>
      </c>
      <c r="B530" s="10">
        <v>3811</v>
      </c>
    </row>
    <row r="531" spans="1:2">
      <c r="A531" s="9" t="s">
        <v>1750</v>
      </c>
      <c r="B531" s="10">
        <v>63</v>
      </c>
    </row>
    <row r="532" spans="1:2">
      <c r="A532" s="9" t="s">
        <v>1532</v>
      </c>
      <c r="B532" s="10">
        <v>614</v>
      </c>
    </row>
    <row r="533" spans="1:2">
      <c r="A533" s="9" t="s">
        <v>1200</v>
      </c>
      <c r="B533" s="10">
        <v>245</v>
      </c>
    </row>
    <row r="534" spans="1:2">
      <c r="A534" s="9" t="s">
        <v>1184</v>
      </c>
      <c r="B534" s="10">
        <v>2725</v>
      </c>
    </row>
    <row r="535" spans="1:2">
      <c r="A535" s="9" t="s">
        <v>1238</v>
      </c>
      <c r="B535" s="10">
        <v>2409</v>
      </c>
    </row>
    <row r="536" spans="1:2">
      <c r="A536" s="9" t="s">
        <v>305</v>
      </c>
      <c r="B536" s="10">
        <v>672</v>
      </c>
    </row>
    <row r="537" spans="1:2">
      <c r="A537" s="9" t="s">
        <v>530</v>
      </c>
      <c r="B537" s="10">
        <v>41</v>
      </c>
    </row>
    <row r="538" spans="1:2">
      <c r="A538" s="9" t="s">
        <v>574</v>
      </c>
      <c r="B538" s="10">
        <v>454</v>
      </c>
    </row>
    <row r="539" spans="1:2">
      <c r="A539" s="9" t="s">
        <v>1952</v>
      </c>
      <c r="B539" s="10">
        <v>155</v>
      </c>
    </row>
    <row r="540" spans="1:2">
      <c r="A540" s="9" t="s">
        <v>1575</v>
      </c>
      <c r="B540" s="10">
        <v>216</v>
      </c>
    </row>
    <row r="541" spans="1:2">
      <c r="A541" s="9" t="s">
        <v>925</v>
      </c>
      <c r="B541" s="10">
        <v>247</v>
      </c>
    </row>
    <row r="542" spans="1:2">
      <c r="A542" s="9" t="s">
        <v>1565</v>
      </c>
      <c r="B542" s="10">
        <v>198</v>
      </c>
    </row>
    <row r="543" spans="1:2">
      <c r="A543" s="9" t="s">
        <v>905</v>
      </c>
      <c r="B543" s="10">
        <v>747</v>
      </c>
    </row>
    <row r="544" spans="1:2">
      <c r="A544" s="9" t="s">
        <v>1464</v>
      </c>
      <c r="B544" s="10">
        <v>103</v>
      </c>
    </row>
    <row r="545" spans="1:2">
      <c r="A545" s="9" t="s">
        <v>1230</v>
      </c>
      <c r="B545" s="10">
        <v>157</v>
      </c>
    </row>
    <row r="546" spans="1:2">
      <c r="A546" s="9" t="s">
        <v>1050</v>
      </c>
      <c r="B546" s="10">
        <v>1796</v>
      </c>
    </row>
    <row r="547" spans="1:2">
      <c r="A547" s="9" t="s">
        <v>1440</v>
      </c>
      <c r="B547" s="10">
        <v>820</v>
      </c>
    </row>
    <row r="548" spans="1:2">
      <c r="A548" s="9" t="s">
        <v>1009</v>
      </c>
      <c r="B548" s="10">
        <v>1538</v>
      </c>
    </row>
    <row r="549" spans="1:2">
      <c r="A549" s="9" t="s">
        <v>1486</v>
      </c>
      <c r="B549" s="10">
        <v>121</v>
      </c>
    </row>
    <row r="550" spans="1:2">
      <c r="A550" s="9" t="s">
        <v>29</v>
      </c>
      <c r="B550" s="10">
        <v>24</v>
      </c>
    </row>
    <row r="551" spans="1:2">
      <c r="A551" s="9" t="s">
        <v>720</v>
      </c>
      <c r="B551" s="10">
        <v>1113</v>
      </c>
    </row>
    <row r="552" spans="1:2">
      <c r="A552" s="9" t="s">
        <v>974</v>
      </c>
      <c r="B552" s="10">
        <v>2105</v>
      </c>
    </row>
    <row r="553" spans="1:2">
      <c r="A553" s="9" t="s">
        <v>456</v>
      </c>
      <c r="B553" s="10">
        <v>82</v>
      </c>
    </row>
    <row r="554" spans="1:2">
      <c r="A554" s="9" t="s">
        <v>870</v>
      </c>
      <c r="B554" s="10">
        <v>1111</v>
      </c>
    </row>
    <row r="555" spans="1:2">
      <c r="A555" s="9" t="s">
        <v>24</v>
      </c>
      <c r="B555" s="10">
        <v>1425</v>
      </c>
    </row>
    <row r="556" spans="1:2">
      <c r="A556" s="9" t="s">
        <v>520</v>
      </c>
      <c r="B556" s="10">
        <v>149</v>
      </c>
    </row>
    <row r="557" spans="1:2">
      <c r="A557" s="9" t="s">
        <v>1149</v>
      </c>
      <c r="B557" s="10">
        <v>92</v>
      </c>
    </row>
    <row r="558" spans="1:2">
      <c r="A558" s="9" t="s">
        <v>1515</v>
      </c>
      <c r="B558" s="10">
        <v>191</v>
      </c>
    </row>
    <row r="559" spans="1:2">
      <c r="A559" s="9" t="s">
        <v>364</v>
      </c>
      <c r="B559" s="10">
        <v>379</v>
      </c>
    </row>
    <row r="560" spans="1:2">
      <c r="A560" s="9" t="s">
        <v>1581</v>
      </c>
      <c r="B560" s="10">
        <v>2353</v>
      </c>
    </row>
    <row r="561" spans="1:2">
      <c r="A561" s="9" t="s">
        <v>814</v>
      </c>
      <c r="B561" s="10">
        <v>155</v>
      </c>
    </row>
    <row r="562" spans="1:2">
      <c r="A562" s="9" t="s">
        <v>590</v>
      </c>
      <c r="B562" s="10">
        <v>87</v>
      </c>
    </row>
    <row r="563" spans="1:2">
      <c r="A563" s="9" t="s">
        <v>1278</v>
      </c>
      <c r="B563" s="10">
        <v>1198</v>
      </c>
    </row>
    <row r="564" spans="1:2">
      <c r="A564" s="9" t="s">
        <v>1685</v>
      </c>
      <c r="B564" s="10">
        <v>194</v>
      </c>
    </row>
    <row r="565" spans="1:2">
      <c r="A565" s="9" t="s">
        <v>678</v>
      </c>
      <c r="B565" s="10">
        <v>223</v>
      </c>
    </row>
    <row r="566" spans="1:2">
      <c r="A566" s="9" t="s">
        <v>834</v>
      </c>
      <c r="B566" s="10">
        <v>151</v>
      </c>
    </row>
    <row r="567" spans="1:2">
      <c r="A567" s="9" t="s">
        <v>929</v>
      </c>
      <c r="B567" s="10">
        <v>3131</v>
      </c>
    </row>
    <row r="568" spans="1:2">
      <c r="A568" s="9" t="s">
        <v>1727</v>
      </c>
      <c r="B568" s="10">
        <v>110</v>
      </c>
    </row>
    <row r="569" spans="1:2">
      <c r="A569" s="9" t="s">
        <v>690</v>
      </c>
      <c r="B569" s="10">
        <v>64</v>
      </c>
    </row>
    <row r="570" spans="1:2">
      <c r="A570" s="9" t="s">
        <v>758</v>
      </c>
      <c r="B570" s="10">
        <v>1703</v>
      </c>
    </row>
    <row r="571" spans="1:2">
      <c r="A571" s="9" t="s">
        <v>694</v>
      </c>
      <c r="B571" s="10">
        <v>2468</v>
      </c>
    </row>
    <row r="572" spans="1:2">
      <c r="A572" s="9" t="s">
        <v>1746</v>
      </c>
      <c r="B572" s="10">
        <v>225</v>
      </c>
    </row>
    <row r="573" spans="1:2">
      <c r="A573" s="9" t="s">
        <v>512</v>
      </c>
      <c r="B573" s="10">
        <v>101</v>
      </c>
    </row>
    <row r="574" spans="1:2">
      <c r="A574" s="9" t="s">
        <v>1687</v>
      </c>
      <c r="B574" s="10">
        <v>82</v>
      </c>
    </row>
    <row r="575" spans="1:2">
      <c r="A575" s="9" t="s">
        <v>113</v>
      </c>
      <c r="B575" s="10">
        <v>1965</v>
      </c>
    </row>
    <row r="576" spans="1:2">
      <c r="A576" s="9" t="s">
        <v>1558</v>
      </c>
      <c r="B576" s="10">
        <v>166</v>
      </c>
    </row>
    <row r="577" spans="1:2">
      <c r="A577" s="9" t="s">
        <v>1567</v>
      </c>
      <c r="B577" s="10">
        <v>248</v>
      </c>
    </row>
    <row r="578" spans="1:2">
      <c r="A578" s="9" t="s">
        <v>204</v>
      </c>
      <c r="B578" s="10">
        <v>330</v>
      </c>
    </row>
    <row r="579" spans="1:2">
      <c r="A579" s="9" t="s">
        <v>1496</v>
      </c>
      <c r="B579" s="10">
        <v>122</v>
      </c>
    </row>
    <row r="580" spans="1:2">
      <c r="A580" s="9" t="s">
        <v>1452</v>
      </c>
      <c r="B580" s="10">
        <v>168</v>
      </c>
    </row>
    <row r="581" spans="1:2">
      <c r="A581" s="9" t="s">
        <v>487</v>
      </c>
      <c r="B581" s="10">
        <v>934</v>
      </c>
    </row>
    <row r="582" spans="1:2">
      <c r="A582" s="9" t="s">
        <v>1427</v>
      </c>
      <c r="B582" s="10">
        <v>79</v>
      </c>
    </row>
    <row r="583" spans="1:2">
      <c r="A583" s="9" t="s">
        <v>1896</v>
      </c>
      <c r="B583" s="10">
        <v>144</v>
      </c>
    </row>
    <row r="584" spans="1:2">
      <c r="A584" s="9" t="s">
        <v>1040</v>
      </c>
      <c r="B584" s="10">
        <v>54</v>
      </c>
    </row>
    <row r="585" spans="1:2">
      <c r="A585" s="9" t="s">
        <v>1078</v>
      </c>
      <c r="B585" s="10">
        <v>846</v>
      </c>
    </row>
    <row r="586" spans="1:2">
      <c r="A586" s="9" t="s">
        <v>1196</v>
      </c>
      <c r="B586" s="10">
        <v>64</v>
      </c>
    </row>
    <row r="587" spans="1:2">
      <c r="A587" s="9" t="s">
        <v>1450</v>
      </c>
      <c r="B587" s="10">
        <v>1345</v>
      </c>
    </row>
    <row r="588" spans="1:2">
      <c r="A588" s="9" t="s">
        <v>184</v>
      </c>
      <c r="B588" s="10">
        <v>246</v>
      </c>
    </row>
    <row r="589" spans="1:2">
      <c r="A589" s="9" t="s">
        <v>600</v>
      </c>
      <c r="B589" s="10">
        <v>15</v>
      </c>
    </row>
    <row r="590" spans="1:2">
      <c r="A590" s="9" t="s">
        <v>309</v>
      </c>
      <c r="B590" s="10">
        <v>55</v>
      </c>
    </row>
    <row r="591" spans="1:2">
      <c r="A591" s="9" t="s">
        <v>479</v>
      </c>
      <c r="B591" s="10">
        <v>4289</v>
      </c>
    </row>
    <row r="592" spans="1:2">
      <c r="A592" s="9" t="s">
        <v>952</v>
      </c>
      <c r="B592" s="10">
        <v>31</v>
      </c>
    </row>
    <row r="593" spans="1:2">
      <c r="A593" s="9" t="s">
        <v>1145</v>
      </c>
      <c r="B593" s="10">
        <v>1</v>
      </c>
    </row>
    <row r="594" spans="1:2">
      <c r="A594" s="9" t="s">
        <v>2011</v>
      </c>
      <c r="B594" s="10">
        <v>132</v>
      </c>
    </row>
    <row r="595" spans="1:2">
      <c r="A595" s="9" t="s">
        <v>1105</v>
      </c>
      <c r="B595" s="10">
        <v>1784</v>
      </c>
    </row>
    <row r="596" spans="1:2">
      <c r="A596" s="9" t="s">
        <v>1743</v>
      </c>
      <c r="B596" s="10">
        <v>452</v>
      </c>
    </row>
    <row r="597" spans="1:2">
      <c r="A597" s="9" t="s">
        <v>176</v>
      </c>
      <c r="B597" s="10">
        <v>38</v>
      </c>
    </row>
    <row r="598" spans="1:2">
      <c r="A598" s="9" t="s">
        <v>1591</v>
      </c>
      <c r="B598" s="10">
        <v>174</v>
      </c>
    </row>
    <row r="599" spans="1:2">
      <c r="A599" s="9" t="s">
        <v>1940</v>
      </c>
      <c r="B599" s="10">
        <v>80</v>
      </c>
    </row>
    <row r="600" spans="1:2">
      <c r="A600" s="9" t="s">
        <v>346</v>
      </c>
      <c r="B600" s="10">
        <v>199</v>
      </c>
    </row>
    <row r="601" spans="1:2">
      <c r="A601" s="9" t="s">
        <v>1782</v>
      </c>
      <c r="B601" s="10">
        <v>67</v>
      </c>
    </row>
    <row r="602" spans="1:2">
      <c r="A602" s="9" t="s">
        <v>1689</v>
      </c>
      <c r="B602" s="10">
        <v>70</v>
      </c>
    </row>
    <row r="603" spans="1:2">
      <c r="A603" s="9" t="s">
        <v>1119</v>
      </c>
      <c r="B603" s="10">
        <v>1052</v>
      </c>
    </row>
    <row r="604" spans="1:2">
      <c r="A604" s="9" t="s">
        <v>1585</v>
      </c>
      <c r="B604" s="10">
        <v>10</v>
      </c>
    </row>
    <row r="605" spans="1:2">
      <c r="A605" s="9" t="s">
        <v>999</v>
      </c>
      <c r="B605" s="10">
        <v>1120</v>
      </c>
    </row>
    <row r="606" spans="1:2">
      <c r="A606" s="9" t="s">
        <v>1366</v>
      </c>
      <c r="B606" s="10">
        <v>131</v>
      </c>
    </row>
    <row r="607" spans="1:2">
      <c r="A607" s="9" t="s">
        <v>1394</v>
      </c>
      <c r="B607" s="10">
        <v>111</v>
      </c>
    </row>
    <row r="608" spans="1:2">
      <c r="A608" s="9" t="s">
        <v>1423</v>
      </c>
      <c r="B608" s="10">
        <v>77</v>
      </c>
    </row>
    <row r="609" spans="1:2">
      <c r="A609" s="9" t="s">
        <v>847</v>
      </c>
      <c r="B609" s="10">
        <v>123</v>
      </c>
    </row>
    <row r="610" spans="1:2">
      <c r="A610" s="9" t="s">
        <v>750</v>
      </c>
      <c r="B610" s="10">
        <v>923</v>
      </c>
    </row>
    <row r="611" spans="1:2">
      <c r="A611" s="9" t="s">
        <v>1399</v>
      </c>
      <c r="B611" s="10">
        <v>2955</v>
      </c>
    </row>
    <row r="612" spans="1:2">
      <c r="A612" s="9" t="s">
        <v>1517</v>
      </c>
      <c r="B612" s="10">
        <v>16</v>
      </c>
    </row>
    <row r="613" spans="1:2">
      <c r="A613" s="9" t="s">
        <v>1403</v>
      </c>
      <c r="B613" s="10">
        <v>103</v>
      </c>
    </row>
    <row r="614" spans="1:2">
      <c r="A614" s="9" t="s">
        <v>1417</v>
      </c>
      <c r="B614" s="10">
        <v>69</v>
      </c>
    </row>
    <row r="615" spans="1:2">
      <c r="A615" s="9" t="s">
        <v>997</v>
      </c>
      <c r="B615" s="10">
        <v>211</v>
      </c>
    </row>
    <row r="616" spans="1:2">
      <c r="A616" s="9" t="s">
        <v>396</v>
      </c>
      <c r="B616" s="10">
        <v>26</v>
      </c>
    </row>
    <row r="617" spans="1:2">
      <c r="A617" s="9" t="s">
        <v>840</v>
      </c>
      <c r="B617" s="10">
        <v>34</v>
      </c>
    </row>
    <row r="618" spans="1:2">
      <c r="A618" s="9" t="s">
        <v>794</v>
      </c>
      <c r="B618" s="10">
        <v>2176</v>
      </c>
    </row>
    <row r="619" spans="1:2">
      <c r="A619" s="9" t="s">
        <v>724</v>
      </c>
      <c r="B619" s="10">
        <v>1072</v>
      </c>
    </row>
    <row r="620" spans="1:2">
      <c r="A620" s="9" t="s">
        <v>1960</v>
      </c>
      <c r="B620" s="10">
        <v>207</v>
      </c>
    </row>
    <row r="621" spans="1:2">
      <c r="A621" s="9" t="s">
        <v>45</v>
      </c>
      <c r="B621" s="10">
        <v>2321</v>
      </c>
    </row>
    <row r="622" spans="1:2">
      <c r="A622" s="9" t="s">
        <v>980</v>
      </c>
      <c r="B622" s="10">
        <v>42</v>
      </c>
    </row>
    <row r="623" spans="1:2">
      <c r="A623" s="9" t="s">
        <v>624</v>
      </c>
      <c r="B623" s="10">
        <v>184</v>
      </c>
    </row>
    <row r="624" spans="1:2">
      <c r="A624" s="9" t="s">
        <v>18</v>
      </c>
      <c r="B624" s="10">
        <v>158</v>
      </c>
    </row>
    <row r="625" spans="1:2">
      <c r="A625" s="9" t="s">
        <v>986</v>
      </c>
      <c r="B625" s="10">
        <v>159</v>
      </c>
    </row>
    <row r="626" spans="1:2">
      <c r="A626" s="9" t="s">
        <v>412</v>
      </c>
      <c r="B626" s="10">
        <v>2107</v>
      </c>
    </row>
    <row r="627" spans="1:2">
      <c r="A627" s="9" t="s">
        <v>1637</v>
      </c>
      <c r="B627" s="10">
        <v>106</v>
      </c>
    </row>
    <row r="628" spans="1:2">
      <c r="A628" s="9" t="s">
        <v>1454</v>
      </c>
      <c r="B628" s="10">
        <v>137</v>
      </c>
    </row>
    <row r="629" spans="1:2">
      <c r="A629" s="9" t="s">
        <v>1790</v>
      </c>
      <c r="B629" s="10">
        <v>53</v>
      </c>
    </row>
    <row r="630" spans="1:2">
      <c r="A630" s="9" t="s">
        <v>2008</v>
      </c>
      <c r="B630" s="10">
        <v>64</v>
      </c>
    </row>
    <row r="631" spans="1:2">
      <c r="A631" s="9" t="s">
        <v>38</v>
      </c>
      <c r="B631" s="10">
        <v>18</v>
      </c>
    </row>
    <row r="632" spans="1:2">
      <c r="A632" s="9" t="s">
        <v>1252</v>
      </c>
      <c r="B632" s="10">
        <v>107</v>
      </c>
    </row>
    <row r="633" spans="1:2">
      <c r="A633" s="9" t="s">
        <v>454</v>
      </c>
      <c r="B633" s="10">
        <v>157</v>
      </c>
    </row>
    <row r="634" spans="1:2">
      <c r="A634" s="9" t="s">
        <v>493</v>
      </c>
      <c r="B634" s="10">
        <v>17</v>
      </c>
    </row>
    <row r="635" spans="1:2">
      <c r="A635" s="9" t="s">
        <v>838</v>
      </c>
      <c r="B635" s="10">
        <v>3059</v>
      </c>
    </row>
    <row r="636" spans="1:2">
      <c r="A636" s="9" t="s">
        <v>1476</v>
      </c>
      <c r="B636" s="10">
        <v>123</v>
      </c>
    </row>
    <row r="637" spans="1:2">
      <c r="A637" s="9" t="s">
        <v>716</v>
      </c>
      <c r="B637" s="10">
        <v>470</v>
      </c>
    </row>
    <row r="638" spans="1:2">
      <c r="A638" s="9" t="s">
        <v>950</v>
      </c>
      <c r="B638" s="10">
        <v>6286</v>
      </c>
    </row>
    <row r="639" spans="1:2">
      <c r="A639" s="9" t="s">
        <v>1656</v>
      </c>
      <c r="B639" s="10">
        <v>679</v>
      </c>
    </row>
    <row r="640" spans="1:2">
      <c r="A640" s="9" t="s">
        <v>448</v>
      </c>
      <c r="B640" s="10">
        <v>168</v>
      </c>
    </row>
    <row r="641" spans="1:2">
      <c r="A641" s="9" t="s">
        <v>1808</v>
      </c>
      <c r="B641" s="10">
        <v>290</v>
      </c>
    </row>
    <row r="642" spans="1:2">
      <c r="A642" s="9" t="s">
        <v>1371</v>
      </c>
      <c r="B642" s="10">
        <v>272</v>
      </c>
    </row>
    <row r="643" spans="1:2">
      <c r="A643" s="9" t="s">
        <v>424</v>
      </c>
      <c r="B643" s="10">
        <v>886</v>
      </c>
    </row>
    <row r="644" spans="1:2">
      <c r="A644" s="9" t="s">
        <v>354</v>
      </c>
      <c r="B644" s="10">
        <v>1467</v>
      </c>
    </row>
    <row r="645" spans="1:2">
      <c r="A645" s="9" t="s">
        <v>1306</v>
      </c>
      <c r="B645" s="10">
        <v>278</v>
      </c>
    </row>
    <row r="646" spans="1:2">
      <c r="A646" s="9" t="s">
        <v>1838</v>
      </c>
      <c r="B646" s="10">
        <v>14</v>
      </c>
    </row>
    <row r="647" spans="1:2">
      <c r="A647" s="9" t="s">
        <v>1192</v>
      </c>
      <c r="B647" s="10">
        <v>144</v>
      </c>
    </row>
    <row r="648" spans="1:2">
      <c r="A648" s="9" t="s">
        <v>1302</v>
      </c>
      <c r="B648" s="10">
        <v>87</v>
      </c>
    </row>
    <row r="649" spans="1:2">
      <c r="A649" s="9" t="s">
        <v>706</v>
      </c>
      <c r="B649" s="10">
        <v>33</v>
      </c>
    </row>
    <row r="650" spans="1:2">
      <c r="A650" s="9" t="s">
        <v>1379</v>
      </c>
      <c r="B650" s="10">
        <v>1621</v>
      </c>
    </row>
    <row r="651" spans="1:2">
      <c r="A651" s="9" t="s">
        <v>350</v>
      </c>
      <c r="B651" s="10">
        <v>195</v>
      </c>
    </row>
    <row r="652" spans="1:2">
      <c r="A652" s="9" t="s">
        <v>1958</v>
      </c>
      <c r="B652" s="10">
        <v>155</v>
      </c>
    </row>
    <row r="653" spans="1:2">
      <c r="A653" s="9" t="s">
        <v>1444</v>
      </c>
      <c r="B653" s="10">
        <v>2038</v>
      </c>
    </row>
    <row r="654" spans="1:2">
      <c r="A654" s="9" t="s">
        <v>556</v>
      </c>
      <c r="B654" s="10">
        <v>3175</v>
      </c>
    </row>
    <row r="655" spans="1:2">
      <c r="A655" s="9" t="s">
        <v>75</v>
      </c>
      <c r="B655" s="10">
        <v>674</v>
      </c>
    </row>
    <row r="656" spans="1:2">
      <c r="A656" s="9" t="s">
        <v>1641</v>
      </c>
      <c r="B656" s="10">
        <v>233</v>
      </c>
    </row>
    <row r="657" spans="1:2">
      <c r="A657" s="9" t="s">
        <v>766</v>
      </c>
      <c r="B657" s="10">
        <v>41</v>
      </c>
    </row>
    <row r="658" spans="1:2">
      <c r="A658" s="9" t="s">
        <v>54</v>
      </c>
      <c r="B658" s="10">
        <v>27</v>
      </c>
    </row>
    <row r="659" spans="1:2">
      <c r="A659" s="9" t="s">
        <v>1544</v>
      </c>
      <c r="B659" s="10">
        <v>3205</v>
      </c>
    </row>
    <row r="660" spans="1:2">
      <c r="A660" s="9" t="s">
        <v>446</v>
      </c>
      <c r="B660" s="10">
        <v>2183</v>
      </c>
    </row>
    <row r="661" spans="1:2">
      <c r="A661" s="9" t="s">
        <v>804</v>
      </c>
      <c r="B661" s="10">
        <v>131</v>
      </c>
    </row>
    <row r="662" spans="1:2">
      <c r="A662" s="9" t="s">
        <v>1330</v>
      </c>
      <c r="B662" s="10">
        <v>2928</v>
      </c>
    </row>
    <row r="663" spans="1:2">
      <c r="A663" s="9" t="s">
        <v>746</v>
      </c>
      <c r="B663" s="10">
        <v>191</v>
      </c>
    </row>
    <row r="664" spans="1:2">
      <c r="A664" s="9" t="s">
        <v>1272</v>
      </c>
      <c r="B664" s="10">
        <v>170</v>
      </c>
    </row>
    <row r="665" spans="1:2">
      <c r="A665" s="9" t="s">
        <v>1932</v>
      </c>
      <c r="B665" s="10">
        <v>1559</v>
      </c>
    </row>
    <row r="666" spans="1:2">
      <c r="A666" s="9" t="s">
        <v>660</v>
      </c>
      <c r="B666" s="10">
        <v>142</v>
      </c>
    </row>
    <row r="667" spans="1:2">
      <c r="A667" s="9" t="s">
        <v>1605</v>
      </c>
      <c r="B667" s="10">
        <v>127</v>
      </c>
    </row>
    <row r="668" spans="1:2">
      <c r="A668" s="9" t="s">
        <v>1916</v>
      </c>
      <c r="B668" s="10">
        <v>114</v>
      </c>
    </row>
    <row r="669" spans="1:2">
      <c r="A669" s="9" t="s">
        <v>704</v>
      </c>
      <c r="B669" s="10">
        <v>128</v>
      </c>
    </row>
    <row r="670" spans="1:2">
      <c r="A670" s="9" t="s">
        <v>1711</v>
      </c>
      <c r="B670" s="10">
        <v>157</v>
      </c>
    </row>
    <row r="671" spans="1:2">
      <c r="A671" s="9" t="s">
        <v>508</v>
      </c>
      <c r="B671" s="10">
        <v>2468</v>
      </c>
    </row>
    <row r="672" spans="1:2">
      <c r="A672" s="9" t="s">
        <v>1207</v>
      </c>
      <c r="B672" s="10">
        <v>42</v>
      </c>
    </row>
    <row r="673" spans="1:2">
      <c r="A673" s="9" t="s">
        <v>532</v>
      </c>
      <c r="B673" s="10">
        <v>1784</v>
      </c>
    </row>
    <row r="674" spans="1:2">
      <c r="A674" s="9" t="s">
        <v>213</v>
      </c>
      <c r="B674" s="10">
        <v>180</v>
      </c>
    </row>
    <row r="675" spans="1:2">
      <c r="A675" s="9" t="s">
        <v>1719</v>
      </c>
      <c r="B675" s="10">
        <v>33</v>
      </c>
    </row>
    <row r="676" spans="1:2">
      <c r="A676" s="9" t="s">
        <v>915</v>
      </c>
      <c r="B676" s="10">
        <v>792</v>
      </c>
    </row>
    <row r="677" spans="1:2">
      <c r="A677" s="9" t="s">
        <v>1209</v>
      </c>
      <c r="B677" s="10">
        <v>909</v>
      </c>
    </row>
    <row r="678" spans="1:2">
      <c r="A678" s="9" t="s">
        <v>1832</v>
      </c>
      <c r="B678" s="10">
        <v>1</v>
      </c>
    </row>
    <row r="679" spans="1:2">
      <c r="A679" s="9" t="s">
        <v>301</v>
      </c>
      <c r="B679" s="10">
        <v>180</v>
      </c>
    </row>
    <row r="680" spans="1:2">
      <c r="A680" s="9" t="s">
        <v>944</v>
      </c>
      <c r="B680" s="10">
        <v>605</v>
      </c>
    </row>
    <row r="681" spans="1:2">
      <c r="A681" s="9" t="s">
        <v>489</v>
      </c>
      <c r="B681" s="10">
        <v>397</v>
      </c>
    </row>
    <row r="682" spans="1:2">
      <c r="A682" s="9" t="s">
        <v>1212</v>
      </c>
      <c r="B682" s="10">
        <v>136</v>
      </c>
    </row>
    <row r="683" spans="1:2">
      <c r="A683" s="9" t="s">
        <v>1492</v>
      </c>
      <c r="B683" s="10">
        <v>181</v>
      </c>
    </row>
    <row r="684" spans="1:2">
      <c r="A684" s="9" t="s">
        <v>1082</v>
      </c>
      <c r="B684" s="10">
        <v>10</v>
      </c>
    </row>
    <row r="685" spans="1:2">
      <c r="A685" s="9" t="s">
        <v>1080</v>
      </c>
      <c r="B685" s="10">
        <v>319</v>
      </c>
    </row>
    <row r="686" spans="1:2">
      <c r="A686" s="9" t="s">
        <v>1571</v>
      </c>
      <c r="B686" s="10">
        <v>150</v>
      </c>
    </row>
    <row r="687" spans="1:2">
      <c r="A687" s="9" t="s">
        <v>780</v>
      </c>
      <c r="B687" s="10">
        <v>186</v>
      </c>
    </row>
    <row r="688" spans="1:2">
      <c r="A688" s="9" t="s">
        <v>1860</v>
      </c>
      <c r="B688" s="10">
        <v>141</v>
      </c>
    </row>
    <row r="689" spans="1:2">
      <c r="A689" s="9" t="s">
        <v>1536</v>
      </c>
      <c r="B689" s="10">
        <v>1</v>
      </c>
    </row>
    <row r="690" spans="1:2">
      <c r="A690" s="9" t="s">
        <v>606</v>
      </c>
      <c r="B690" s="10">
        <v>83</v>
      </c>
    </row>
    <row r="691" spans="1:2">
      <c r="A691" s="9" t="s">
        <v>1326</v>
      </c>
      <c r="B691" s="10">
        <v>129</v>
      </c>
    </row>
    <row r="692" spans="1:2">
      <c r="A692" s="9" t="s">
        <v>650</v>
      </c>
      <c r="B692" s="10">
        <v>49</v>
      </c>
    </row>
    <row r="693" spans="1:2">
      <c r="A693" s="9" t="s">
        <v>48</v>
      </c>
      <c r="B693" s="10">
        <v>44</v>
      </c>
    </row>
    <row r="694" spans="1:2">
      <c r="A694" s="9" t="s">
        <v>1421</v>
      </c>
      <c r="B694" s="10">
        <v>237</v>
      </c>
    </row>
    <row r="695" spans="1:2">
      <c r="A695" s="9" t="s">
        <v>77</v>
      </c>
      <c r="B695" s="10">
        <v>1396</v>
      </c>
    </row>
    <row r="696" spans="1:2">
      <c r="A696" s="9" t="s">
        <v>1633</v>
      </c>
      <c r="B696" s="10">
        <v>1225</v>
      </c>
    </row>
    <row r="697" spans="1:2">
      <c r="A697" s="9" t="s">
        <v>134</v>
      </c>
      <c r="B697" s="10">
        <v>98</v>
      </c>
    </row>
    <row r="698" spans="1:2">
      <c r="A698" s="9" t="s">
        <v>518</v>
      </c>
      <c r="B698" s="10">
        <v>62</v>
      </c>
    </row>
    <row r="699" spans="1:2">
      <c r="A699" s="9" t="s">
        <v>810</v>
      </c>
      <c r="B699" s="10">
        <v>44</v>
      </c>
    </row>
    <row r="700" spans="1:2">
      <c r="A700" s="9" t="s">
        <v>1474</v>
      </c>
      <c r="B700" s="10">
        <v>297</v>
      </c>
    </row>
    <row r="701" spans="1:2">
      <c r="A701" s="9" t="s">
        <v>1013</v>
      </c>
      <c r="B701" s="10">
        <v>554</v>
      </c>
    </row>
    <row r="702" spans="1:2">
      <c r="A702" s="9" t="s">
        <v>968</v>
      </c>
      <c r="B702" s="10">
        <v>50</v>
      </c>
    </row>
    <row r="703" spans="1:2">
      <c r="A703" s="9" t="s">
        <v>1017</v>
      </c>
      <c r="B703" s="10">
        <v>648</v>
      </c>
    </row>
    <row r="704" spans="1:2">
      <c r="A704" s="9" t="s">
        <v>1902</v>
      </c>
      <c r="B704" s="10">
        <v>132</v>
      </c>
    </row>
    <row r="705" spans="1:2">
      <c r="A705" s="9" t="s">
        <v>993</v>
      </c>
      <c r="B705" s="10">
        <v>106</v>
      </c>
    </row>
    <row r="706" spans="1:2">
      <c r="A706" s="9" t="s">
        <v>1322</v>
      </c>
      <c r="B706" s="10">
        <v>257</v>
      </c>
    </row>
    <row r="707" spans="1:2">
      <c r="A707" s="9" t="s">
        <v>1862</v>
      </c>
      <c r="B707" s="10">
        <v>1866</v>
      </c>
    </row>
    <row r="708" spans="1:2">
      <c r="A708" s="9" t="s">
        <v>1944</v>
      </c>
      <c r="B708" s="10">
        <v>131</v>
      </c>
    </row>
    <row r="709" spans="1:2">
      <c r="A709" s="9" t="s">
        <v>1153</v>
      </c>
      <c r="B709" s="10">
        <v>554</v>
      </c>
    </row>
    <row r="710" spans="1:2">
      <c r="A710" s="9" t="s">
        <v>1858</v>
      </c>
      <c r="B710" s="10">
        <v>523</v>
      </c>
    </row>
    <row r="711" spans="1:2">
      <c r="A711" s="9" t="s">
        <v>552</v>
      </c>
      <c r="B711" s="10">
        <v>1</v>
      </c>
    </row>
    <row r="712" spans="1:2">
      <c r="A712" s="9" t="s">
        <v>1950</v>
      </c>
      <c r="B712" s="10">
        <v>55</v>
      </c>
    </row>
    <row r="713" spans="1:2">
      <c r="A713" s="9" t="s">
        <v>548</v>
      </c>
      <c r="B713" s="10">
        <v>218</v>
      </c>
    </row>
    <row r="714" spans="1:2">
      <c r="A714" s="9" t="s">
        <v>1063</v>
      </c>
      <c r="B714" s="10">
        <v>3657</v>
      </c>
    </row>
    <row r="715" spans="1:2">
      <c r="A715" s="9" t="s">
        <v>1350</v>
      </c>
      <c r="B715" s="10">
        <v>3016</v>
      </c>
    </row>
    <row r="716" spans="1:2">
      <c r="A716" s="9" t="s">
        <v>1334</v>
      </c>
      <c r="B716" s="10">
        <v>4016</v>
      </c>
    </row>
    <row r="717" spans="1:2">
      <c r="A717" s="9" t="s">
        <v>1382</v>
      </c>
      <c r="B717" s="10">
        <v>1073</v>
      </c>
    </row>
    <row r="718" spans="1:2">
      <c r="A718" s="9" t="s">
        <v>286</v>
      </c>
      <c r="B718" s="10">
        <v>67</v>
      </c>
    </row>
    <row r="719" spans="1:2">
      <c r="A719" s="9" t="s">
        <v>907</v>
      </c>
      <c r="B719" s="10">
        <v>2138</v>
      </c>
    </row>
    <row r="720" spans="1:2">
      <c r="A720" s="9" t="s">
        <v>1007</v>
      </c>
      <c r="B720" s="10">
        <v>87</v>
      </c>
    </row>
    <row r="721" spans="1:2">
      <c r="A721" s="9" t="s">
        <v>1059</v>
      </c>
      <c r="B721" s="10">
        <v>2528</v>
      </c>
    </row>
    <row r="722" spans="1:2">
      <c r="A722" s="9" t="s">
        <v>1554</v>
      </c>
      <c r="B722" s="10">
        <v>1274</v>
      </c>
    </row>
    <row r="723" spans="1:2">
      <c r="A723" s="9" t="s">
        <v>360</v>
      </c>
      <c r="B723" s="10">
        <v>1059</v>
      </c>
    </row>
    <row r="724" spans="1:2">
      <c r="A724" s="9" t="s">
        <v>1721</v>
      </c>
      <c r="B724" s="10">
        <v>94</v>
      </c>
    </row>
    <row r="725" spans="1:2">
      <c r="A725" s="9" t="s">
        <v>1396</v>
      </c>
      <c r="B725" s="10">
        <v>215</v>
      </c>
    </row>
    <row r="726" spans="1:2">
      <c r="A726" s="9" t="s">
        <v>1956</v>
      </c>
      <c r="B726" s="10">
        <v>114</v>
      </c>
    </row>
    <row r="727" spans="1:2">
      <c r="A727" s="9" t="s">
        <v>874</v>
      </c>
      <c r="B727" s="10">
        <v>134</v>
      </c>
    </row>
    <row r="728" spans="1:2">
      <c r="A728" s="9" t="s">
        <v>931</v>
      </c>
      <c r="B728" s="10">
        <v>32</v>
      </c>
    </row>
    <row r="729" spans="1:2">
      <c r="A729" s="9" t="s">
        <v>1639</v>
      </c>
      <c r="B729" s="10">
        <v>142</v>
      </c>
    </row>
    <row r="730" spans="1:2">
      <c r="A730" s="9" t="s">
        <v>1621</v>
      </c>
      <c r="B730" s="10">
        <v>181</v>
      </c>
    </row>
    <row r="731" spans="1:2">
      <c r="A731" s="9" t="s">
        <v>1840</v>
      </c>
      <c r="B731" s="10">
        <v>16</v>
      </c>
    </row>
    <row r="732" spans="1:2">
      <c r="A732" s="9" t="s">
        <v>61</v>
      </c>
      <c r="B732" s="10">
        <v>200</v>
      </c>
    </row>
    <row r="733" spans="1:2">
      <c r="A733" s="9" t="s">
        <v>418</v>
      </c>
      <c r="B733" s="10">
        <v>86</v>
      </c>
    </row>
    <row r="734" spans="1:2">
      <c r="A734" s="9" t="s">
        <v>558</v>
      </c>
      <c r="B734" s="10">
        <v>1335</v>
      </c>
    </row>
    <row r="735" spans="1:2">
      <c r="A735" s="9" t="s">
        <v>267</v>
      </c>
      <c r="B735" s="10">
        <v>60</v>
      </c>
    </row>
    <row r="736" spans="1:2">
      <c r="A736" s="9" t="s">
        <v>170</v>
      </c>
      <c r="B736" s="10">
        <v>2253</v>
      </c>
    </row>
    <row r="737" spans="1:2">
      <c r="A737" s="9" t="s">
        <v>911</v>
      </c>
      <c r="B737" s="10">
        <v>94</v>
      </c>
    </row>
    <row r="738" spans="1:2">
      <c r="A738" s="9" t="s">
        <v>562</v>
      </c>
      <c r="B738" s="10">
        <v>1697</v>
      </c>
    </row>
    <row r="739" spans="1:2">
      <c r="A739" s="9" t="s">
        <v>1099</v>
      </c>
      <c r="B739" s="10">
        <v>6080</v>
      </c>
    </row>
    <row r="740" spans="1:2">
      <c r="A740" s="9" t="s">
        <v>1260</v>
      </c>
      <c r="B740" s="10">
        <v>117</v>
      </c>
    </row>
    <row r="741" spans="1:2">
      <c r="A741" s="9" t="s">
        <v>714</v>
      </c>
      <c r="B741" s="10">
        <v>190</v>
      </c>
    </row>
    <row r="742" spans="1:2">
      <c r="A742" s="9" t="s">
        <v>638</v>
      </c>
      <c r="B742" s="10">
        <v>32</v>
      </c>
    </row>
    <row r="743" spans="1:2">
      <c r="A743" s="9" t="s">
        <v>616</v>
      </c>
      <c r="B743" s="10">
        <v>133</v>
      </c>
    </row>
    <row r="744" spans="1:2">
      <c r="A744" s="9" t="s">
        <v>1214</v>
      </c>
      <c r="B744" s="10">
        <v>130</v>
      </c>
    </row>
    <row r="745" spans="1:2">
      <c r="A745" s="9" t="s">
        <v>1561</v>
      </c>
      <c r="B745" s="10">
        <v>235</v>
      </c>
    </row>
    <row r="746" spans="1:2">
      <c r="A746" s="9" t="s">
        <v>155</v>
      </c>
      <c r="B746" s="10">
        <v>120</v>
      </c>
    </row>
    <row r="747" spans="1:2">
      <c r="A747" s="9" t="s">
        <v>855</v>
      </c>
      <c r="B747" s="10">
        <v>40</v>
      </c>
    </row>
    <row r="748" spans="1:2">
      <c r="A748" s="9" t="s">
        <v>876</v>
      </c>
      <c r="B748" s="10">
        <v>1089</v>
      </c>
    </row>
    <row r="749" spans="1:2">
      <c r="A749" s="9" t="s">
        <v>664</v>
      </c>
      <c r="B749" s="10">
        <v>7</v>
      </c>
    </row>
    <row r="750" spans="1:2">
      <c r="A750" s="9" t="s">
        <v>542</v>
      </c>
      <c r="B750" s="10">
        <v>214</v>
      </c>
    </row>
    <row r="751" spans="1:2">
      <c r="A751" s="9" t="s">
        <v>1356</v>
      </c>
      <c r="B751" s="10">
        <v>14</v>
      </c>
    </row>
    <row r="752" spans="1:2">
      <c r="A752" s="9" t="s">
        <v>666</v>
      </c>
      <c r="B752" s="10">
        <v>659</v>
      </c>
    </row>
    <row r="753" spans="1:2">
      <c r="A753" s="9" t="s">
        <v>770</v>
      </c>
      <c r="B753" s="10">
        <v>187</v>
      </c>
    </row>
    <row r="754" spans="1:2">
      <c r="A754" s="9" t="s">
        <v>239</v>
      </c>
      <c r="B754" s="10">
        <v>27</v>
      </c>
    </row>
    <row r="755" spans="1:2">
      <c r="A755" s="9" t="s">
        <v>1388</v>
      </c>
      <c r="B755" s="10">
        <v>1218</v>
      </c>
    </row>
    <row r="756" spans="1:2">
      <c r="A756" s="9" t="s">
        <v>680</v>
      </c>
      <c r="B756" s="10">
        <v>133</v>
      </c>
    </row>
    <row r="757" spans="1:2">
      <c r="A757" s="9" t="s">
        <v>1856</v>
      </c>
      <c r="B757" s="10">
        <v>179</v>
      </c>
    </row>
    <row r="758" spans="1:2">
      <c r="A758" s="9" t="s">
        <v>1074</v>
      </c>
      <c r="B758" s="10">
        <v>528</v>
      </c>
    </row>
    <row r="759" spans="1:2">
      <c r="A759" s="9" t="s">
        <v>1205</v>
      </c>
      <c r="B759" s="10">
        <v>71</v>
      </c>
    </row>
    <row r="760" spans="1:2">
      <c r="A760" s="9" t="s">
        <v>1804</v>
      </c>
      <c r="B760" s="10">
        <v>1825</v>
      </c>
    </row>
    <row r="761" spans="1:2">
      <c r="A761" s="9" t="s">
        <v>180</v>
      </c>
      <c r="B761" s="10">
        <v>12</v>
      </c>
    </row>
    <row r="762" spans="1:2">
      <c r="A762" s="9" t="s">
        <v>1920</v>
      </c>
      <c r="B762" s="10">
        <v>1691</v>
      </c>
    </row>
    <row r="763" spans="1:2">
      <c r="A763" s="9" t="s">
        <v>440</v>
      </c>
      <c r="B763" s="10">
        <v>126</v>
      </c>
    </row>
    <row r="764" spans="1:2">
      <c r="A764" s="9" t="s">
        <v>692</v>
      </c>
      <c r="B764" s="10">
        <v>80</v>
      </c>
    </row>
    <row r="765" spans="1:2">
      <c r="A765" s="9" t="s">
        <v>1774</v>
      </c>
      <c r="B765" s="10">
        <v>2320</v>
      </c>
    </row>
    <row r="766" spans="1:2">
      <c r="A766" s="9" t="s">
        <v>1810</v>
      </c>
      <c r="B766" s="10">
        <v>122</v>
      </c>
    </row>
    <row r="767" spans="1:2">
      <c r="A767" s="9" t="s">
        <v>995</v>
      </c>
      <c r="B767" s="10">
        <v>142</v>
      </c>
    </row>
    <row r="768" spans="1:2">
      <c r="A768" s="9" t="s">
        <v>233</v>
      </c>
      <c r="B768" s="10">
        <v>498</v>
      </c>
    </row>
    <row r="769" spans="1:2">
      <c r="A769" s="9" t="s">
        <v>400</v>
      </c>
      <c r="B769" s="10">
        <v>48</v>
      </c>
    </row>
    <row r="770" spans="1:2">
      <c r="A770" s="9" t="s">
        <v>1268</v>
      </c>
      <c r="B770" s="10">
        <v>26</v>
      </c>
    </row>
    <row r="771" spans="1:2">
      <c r="A771" s="9" t="s">
        <v>702</v>
      </c>
      <c r="B771" s="10">
        <v>73</v>
      </c>
    </row>
    <row r="772" spans="1:2">
      <c r="A772" s="9" t="s">
        <v>954</v>
      </c>
      <c r="B772" s="10">
        <v>1181</v>
      </c>
    </row>
    <row r="773" spans="1:2">
      <c r="A773" s="9" t="s">
        <v>592</v>
      </c>
      <c r="B773" s="10">
        <v>1890</v>
      </c>
    </row>
    <row r="774" spans="1:2">
      <c r="A774" s="9" t="s">
        <v>897</v>
      </c>
      <c r="B774" s="10">
        <v>83</v>
      </c>
    </row>
    <row r="775" spans="1:2">
      <c r="A775" s="9" t="s">
        <v>131</v>
      </c>
      <c r="B775" s="10">
        <v>6212</v>
      </c>
    </row>
    <row r="776" spans="1:2">
      <c r="A776" s="9" t="s">
        <v>103</v>
      </c>
      <c r="B776" s="10">
        <v>226</v>
      </c>
    </row>
    <row r="777" spans="1:2">
      <c r="A777" s="9" t="s">
        <v>472</v>
      </c>
      <c r="B777" s="10">
        <v>226</v>
      </c>
    </row>
    <row r="778" spans="1:2">
      <c r="A778" s="9" t="s">
        <v>85</v>
      </c>
      <c r="B778" s="10">
        <v>2673</v>
      </c>
    </row>
    <row r="779" spans="1:2">
      <c r="A779" s="9" t="s">
        <v>1973</v>
      </c>
      <c r="B779" s="10">
        <v>1681</v>
      </c>
    </row>
    <row r="780" spans="1:2">
      <c r="A780" s="9" t="s">
        <v>1548</v>
      </c>
      <c r="B780" s="10">
        <v>148</v>
      </c>
    </row>
    <row r="781" spans="1:2">
      <c r="A781" s="9" t="s">
        <v>1563</v>
      </c>
      <c r="B781" s="10">
        <v>148</v>
      </c>
    </row>
    <row r="782" spans="1:2">
      <c r="A782" s="9" t="s">
        <v>752</v>
      </c>
      <c r="B782" s="10">
        <v>1</v>
      </c>
    </row>
    <row r="783" spans="1:2">
      <c r="A783" s="9" t="s">
        <v>1117</v>
      </c>
      <c r="B783" s="10">
        <v>140</v>
      </c>
    </row>
    <row r="784" spans="1:2">
      <c r="A784" s="9" t="s">
        <v>982</v>
      </c>
      <c r="B784" s="10">
        <v>139</v>
      </c>
    </row>
    <row r="785" spans="1:2">
      <c r="A785" s="9" t="s">
        <v>962</v>
      </c>
      <c r="B785" s="10">
        <v>46</v>
      </c>
    </row>
    <row r="786" spans="1:2">
      <c r="A786" s="9" t="s">
        <v>1510</v>
      </c>
      <c r="B786" s="10">
        <v>29</v>
      </c>
    </row>
    <row r="787" spans="1:2">
      <c r="A787" s="9" t="s">
        <v>1456</v>
      </c>
      <c r="B787" s="10">
        <v>186</v>
      </c>
    </row>
    <row r="788" spans="1:2">
      <c r="A788" s="9" t="s">
        <v>79</v>
      </c>
      <c r="B788" s="10">
        <v>558</v>
      </c>
    </row>
    <row r="789" spans="1:2">
      <c r="A789" s="9" t="s">
        <v>1798</v>
      </c>
      <c r="B789" s="10">
        <v>193</v>
      </c>
    </row>
    <row r="790" spans="1:2">
      <c r="A790" s="9" t="s">
        <v>1442</v>
      </c>
      <c r="B790" s="10">
        <v>83</v>
      </c>
    </row>
    <row r="791" spans="1:2">
      <c r="A791" s="9" t="s">
        <v>554</v>
      </c>
      <c r="B791" s="10">
        <v>101</v>
      </c>
    </row>
    <row r="792" spans="1:2">
      <c r="A792" s="9" t="s">
        <v>792</v>
      </c>
      <c r="B792" s="10">
        <v>5966</v>
      </c>
    </row>
    <row r="793" spans="1:2">
      <c r="A793" s="9" t="s">
        <v>1631</v>
      </c>
      <c r="B793" s="10">
        <v>121</v>
      </c>
    </row>
    <row r="794" spans="1:2">
      <c r="A794" s="9" t="s">
        <v>442</v>
      </c>
      <c r="B794" s="10">
        <v>646</v>
      </c>
    </row>
    <row r="795" spans="1:2">
      <c r="A795" s="9" t="s">
        <v>1364</v>
      </c>
      <c r="B795" s="10">
        <v>752</v>
      </c>
    </row>
    <row r="796" spans="1:2">
      <c r="A796" s="9" t="s">
        <v>1607</v>
      </c>
      <c r="B796" s="10">
        <v>207</v>
      </c>
    </row>
    <row r="797" spans="1:2">
      <c r="A797" s="9" t="s">
        <v>790</v>
      </c>
      <c r="B797" s="10">
        <v>154</v>
      </c>
    </row>
    <row r="798" spans="1:2">
      <c r="A798" s="9" t="s">
        <v>644</v>
      </c>
      <c r="B798" s="10">
        <v>38</v>
      </c>
    </row>
    <row r="799" spans="1:2">
      <c r="A799" s="9" t="s">
        <v>1926</v>
      </c>
      <c r="B799" s="10">
        <v>160</v>
      </c>
    </row>
    <row r="800" spans="1:2">
      <c r="A800" s="9" t="s">
        <v>610</v>
      </c>
      <c r="B800" s="10">
        <v>546</v>
      </c>
    </row>
    <row r="801" spans="1:2">
      <c r="A801" s="9" t="s">
        <v>153</v>
      </c>
      <c r="B801" s="10">
        <v>209</v>
      </c>
    </row>
    <row r="802" spans="1:2">
      <c r="A802" s="9" t="s">
        <v>1556</v>
      </c>
      <c r="B802" s="10">
        <v>210</v>
      </c>
    </row>
    <row r="803" spans="1:2">
      <c r="A803" s="9" t="s">
        <v>1055</v>
      </c>
      <c r="B803" s="10">
        <v>62</v>
      </c>
    </row>
    <row r="804" spans="1:2">
      <c r="A804" s="9" t="s">
        <v>1068</v>
      </c>
      <c r="B804" s="10">
        <v>362</v>
      </c>
    </row>
    <row r="805" spans="1:2">
      <c r="A805" s="9" t="s">
        <v>1645</v>
      </c>
      <c r="B805" s="10">
        <v>67</v>
      </c>
    </row>
    <row r="806" spans="1:2">
      <c r="A806" s="9" t="s">
        <v>1924</v>
      </c>
      <c r="B806" s="10">
        <v>13</v>
      </c>
    </row>
    <row r="807" spans="1:2">
      <c r="A807" s="9" t="s">
        <v>1240</v>
      </c>
      <c r="B807" s="10">
        <v>82</v>
      </c>
    </row>
    <row r="808" spans="1:2">
      <c r="A808" s="9" t="s">
        <v>564</v>
      </c>
      <c r="B808" s="10">
        <v>15</v>
      </c>
    </row>
    <row r="809" spans="1:2">
      <c r="A809" s="9" t="s">
        <v>853</v>
      </c>
      <c r="B809" s="10">
        <v>299</v>
      </c>
    </row>
    <row r="810" spans="1:2">
      <c r="A810" s="9" t="s">
        <v>1286</v>
      </c>
      <c r="B810" s="10">
        <v>64</v>
      </c>
    </row>
    <row r="811" spans="1:2">
      <c r="A811" s="9" t="s">
        <v>1097</v>
      </c>
      <c r="B811" s="10">
        <v>147</v>
      </c>
    </row>
    <row r="812" spans="1:2">
      <c r="A812" s="9" t="s">
        <v>1021</v>
      </c>
      <c r="B812" s="10">
        <v>2346</v>
      </c>
    </row>
    <row r="813" spans="1:2">
      <c r="A813" s="9" t="s">
        <v>1044</v>
      </c>
      <c r="B813" s="10">
        <v>579</v>
      </c>
    </row>
    <row r="814" spans="1:2">
      <c r="A814" s="9" t="s">
        <v>642</v>
      </c>
      <c r="B814" s="10">
        <v>1910</v>
      </c>
    </row>
    <row r="815" spans="1:2">
      <c r="A815" s="9" t="s">
        <v>630</v>
      </c>
      <c r="B815" s="10">
        <v>337</v>
      </c>
    </row>
    <row r="816" spans="1:2">
      <c r="A816" s="9" t="s">
        <v>1577</v>
      </c>
      <c r="B816" s="10">
        <v>26</v>
      </c>
    </row>
    <row r="817" spans="1:2">
      <c r="A817" s="9" t="s">
        <v>1288</v>
      </c>
      <c r="B817" s="10">
        <v>2693</v>
      </c>
    </row>
    <row r="818" spans="1:2">
      <c r="A818" s="9" t="s">
        <v>257</v>
      </c>
      <c r="B818" s="10">
        <v>1917</v>
      </c>
    </row>
    <row r="819" spans="1:2">
      <c r="A819" s="9" t="s">
        <v>1683</v>
      </c>
      <c r="B819" s="10">
        <v>157</v>
      </c>
    </row>
    <row r="820" spans="1:2">
      <c r="A820" s="9" t="s">
        <v>207</v>
      </c>
      <c r="B820" s="10">
        <v>838</v>
      </c>
    </row>
    <row r="821" spans="1:2">
      <c r="A821" s="9" t="s">
        <v>1876</v>
      </c>
      <c r="B821" s="10">
        <v>2261</v>
      </c>
    </row>
    <row r="822" spans="1:2">
      <c r="A822" s="9" t="s">
        <v>172</v>
      </c>
      <c r="B822" s="10">
        <v>249</v>
      </c>
    </row>
    <row r="823" spans="1:2">
      <c r="A823" s="9" t="s">
        <v>919</v>
      </c>
      <c r="B823" s="10">
        <v>1713</v>
      </c>
    </row>
    <row r="824" spans="1:2">
      <c r="A824" s="9" t="s">
        <v>90</v>
      </c>
      <c r="B824" s="10">
        <v>1480</v>
      </c>
    </row>
    <row r="825" spans="1:2">
      <c r="A825" s="9" t="s">
        <v>738</v>
      </c>
      <c r="B825" s="10">
        <v>147</v>
      </c>
    </row>
    <row r="826" spans="1:2">
      <c r="A826" s="9" t="s">
        <v>1617</v>
      </c>
      <c r="B826" s="10">
        <v>6</v>
      </c>
    </row>
    <row r="827" spans="1:2">
      <c r="A827" s="9" t="s">
        <v>299</v>
      </c>
      <c r="B827" s="10">
        <v>94</v>
      </c>
    </row>
    <row r="828" spans="1:2">
      <c r="A828" s="9" t="s">
        <v>1198</v>
      </c>
      <c r="B828" s="10">
        <v>37</v>
      </c>
    </row>
    <row r="829" spans="1:2">
      <c r="A829" s="9" t="s">
        <v>1874</v>
      </c>
      <c r="B829" s="10">
        <v>38</v>
      </c>
    </row>
    <row r="830" spans="1:2">
      <c r="A830" s="9" t="s">
        <v>1760</v>
      </c>
      <c r="B830" s="10">
        <v>150</v>
      </c>
    </row>
    <row r="831" spans="1:2">
      <c r="A831" s="9" t="s">
        <v>1677</v>
      </c>
      <c r="B831" s="10">
        <v>2100</v>
      </c>
    </row>
    <row r="832" spans="1:2">
      <c r="A832" s="9" t="s">
        <v>1494</v>
      </c>
      <c r="B832" s="10">
        <v>10</v>
      </c>
    </row>
    <row r="833" spans="1:2">
      <c r="A833" s="9" t="s">
        <v>243</v>
      </c>
      <c r="B833" s="10">
        <v>827</v>
      </c>
    </row>
    <row r="834" spans="1:2">
      <c r="A834" s="9" t="s">
        <v>882</v>
      </c>
      <c r="B834" s="10">
        <v>1439</v>
      </c>
    </row>
    <row r="835" spans="1:2">
      <c r="A835" s="9" t="s">
        <v>1506</v>
      </c>
      <c r="B835" s="10">
        <v>536</v>
      </c>
    </row>
    <row r="836" spans="1:2">
      <c r="A836" s="9" t="s">
        <v>404</v>
      </c>
      <c r="B836" s="10">
        <v>782</v>
      </c>
    </row>
    <row r="837" spans="1:2">
      <c r="A837" s="9" t="s">
        <v>1800</v>
      </c>
      <c r="B837" s="10">
        <v>1886</v>
      </c>
    </row>
    <row r="838" spans="1:2">
      <c r="A838" s="9" t="s">
        <v>481</v>
      </c>
      <c r="B838" s="10">
        <v>165</v>
      </c>
    </row>
    <row r="839" spans="1:2">
      <c r="A839" s="9" t="s">
        <v>899</v>
      </c>
      <c r="B839" s="10">
        <v>92</v>
      </c>
    </row>
    <row r="840" spans="1:2">
      <c r="A840" s="9" t="s">
        <v>686</v>
      </c>
      <c r="B840" s="10">
        <v>30</v>
      </c>
    </row>
    <row r="841" spans="1:2">
      <c r="A841" s="9" t="s">
        <v>392</v>
      </c>
      <c r="B841" s="10">
        <v>67</v>
      </c>
    </row>
    <row r="842" spans="1:2">
      <c r="A842" s="9" t="s">
        <v>434</v>
      </c>
      <c r="B842" s="10">
        <v>86</v>
      </c>
    </row>
    <row r="843" spans="1:2">
      <c r="A843" s="9" t="s">
        <v>209</v>
      </c>
      <c r="B843" s="10">
        <v>127</v>
      </c>
    </row>
    <row r="844" spans="1:2">
      <c r="A844" s="9" t="s">
        <v>1282</v>
      </c>
      <c r="B844" s="10">
        <v>128</v>
      </c>
    </row>
    <row r="845" spans="1:2">
      <c r="A845" s="9" t="s">
        <v>1470</v>
      </c>
      <c r="B845" s="10">
        <v>157</v>
      </c>
    </row>
    <row r="846" spans="1:2">
      <c r="A846" s="9" t="s">
        <v>1905</v>
      </c>
      <c r="B846" s="10">
        <v>976</v>
      </c>
    </row>
    <row r="847" spans="1:2">
      <c r="A847" s="9" t="s">
        <v>190</v>
      </c>
      <c r="B847" s="10">
        <v>76</v>
      </c>
    </row>
    <row r="848" spans="1:2">
      <c r="A848" s="9" t="s">
        <v>1133</v>
      </c>
      <c r="B848" s="10">
        <v>84</v>
      </c>
    </row>
    <row r="849" spans="1:2">
      <c r="A849" s="9" t="s">
        <v>295</v>
      </c>
      <c r="B849" s="10">
        <v>3607</v>
      </c>
    </row>
    <row r="850" spans="1:2">
      <c r="A850" s="9" t="s">
        <v>1587</v>
      </c>
      <c r="B850" s="10">
        <v>2201</v>
      </c>
    </row>
    <row r="851" spans="1:2">
      <c r="A851" s="9" t="s">
        <v>742</v>
      </c>
      <c r="B851" s="10">
        <v>331</v>
      </c>
    </row>
    <row r="852" spans="1:2">
      <c r="A852" s="9" t="s">
        <v>1310</v>
      </c>
      <c r="B852" s="10">
        <v>1658</v>
      </c>
    </row>
    <row r="853" spans="1:2">
      <c r="A853" s="9" t="s">
        <v>2023</v>
      </c>
      <c r="B853" s="10">
        <v>374</v>
      </c>
    </row>
    <row r="854" spans="1:2">
      <c r="A854" s="9" t="s">
        <v>1435</v>
      </c>
      <c r="B854" s="10">
        <v>2893</v>
      </c>
    </row>
    <row r="855" spans="1:2">
      <c r="A855" s="9" t="s">
        <v>970</v>
      </c>
      <c r="B855" s="10">
        <v>2080</v>
      </c>
    </row>
    <row r="856" spans="1:2">
      <c r="A856" s="9" t="s">
        <v>598</v>
      </c>
      <c r="B856" s="10">
        <v>282</v>
      </c>
    </row>
    <row r="857" spans="1:2">
      <c r="A857" s="9" t="s">
        <v>1597</v>
      </c>
      <c r="B857" s="10">
        <v>56</v>
      </c>
    </row>
    <row r="858" spans="1:2">
      <c r="A858" s="9" t="s">
        <v>891</v>
      </c>
      <c r="B858" s="10">
        <v>118</v>
      </c>
    </row>
    <row r="859" spans="1:2">
      <c r="A859" s="9" t="s">
        <v>1482</v>
      </c>
      <c r="B859" s="10">
        <v>3036</v>
      </c>
    </row>
    <row r="860" spans="1:2">
      <c r="A860" s="9" t="s">
        <v>1977</v>
      </c>
      <c r="B860" s="10">
        <v>32</v>
      </c>
    </row>
    <row r="861" spans="1:2">
      <c r="A861" s="9" t="s">
        <v>1123</v>
      </c>
      <c r="B861" s="10">
        <v>77</v>
      </c>
    </row>
    <row r="862" spans="1:2">
      <c r="A862" s="9" t="s">
        <v>475</v>
      </c>
      <c r="B862" s="10">
        <v>1625</v>
      </c>
    </row>
    <row r="863" spans="1:2">
      <c r="A863" s="9" t="s">
        <v>712</v>
      </c>
      <c r="B863" s="10">
        <v>1385</v>
      </c>
    </row>
    <row r="864" spans="1:2">
      <c r="A864" s="9" t="s">
        <v>1392</v>
      </c>
      <c r="B864" s="10">
        <v>1170</v>
      </c>
    </row>
    <row r="865" spans="1:2">
      <c r="A865" s="9" t="s">
        <v>1236</v>
      </c>
      <c r="B865" s="10">
        <v>2188</v>
      </c>
    </row>
    <row r="866" spans="1:2">
      <c r="A866" s="9" t="s">
        <v>662</v>
      </c>
      <c r="B866" s="10">
        <v>85</v>
      </c>
    </row>
    <row r="867" spans="1:2">
      <c r="A867" s="9" t="s">
        <v>620</v>
      </c>
      <c r="B867" s="10">
        <v>132</v>
      </c>
    </row>
    <row r="868" spans="1:2">
      <c r="A868" s="9" t="s">
        <v>390</v>
      </c>
      <c r="B868" s="10">
        <v>1267</v>
      </c>
    </row>
    <row r="869" spans="1:2">
      <c r="A869" s="9" t="s">
        <v>249</v>
      </c>
      <c r="B869" s="10">
        <v>1</v>
      </c>
    </row>
    <row r="870" spans="1:2">
      <c r="A870" s="9" t="s">
        <v>1294</v>
      </c>
      <c r="B870" s="10">
        <v>189</v>
      </c>
    </row>
    <row r="871" spans="1:2">
      <c r="A871" s="9" t="s">
        <v>263</v>
      </c>
      <c r="B871" s="10">
        <v>86</v>
      </c>
    </row>
    <row r="872" spans="1:2">
      <c r="A872" s="9" t="s">
        <v>640</v>
      </c>
      <c r="B872" s="10">
        <v>183</v>
      </c>
    </row>
    <row r="873" spans="1:2">
      <c r="A873" s="9" t="s">
        <v>1890</v>
      </c>
      <c r="B873" s="10">
        <v>184</v>
      </c>
    </row>
    <row r="874" spans="1:2">
      <c r="A874" s="9" t="s">
        <v>1061</v>
      </c>
      <c r="B874" s="10">
        <v>19</v>
      </c>
    </row>
    <row r="875" spans="1:2">
      <c r="A875" s="9" t="s">
        <v>1386</v>
      </c>
      <c r="B875" s="10">
        <v>58</v>
      </c>
    </row>
    <row r="876" spans="1:2">
      <c r="A876" s="9" t="s">
        <v>991</v>
      </c>
      <c r="B876" s="10">
        <v>575</v>
      </c>
    </row>
    <row r="877" spans="1:2">
      <c r="A877" s="9" t="s">
        <v>1091</v>
      </c>
      <c r="B877" s="10">
        <v>89</v>
      </c>
    </row>
    <row r="878" spans="1:2">
      <c r="A878" s="9" t="s">
        <v>1048</v>
      </c>
      <c r="B878" s="10">
        <v>0</v>
      </c>
    </row>
    <row r="879" spans="1:2">
      <c r="A879" s="9" t="s">
        <v>1673</v>
      </c>
      <c r="B879" s="10">
        <v>279</v>
      </c>
    </row>
    <row r="880" spans="1:2">
      <c r="A880" s="9" t="s">
        <v>1254</v>
      </c>
      <c r="B880" s="10">
        <v>160</v>
      </c>
    </row>
    <row r="881" spans="1:2">
      <c r="A881" s="9" t="s">
        <v>1190</v>
      </c>
      <c r="B881" s="10">
        <v>300</v>
      </c>
    </row>
    <row r="882" spans="1:2">
      <c r="A882" s="9" t="s">
        <v>1478</v>
      </c>
      <c r="B882" s="10">
        <v>38</v>
      </c>
    </row>
    <row r="883" spans="1:2">
      <c r="A883" s="9" t="s">
        <v>1609</v>
      </c>
      <c r="B883" s="10">
        <v>859</v>
      </c>
    </row>
    <row r="884" spans="1:2">
      <c r="A884" s="9" t="s">
        <v>1338</v>
      </c>
      <c r="B884" s="10">
        <v>723</v>
      </c>
    </row>
    <row r="885" spans="1:2">
      <c r="A885" s="9" t="s">
        <v>483</v>
      </c>
      <c r="B885" s="10">
        <v>143</v>
      </c>
    </row>
    <row r="886" spans="1:2">
      <c r="A886" s="9" t="s">
        <v>1625</v>
      </c>
      <c r="B886" s="10">
        <v>31</v>
      </c>
    </row>
    <row r="887" spans="1:2">
      <c r="A887" s="9" t="s">
        <v>138</v>
      </c>
      <c r="B887" s="10">
        <v>92</v>
      </c>
    </row>
    <row r="888" spans="1:2">
      <c r="A888" s="9" t="s">
        <v>1778</v>
      </c>
      <c r="B888" s="10">
        <v>1887</v>
      </c>
    </row>
    <row r="889" spans="1:2">
      <c r="A889" s="9" t="s">
        <v>290</v>
      </c>
      <c r="B889" s="10">
        <v>1782</v>
      </c>
    </row>
    <row r="890" spans="1:2">
      <c r="A890" s="9" t="s">
        <v>1601</v>
      </c>
      <c r="B890" s="10">
        <v>138</v>
      </c>
    </row>
    <row r="891" spans="1:2">
      <c r="A891" s="9" t="s">
        <v>672</v>
      </c>
      <c r="B891" s="10">
        <v>16</v>
      </c>
    </row>
    <row r="892" spans="1:2">
      <c r="A892" s="9" t="s">
        <v>958</v>
      </c>
      <c r="B892" s="10">
        <v>3727</v>
      </c>
    </row>
    <row r="893" spans="1:2">
      <c r="A893" s="9" t="s">
        <v>1662</v>
      </c>
      <c r="B893" s="10">
        <v>36</v>
      </c>
    </row>
    <row r="894" spans="1:2">
      <c r="A894" s="9" t="s">
        <v>578</v>
      </c>
      <c r="B894" s="10">
        <v>199</v>
      </c>
    </row>
    <row r="895" spans="1:2">
      <c r="A895" s="9" t="s">
        <v>1649</v>
      </c>
      <c r="B895" s="10">
        <v>43</v>
      </c>
    </row>
    <row r="896" spans="1:2">
      <c r="A896" s="9" t="s">
        <v>428</v>
      </c>
      <c r="B896" s="10">
        <v>35</v>
      </c>
    </row>
    <row r="897" spans="1:2">
      <c r="A897" s="9" t="s">
        <v>58</v>
      </c>
      <c r="B897" s="10">
        <v>98</v>
      </c>
    </row>
    <row r="898" spans="1:2">
      <c r="A898" s="9" t="s">
        <v>1635</v>
      </c>
      <c r="B898" s="10">
        <v>1</v>
      </c>
    </row>
    <row r="899" spans="1:2">
      <c r="A899" s="9" t="s">
        <v>1419</v>
      </c>
      <c r="B899" s="10">
        <v>190</v>
      </c>
    </row>
    <row r="900" spans="1:2">
      <c r="A900" s="9" t="s">
        <v>1918</v>
      </c>
      <c r="B900" s="10">
        <v>263</v>
      </c>
    </row>
    <row r="901" spans="1:2">
      <c r="A901" s="9" t="s">
        <v>544</v>
      </c>
      <c r="B901" s="10">
        <v>222</v>
      </c>
    </row>
    <row r="902" spans="1:2">
      <c r="A902" s="9" t="s">
        <v>972</v>
      </c>
      <c r="B902" s="10">
        <v>535</v>
      </c>
    </row>
    <row r="903" spans="1:2">
      <c r="A903" s="9" t="s">
        <v>1344</v>
      </c>
      <c r="B903" s="10">
        <v>3868</v>
      </c>
    </row>
    <row r="904" spans="1:2">
      <c r="A904" s="9" t="s">
        <v>1266</v>
      </c>
      <c r="B904" s="10">
        <v>192</v>
      </c>
    </row>
    <row r="905" spans="1:2">
      <c r="A905" s="9" t="s">
        <v>1836</v>
      </c>
      <c r="B905" s="10">
        <v>110</v>
      </c>
    </row>
    <row r="906" spans="1:2">
      <c r="A906" s="9" t="s">
        <v>1695</v>
      </c>
      <c r="B906" s="10">
        <v>4233</v>
      </c>
    </row>
    <row r="907" spans="1:2">
      <c r="A907" s="9" t="s">
        <v>602</v>
      </c>
      <c r="B907" s="10">
        <v>116</v>
      </c>
    </row>
    <row r="908" spans="1:2">
      <c r="A908" s="9" t="s">
        <v>887</v>
      </c>
      <c r="B908" s="10">
        <v>5203</v>
      </c>
    </row>
    <row r="909" spans="1:2">
      <c r="A909" s="9" t="s">
        <v>470</v>
      </c>
      <c r="B909" s="10">
        <v>808</v>
      </c>
    </row>
    <row r="910" spans="1:2">
      <c r="A910" s="9" t="s">
        <v>822</v>
      </c>
      <c r="B910" s="10">
        <v>1137</v>
      </c>
    </row>
    <row r="911" spans="1:2">
      <c r="A911" s="9" t="s">
        <v>1244</v>
      </c>
      <c r="B911" s="10">
        <v>194</v>
      </c>
    </row>
    <row r="912" spans="1:2">
      <c r="A912" s="9" t="s">
        <v>570</v>
      </c>
      <c r="B912" s="10">
        <v>138</v>
      </c>
    </row>
    <row r="913" spans="1:2">
      <c r="A913" s="9" t="s">
        <v>1664</v>
      </c>
      <c r="B913" s="10">
        <v>183</v>
      </c>
    </row>
    <row r="914" spans="1:2">
      <c r="A914" s="9" t="s">
        <v>127</v>
      </c>
      <c r="B914" s="10">
        <v>111</v>
      </c>
    </row>
    <row r="915" spans="1:2">
      <c r="A915" s="9" t="s">
        <v>1318</v>
      </c>
      <c r="B915" s="10">
        <v>94</v>
      </c>
    </row>
    <row r="916" spans="1:2">
      <c r="A916" s="9" t="s">
        <v>462</v>
      </c>
      <c r="B916" s="10">
        <v>80</v>
      </c>
    </row>
    <row r="917" spans="1:2">
      <c r="A917" s="9" t="s">
        <v>1593</v>
      </c>
      <c r="B917" s="10">
        <v>831</v>
      </c>
    </row>
    <row r="918" spans="1:2">
      <c r="A918" s="9" t="s">
        <v>1176</v>
      </c>
      <c r="B918" s="10">
        <v>37</v>
      </c>
    </row>
    <row r="919" spans="1:2">
      <c r="A919" s="9" t="s">
        <v>1218</v>
      </c>
      <c r="B919" s="10">
        <v>1368</v>
      </c>
    </row>
    <row r="920" spans="1:2">
      <c r="A920" s="9" t="s">
        <v>1623</v>
      </c>
      <c r="B920" s="10">
        <v>110</v>
      </c>
    </row>
    <row r="921" spans="1:2">
      <c r="A921" s="9" t="s">
        <v>129</v>
      </c>
      <c r="B921" s="10">
        <v>222</v>
      </c>
    </row>
    <row r="922" spans="1:2">
      <c r="A922" s="9" t="s">
        <v>1520</v>
      </c>
      <c r="B922" s="10">
        <v>122</v>
      </c>
    </row>
    <row r="923" spans="1:2">
      <c r="A923" s="9" t="s">
        <v>788</v>
      </c>
      <c r="B923" s="10">
        <v>206</v>
      </c>
    </row>
    <row r="924" spans="1:2">
      <c r="A924" s="9" t="s">
        <v>398</v>
      </c>
      <c r="B924" s="10">
        <v>2819</v>
      </c>
    </row>
    <row r="925" spans="1:2">
      <c r="A925" s="9" t="s">
        <v>1615</v>
      </c>
      <c r="B925" s="10">
        <v>1113</v>
      </c>
    </row>
    <row r="926" spans="1:2">
      <c r="A926" s="9" t="s">
        <v>1796</v>
      </c>
      <c r="B926" s="10">
        <v>80</v>
      </c>
    </row>
    <row r="927" spans="1:2">
      <c r="A927" s="9" t="s">
        <v>348</v>
      </c>
      <c r="B927" s="10">
        <v>107</v>
      </c>
    </row>
    <row r="928" spans="1:2">
      <c r="A928" s="9" t="s">
        <v>1846</v>
      </c>
      <c r="B928" s="10">
        <v>41</v>
      </c>
    </row>
    <row r="929" spans="1:2">
      <c r="A929" s="9" t="s">
        <v>1290</v>
      </c>
      <c r="B929" s="10">
        <v>432</v>
      </c>
    </row>
    <row r="930" spans="1:2">
      <c r="A930" s="9" t="s">
        <v>227</v>
      </c>
      <c r="B930" s="10">
        <v>96</v>
      </c>
    </row>
    <row r="931" spans="1:2">
      <c r="A931" s="9" t="s">
        <v>198</v>
      </c>
      <c r="B931" s="10">
        <v>170</v>
      </c>
    </row>
    <row r="932" spans="1:2">
      <c r="A932" s="9" t="s">
        <v>358</v>
      </c>
      <c r="B932" s="10">
        <v>5681</v>
      </c>
    </row>
    <row r="933" spans="1:2">
      <c r="A933" s="9" t="s">
        <v>1911</v>
      </c>
      <c r="B933" s="10">
        <v>66</v>
      </c>
    </row>
    <row r="934" spans="1:2">
      <c r="A934" s="9" t="s">
        <v>1599</v>
      </c>
      <c r="B934" s="10">
        <v>2427</v>
      </c>
    </row>
    <row r="935" spans="1:2">
      <c r="A935" s="9" t="s">
        <v>566</v>
      </c>
      <c r="B935" s="10">
        <v>92</v>
      </c>
    </row>
    <row r="936" spans="1:2">
      <c r="A936" s="9" t="s">
        <v>1723</v>
      </c>
      <c r="B936" s="10">
        <v>1354</v>
      </c>
    </row>
    <row r="937" spans="1:2">
      <c r="A937" s="9" t="s">
        <v>1348</v>
      </c>
      <c r="B937" s="10">
        <v>234</v>
      </c>
    </row>
    <row r="938" spans="1:2">
      <c r="A938" s="9" t="s">
        <v>1316</v>
      </c>
      <c r="B938" s="10">
        <v>65</v>
      </c>
    </row>
    <row r="939" spans="1:2">
      <c r="A939" s="9" t="s">
        <v>1216</v>
      </c>
      <c r="B939" s="10">
        <v>156</v>
      </c>
    </row>
    <row r="940" spans="1:2">
      <c r="A940" s="9" t="s">
        <v>1070</v>
      </c>
      <c r="B940" s="10">
        <v>239</v>
      </c>
    </row>
    <row r="941" spans="1:2">
      <c r="A941" s="9" t="s">
        <v>514</v>
      </c>
      <c r="B941" s="10">
        <v>67</v>
      </c>
    </row>
    <row r="942" spans="1:2">
      <c r="A942" s="9" t="s">
        <v>1909</v>
      </c>
      <c r="B942" s="10">
        <v>67</v>
      </c>
    </row>
    <row r="943" spans="1:2">
      <c r="A943" s="9" t="s">
        <v>1986</v>
      </c>
      <c r="B943" s="10">
        <v>1015</v>
      </c>
    </row>
    <row r="944" spans="1:2">
      <c r="A944" s="9" t="s">
        <v>1930</v>
      </c>
      <c r="B944" s="10">
        <v>1</v>
      </c>
    </row>
    <row r="945" spans="1:2">
      <c r="A945" s="9" t="s">
        <v>784</v>
      </c>
      <c r="B945" s="10">
        <v>101</v>
      </c>
    </row>
    <row r="946" spans="1:2">
      <c r="A946" s="9" t="s">
        <v>1814</v>
      </c>
      <c r="B946" s="10">
        <v>165</v>
      </c>
    </row>
    <row r="947" spans="1:2">
      <c r="A947" s="9" t="s">
        <v>710</v>
      </c>
      <c r="B947" s="10">
        <v>211</v>
      </c>
    </row>
    <row r="948" spans="1:2">
      <c r="A948" s="9" t="s">
        <v>1186</v>
      </c>
      <c r="B948" s="10">
        <v>35</v>
      </c>
    </row>
    <row r="949" spans="1:2">
      <c r="A949" s="9" t="s">
        <v>2002</v>
      </c>
      <c r="B949" s="10">
        <v>480</v>
      </c>
    </row>
    <row r="950" spans="1:2">
      <c r="A950" s="9" t="s">
        <v>1088</v>
      </c>
      <c r="B950" s="10">
        <v>369</v>
      </c>
    </row>
    <row r="951" spans="1:2">
      <c r="A951" s="9" t="s">
        <v>960</v>
      </c>
      <c r="B951" s="10">
        <v>1605</v>
      </c>
    </row>
    <row r="952" spans="1:2">
      <c r="A952" s="9" t="s">
        <v>632</v>
      </c>
      <c r="B952" s="10">
        <v>908</v>
      </c>
    </row>
    <row r="953" spans="1:2">
      <c r="A953" s="9" t="s">
        <v>1882</v>
      </c>
      <c r="B953" s="10">
        <v>65</v>
      </c>
    </row>
    <row r="954" spans="1:2">
      <c r="A954" s="9" t="s">
        <v>1342</v>
      </c>
      <c r="B954" s="10">
        <v>1</v>
      </c>
    </row>
    <row r="955" spans="1:2">
      <c r="A955" s="9" t="s">
        <v>1878</v>
      </c>
      <c r="B955" s="10">
        <v>40</v>
      </c>
    </row>
    <row r="956" spans="1:2">
      <c r="A956" s="9" t="s">
        <v>964</v>
      </c>
      <c r="B956" s="10">
        <v>2120</v>
      </c>
    </row>
    <row r="957" spans="1:2">
      <c r="A957" s="9" t="s">
        <v>654</v>
      </c>
      <c r="B957" s="10">
        <v>295</v>
      </c>
    </row>
    <row r="958" spans="1:2">
      <c r="A958" s="9" t="s">
        <v>1942</v>
      </c>
      <c r="B958" s="10">
        <v>830</v>
      </c>
    </row>
    <row r="959" spans="1:2">
      <c r="A959" s="9" t="s">
        <v>1768</v>
      </c>
      <c r="B959" s="10">
        <v>126</v>
      </c>
    </row>
    <row r="960" spans="1:2">
      <c r="A960" s="9" t="s">
        <v>956</v>
      </c>
      <c r="B960" s="10">
        <v>39</v>
      </c>
    </row>
    <row r="961" spans="1:2">
      <c r="A961" s="9" t="s">
        <v>136</v>
      </c>
      <c r="B961" s="10">
        <v>48</v>
      </c>
    </row>
    <row r="962" spans="1:2">
      <c r="A962" s="9" t="s">
        <v>1928</v>
      </c>
      <c r="B962" s="10">
        <v>203</v>
      </c>
    </row>
    <row r="963" spans="1:2">
      <c r="A963" s="9" t="s">
        <v>1824</v>
      </c>
      <c r="B963" s="10">
        <v>1460</v>
      </c>
    </row>
    <row r="964" spans="1:2">
      <c r="A964" s="9" t="s">
        <v>157</v>
      </c>
      <c r="B964" s="10">
        <v>131</v>
      </c>
    </row>
    <row r="965" spans="1:2">
      <c r="A965" s="9" t="s">
        <v>166</v>
      </c>
      <c r="B965" s="10">
        <v>128</v>
      </c>
    </row>
    <row r="966" spans="1:2">
      <c r="A966" s="9" t="s">
        <v>276</v>
      </c>
      <c r="B966" s="10">
        <v>131</v>
      </c>
    </row>
    <row r="967" spans="1:2">
      <c r="A967" s="9" t="s">
        <v>63</v>
      </c>
      <c r="B967" s="10">
        <v>452</v>
      </c>
    </row>
    <row r="968" spans="1:2">
      <c r="A968" s="9" t="s">
        <v>1340</v>
      </c>
      <c r="B968" s="10">
        <v>602</v>
      </c>
    </row>
    <row r="969" spans="1:2">
      <c r="A969" s="9" t="s">
        <v>1141</v>
      </c>
      <c r="B969" s="10">
        <v>2985</v>
      </c>
    </row>
    <row r="970" spans="1:2">
      <c r="A970" s="9" t="s">
        <v>1373</v>
      </c>
      <c r="B970" s="10">
        <v>25</v>
      </c>
    </row>
    <row r="971" spans="1:2">
      <c r="A971" s="9" t="s">
        <v>1027</v>
      </c>
      <c r="B971" s="10">
        <v>144</v>
      </c>
    </row>
    <row r="972" spans="1:2">
      <c r="A972" s="9" t="s">
        <v>754</v>
      </c>
      <c r="B972" s="10">
        <v>2013</v>
      </c>
    </row>
    <row r="973" spans="1:2">
      <c r="A973" s="9" t="s">
        <v>708</v>
      </c>
      <c r="B973" s="10">
        <v>3504</v>
      </c>
    </row>
    <row r="974" spans="1:2">
      <c r="A974" s="9" t="s">
        <v>1121</v>
      </c>
      <c r="B974" s="10">
        <v>1296</v>
      </c>
    </row>
    <row r="975" spans="1:2">
      <c r="A975" s="9" t="s">
        <v>688</v>
      </c>
      <c r="B975" s="10">
        <v>17</v>
      </c>
    </row>
    <row r="976" spans="1:2">
      <c r="A976" s="9" t="s">
        <v>1754</v>
      </c>
      <c r="B976" s="10">
        <v>163</v>
      </c>
    </row>
    <row r="977" spans="1:2">
      <c r="A977" s="9" t="s">
        <v>1308</v>
      </c>
      <c r="B977" s="10">
        <v>105</v>
      </c>
    </row>
    <row r="978" spans="1:2">
      <c r="A978" s="9" t="s">
        <v>2033</v>
      </c>
      <c r="B978" s="10">
        <v>727005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zoomScale="94" workbookViewId="0">
      <selection activeCell="H1" sqref="H1:H1048576"/>
    </sheetView>
  </sheetViews>
  <sheetFormatPr baseColWidth="10" defaultRowHeight="16"/>
  <cols>
    <col min="1" max="1" width="4.1640625" bestFit="1" customWidth="1"/>
    <col min="2" max="2" width="30.6640625" bestFit="1" customWidth="1"/>
    <col min="3" max="3" width="61.33203125" style="3" customWidth="1"/>
    <col min="5" max="5" width="7.6640625" bestFit="1" customWidth="1"/>
    <col min="6" max="6" width="21.33203125" customWidth="1"/>
    <col min="7" max="7" width="17.83203125" customWidth="1"/>
    <col min="8" max="8" width="13" style="5" bestFit="1" customWidth="1"/>
    <col min="9" max="9" width="18.33203125" style="7" customWidth="1"/>
    <col min="12" max="13" width="11.1640625" bestFit="1" customWidth="1"/>
    <col min="14" max="14" width="21.83203125" bestFit="1" customWidth="1"/>
    <col min="15" max="15" width="21.16406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3" s="1" customFormat="1" ht="17">
      <c r="A1" s="1" t="s">
        <v>2085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2028</v>
      </c>
      <c r="G1" s="1" t="s">
        <v>4</v>
      </c>
      <c r="H1" s="4" t="s">
        <v>5</v>
      </c>
      <c r="I1" s="6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2070</v>
      </c>
      <c r="O1" s="1" t="s">
        <v>2071</v>
      </c>
      <c r="P1" s="1" t="s">
        <v>10</v>
      </c>
      <c r="Q1" s="1" t="s">
        <v>11</v>
      </c>
      <c r="R1" s="1" t="s">
        <v>2027</v>
      </c>
      <c r="S1" s="1" t="s">
        <v>2030</v>
      </c>
      <c r="T1" s="1" t="s">
        <v>2031</v>
      </c>
    </row>
    <row r="2" spans="1:23" ht="17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 s="5">
        <v>0</v>
      </c>
      <c r="I2" s="7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 -1)</f>
        <v>food</v>
      </c>
      <c r="T2" t="str">
        <f t="shared" ref="T2:T66" si="0">MID(R2, SEARCH("/", R2) +1, LEN(R2) - SEARCH("/", R2))</f>
        <v>food trucks</v>
      </c>
    </row>
    <row r="3" spans="1:23" ht="17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1">(E3/D3)*100</f>
        <v>1040</v>
      </c>
      <c r="G3" t="s">
        <v>20</v>
      </c>
      <c r="H3" s="5">
        <v>158</v>
      </c>
      <c r="I3" s="7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2">(((L3/60)/60)/24)+DATE(1970,1,1)</f>
        <v>41870.208333333336</v>
      </c>
      <c r="O3" s="11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 -1)</f>
        <v>music</v>
      </c>
      <c r="T3" t="str">
        <f t="shared" si="0"/>
        <v>rock</v>
      </c>
    </row>
    <row r="4" spans="1:23" ht="34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1"/>
        <v>131.4787822878229</v>
      </c>
      <c r="G4" t="s">
        <v>20</v>
      </c>
      <c r="H4" s="5">
        <v>1425</v>
      </c>
      <c r="I4" s="7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0"/>
        <v>web</v>
      </c>
      <c r="W4" s="11"/>
    </row>
    <row r="5" spans="1:23" ht="34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1"/>
        <v>58.976190476190467</v>
      </c>
      <c r="G5" t="s">
        <v>14</v>
      </c>
      <c r="H5" s="5">
        <v>24</v>
      </c>
      <c r="I5" s="7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0"/>
        <v>rock</v>
      </c>
    </row>
    <row r="6" spans="1:23" ht="17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1"/>
        <v>69.276315789473685</v>
      </c>
      <c r="G6" t="s">
        <v>14</v>
      </c>
      <c r="H6" s="5">
        <v>53</v>
      </c>
      <c r="I6" s="7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0"/>
        <v>plays</v>
      </c>
    </row>
    <row r="7" spans="1:23" ht="17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1"/>
        <v>173.61842105263159</v>
      </c>
      <c r="G7" t="s">
        <v>20</v>
      </c>
      <c r="H7" s="5">
        <v>174</v>
      </c>
      <c r="I7" s="7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0"/>
        <v>plays</v>
      </c>
    </row>
    <row r="8" spans="1:23" ht="17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1"/>
        <v>20.961538461538463</v>
      </c>
      <c r="G8" t="s">
        <v>14</v>
      </c>
      <c r="H8" s="5">
        <v>18</v>
      </c>
      <c r="I8" s="7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0"/>
        <v>documentary</v>
      </c>
    </row>
    <row r="9" spans="1:23" ht="17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1"/>
        <v>327.57777777777778</v>
      </c>
      <c r="G9" t="s">
        <v>20</v>
      </c>
      <c r="H9" s="5">
        <v>227</v>
      </c>
      <c r="I9" s="7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0"/>
        <v>plays</v>
      </c>
    </row>
    <row r="10" spans="1:23" ht="17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1"/>
        <v>19.932788374205266</v>
      </c>
      <c r="G10" t="s">
        <v>47</v>
      </c>
      <c r="H10" s="5">
        <v>708</v>
      </c>
      <c r="I10" s="7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0"/>
        <v>plays</v>
      </c>
    </row>
    <row r="11" spans="1:23" ht="17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1"/>
        <v>51.741935483870968</v>
      </c>
      <c r="G11" t="s">
        <v>14</v>
      </c>
      <c r="H11" s="5">
        <v>44</v>
      </c>
      <c r="I11" s="7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0"/>
        <v>electric music</v>
      </c>
    </row>
    <row r="12" spans="1:23" ht="17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1"/>
        <v>266.11538461538464</v>
      </c>
      <c r="G12" t="s">
        <v>20</v>
      </c>
      <c r="H12" s="5">
        <v>220</v>
      </c>
      <c r="I12" s="7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0"/>
        <v>drama</v>
      </c>
    </row>
    <row r="13" spans="1:23" ht="3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1"/>
        <v>48.095238095238095</v>
      </c>
      <c r="G13" t="s">
        <v>14</v>
      </c>
      <c r="H13" s="5">
        <v>27</v>
      </c>
      <c r="I13" s="7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0"/>
        <v>plays</v>
      </c>
    </row>
    <row r="14" spans="1:23" ht="17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1"/>
        <v>89.349206349206341</v>
      </c>
      <c r="G14" t="s">
        <v>14</v>
      </c>
      <c r="H14" s="5">
        <v>55</v>
      </c>
      <c r="I14" s="7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0"/>
        <v>drama</v>
      </c>
    </row>
    <row r="15" spans="1:23" ht="3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1"/>
        <v>245.11904761904765</v>
      </c>
      <c r="G15" t="s">
        <v>20</v>
      </c>
      <c r="H15" s="5">
        <v>98</v>
      </c>
      <c r="I15" s="7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0"/>
        <v>indie rock</v>
      </c>
    </row>
    <row r="16" spans="1:23" ht="17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1"/>
        <v>66.769503546099301</v>
      </c>
      <c r="G16" t="s">
        <v>14</v>
      </c>
      <c r="H16" s="5">
        <v>200</v>
      </c>
      <c r="I16" s="7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0"/>
        <v>indie rock</v>
      </c>
    </row>
    <row r="17" spans="1:20" ht="17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1"/>
        <v>47.307881773399011</v>
      </c>
      <c r="G17" t="s">
        <v>14</v>
      </c>
      <c r="H17" s="5">
        <v>452</v>
      </c>
      <c r="I17" s="7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0"/>
        <v>wearables</v>
      </c>
    </row>
    <row r="18" spans="1:20" ht="17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1"/>
        <v>649.47058823529414</v>
      </c>
      <c r="G18" t="s">
        <v>20</v>
      </c>
      <c r="H18" s="5">
        <v>100</v>
      </c>
      <c r="I18" s="7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0"/>
        <v>nonfiction</v>
      </c>
    </row>
    <row r="19" spans="1:20" ht="17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1"/>
        <v>159.39125295508273</v>
      </c>
      <c r="G19" t="s">
        <v>20</v>
      </c>
      <c r="H19" s="5">
        <v>1249</v>
      </c>
      <c r="I19" s="7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0"/>
        <v>animation</v>
      </c>
    </row>
    <row r="20" spans="1:20" ht="17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1"/>
        <v>66.912087912087912</v>
      </c>
      <c r="G20" t="s">
        <v>74</v>
      </c>
      <c r="H20" s="5">
        <v>135</v>
      </c>
      <c r="I20" s="7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0"/>
        <v>plays</v>
      </c>
    </row>
    <row r="21" spans="1:20" ht="17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1"/>
        <v>48.529600000000002</v>
      </c>
      <c r="G21" t="s">
        <v>14</v>
      </c>
      <c r="H21" s="5">
        <v>674</v>
      </c>
      <c r="I21" s="7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0"/>
        <v>plays</v>
      </c>
    </row>
    <row r="22" spans="1:20" ht="17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1"/>
        <v>112.24279210925646</v>
      </c>
      <c r="G22" t="s">
        <v>20</v>
      </c>
      <c r="H22" s="5">
        <v>1396</v>
      </c>
      <c r="I22" s="7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0"/>
        <v>drama</v>
      </c>
    </row>
    <row r="23" spans="1:20" ht="17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1"/>
        <v>40.992553191489364</v>
      </c>
      <c r="G23" t="s">
        <v>14</v>
      </c>
      <c r="H23" s="5">
        <v>558</v>
      </c>
      <c r="I23" s="7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0"/>
        <v>plays</v>
      </c>
    </row>
    <row r="24" spans="1:20" ht="17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1"/>
        <v>128.07106598984771</v>
      </c>
      <c r="G24" t="s">
        <v>20</v>
      </c>
      <c r="H24" s="5">
        <v>890</v>
      </c>
      <c r="I24" s="7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0"/>
        <v>plays</v>
      </c>
    </row>
    <row r="25" spans="1:20" ht="17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1"/>
        <v>332.04444444444448</v>
      </c>
      <c r="G25" t="s">
        <v>20</v>
      </c>
      <c r="H25" s="5">
        <v>142</v>
      </c>
      <c r="I25" s="7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0"/>
        <v>documentary</v>
      </c>
    </row>
    <row r="26" spans="1:20" ht="17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1"/>
        <v>112.83225108225108</v>
      </c>
      <c r="G26" t="s">
        <v>20</v>
      </c>
      <c r="H26" s="5">
        <v>2673</v>
      </c>
      <c r="I26" s="7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0"/>
        <v>wearables</v>
      </c>
    </row>
    <row r="27" spans="1:20" ht="17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1"/>
        <v>216.43636363636364</v>
      </c>
      <c r="G27" t="s">
        <v>20</v>
      </c>
      <c r="H27" s="5">
        <v>163</v>
      </c>
      <c r="I27" s="7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0"/>
        <v>video games</v>
      </c>
    </row>
    <row r="28" spans="1:20" ht="17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1"/>
        <v>48.199069767441863</v>
      </c>
      <c r="G28" t="s">
        <v>74</v>
      </c>
      <c r="H28" s="5">
        <v>1480</v>
      </c>
      <c r="I28" s="7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0"/>
        <v>plays</v>
      </c>
    </row>
    <row r="29" spans="1:20" ht="17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1"/>
        <v>79.95</v>
      </c>
      <c r="G29" t="s">
        <v>14</v>
      </c>
      <c r="H29" s="5">
        <v>15</v>
      </c>
      <c r="I29" s="7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0"/>
        <v>rock</v>
      </c>
    </row>
    <row r="30" spans="1:20" ht="17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1"/>
        <v>105.22553516819573</v>
      </c>
      <c r="G30" t="s">
        <v>20</v>
      </c>
      <c r="H30" s="5">
        <v>2220</v>
      </c>
      <c r="I30" s="7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0"/>
        <v>plays</v>
      </c>
    </row>
    <row r="31" spans="1:20" ht="17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1"/>
        <v>328.89978213507629</v>
      </c>
      <c r="G31" t="s">
        <v>20</v>
      </c>
      <c r="H31" s="5">
        <v>1606</v>
      </c>
      <c r="I31" s="7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0"/>
        <v>shorts</v>
      </c>
    </row>
    <row r="32" spans="1:20" ht="17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1"/>
        <v>160.61111111111111</v>
      </c>
      <c r="G32" t="s">
        <v>20</v>
      </c>
      <c r="H32" s="5">
        <v>129</v>
      </c>
      <c r="I32" s="7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0"/>
        <v>animation</v>
      </c>
    </row>
    <row r="33" spans="1:20" ht="17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1"/>
        <v>310</v>
      </c>
      <c r="G33" t="s">
        <v>20</v>
      </c>
      <c r="H33" s="5">
        <v>226</v>
      </c>
      <c r="I33" s="7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0"/>
        <v>video games</v>
      </c>
    </row>
    <row r="34" spans="1:20" ht="17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1"/>
        <v>86.807920792079202</v>
      </c>
      <c r="G34" t="s">
        <v>14</v>
      </c>
      <c r="H34" s="5">
        <v>2307</v>
      </c>
      <c r="I34" s="7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0"/>
        <v>documentary</v>
      </c>
    </row>
    <row r="35" spans="1:20" ht="17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1"/>
        <v>377.82071713147411</v>
      </c>
      <c r="G35" t="s">
        <v>20</v>
      </c>
      <c r="H35" s="5">
        <v>5419</v>
      </c>
      <c r="I35" s="7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0"/>
        <v>plays</v>
      </c>
    </row>
    <row r="36" spans="1:20" ht="3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1"/>
        <v>150.80645161290323</v>
      </c>
      <c r="G36" t="s">
        <v>20</v>
      </c>
      <c r="H36" s="5">
        <v>165</v>
      </c>
      <c r="I36" s="7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0"/>
        <v>documentary</v>
      </c>
    </row>
    <row r="37" spans="1:20" ht="17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1"/>
        <v>150.30119521912351</v>
      </c>
      <c r="G37" t="s">
        <v>20</v>
      </c>
      <c r="H37" s="5">
        <v>1965</v>
      </c>
      <c r="I37" s="7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0"/>
        <v>drama</v>
      </c>
    </row>
    <row r="38" spans="1:20" ht="17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1"/>
        <v>157.28571428571431</v>
      </c>
      <c r="G38" t="s">
        <v>20</v>
      </c>
      <c r="H38" s="5">
        <v>16</v>
      </c>
      <c r="I38" s="7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0"/>
        <v>plays</v>
      </c>
    </row>
    <row r="39" spans="1:20" ht="3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1"/>
        <v>139.98765432098764</v>
      </c>
      <c r="G39" t="s">
        <v>20</v>
      </c>
      <c r="H39" s="5">
        <v>107</v>
      </c>
      <c r="I39" s="7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0"/>
        <v>fiction</v>
      </c>
    </row>
    <row r="40" spans="1:20" ht="17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1"/>
        <v>325.32258064516128</v>
      </c>
      <c r="G40" t="s">
        <v>20</v>
      </c>
      <c r="H40" s="5">
        <v>134</v>
      </c>
      <c r="I40" s="7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0"/>
        <v>photography books</v>
      </c>
    </row>
    <row r="41" spans="1:20" ht="17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1"/>
        <v>50.777777777777779</v>
      </c>
      <c r="G41" t="s">
        <v>14</v>
      </c>
      <c r="H41" s="5">
        <v>88</v>
      </c>
      <c r="I41" s="7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0"/>
        <v>plays</v>
      </c>
    </row>
    <row r="42" spans="1:20" ht="17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1"/>
        <v>169.06818181818181</v>
      </c>
      <c r="G42" t="s">
        <v>20</v>
      </c>
      <c r="H42" s="5">
        <v>198</v>
      </c>
      <c r="I42" s="7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0"/>
        <v>wearables</v>
      </c>
    </row>
    <row r="43" spans="1:20" ht="17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1"/>
        <v>212.92857142857144</v>
      </c>
      <c r="G43" t="s">
        <v>20</v>
      </c>
      <c r="H43" s="5">
        <v>111</v>
      </c>
      <c r="I43" s="7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0"/>
        <v>rock</v>
      </c>
    </row>
    <row r="44" spans="1:20" ht="17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1"/>
        <v>443.94444444444446</v>
      </c>
      <c r="G44" t="s">
        <v>20</v>
      </c>
      <c r="H44" s="5">
        <v>222</v>
      </c>
      <c r="I44" s="7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0"/>
        <v>food trucks</v>
      </c>
    </row>
    <row r="45" spans="1:20" ht="17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1"/>
        <v>185.9390243902439</v>
      </c>
      <c r="G45" t="s">
        <v>20</v>
      </c>
      <c r="H45" s="5">
        <v>6212</v>
      </c>
      <c r="I45" s="7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0"/>
        <v>radio &amp; podcasts</v>
      </c>
    </row>
    <row r="46" spans="1:20" ht="17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1"/>
        <v>658.8125</v>
      </c>
      <c r="G46" t="s">
        <v>20</v>
      </c>
      <c r="H46" s="5">
        <v>98</v>
      </c>
      <c r="I46" s="7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0"/>
        <v>fiction</v>
      </c>
    </row>
    <row r="47" spans="1:20" ht="3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1"/>
        <v>47.684210526315788</v>
      </c>
      <c r="G47" t="s">
        <v>14</v>
      </c>
      <c r="H47" s="5">
        <v>48</v>
      </c>
      <c r="I47" s="7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0"/>
        <v>plays</v>
      </c>
    </row>
    <row r="48" spans="1:20" ht="17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1"/>
        <v>114.78378378378378</v>
      </c>
      <c r="G48" t="s">
        <v>20</v>
      </c>
      <c r="H48" s="5">
        <v>92</v>
      </c>
      <c r="I48" s="7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0"/>
        <v>rock</v>
      </c>
    </row>
    <row r="49" spans="1:20" ht="17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1"/>
        <v>475.26666666666665</v>
      </c>
      <c r="G49" t="s">
        <v>20</v>
      </c>
      <c r="H49" s="5">
        <v>149</v>
      </c>
      <c r="I49" s="7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0"/>
        <v>plays</v>
      </c>
    </row>
    <row r="50" spans="1:20" ht="17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1"/>
        <v>386.97297297297297</v>
      </c>
      <c r="G50" t="s">
        <v>20</v>
      </c>
      <c r="H50" s="5">
        <v>2431</v>
      </c>
      <c r="I50" s="7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0"/>
        <v>plays</v>
      </c>
    </row>
    <row r="51" spans="1:20" ht="17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1"/>
        <v>189.625</v>
      </c>
      <c r="G51" t="s">
        <v>20</v>
      </c>
      <c r="H51" s="5">
        <v>303</v>
      </c>
      <c r="I51" s="7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0"/>
        <v>rock</v>
      </c>
    </row>
    <row r="52" spans="1:20" ht="34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1"/>
        <v>2</v>
      </c>
      <c r="G52" t="s">
        <v>14</v>
      </c>
      <c r="H52" s="5">
        <v>1</v>
      </c>
      <c r="I52" s="7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0"/>
        <v>metal</v>
      </c>
    </row>
    <row r="53" spans="1:20" ht="17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1"/>
        <v>91.867805186590772</v>
      </c>
      <c r="G53" t="s">
        <v>14</v>
      </c>
      <c r="H53" s="5">
        <v>1467</v>
      </c>
      <c r="I53" s="7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0"/>
        <v>wearables</v>
      </c>
    </row>
    <row r="54" spans="1:20" ht="17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1"/>
        <v>34.152777777777779</v>
      </c>
      <c r="G54" t="s">
        <v>14</v>
      </c>
      <c r="H54" s="5">
        <v>75</v>
      </c>
      <c r="I54" s="7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0"/>
        <v>plays</v>
      </c>
    </row>
    <row r="55" spans="1:20" ht="17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1"/>
        <v>140.40909090909091</v>
      </c>
      <c r="G55" t="s">
        <v>20</v>
      </c>
      <c r="H55" s="5">
        <v>209</v>
      </c>
      <c r="I55" s="7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0"/>
        <v>drama</v>
      </c>
    </row>
    <row r="56" spans="1:20" ht="3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1"/>
        <v>89.86666666666666</v>
      </c>
      <c r="G56" t="s">
        <v>14</v>
      </c>
      <c r="H56" s="5">
        <v>120</v>
      </c>
      <c r="I56" s="7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0"/>
        <v>wearables</v>
      </c>
    </row>
    <row r="57" spans="1:20" ht="3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1"/>
        <v>177.96969696969697</v>
      </c>
      <c r="G57" t="s">
        <v>20</v>
      </c>
      <c r="H57" s="5">
        <v>131</v>
      </c>
      <c r="I57" s="7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0"/>
        <v>jazz</v>
      </c>
    </row>
    <row r="58" spans="1:20" ht="3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1"/>
        <v>143.66249999999999</v>
      </c>
      <c r="G58" t="s">
        <v>20</v>
      </c>
      <c r="H58" s="5">
        <v>164</v>
      </c>
      <c r="I58" s="7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0"/>
        <v>wearables</v>
      </c>
    </row>
    <row r="59" spans="1:20" ht="17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1"/>
        <v>215.27586206896552</v>
      </c>
      <c r="G59" t="s">
        <v>20</v>
      </c>
      <c r="H59" s="5">
        <v>201</v>
      </c>
      <c r="I59" s="7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0"/>
        <v>video games</v>
      </c>
    </row>
    <row r="60" spans="1:20" ht="17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1"/>
        <v>227.11111111111114</v>
      </c>
      <c r="G60" t="s">
        <v>20</v>
      </c>
      <c r="H60" s="5">
        <v>211</v>
      </c>
      <c r="I60" s="7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0"/>
        <v>plays</v>
      </c>
    </row>
    <row r="61" spans="1:20" ht="17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1"/>
        <v>275.07142857142861</v>
      </c>
      <c r="G61" t="s">
        <v>20</v>
      </c>
      <c r="H61" s="5">
        <v>128</v>
      </c>
      <c r="I61" s="7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0"/>
        <v>plays</v>
      </c>
    </row>
    <row r="62" spans="1:20" ht="17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1"/>
        <v>144.37048832271762</v>
      </c>
      <c r="G62" t="s">
        <v>20</v>
      </c>
      <c r="H62" s="5">
        <v>1600</v>
      </c>
      <c r="I62" s="7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0"/>
        <v>plays</v>
      </c>
    </row>
    <row r="63" spans="1:20" ht="3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1"/>
        <v>92.74598393574297</v>
      </c>
      <c r="G63" t="s">
        <v>14</v>
      </c>
      <c r="H63" s="5">
        <v>2253</v>
      </c>
      <c r="I63" s="7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0"/>
        <v>plays</v>
      </c>
    </row>
    <row r="64" spans="1:20" ht="3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1"/>
        <v>722.6</v>
      </c>
      <c r="G64" t="s">
        <v>20</v>
      </c>
      <c r="H64" s="5">
        <v>249</v>
      </c>
      <c r="I64" s="7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0"/>
        <v>web</v>
      </c>
    </row>
    <row r="65" spans="1:20" ht="17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1"/>
        <v>11.851063829787234</v>
      </c>
      <c r="G65" t="s">
        <v>14</v>
      </c>
      <c r="H65" s="5">
        <v>5</v>
      </c>
      <c r="I65" s="7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0"/>
        <v>plays</v>
      </c>
    </row>
    <row r="66" spans="1:20" ht="17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1"/>
        <v>97.642857142857139</v>
      </c>
      <c r="G66" t="s">
        <v>14</v>
      </c>
      <c r="H66" s="5">
        <v>38</v>
      </c>
      <c r="I66" s="7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0"/>
        <v>web</v>
      </c>
    </row>
    <row r="67" spans="1:20" ht="17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(E67/D67)*100</f>
        <v>236.14754098360655</v>
      </c>
      <c r="G67" t="s">
        <v>20</v>
      </c>
      <c r="H67" s="5">
        <v>236</v>
      </c>
      <c r="I67" s="7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7">(((L67/60)/60)/24)+DATE(1970,1,1)</f>
        <v>40570.25</v>
      </c>
      <c r="O67" s="11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 -1)</f>
        <v>theater</v>
      </c>
      <c r="T67" t="str">
        <f t="shared" ref="T67:T130" si="10">MID(R67, SEARCH("/", R67) +1, LEN(R67) - SEARCH("/", R67))</f>
        <v>plays</v>
      </c>
    </row>
    <row r="68" spans="1:20" ht="17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 s="5">
        <v>12</v>
      </c>
      <c r="I68" s="7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7"/>
        <v>42102.208333333328</v>
      </c>
      <c r="O68" s="11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 s="5">
        <v>4065</v>
      </c>
      <c r="I69" s="7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7"/>
        <v>40203.25</v>
      </c>
      <c r="O69" s="11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 s="5">
        <v>246</v>
      </c>
      <c r="I70" s="7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7"/>
        <v>42943.208333333328</v>
      </c>
      <c r="O70" s="11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 s="5">
        <v>17</v>
      </c>
      <c r="I71" s="7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7"/>
        <v>40531.25</v>
      </c>
      <c r="O71" s="11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 s="5">
        <v>2475</v>
      </c>
      <c r="I72" s="7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7"/>
        <v>40484.208333333336</v>
      </c>
      <c r="O72" s="11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 s="5">
        <v>76</v>
      </c>
      <c r="I73" s="7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7"/>
        <v>43799.25</v>
      </c>
      <c r="O73" s="11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 s="5">
        <v>54</v>
      </c>
      <c r="I74" s="7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7"/>
        <v>42186.208333333328</v>
      </c>
      <c r="O74" s="11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 s="5">
        <v>88</v>
      </c>
      <c r="I75" s="7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7"/>
        <v>42701.25</v>
      </c>
      <c r="O75" s="11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 s="5">
        <v>85</v>
      </c>
      <c r="I76" s="7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7"/>
        <v>42456.208333333328</v>
      </c>
      <c r="O76" s="11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 s="5">
        <v>170</v>
      </c>
      <c r="I77" s="7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7"/>
        <v>43296.208333333328</v>
      </c>
      <c r="O77" s="11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 s="5">
        <v>1684</v>
      </c>
      <c r="I78" s="7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7"/>
        <v>42027.25</v>
      </c>
      <c r="O78" s="11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 s="5">
        <v>56</v>
      </c>
      <c r="I79" s="7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7"/>
        <v>40448.208333333336</v>
      </c>
      <c r="O79" s="11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 s="5">
        <v>330</v>
      </c>
      <c r="I80" s="7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7"/>
        <v>43206.208333333328</v>
      </c>
      <c r="O80" s="11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 s="5">
        <v>838</v>
      </c>
      <c r="I81" s="7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7"/>
        <v>43267.208333333328</v>
      </c>
      <c r="O81" s="11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 s="5">
        <v>127</v>
      </c>
      <c r="I82" s="7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7"/>
        <v>42976.208333333328</v>
      </c>
      <c r="O82" s="11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 s="5">
        <v>411</v>
      </c>
      <c r="I83" s="7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7"/>
        <v>43062.25</v>
      </c>
      <c r="O83" s="11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 s="5">
        <v>180</v>
      </c>
      <c r="I84" s="7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7"/>
        <v>43482.25</v>
      </c>
      <c r="O84" s="11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 s="5">
        <v>1000</v>
      </c>
      <c r="I85" s="7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7"/>
        <v>42579.208333333328</v>
      </c>
      <c r="O85" s="11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 s="5">
        <v>374</v>
      </c>
      <c r="I86" s="7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7"/>
        <v>41118.208333333336</v>
      </c>
      <c r="O86" s="11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 s="5">
        <v>71</v>
      </c>
      <c r="I87" s="7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7"/>
        <v>40797.208333333336</v>
      </c>
      <c r="O87" s="11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 s="5">
        <v>203</v>
      </c>
      <c r="I88" s="7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7"/>
        <v>42128.208333333328</v>
      </c>
      <c r="O88" s="11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 s="5">
        <v>1482</v>
      </c>
      <c r="I89" s="7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7"/>
        <v>40610.25</v>
      </c>
      <c r="O89" s="11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 s="5">
        <v>113</v>
      </c>
      <c r="I90" s="7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7"/>
        <v>42110.208333333328</v>
      </c>
      <c r="O90" s="11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 s="5">
        <v>96</v>
      </c>
      <c r="I91" s="7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7"/>
        <v>40283.208333333336</v>
      </c>
      <c r="O91" s="11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 s="5">
        <v>106</v>
      </c>
      <c r="I92" s="7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7"/>
        <v>42425.25</v>
      </c>
      <c r="O92" s="11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 s="5">
        <v>679</v>
      </c>
      <c r="I93" s="7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7"/>
        <v>42588.208333333328</v>
      </c>
      <c r="O93" s="11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 s="5">
        <v>498</v>
      </c>
      <c r="I94" s="7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7"/>
        <v>40352.208333333336</v>
      </c>
      <c r="O94" s="11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 s="5">
        <v>610</v>
      </c>
      <c r="I95" s="7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7"/>
        <v>41202.208333333336</v>
      </c>
      <c r="O95" s="11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 s="5">
        <v>180</v>
      </c>
      <c r="I96" s="7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7"/>
        <v>43562.208333333328</v>
      </c>
      <c r="O96" s="11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 s="5">
        <v>27</v>
      </c>
      <c r="I97" s="7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7"/>
        <v>43752.208333333328</v>
      </c>
      <c r="O97" s="11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 s="5">
        <v>2331</v>
      </c>
      <c r="I98" s="7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7"/>
        <v>40612.25</v>
      </c>
      <c r="O98" s="11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 s="5">
        <v>113</v>
      </c>
      <c r="I99" s="7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7"/>
        <v>42180.208333333328</v>
      </c>
      <c r="O99" s="11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 s="5">
        <v>1220</v>
      </c>
      <c r="I100" s="7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7"/>
        <v>42212.208333333328</v>
      </c>
      <c r="O100" s="11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 s="5">
        <v>164</v>
      </c>
      <c r="I101" s="7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7"/>
        <v>41968.25</v>
      </c>
      <c r="O101" s="11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 s="5">
        <v>1</v>
      </c>
      <c r="I102" s="7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7"/>
        <v>40835.208333333336</v>
      </c>
      <c r="O102" s="11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 s="5">
        <v>164</v>
      </c>
      <c r="I103" s="7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7"/>
        <v>42056.25</v>
      </c>
      <c r="O103" s="11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 s="5">
        <v>336</v>
      </c>
      <c r="I104" s="7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7"/>
        <v>43234.208333333328</v>
      </c>
      <c r="O104" s="11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 s="5">
        <v>37</v>
      </c>
      <c r="I105" s="7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7"/>
        <v>40475.208333333336</v>
      </c>
      <c r="O105" s="11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 s="5">
        <v>1917</v>
      </c>
      <c r="I106" s="7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7"/>
        <v>42878.208333333328</v>
      </c>
      <c r="O106" s="11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 s="5">
        <v>95</v>
      </c>
      <c r="I107" s="7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7"/>
        <v>41366.208333333336</v>
      </c>
      <c r="O107" s="11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 s="5">
        <v>147</v>
      </c>
      <c r="I108" s="7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7"/>
        <v>43716.208333333328</v>
      </c>
      <c r="O108" s="11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 s="5">
        <v>86</v>
      </c>
      <c r="I109" s="7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7"/>
        <v>43213.208333333328</v>
      </c>
      <c r="O109" s="11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 s="5">
        <v>83</v>
      </c>
      <c r="I110" s="7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7"/>
        <v>41005.208333333336</v>
      </c>
      <c r="O110" s="11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 s="5">
        <v>60</v>
      </c>
      <c r="I111" s="7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7"/>
        <v>41651.25</v>
      </c>
      <c r="O111" s="11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 s="5">
        <v>296</v>
      </c>
      <c r="I112" s="7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7"/>
        <v>43354.208333333328</v>
      </c>
      <c r="O112" s="11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 s="5">
        <v>676</v>
      </c>
      <c r="I113" s="7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7"/>
        <v>41174.208333333336</v>
      </c>
      <c r="O113" s="11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 s="5">
        <v>361</v>
      </c>
      <c r="I114" s="7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7"/>
        <v>41875.208333333336</v>
      </c>
      <c r="O114" s="11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 s="5">
        <v>131</v>
      </c>
      <c r="I115" s="7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7"/>
        <v>42990.208333333328</v>
      </c>
      <c r="O115" s="11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 s="5">
        <v>126</v>
      </c>
      <c r="I116" s="7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7"/>
        <v>43564.208333333328</v>
      </c>
      <c r="O116" s="11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 s="5">
        <v>3304</v>
      </c>
      <c r="I117" s="7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7"/>
        <v>43056.25</v>
      </c>
      <c r="O117" s="11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 s="5">
        <v>73</v>
      </c>
      <c r="I118" s="7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7"/>
        <v>42265.208333333328</v>
      </c>
      <c r="O118" s="11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 s="5">
        <v>275</v>
      </c>
      <c r="I119" s="7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7"/>
        <v>40808.208333333336</v>
      </c>
      <c r="O119" s="11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 s="5">
        <v>67</v>
      </c>
      <c r="I120" s="7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7"/>
        <v>41665.25</v>
      </c>
      <c r="O120" s="11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 s="5">
        <v>154</v>
      </c>
      <c r="I121" s="7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7"/>
        <v>41806.208333333336</v>
      </c>
      <c r="O121" s="11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 s="5">
        <v>1782</v>
      </c>
      <c r="I122" s="7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7"/>
        <v>42111.208333333328</v>
      </c>
      <c r="O122" s="11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 s="5">
        <v>903</v>
      </c>
      <c r="I123" s="7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7"/>
        <v>41917.208333333336</v>
      </c>
      <c r="O123" s="11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 s="5">
        <v>3387</v>
      </c>
      <c r="I124" s="7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7"/>
        <v>41970.25</v>
      </c>
      <c r="O124" s="11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 s="5">
        <v>662</v>
      </c>
      <c r="I125" s="7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7"/>
        <v>42332.25</v>
      </c>
      <c r="O125" s="11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 s="5">
        <v>94</v>
      </c>
      <c r="I126" s="7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7"/>
        <v>43598.208333333328</v>
      </c>
      <c r="O126" s="11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 s="5">
        <v>180</v>
      </c>
      <c r="I127" s="7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7"/>
        <v>43362.208333333328</v>
      </c>
      <c r="O127" s="11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 s="5">
        <v>774</v>
      </c>
      <c r="I128" s="7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7"/>
        <v>42596.208333333328</v>
      </c>
      <c r="O128" s="11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 s="5">
        <v>672</v>
      </c>
      <c r="I129" s="7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7"/>
        <v>40310.208333333336</v>
      </c>
      <c r="O129" s="11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 s="5">
        <v>532</v>
      </c>
      <c r="I130" s="7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7"/>
        <v>40417.208333333336</v>
      </c>
      <c r="O130" s="11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2">(E131/D131)*100</f>
        <v>3.202693602693603</v>
      </c>
      <c r="G131" t="s">
        <v>74</v>
      </c>
      <c r="H131" s="5">
        <v>55</v>
      </c>
      <c r="I131" s="7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3">(((L131/60)/60)/24)+DATE(1970,1,1)</f>
        <v>42038.25</v>
      </c>
      <c r="O131" s="11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 -1)</f>
        <v>food</v>
      </c>
      <c r="T131" t="str">
        <f t="shared" ref="T131:T194" si="16">MID(R131, SEARCH("/", R131) +1, LEN(R131) - SEARCH("/", R131))</f>
        <v>food trucks</v>
      </c>
    </row>
    <row r="132" spans="1:20" ht="17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 s="5">
        <v>533</v>
      </c>
      <c r="I132" s="7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3"/>
        <v>40842.208333333336</v>
      </c>
      <c r="O132" s="11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 s="5">
        <v>2443</v>
      </c>
      <c r="I133" s="7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3"/>
        <v>41607.25</v>
      </c>
      <c r="O133" s="11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 s="5">
        <v>89</v>
      </c>
      <c r="I134" s="7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3"/>
        <v>43112.25</v>
      </c>
      <c r="O134" s="11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 s="5">
        <v>159</v>
      </c>
      <c r="I135" s="7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3"/>
        <v>40767.208333333336</v>
      </c>
      <c r="O135" s="11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 s="5">
        <v>940</v>
      </c>
      <c r="I136" s="7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3"/>
        <v>40713.208333333336</v>
      </c>
      <c r="O136" s="11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 s="5">
        <v>117</v>
      </c>
      <c r="I137" s="7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3"/>
        <v>41340.25</v>
      </c>
      <c r="O137" s="11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 s="5">
        <v>58</v>
      </c>
      <c r="I138" s="7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3"/>
        <v>41797.208333333336</v>
      </c>
      <c r="O138" s="11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 s="5">
        <v>50</v>
      </c>
      <c r="I139" s="7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3"/>
        <v>40457.208333333336</v>
      </c>
      <c r="O139" s="11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 s="5">
        <v>115</v>
      </c>
      <c r="I140" s="7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3"/>
        <v>41180.208333333336</v>
      </c>
      <c r="O140" s="11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 s="5">
        <v>326</v>
      </c>
      <c r="I141" s="7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3"/>
        <v>42115.208333333328</v>
      </c>
      <c r="O141" s="11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 s="5">
        <v>186</v>
      </c>
      <c r="I142" s="7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3"/>
        <v>43156.25</v>
      </c>
      <c r="O142" s="11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 s="5">
        <v>1071</v>
      </c>
      <c r="I143" s="7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3"/>
        <v>42167.208333333328</v>
      </c>
      <c r="O143" s="11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 s="5">
        <v>117</v>
      </c>
      <c r="I144" s="7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3"/>
        <v>41005.208333333336</v>
      </c>
      <c r="O144" s="11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 s="5">
        <v>70</v>
      </c>
      <c r="I145" s="7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3"/>
        <v>40357.208333333336</v>
      </c>
      <c r="O145" s="11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 s="5">
        <v>135</v>
      </c>
      <c r="I146" s="7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3"/>
        <v>43633.208333333328</v>
      </c>
      <c r="O146" s="11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 s="5">
        <v>768</v>
      </c>
      <c r="I147" s="7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3"/>
        <v>41889.208333333336</v>
      </c>
      <c r="O147" s="11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 s="5">
        <v>51</v>
      </c>
      <c r="I148" s="7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3"/>
        <v>40855.25</v>
      </c>
      <c r="O148" s="11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 s="5">
        <v>199</v>
      </c>
      <c r="I149" s="7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3"/>
        <v>42534.208333333328</v>
      </c>
      <c r="O149" s="11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 s="5">
        <v>107</v>
      </c>
      <c r="I150" s="7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3"/>
        <v>42941.208333333328</v>
      </c>
      <c r="O150" s="11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 s="5">
        <v>195</v>
      </c>
      <c r="I151" s="7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3"/>
        <v>41275.25</v>
      </c>
      <c r="O151" s="11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 s="5">
        <v>1</v>
      </c>
      <c r="I152" s="7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3"/>
        <v>43450.25</v>
      </c>
      <c r="O152" s="11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 s="5">
        <v>1467</v>
      </c>
      <c r="I153" s="7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3"/>
        <v>41799.208333333336</v>
      </c>
      <c r="O153" s="11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 s="5">
        <v>3376</v>
      </c>
      <c r="I154" s="7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3"/>
        <v>42783.25</v>
      </c>
      <c r="O154" s="11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 s="5">
        <v>5681</v>
      </c>
      <c r="I155" s="7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3"/>
        <v>41201.208333333336</v>
      </c>
      <c r="O155" s="11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 s="5">
        <v>1059</v>
      </c>
      <c r="I156" s="7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3"/>
        <v>42502.208333333328</v>
      </c>
      <c r="O156" s="11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 s="5">
        <v>1194</v>
      </c>
      <c r="I157" s="7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3"/>
        <v>40262.208333333336</v>
      </c>
      <c r="O157" s="11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 s="5">
        <v>379</v>
      </c>
      <c r="I158" s="7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3"/>
        <v>43743.208333333328</v>
      </c>
      <c r="O158" s="11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 s="5">
        <v>30</v>
      </c>
      <c r="I159" s="7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3"/>
        <v>41638.25</v>
      </c>
      <c r="O159" s="11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 s="5">
        <v>41</v>
      </c>
      <c r="I160" s="7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3"/>
        <v>42346.25</v>
      </c>
      <c r="O160" s="11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 s="5">
        <v>1821</v>
      </c>
      <c r="I161" s="7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3"/>
        <v>43551.208333333328</v>
      </c>
      <c r="O161" s="11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 s="5">
        <v>164</v>
      </c>
      <c r="I162" s="7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3"/>
        <v>43582.208333333328</v>
      </c>
      <c r="O162" s="11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 s="5">
        <v>75</v>
      </c>
      <c r="I163" s="7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3"/>
        <v>42270.208333333328</v>
      </c>
      <c r="O163" s="11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 s="5">
        <v>157</v>
      </c>
      <c r="I164" s="7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3"/>
        <v>43442.25</v>
      </c>
      <c r="O164" s="11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 s="5">
        <v>246</v>
      </c>
      <c r="I165" s="7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3"/>
        <v>43028.208333333328</v>
      </c>
      <c r="O165" s="11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 s="5">
        <v>1396</v>
      </c>
      <c r="I166" s="7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3"/>
        <v>43016.208333333328</v>
      </c>
      <c r="O166" s="11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 s="5">
        <v>2506</v>
      </c>
      <c r="I167" s="7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3"/>
        <v>42948.208333333328</v>
      </c>
      <c r="O167" s="11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 s="5">
        <v>244</v>
      </c>
      <c r="I168" s="7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3"/>
        <v>40534.25</v>
      </c>
      <c r="O168" s="11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 s="5">
        <v>146</v>
      </c>
      <c r="I169" s="7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3"/>
        <v>41435.208333333336</v>
      </c>
      <c r="O169" s="11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 s="5">
        <v>955</v>
      </c>
      <c r="I170" s="7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3"/>
        <v>43518.25</v>
      </c>
      <c r="O170" s="11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 s="5">
        <v>1267</v>
      </c>
      <c r="I171" s="7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3"/>
        <v>41077.208333333336</v>
      </c>
      <c r="O171" s="11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 s="5">
        <v>67</v>
      </c>
      <c r="I172" s="7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3"/>
        <v>42950.208333333328</v>
      </c>
      <c r="O172" s="11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 s="5">
        <v>5</v>
      </c>
      <c r="I173" s="7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3"/>
        <v>41718.208333333336</v>
      </c>
      <c r="O173" s="11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 s="5">
        <v>26</v>
      </c>
      <c r="I174" s="7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3"/>
        <v>41839.208333333336</v>
      </c>
      <c r="O174" s="11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 s="5">
        <v>1561</v>
      </c>
      <c r="I175" s="7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3"/>
        <v>41412.208333333336</v>
      </c>
      <c r="O175" s="11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 s="5">
        <v>48</v>
      </c>
      <c r="I176" s="7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3"/>
        <v>42282.208333333328</v>
      </c>
      <c r="O176" s="11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 s="5">
        <v>1130</v>
      </c>
      <c r="I177" s="7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3"/>
        <v>42613.208333333328</v>
      </c>
      <c r="O177" s="11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 s="5">
        <v>782</v>
      </c>
      <c r="I178" s="7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3"/>
        <v>42616.208333333328</v>
      </c>
      <c r="O178" s="11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 s="5">
        <v>2739</v>
      </c>
      <c r="I179" s="7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3"/>
        <v>40497.25</v>
      </c>
      <c r="O179" s="11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 s="5">
        <v>210</v>
      </c>
      <c r="I180" s="7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3"/>
        <v>42999.208333333328</v>
      </c>
      <c r="O180" s="11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 s="5">
        <v>3537</v>
      </c>
      <c r="I181" s="7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3"/>
        <v>41350.208333333336</v>
      </c>
      <c r="O181" s="11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 s="5">
        <v>2107</v>
      </c>
      <c r="I182" s="7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3"/>
        <v>40259.208333333336</v>
      </c>
      <c r="O182" s="11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 s="5">
        <v>136</v>
      </c>
      <c r="I183" s="7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3"/>
        <v>43012.208333333328</v>
      </c>
      <c r="O183" s="11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 s="5">
        <v>3318</v>
      </c>
      <c r="I184" s="7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3"/>
        <v>43631.208333333328</v>
      </c>
      <c r="O184" s="11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 s="5">
        <v>86</v>
      </c>
      <c r="I185" s="7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3"/>
        <v>40430.208333333336</v>
      </c>
      <c r="O185" s="11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 s="5">
        <v>340</v>
      </c>
      <c r="I186" s="7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3"/>
        <v>43588.208333333328</v>
      </c>
      <c r="O186" s="11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 s="5">
        <v>19</v>
      </c>
      <c r="I187" s="7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3"/>
        <v>43233.208333333328</v>
      </c>
      <c r="O187" s="11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 s="5">
        <v>886</v>
      </c>
      <c r="I188" s="7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3"/>
        <v>41782.208333333336</v>
      </c>
      <c r="O188" s="11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 s="5">
        <v>1442</v>
      </c>
      <c r="I189" s="7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3"/>
        <v>41328.25</v>
      </c>
      <c r="O189" s="11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 s="5">
        <v>35</v>
      </c>
      <c r="I190" s="7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3"/>
        <v>41975.25</v>
      </c>
      <c r="O190" s="11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 s="5">
        <v>441</v>
      </c>
      <c r="I191" s="7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3"/>
        <v>42433.25</v>
      </c>
      <c r="O191" s="11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 s="5">
        <v>24</v>
      </c>
      <c r="I192" s="7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3"/>
        <v>41429.208333333336</v>
      </c>
      <c r="O192" s="11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 s="5">
        <v>86</v>
      </c>
      <c r="I193" s="7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3"/>
        <v>43536.208333333328</v>
      </c>
      <c r="O193" s="11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19.992957746478872</v>
      </c>
      <c r="G194" t="s">
        <v>14</v>
      </c>
      <c r="H194" s="5">
        <v>243</v>
      </c>
      <c r="I194" s="7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3"/>
        <v>41817.208333333336</v>
      </c>
      <c r="O194" s="11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8">(E195/D195)*100</f>
        <v>45.636363636363633</v>
      </c>
      <c r="G195" t="s">
        <v>14</v>
      </c>
      <c r="H195" s="5">
        <v>65</v>
      </c>
      <c r="I195" s="7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9">(((L195/60)/60)/24)+DATE(1970,1,1)</f>
        <v>43198.208333333328</v>
      </c>
      <c r="O195" s="11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 -1)</f>
        <v>music</v>
      </c>
      <c r="T195" t="str">
        <f t="shared" ref="T195:T258" si="22">MID(R195, SEARCH("/", R195) +1, LEN(R195) - SEARCH("/", R195))</f>
        <v>indie rock</v>
      </c>
    </row>
    <row r="196" spans="1:20" ht="17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 s="5">
        <v>126</v>
      </c>
      <c r="I196" s="7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9"/>
        <v>42261.208333333328</v>
      </c>
      <c r="O196" s="11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 s="5">
        <v>524</v>
      </c>
      <c r="I197" s="7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9"/>
        <v>43310.208333333328</v>
      </c>
      <c r="O197" s="11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 s="5">
        <v>100</v>
      </c>
      <c r="I198" s="7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9"/>
        <v>42616.208333333328</v>
      </c>
      <c r="O198" s="11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 s="5">
        <v>1989</v>
      </c>
      <c r="I199" s="7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9"/>
        <v>42909.208333333328</v>
      </c>
      <c r="O199" s="11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 s="5">
        <v>168</v>
      </c>
      <c r="I200" s="7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9"/>
        <v>40396.208333333336</v>
      </c>
      <c r="O200" s="11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 s="5">
        <v>13</v>
      </c>
      <c r="I201" s="7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9"/>
        <v>42192.208333333328</v>
      </c>
      <c r="O201" s="11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 s="5">
        <v>1</v>
      </c>
      <c r="I202" s="7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9"/>
        <v>40262.208333333336</v>
      </c>
      <c r="O202" s="11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 s="5">
        <v>157</v>
      </c>
      <c r="I203" s="7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9"/>
        <v>41845.208333333336</v>
      </c>
      <c r="O203" s="11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 s="5">
        <v>82</v>
      </c>
      <c r="I204" s="7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9"/>
        <v>40818.208333333336</v>
      </c>
      <c r="O204" s="11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 s="5">
        <v>4498</v>
      </c>
      <c r="I205" s="7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9"/>
        <v>42752.25</v>
      </c>
      <c r="O205" s="11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 s="5">
        <v>40</v>
      </c>
      <c r="I206" s="7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9"/>
        <v>40636.208333333336</v>
      </c>
      <c r="O206" s="11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 s="5">
        <v>80</v>
      </c>
      <c r="I207" s="7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9"/>
        <v>43390.208333333328</v>
      </c>
      <c r="O207" s="11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 s="5">
        <v>57</v>
      </c>
      <c r="I208" s="7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9"/>
        <v>40236.25</v>
      </c>
      <c r="O208" s="11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 s="5">
        <v>43</v>
      </c>
      <c r="I209" s="7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9"/>
        <v>43340.208333333328</v>
      </c>
      <c r="O209" s="11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 s="5">
        <v>2053</v>
      </c>
      <c r="I210" s="7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9"/>
        <v>43048.25</v>
      </c>
      <c r="O210" s="11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 s="5">
        <v>808</v>
      </c>
      <c r="I211" s="7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9"/>
        <v>42496.208333333328</v>
      </c>
      <c r="O211" s="11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 s="5">
        <v>226</v>
      </c>
      <c r="I212" s="7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9"/>
        <v>42797.25</v>
      </c>
      <c r="O212" s="11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 s="5">
        <v>1625</v>
      </c>
      <c r="I213" s="7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9"/>
        <v>41513.208333333336</v>
      </c>
      <c r="O213" s="11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 s="5">
        <v>168</v>
      </c>
      <c r="I214" s="7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9"/>
        <v>43814.25</v>
      </c>
      <c r="O214" s="11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 s="5">
        <v>4289</v>
      </c>
      <c r="I215" s="7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9"/>
        <v>40488.208333333336</v>
      </c>
      <c r="O215" s="11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 s="5">
        <v>165</v>
      </c>
      <c r="I216" s="7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9"/>
        <v>40409.208333333336</v>
      </c>
      <c r="O216" s="11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 s="5">
        <v>143</v>
      </c>
      <c r="I217" s="7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9"/>
        <v>43509.25</v>
      </c>
      <c r="O217" s="11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 s="5">
        <v>1815</v>
      </c>
      <c r="I218" s="7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9"/>
        <v>40869.25</v>
      </c>
      <c r="O218" s="11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 s="5">
        <v>934</v>
      </c>
      <c r="I219" s="7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9"/>
        <v>43583.208333333328</v>
      </c>
      <c r="O219" s="11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 s="5">
        <v>397</v>
      </c>
      <c r="I220" s="7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9"/>
        <v>40858.25</v>
      </c>
      <c r="O220" s="11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 s="5">
        <v>1539</v>
      </c>
      <c r="I221" s="7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9"/>
        <v>41137.208333333336</v>
      </c>
      <c r="O221" s="11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 s="5">
        <v>17</v>
      </c>
      <c r="I222" s="7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9"/>
        <v>40725.208333333336</v>
      </c>
      <c r="O222" s="11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 s="5">
        <v>2179</v>
      </c>
      <c r="I223" s="7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9"/>
        <v>41081.208333333336</v>
      </c>
      <c r="O223" s="11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 s="5">
        <v>138</v>
      </c>
      <c r="I224" s="7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9"/>
        <v>41914.208333333336</v>
      </c>
      <c r="O224" s="11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 s="5">
        <v>931</v>
      </c>
      <c r="I225" s="7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9"/>
        <v>42445.208333333328</v>
      </c>
      <c r="O225" s="11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 s="5">
        <v>3594</v>
      </c>
      <c r="I226" s="7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9"/>
        <v>41906.208333333336</v>
      </c>
      <c r="O226" s="11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 s="5">
        <v>5880</v>
      </c>
      <c r="I227" s="7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9"/>
        <v>41762.208333333336</v>
      </c>
      <c r="O227" s="11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 s="5">
        <v>112</v>
      </c>
      <c r="I228" s="7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9"/>
        <v>40276.208333333336</v>
      </c>
      <c r="O228" s="11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 s="5">
        <v>943</v>
      </c>
      <c r="I229" s="7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9"/>
        <v>42139.208333333328</v>
      </c>
      <c r="O229" s="11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 s="5">
        <v>2468</v>
      </c>
      <c r="I230" s="7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9"/>
        <v>42613.208333333328</v>
      </c>
      <c r="O230" s="11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 s="5">
        <v>2551</v>
      </c>
      <c r="I231" s="7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9"/>
        <v>42887.208333333328</v>
      </c>
      <c r="O231" s="11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 s="5">
        <v>101</v>
      </c>
      <c r="I232" s="7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9"/>
        <v>43805.25</v>
      </c>
      <c r="O232" s="11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 s="5">
        <v>67</v>
      </c>
      <c r="I233" s="7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9"/>
        <v>41415.208333333336</v>
      </c>
      <c r="O233" s="11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 s="5">
        <v>92</v>
      </c>
      <c r="I234" s="7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9"/>
        <v>42576.208333333328</v>
      </c>
      <c r="O234" s="11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 s="5">
        <v>62</v>
      </c>
      <c r="I235" s="7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9"/>
        <v>40706.208333333336</v>
      </c>
      <c r="O235" s="11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 s="5">
        <v>149</v>
      </c>
      <c r="I236" s="7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9"/>
        <v>42969.208333333328</v>
      </c>
      <c r="O236" s="11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 s="5">
        <v>92</v>
      </c>
      <c r="I237" s="7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9"/>
        <v>42779.25</v>
      </c>
      <c r="O237" s="11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 s="5">
        <v>57</v>
      </c>
      <c r="I238" s="7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9"/>
        <v>43641.208333333328</v>
      </c>
      <c r="O238" s="11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 s="5">
        <v>329</v>
      </c>
      <c r="I239" s="7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9"/>
        <v>41754.208333333336</v>
      </c>
      <c r="O239" s="11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 s="5">
        <v>97</v>
      </c>
      <c r="I240" s="7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9"/>
        <v>43083.25</v>
      </c>
      <c r="O240" s="11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 s="5">
        <v>41</v>
      </c>
      <c r="I241" s="7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9"/>
        <v>42245.208333333328</v>
      </c>
      <c r="O241" s="11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 s="5">
        <v>1784</v>
      </c>
      <c r="I242" s="7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9"/>
        <v>40396.208333333336</v>
      </c>
      <c r="O242" s="11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 s="5">
        <v>1684</v>
      </c>
      <c r="I243" s="7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9"/>
        <v>41742.208333333336</v>
      </c>
      <c r="O243" s="11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 s="5">
        <v>250</v>
      </c>
      <c r="I244" s="7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9"/>
        <v>42865.208333333328</v>
      </c>
      <c r="O244" s="11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 s="5">
        <v>238</v>
      </c>
      <c r="I245" s="7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9"/>
        <v>43163.25</v>
      </c>
      <c r="O245" s="11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 s="5">
        <v>53</v>
      </c>
      <c r="I246" s="7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9"/>
        <v>41834.208333333336</v>
      </c>
      <c r="O246" s="11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 s="5">
        <v>214</v>
      </c>
      <c r="I247" s="7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9"/>
        <v>41736.208333333336</v>
      </c>
      <c r="O247" s="11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 s="5">
        <v>222</v>
      </c>
      <c r="I248" s="7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9"/>
        <v>41491.208333333336</v>
      </c>
      <c r="O248" s="11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 s="5">
        <v>1884</v>
      </c>
      <c r="I249" s="7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9"/>
        <v>42726.25</v>
      </c>
      <c r="O249" s="11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 s="5">
        <v>218</v>
      </c>
      <c r="I250" s="7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9"/>
        <v>42004.25</v>
      </c>
      <c r="O250" s="11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 s="5">
        <v>6465</v>
      </c>
      <c r="I251" s="7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9"/>
        <v>42006.25</v>
      </c>
      <c r="O251" s="11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 s="5">
        <v>1</v>
      </c>
      <c r="I252" s="7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9"/>
        <v>40203.25</v>
      </c>
      <c r="O252" s="11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 s="5">
        <v>101</v>
      </c>
      <c r="I253" s="7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9"/>
        <v>41252.25</v>
      </c>
      <c r="O253" s="11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 s="5">
        <v>59</v>
      </c>
      <c r="I254" s="7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9"/>
        <v>41572.208333333336</v>
      </c>
      <c r="O254" s="11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 s="5">
        <v>1335</v>
      </c>
      <c r="I255" s="7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9"/>
        <v>40641.208333333336</v>
      </c>
      <c r="O255" s="11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 s="5">
        <v>88</v>
      </c>
      <c r="I256" s="7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9"/>
        <v>42787.25</v>
      </c>
      <c r="O256" s="11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 s="5">
        <v>1697</v>
      </c>
      <c r="I257" s="7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9"/>
        <v>40590.25</v>
      </c>
      <c r="O257" s="11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8"/>
        <v>23.390243902439025</v>
      </c>
      <c r="G258" t="s">
        <v>14</v>
      </c>
      <c r="H258" s="5">
        <v>15</v>
      </c>
      <c r="I258" s="7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9"/>
        <v>42393.25</v>
      </c>
      <c r="O258" s="11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4">(E259/D259)*100</f>
        <v>146</v>
      </c>
      <c r="G259" t="s">
        <v>20</v>
      </c>
      <c r="H259" s="5">
        <v>92</v>
      </c>
      <c r="I259" s="7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25">(((L259/60)/60)/24)+DATE(1970,1,1)</f>
        <v>41338.25</v>
      </c>
      <c r="O259" s="11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 -1)</f>
        <v>theater</v>
      </c>
      <c r="T259" t="str">
        <f t="shared" ref="T259:T322" si="28">MID(R259, SEARCH("/", R259) +1, LEN(R259) - SEARCH("/", R259))</f>
        <v>plays</v>
      </c>
    </row>
    <row r="260" spans="1:20" ht="17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 s="5">
        <v>186</v>
      </c>
      <c r="I260" s="7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25"/>
        <v>42712.25</v>
      </c>
      <c r="O260" s="11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 s="5">
        <v>138</v>
      </c>
      <c r="I261" s="7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25"/>
        <v>41251.25</v>
      </c>
      <c r="O261" s="11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 s="5">
        <v>261</v>
      </c>
      <c r="I262" s="7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25"/>
        <v>41180.208333333336</v>
      </c>
      <c r="O262" s="11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 s="5">
        <v>454</v>
      </c>
      <c r="I263" s="7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25"/>
        <v>40415.208333333336</v>
      </c>
      <c r="O263" s="11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 s="5">
        <v>107</v>
      </c>
      <c r="I264" s="7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25"/>
        <v>40638.208333333336</v>
      </c>
      <c r="O264" s="11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 s="5">
        <v>199</v>
      </c>
      <c r="I265" s="7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25"/>
        <v>40187.25</v>
      </c>
      <c r="O265" s="11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 s="5">
        <v>5512</v>
      </c>
      <c r="I266" s="7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25"/>
        <v>41317.25</v>
      </c>
      <c r="O266" s="11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 s="5">
        <v>86</v>
      </c>
      <c r="I267" s="7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25"/>
        <v>42372.25</v>
      </c>
      <c r="O267" s="11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 s="5">
        <v>3182</v>
      </c>
      <c r="I268" s="7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25"/>
        <v>41950.25</v>
      </c>
      <c r="O268" s="11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 s="5">
        <v>2768</v>
      </c>
      <c r="I269" s="7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25"/>
        <v>41206.208333333336</v>
      </c>
      <c r="O269" s="11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 s="5">
        <v>48</v>
      </c>
      <c r="I270" s="7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25"/>
        <v>41186.208333333336</v>
      </c>
      <c r="O270" s="11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 s="5">
        <v>87</v>
      </c>
      <c r="I271" s="7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25"/>
        <v>43496.25</v>
      </c>
      <c r="O271" s="11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 s="5">
        <v>1890</v>
      </c>
      <c r="I272" s="7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25"/>
        <v>40514.25</v>
      </c>
      <c r="O272" s="11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 s="5">
        <v>61</v>
      </c>
      <c r="I273" s="7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25"/>
        <v>42345.25</v>
      </c>
      <c r="O273" s="11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 s="5">
        <v>1894</v>
      </c>
      <c r="I274" s="7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25"/>
        <v>43656.208333333328</v>
      </c>
      <c r="O274" s="11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 s="5">
        <v>282</v>
      </c>
      <c r="I275" s="7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25"/>
        <v>42995.208333333328</v>
      </c>
      <c r="O275" s="11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 s="5">
        <v>15</v>
      </c>
      <c r="I276" s="7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25"/>
        <v>43045.25</v>
      </c>
      <c r="O276" s="11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 s="5">
        <v>116</v>
      </c>
      <c r="I277" s="7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25"/>
        <v>43561.208333333328</v>
      </c>
      <c r="O277" s="11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 s="5">
        <v>133</v>
      </c>
      <c r="I278" s="7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25"/>
        <v>41018.208333333336</v>
      </c>
      <c r="O278" s="11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 s="5">
        <v>83</v>
      </c>
      <c r="I279" s="7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25"/>
        <v>40378.208333333336</v>
      </c>
      <c r="O279" s="11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 s="5">
        <v>91</v>
      </c>
      <c r="I280" s="7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25"/>
        <v>41239.25</v>
      </c>
      <c r="O280" s="11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 s="5">
        <v>546</v>
      </c>
      <c r="I281" s="7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25"/>
        <v>43346.208333333328</v>
      </c>
      <c r="O281" s="11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 s="5">
        <v>393</v>
      </c>
      <c r="I282" s="7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25"/>
        <v>43060.25</v>
      </c>
      <c r="O282" s="11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 s="5">
        <v>2062</v>
      </c>
      <c r="I283" s="7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25"/>
        <v>40979.25</v>
      </c>
      <c r="O283" s="11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 s="5">
        <v>133</v>
      </c>
      <c r="I284" s="7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25"/>
        <v>42701.25</v>
      </c>
      <c r="O284" s="11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 s="5">
        <v>29</v>
      </c>
      <c r="I285" s="7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25"/>
        <v>42520.208333333328</v>
      </c>
      <c r="O285" s="11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 s="5">
        <v>132</v>
      </c>
      <c r="I286" s="7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25"/>
        <v>41030.208333333336</v>
      </c>
      <c r="O286" s="11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 s="5">
        <v>254</v>
      </c>
      <c r="I287" s="7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25"/>
        <v>42623.208333333328</v>
      </c>
      <c r="O287" s="11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 s="5">
        <v>184</v>
      </c>
      <c r="I288" s="7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25"/>
        <v>42697.25</v>
      </c>
      <c r="O288" s="11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 s="5">
        <v>176</v>
      </c>
      <c r="I289" s="7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25"/>
        <v>42122.208333333328</v>
      </c>
      <c r="O289" s="11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 s="5">
        <v>137</v>
      </c>
      <c r="I290" s="7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25"/>
        <v>40982.208333333336</v>
      </c>
      <c r="O290" s="11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 s="5">
        <v>337</v>
      </c>
      <c r="I291" s="7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25"/>
        <v>42219.208333333328</v>
      </c>
      <c r="O291" s="11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 s="5">
        <v>908</v>
      </c>
      <c r="I292" s="7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25"/>
        <v>41404.208333333336</v>
      </c>
      <c r="O292" s="11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 s="5">
        <v>107</v>
      </c>
      <c r="I293" s="7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25"/>
        <v>40831.208333333336</v>
      </c>
      <c r="O293" s="11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 s="5">
        <v>10</v>
      </c>
      <c r="I294" s="7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25"/>
        <v>40984.208333333336</v>
      </c>
      <c r="O294" s="11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 s="5">
        <v>32</v>
      </c>
      <c r="I295" s="7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25"/>
        <v>40456.208333333336</v>
      </c>
      <c r="O295" s="11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 s="5">
        <v>183</v>
      </c>
      <c r="I296" s="7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25"/>
        <v>43399.208333333328</v>
      </c>
      <c r="O296" s="11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 s="5">
        <v>1910</v>
      </c>
      <c r="I297" s="7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25"/>
        <v>41562.208333333336</v>
      </c>
      <c r="O297" s="11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 s="5">
        <v>38</v>
      </c>
      <c r="I298" s="7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25"/>
        <v>43493.25</v>
      </c>
      <c r="O298" s="11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 s="5">
        <v>104</v>
      </c>
      <c r="I299" s="7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25"/>
        <v>41653.25</v>
      </c>
      <c r="O299" s="11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 s="5">
        <v>72</v>
      </c>
      <c r="I300" s="7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25"/>
        <v>42426.25</v>
      </c>
      <c r="O300" s="11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 s="5">
        <v>49</v>
      </c>
      <c r="I301" s="7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25"/>
        <v>42432.25</v>
      </c>
      <c r="O301" s="11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 s="5">
        <v>1</v>
      </c>
      <c r="I302" s="7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25"/>
        <v>42977.208333333328</v>
      </c>
      <c r="O302" s="11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 s="5">
        <v>295</v>
      </c>
      <c r="I303" s="7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25"/>
        <v>42061.25</v>
      </c>
      <c r="O303" s="11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 s="5">
        <v>245</v>
      </c>
      <c r="I304" s="7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25"/>
        <v>43345.208333333328</v>
      </c>
      <c r="O304" s="11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 s="5">
        <v>32</v>
      </c>
      <c r="I305" s="7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25"/>
        <v>42376.25</v>
      </c>
      <c r="O305" s="11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 s="5">
        <v>142</v>
      </c>
      <c r="I306" s="7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25"/>
        <v>42589.208333333328</v>
      </c>
      <c r="O306" s="11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 s="5">
        <v>85</v>
      </c>
      <c r="I307" s="7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25"/>
        <v>42448.208333333328</v>
      </c>
      <c r="O307" s="11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 s="5">
        <v>7</v>
      </c>
      <c r="I308" s="7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25"/>
        <v>42930.208333333328</v>
      </c>
      <c r="O308" s="11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 s="5">
        <v>659</v>
      </c>
      <c r="I309" s="7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25"/>
        <v>41066.208333333336</v>
      </c>
      <c r="O309" s="11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 s="5">
        <v>803</v>
      </c>
      <c r="I310" s="7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25"/>
        <v>40651.208333333336</v>
      </c>
      <c r="O310" s="11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 s="5">
        <v>75</v>
      </c>
      <c r="I311" s="7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25"/>
        <v>40807.208333333336</v>
      </c>
      <c r="O311" s="11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 s="5">
        <v>16</v>
      </c>
      <c r="I312" s="7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25"/>
        <v>40277.208333333336</v>
      </c>
      <c r="O312" s="11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 s="5">
        <v>121</v>
      </c>
      <c r="I313" s="7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25"/>
        <v>40590.25</v>
      </c>
      <c r="O313" s="11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 s="5">
        <v>3742</v>
      </c>
      <c r="I314" s="7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25"/>
        <v>41572.208333333336</v>
      </c>
      <c r="O314" s="11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 s="5">
        <v>223</v>
      </c>
      <c r="I315" s="7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25"/>
        <v>40966.25</v>
      </c>
      <c r="O315" s="11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 s="5">
        <v>133</v>
      </c>
      <c r="I316" s="7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25"/>
        <v>43536.208333333328</v>
      </c>
      <c r="O316" s="11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 s="5">
        <v>31</v>
      </c>
      <c r="I317" s="7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25"/>
        <v>41783.208333333336</v>
      </c>
      <c r="O317" s="11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 s="5">
        <v>108</v>
      </c>
      <c r="I318" s="7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25"/>
        <v>43788.25</v>
      </c>
      <c r="O318" s="11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 s="5">
        <v>30</v>
      </c>
      <c r="I319" s="7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25"/>
        <v>42869.208333333328</v>
      </c>
      <c r="O319" s="11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 s="5">
        <v>17</v>
      </c>
      <c r="I320" s="7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25"/>
        <v>41684.25</v>
      </c>
      <c r="O320" s="11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 s="5">
        <v>64</v>
      </c>
      <c r="I321" s="7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25"/>
        <v>40402.208333333336</v>
      </c>
      <c r="O321" s="11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9.5876777251184837</v>
      </c>
      <c r="G322" t="s">
        <v>14</v>
      </c>
      <c r="H322" s="5">
        <v>80</v>
      </c>
      <c r="I322" s="7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25"/>
        <v>40673.208333333336</v>
      </c>
      <c r="O322" s="11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0">(E323/D323)*100</f>
        <v>94.144366197183089</v>
      </c>
      <c r="G323" t="s">
        <v>14</v>
      </c>
      <c r="H323" s="5">
        <v>2468</v>
      </c>
      <c r="I323" s="7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31">(((L323/60)/60)/24)+DATE(1970,1,1)</f>
        <v>40634.208333333336</v>
      </c>
      <c r="O323" s="11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 -1)</f>
        <v>film &amp; video</v>
      </c>
      <c r="T323" t="str">
        <f t="shared" ref="T323:T386" si="34">MID(R323, SEARCH("/", R323) +1, LEN(R323) - SEARCH("/", R323))</f>
        <v>shorts</v>
      </c>
    </row>
    <row r="324" spans="1:20" ht="3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 s="5">
        <v>5168</v>
      </c>
      <c r="I324" s="7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31"/>
        <v>40507.25</v>
      </c>
      <c r="O324" s="11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 s="5">
        <v>26</v>
      </c>
      <c r="I325" s="7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31"/>
        <v>41725.208333333336</v>
      </c>
      <c r="O325" s="11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 s="5">
        <v>307</v>
      </c>
      <c r="I326" s="7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31"/>
        <v>42176.208333333328</v>
      </c>
      <c r="O326" s="11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 s="5">
        <v>73</v>
      </c>
      <c r="I327" s="7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31"/>
        <v>43267.208333333328</v>
      </c>
      <c r="O327" s="11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 s="5">
        <v>128</v>
      </c>
      <c r="I328" s="7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31"/>
        <v>42364.25</v>
      </c>
      <c r="O328" s="11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 s="5">
        <v>33</v>
      </c>
      <c r="I329" s="7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31"/>
        <v>43705.208333333328</v>
      </c>
      <c r="O329" s="11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 s="5">
        <v>2441</v>
      </c>
      <c r="I330" s="7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31"/>
        <v>43434.25</v>
      </c>
      <c r="O330" s="11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 s="5">
        <v>211</v>
      </c>
      <c r="I331" s="7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31"/>
        <v>42716.25</v>
      </c>
      <c r="O331" s="11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 s="5">
        <v>1385</v>
      </c>
      <c r="I332" s="7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31"/>
        <v>43077.25</v>
      </c>
      <c r="O332" s="11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 s="5">
        <v>190</v>
      </c>
      <c r="I333" s="7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31"/>
        <v>40896.25</v>
      </c>
      <c r="O333" s="11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 s="5">
        <v>470</v>
      </c>
      <c r="I334" s="7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31"/>
        <v>41361.208333333336</v>
      </c>
      <c r="O334" s="11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 s="5">
        <v>253</v>
      </c>
      <c r="I335" s="7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31"/>
        <v>43424.25</v>
      </c>
      <c r="O335" s="11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 s="5">
        <v>1113</v>
      </c>
      <c r="I336" s="7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31"/>
        <v>43110.25</v>
      </c>
      <c r="O336" s="11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 s="5">
        <v>2283</v>
      </c>
      <c r="I337" s="7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31"/>
        <v>43784.25</v>
      </c>
      <c r="O337" s="11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 s="5">
        <v>1072</v>
      </c>
      <c r="I338" s="7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31"/>
        <v>40527.25</v>
      </c>
      <c r="O338" s="11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 s="5">
        <v>1095</v>
      </c>
      <c r="I339" s="7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31"/>
        <v>43780.25</v>
      </c>
      <c r="O339" s="11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 s="5">
        <v>1690</v>
      </c>
      <c r="I340" s="7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31"/>
        <v>40821.208333333336</v>
      </c>
      <c r="O340" s="11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 s="5">
        <v>1297</v>
      </c>
      <c r="I341" s="7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31"/>
        <v>42949.208333333328</v>
      </c>
      <c r="O341" s="11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 s="5">
        <v>393</v>
      </c>
      <c r="I342" s="7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31"/>
        <v>40889.25</v>
      </c>
      <c r="O342" s="11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 s="5">
        <v>1257</v>
      </c>
      <c r="I343" s="7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31"/>
        <v>42244.208333333328</v>
      </c>
      <c r="O343" s="11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 s="5">
        <v>328</v>
      </c>
      <c r="I344" s="7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31"/>
        <v>41475.208333333336</v>
      </c>
      <c r="O344" s="11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 s="5">
        <v>147</v>
      </c>
      <c r="I345" s="7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31"/>
        <v>41597.25</v>
      </c>
      <c r="O345" s="11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 s="5">
        <v>830</v>
      </c>
      <c r="I346" s="7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31"/>
        <v>43122.25</v>
      </c>
      <c r="O346" s="11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 s="5">
        <v>331</v>
      </c>
      <c r="I347" s="7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31"/>
        <v>42194.208333333328</v>
      </c>
      <c r="O347" s="11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 s="5">
        <v>25</v>
      </c>
      <c r="I348" s="7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31"/>
        <v>42971.208333333328</v>
      </c>
      <c r="O348" s="11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 s="5">
        <v>191</v>
      </c>
      <c r="I349" s="7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31"/>
        <v>42046.25</v>
      </c>
      <c r="O349" s="11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 s="5">
        <v>3483</v>
      </c>
      <c r="I350" s="7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31"/>
        <v>42782.25</v>
      </c>
      <c r="O350" s="11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 s="5">
        <v>923</v>
      </c>
      <c r="I351" s="7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31"/>
        <v>42930.208333333328</v>
      </c>
      <c r="O351" s="11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 s="5">
        <v>1</v>
      </c>
      <c r="I352" s="7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31"/>
        <v>42144.208333333328</v>
      </c>
      <c r="O352" s="11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 s="5">
        <v>2013</v>
      </c>
      <c r="I353" s="7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31"/>
        <v>42240.208333333328</v>
      </c>
      <c r="O353" s="11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 s="5">
        <v>33</v>
      </c>
      <c r="I354" s="7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31"/>
        <v>42315.25</v>
      </c>
      <c r="O354" s="11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 s="5">
        <v>1703</v>
      </c>
      <c r="I355" s="7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31"/>
        <v>43651.208333333328</v>
      </c>
      <c r="O355" s="11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 s="5">
        <v>80</v>
      </c>
      <c r="I356" s="7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31"/>
        <v>41520.208333333336</v>
      </c>
      <c r="O356" s="11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 s="5">
        <v>86</v>
      </c>
      <c r="I357" s="7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31"/>
        <v>42757.25</v>
      </c>
      <c r="O357" s="11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 s="5">
        <v>40</v>
      </c>
      <c r="I358" s="7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31"/>
        <v>40922.25</v>
      </c>
      <c r="O358" s="11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 s="5">
        <v>41</v>
      </c>
      <c r="I359" s="7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31"/>
        <v>42250.208333333328</v>
      </c>
      <c r="O359" s="11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 s="5">
        <v>23</v>
      </c>
      <c r="I360" s="7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31"/>
        <v>43322.208333333328</v>
      </c>
      <c r="O360" s="11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 s="5">
        <v>187</v>
      </c>
      <c r="I361" s="7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31"/>
        <v>40782.208333333336</v>
      </c>
      <c r="O361" s="11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 s="5">
        <v>2875</v>
      </c>
      <c r="I362" s="7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31"/>
        <v>40544.25</v>
      </c>
      <c r="O362" s="11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 s="5">
        <v>88</v>
      </c>
      <c r="I363" s="7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31"/>
        <v>43015.208333333328</v>
      </c>
      <c r="O363" s="11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 s="5">
        <v>191</v>
      </c>
      <c r="I364" s="7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31"/>
        <v>40570.25</v>
      </c>
      <c r="O364" s="11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 s="5">
        <v>139</v>
      </c>
      <c r="I365" s="7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31"/>
        <v>40904.25</v>
      </c>
      <c r="O365" s="11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 s="5">
        <v>186</v>
      </c>
      <c r="I366" s="7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31"/>
        <v>43164.25</v>
      </c>
      <c r="O366" s="11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 s="5">
        <v>112</v>
      </c>
      <c r="I367" s="7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31"/>
        <v>42733.25</v>
      </c>
      <c r="O367" s="11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 s="5">
        <v>101</v>
      </c>
      <c r="I368" s="7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31"/>
        <v>40546.25</v>
      </c>
      <c r="O368" s="11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 s="5">
        <v>75</v>
      </c>
      <c r="I369" s="7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31"/>
        <v>41930.208333333336</v>
      </c>
      <c r="O369" s="11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 s="5">
        <v>206</v>
      </c>
      <c r="I370" s="7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31"/>
        <v>40464.208333333336</v>
      </c>
      <c r="O370" s="11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 s="5">
        <v>154</v>
      </c>
      <c r="I371" s="7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31"/>
        <v>41308.25</v>
      </c>
      <c r="O371" s="11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 s="5">
        <v>5966</v>
      </c>
      <c r="I372" s="7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31"/>
        <v>43570.208333333328</v>
      </c>
      <c r="O372" s="11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 s="5">
        <v>2176</v>
      </c>
      <c r="I373" s="7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31"/>
        <v>42043.25</v>
      </c>
      <c r="O373" s="11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 s="5">
        <v>169</v>
      </c>
      <c r="I374" s="7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31"/>
        <v>42012.25</v>
      </c>
      <c r="O374" s="11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 s="5">
        <v>2106</v>
      </c>
      <c r="I375" s="7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31"/>
        <v>42964.208333333328</v>
      </c>
      <c r="O375" s="11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 s="5">
        <v>441</v>
      </c>
      <c r="I376" s="7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31"/>
        <v>43476.25</v>
      </c>
      <c r="O376" s="11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 s="5">
        <v>25</v>
      </c>
      <c r="I377" s="7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31"/>
        <v>42293.208333333328</v>
      </c>
      <c r="O377" s="11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 s="5">
        <v>131</v>
      </c>
      <c r="I378" s="7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31"/>
        <v>41826.208333333336</v>
      </c>
      <c r="O378" s="11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 s="5">
        <v>127</v>
      </c>
      <c r="I379" s="7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31"/>
        <v>43760.208333333328</v>
      </c>
      <c r="O379" s="11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 s="5">
        <v>355</v>
      </c>
      <c r="I380" s="7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31"/>
        <v>43241.208333333328</v>
      </c>
      <c r="O380" s="11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 s="5">
        <v>44</v>
      </c>
      <c r="I381" s="7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31"/>
        <v>40843.208333333336</v>
      </c>
      <c r="O381" s="11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 s="5">
        <v>84</v>
      </c>
      <c r="I382" s="7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31"/>
        <v>41448.208333333336</v>
      </c>
      <c r="O382" s="11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 s="5">
        <v>155</v>
      </c>
      <c r="I383" s="7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31"/>
        <v>42163.208333333328</v>
      </c>
      <c r="O383" s="11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 s="5">
        <v>67</v>
      </c>
      <c r="I384" s="7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31"/>
        <v>43024.208333333328</v>
      </c>
      <c r="O384" s="11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 s="5">
        <v>189</v>
      </c>
      <c r="I385" s="7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31"/>
        <v>43509.25</v>
      </c>
      <c r="O385" s="11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0"/>
        <v>172.00961538461539</v>
      </c>
      <c r="G386" t="s">
        <v>20</v>
      </c>
      <c r="H386" s="5">
        <v>4799</v>
      </c>
      <c r="I386" s="7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31"/>
        <v>42776.25</v>
      </c>
      <c r="O386" s="11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6">(E387/D387)*100</f>
        <v>146.16709511568124</v>
      </c>
      <c r="G387" t="s">
        <v>20</v>
      </c>
      <c r="H387" s="5">
        <v>1137</v>
      </c>
      <c r="I387" s="7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37">(((L387/60)/60)/24)+DATE(1970,1,1)</f>
        <v>43553.208333333328</v>
      </c>
      <c r="O387" s="11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 -1)</f>
        <v>publishing</v>
      </c>
      <c r="T387" t="str">
        <f t="shared" ref="T387:T450" si="40">MID(R387, SEARCH("/", R387) +1, LEN(R387) - SEARCH("/", R387))</f>
        <v>nonfiction</v>
      </c>
    </row>
    <row r="388" spans="1:20" ht="3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 s="5">
        <v>1068</v>
      </c>
      <c r="I388" s="7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37"/>
        <v>40355.208333333336</v>
      </c>
      <c r="O388" s="11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 s="5">
        <v>424</v>
      </c>
      <c r="I389" s="7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37"/>
        <v>41072.208333333336</v>
      </c>
      <c r="O389" s="11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 s="5">
        <v>145</v>
      </c>
      <c r="I390" s="7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37"/>
        <v>40912.25</v>
      </c>
      <c r="O390" s="11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 s="5">
        <v>1152</v>
      </c>
      <c r="I391" s="7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37"/>
        <v>40479.208333333336</v>
      </c>
      <c r="O391" s="11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 s="5">
        <v>50</v>
      </c>
      <c r="I392" s="7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37"/>
        <v>41530.208333333336</v>
      </c>
      <c r="O392" s="11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 s="5">
        <v>151</v>
      </c>
      <c r="I393" s="7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37"/>
        <v>41653.25</v>
      </c>
      <c r="O393" s="11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 s="5">
        <v>1608</v>
      </c>
      <c r="I394" s="7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37"/>
        <v>40549.25</v>
      </c>
      <c r="O394" s="11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 s="5">
        <v>3059</v>
      </c>
      <c r="I395" s="7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37"/>
        <v>42933.208333333328</v>
      </c>
      <c r="O395" s="11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 s="5">
        <v>34</v>
      </c>
      <c r="I396" s="7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37"/>
        <v>41484.208333333336</v>
      </c>
      <c r="O396" s="11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 s="5">
        <v>220</v>
      </c>
      <c r="I397" s="7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37"/>
        <v>40885.25</v>
      </c>
      <c r="O397" s="11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 s="5">
        <v>1604</v>
      </c>
      <c r="I398" s="7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37"/>
        <v>43378.208333333328</v>
      </c>
      <c r="O398" s="11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 s="5">
        <v>454</v>
      </c>
      <c r="I399" s="7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37"/>
        <v>41417.208333333336</v>
      </c>
      <c r="O399" s="11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 s="5">
        <v>123</v>
      </c>
      <c r="I400" s="7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37"/>
        <v>43228.208333333328</v>
      </c>
      <c r="O400" s="11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 s="5">
        <v>941</v>
      </c>
      <c r="I401" s="7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37"/>
        <v>40576.25</v>
      </c>
      <c r="O401" s="11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 s="5">
        <v>1</v>
      </c>
      <c r="I402" s="7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37"/>
        <v>41502.208333333336</v>
      </c>
      <c r="O402" s="11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 s="5">
        <v>299</v>
      </c>
      <c r="I403" s="7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37"/>
        <v>43765.208333333328</v>
      </c>
      <c r="O403" s="11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 s="5">
        <v>40</v>
      </c>
      <c r="I404" s="7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37"/>
        <v>40914.25</v>
      </c>
      <c r="O404" s="11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 s="5">
        <v>3015</v>
      </c>
      <c r="I405" s="7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37"/>
        <v>40310.208333333336</v>
      </c>
      <c r="O405" s="11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 s="5">
        <v>2237</v>
      </c>
      <c r="I406" s="7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37"/>
        <v>43053.25</v>
      </c>
      <c r="O406" s="11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 s="5">
        <v>435</v>
      </c>
      <c r="I407" s="7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37"/>
        <v>43255.208333333328</v>
      </c>
      <c r="O407" s="11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 s="5">
        <v>645</v>
      </c>
      <c r="I408" s="7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37"/>
        <v>41304.25</v>
      </c>
      <c r="O408" s="11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 s="5">
        <v>484</v>
      </c>
      <c r="I409" s="7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37"/>
        <v>43751.208333333328</v>
      </c>
      <c r="O409" s="11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 s="5">
        <v>154</v>
      </c>
      <c r="I410" s="7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37"/>
        <v>42541.208333333328</v>
      </c>
      <c r="O410" s="11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 s="5">
        <v>714</v>
      </c>
      <c r="I411" s="7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37"/>
        <v>42843.208333333328</v>
      </c>
      <c r="O411" s="11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 s="5">
        <v>1111</v>
      </c>
      <c r="I412" s="7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37"/>
        <v>42122.208333333328</v>
      </c>
      <c r="O412" s="11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 s="5">
        <v>82</v>
      </c>
      <c r="I413" s="7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37"/>
        <v>42884.208333333328</v>
      </c>
      <c r="O413" s="11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 s="5">
        <v>134</v>
      </c>
      <c r="I414" s="7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37"/>
        <v>41642.25</v>
      </c>
      <c r="O414" s="11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 s="5">
        <v>1089</v>
      </c>
      <c r="I415" s="7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37"/>
        <v>43431.25</v>
      </c>
      <c r="O415" s="11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 s="5">
        <v>5497</v>
      </c>
      <c r="I416" s="7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37"/>
        <v>40288.208333333336</v>
      </c>
      <c r="O416" s="11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 s="5">
        <v>418</v>
      </c>
      <c r="I417" s="7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37"/>
        <v>40921.25</v>
      </c>
      <c r="O417" s="11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 s="5">
        <v>1439</v>
      </c>
      <c r="I418" s="7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37"/>
        <v>40560.25</v>
      </c>
      <c r="O418" s="11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 s="5">
        <v>15</v>
      </c>
      <c r="I419" s="7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37"/>
        <v>43407.208333333328</v>
      </c>
      <c r="O419" s="11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 s="5">
        <v>1999</v>
      </c>
      <c r="I420" s="7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37"/>
        <v>41035.208333333336</v>
      </c>
      <c r="O420" s="11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 s="5">
        <v>5203</v>
      </c>
      <c r="I421" s="7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37"/>
        <v>40899.25</v>
      </c>
      <c r="O421" s="11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 s="5">
        <v>94</v>
      </c>
      <c r="I422" s="7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37"/>
        <v>42911.208333333328</v>
      </c>
      <c r="O422" s="11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 s="5">
        <v>118</v>
      </c>
      <c r="I423" s="7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37"/>
        <v>42915.208333333328</v>
      </c>
      <c r="O423" s="11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 s="5">
        <v>205</v>
      </c>
      <c r="I424" s="7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37"/>
        <v>40285.208333333336</v>
      </c>
      <c r="O424" s="11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 s="5">
        <v>162</v>
      </c>
      <c r="I425" s="7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37"/>
        <v>40808.208333333336</v>
      </c>
      <c r="O425" s="11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 s="5">
        <v>83</v>
      </c>
      <c r="I426" s="7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37"/>
        <v>43208.208333333328</v>
      </c>
      <c r="O426" s="11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 s="5">
        <v>92</v>
      </c>
      <c r="I427" s="7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37"/>
        <v>42213.208333333328</v>
      </c>
      <c r="O427" s="11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 s="5">
        <v>219</v>
      </c>
      <c r="I428" s="7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37"/>
        <v>41332.25</v>
      </c>
      <c r="O428" s="11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 s="5">
        <v>2526</v>
      </c>
      <c r="I429" s="7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37"/>
        <v>41895.208333333336</v>
      </c>
      <c r="O429" s="11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 s="5">
        <v>747</v>
      </c>
      <c r="I430" s="7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37"/>
        <v>40585.25</v>
      </c>
      <c r="O430" s="11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 s="5">
        <v>2138</v>
      </c>
      <c r="I431" s="7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37"/>
        <v>41680.25</v>
      </c>
      <c r="O431" s="11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 s="5">
        <v>84</v>
      </c>
      <c r="I432" s="7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37"/>
        <v>43737.208333333328</v>
      </c>
      <c r="O432" s="11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 s="5">
        <v>94</v>
      </c>
      <c r="I433" s="7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37"/>
        <v>43273.208333333328</v>
      </c>
      <c r="O433" s="11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 s="5">
        <v>91</v>
      </c>
      <c r="I434" s="7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37"/>
        <v>41761.208333333336</v>
      </c>
      <c r="O434" s="11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 s="5">
        <v>792</v>
      </c>
      <c r="I435" s="7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37"/>
        <v>41603.25</v>
      </c>
      <c r="O435" s="11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 s="5">
        <v>10</v>
      </c>
      <c r="I436" s="7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37"/>
        <v>42705.25</v>
      </c>
      <c r="O436" s="11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 s="5">
        <v>1713</v>
      </c>
      <c r="I437" s="7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37"/>
        <v>41988.25</v>
      </c>
      <c r="O437" s="11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 s="5">
        <v>249</v>
      </c>
      <c r="I438" s="7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37"/>
        <v>43575.208333333328</v>
      </c>
      <c r="O438" s="11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 s="5">
        <v>192</v>
      </c>
      <c r="I439" s="7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37"/>
        <v>42260.208333333328</v>
      </c>
      <c r="O439" s="11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 s="5">
        <v>247</v>
      </c>
      <c r="I440" s="7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37"/>
        <v>41337.25</v>
      </c>
      <c r="O440" s="11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 s="5">
        <v>2293</v>
      </c>
      <c r="I441" s="7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37"/>
        <v>42680.208333333328</v>
      </c>
      <c r="O441" s="11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 s="5">
        <v>3131</v>
      </c>
      <c r="I442" s="7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37"/>
        <v>42916.208333333328</v>
      </c>
      <c r="O442" s="11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 s="5">
        <v>32</v>
      </c>
      <c r="I443" s="7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37"/>
        <v>41025.208333333336</v>
      </c>
      <c r="O443" s="11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 s="5">
        <v>143</v>
      </c>
      <c r="I444" s="7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37"/>
        <v>42980.208333333328</v>
      </c>
      <c r="O444" s="11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 s="5">
        <v>90</v>
      </c>
      <c r="I445" s="7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37"/>
        <v>40451.208333333336</v>
      </c>
      <c r="O445" s="11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 s="5">
        <v>296</v>
      </c>
      <c r="I446" s="7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37"/>
        <v>40748.208333333336</v>
      </c>
      <c r="O446" s="11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 s="5">
        <v>170</v>
      </c>
      <c r="I447" s="7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37"/>
        <v>40515.25</v>
      </c>
      <c r="O447" s="11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 s="5">
        <v>186</v>
      </c>
      <c r="I448" s="7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37"/>
        <v>41261.25</v>
      </c>
      <c r="O448" s="11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 s="5">
        <v>439</v>
      </c>
      <c r="I449" s="7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37"/>
        <v>43088.25</v>
      </c>
      <c r="O449" s="11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6"/>
        <v>50.482758620689658</v>
      </c>
      <c r="G450" t="s">
        <v>14</v>
      </c>
      <c r="H450" s="5">
        <v>605</v>
      </c>
      <c r="I450" s="7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37"/>
        <v>41378.208333333336</v>
      </c>
      <c r="O450" s="11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2">(E451/D451)*100</f>
        <v>967</v>
      </c>
      <c r="G451" t="s">
        <v>20</v>
      </c>
      <c r="H451" s="5">
        <v>86</v>
      </c>
      <c r="I451" s="7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43">(((L451/60)/60)/24)+DATE(1970,1,1)</f>
        <v>43530.25</v>
      </c>
      <c r="O451" s="11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 -1)</f>
        <v>games</v>
      </c>
      <c r="T451" t="str">
        <f t="shared" ref="T451:T514" si="46">MID(R451, SEARCH("/", R451) +1, LEN(R451) - SEARCH("/", R451))</f>
        <v>video games</v>
      </c>
    </row>
    <row r="452" spans="1:20" ht="17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 s="5">
        <v>1</v>
      </c>
      <c r="I452" s="7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43"/>
        <v>43394.208333333328</v>
      </c>
      <c r="O452" s="11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 s="5">
        <v>6286</v>
      </c>
      <c r="I453" s="7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43"/>
        <v>42935.208333333328</v>
      </c>
      <c r="O453" s="11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 s="5">
        <v>31</v>
      </c>
      <c r="I454" s="7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43"/>
        <v>40365.208333333336</v>
      </c>
      <c r="O454" s="11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 s="5">
        <v>1181</v>
      </c>
      <c r="I455" s="7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43"/>
        <v>42705.25</v>
      </c>
      <c r="O455" s="11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 s="5">
        <v>39</v>
      </c>
      <c r="I456" s="7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43"/>
        <v>41568.208333333336</v>
      </c>
      <c r="O456" s="11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 s="5">
        <v>3727</v>
      </c>
      <c r="I457" s="7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43"/>
        <v>40809.208333333336</v>
      </c>
      <c r="O457" s="11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 s="5">
        <v>1605</v>
      </c>
      <c r="I458" s="7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43"/>
        <v>43141.25</v>
      </c>
      <c r="O458" s="11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 s="5">
        <v>46</v>
      </c>
      <c r="I459" s="7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43"/>
        <v>42657.208333333328</v>
      </c>
      <c r="O459" s="11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 s="5">
        <v>2120</v>
      </c>
      <c r="I460" s="7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43"/>
        <v>40265.208333333336</v>
      </c>
      <c r="O460" s="11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 s="5">
        <v>105</v>
      </c>
      <c r="I461" s="7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43"/>
        <v>42001.25</v>
      </c>
      <c r="O461" s="11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 s="5">
        <v>50</v>
      </c>
      <c r="I462" s="7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43"/>
        <v>40399.208333333336</v>
      </c>
      <c r="O462" s="11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 s="5">
        <v>2080</v>
      </c>
      <c r="I463" s="7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43"/>
        <v>41757.208333333336</v>
      </c>
      <c r="O463" s="11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 s="5">
        <v>535</v>
      </c>
      <c r="I464" s="7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43"/>
        <v>41304.25</v>
      </c>
      <c r="O464" s="11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 s="5">
        <v>2105</v>
      </c>
      <c r="I465" s="7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43"/>
        <v>41639.25</v>
      </c>
      <c r="O465" s="11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 s="5">
        <v>2436</v>
      </c>
      <c r="I466" s="7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43"/>
        <v>43142.25</v>
      </c>
      <c r="O466" s="11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 s="5">
        <v>80</v>
      </c>
      <c r="I467" s="7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43"/>
        <v>43127.25</v>
      </c>
      <c r="O467" s="11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 s="5">
        <v>42</v>
      </c>
      <c r="I468" s="7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43"/>
        <v>41409.208333333336</v>
      </c>
      <c r="O468" s="11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 s="5">
        <v>139</v>
      </c>
      <c r="I469" s="7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43"/>
        <v>42331.25</v>
      </c>
      <c r="O469" s="11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 s="5">
        <v>16</v>
      </c>
      <c r="I470" s="7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43"/>
        <v>43569.208333333328</v>
      </c>
      <c r="O470" s="11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 s="5">
        <v>159</v>
      </c>
      <c r="I471" s="7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43"/>
        <v>42142.208333333328</v>
      </c>
      <c r="O471" s="11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 s="5">
        <v>381</v>
      </c>
      <c r="I472" s="7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43"/>
        <v>42716.25</v>
      </c>
      <c r="O472" s="11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 s="5">
        <v>194</v>
      </c>
      <c r="I473" s="7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43"/>
        <v>41031.208333333336</v>
      </c>
      <c r="O473" s="11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 s="5">
        <v>575</v>
      </c>
      <c r="I474" s="7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43"/>
        <v>43535.208333333328</v>
      </c>
      <c r="O474" s="11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 s="5">
        <v>106</v>
      </c>
      <c r="I475" s="7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43"/>
        <v>43277.208333333328</v>
      </c>
      <c r="O475" s="11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 s="5">
        <v>142</v>
      </c>
      <c r="I476" s="7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43"/>
        <v>41989.25</v>
      </c>
      <c r="O476" s="11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 s="5">
        <v>211</v>
      </c>
      <c r="I477" s="7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43"/>
        <v>41450.208333333336</v>
      </c>
      <c r="O477" s="11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 s="5">
        <v>1120</v>
      </c>
      <c r="I478" s="7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43"/>
        <v>43322.208333333328</v>
      </c>
      <c r="O478" s="11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 s="5">
        <v>113</v>
      </c>
      <c r="I479" s="7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43"/>
        <v>40720.208333333336</v>
      </c>
      <c r="O479" s="11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 s="5">
        <v>2756</v>
      </c>
      <c r="I480" s="7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43"/>
        <v>42072.208333333328</v>
      </c>
      <c r="O480" s="11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 s="5">
        <v>173</v>
      </c>
      <c r="I481" s="7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43"/>
        <v>42945.208333333328</v>
      </c>
      <c r="O481" s="11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 s="5">
        <v>87</v>
      </c>
      <c r="I482" s="7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43"/>
        <v>40248.25</v>
      </c>
      <c r="O482" s="11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 s="5">
        <v>1538</v>
      </c>
      <c r="I483" s="7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43"/>
        <v>41913.208333333336</v>
      </c>
      <c r="O483" s="11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 s="5">
        <v>9</v>
      </c>
      <c r="I484" s="7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43"/>
        <v>40963.25</v>
      </c>
      <c r="O484" s="11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 s="5">
        <v>554</v>
      </c>
      <c r="I485" s="7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43"/>
        <v>43811.25</v>
      </c>
      <c r="O485" s="11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 s="5">
        <v>1572</v>
      </c>
      <c r="I486" s="7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43"/>
        <v>41855.208333333336</v>
      </c>
      <c r="O486" s="11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 s="5">
        <v>648</v>
      </c>
      <c r="I487" s="7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43"/>
        <v>43626.208333333328</v>
      </c>
      <c r="O487" s="11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 s="5">
        <v>21</v>
      </c>
      <c r="I488" s="7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43"/>
        <v>43168.25</v>
      </c>
      <c r="O488" s="11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 s="5">
        <v>2346</v>
      </c>
      <c r="I489" s="7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43"/>
        <v>42845.208333333328</v>
      </c>
      <c r="O489" s="11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 s="5">
        <v>115</v>
      </c>
      <c r="I490" s="7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43"/>
        <v>42403.25</v>
      </c>
      <c r="O490" s="11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 s="5">
        <v>85</v>
      </c>
      <c r="I491" s="7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43"/>
        <v>40406.208333333336</v>
      </c>
      <c r="O491" s="11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 s="5">
        <v>144</v>
      </c>
      <c r="I492" s="7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43"/>
        <v>43786.25</v>
      </c>
      <c r="O492" s="11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 s="5">
        <v>2443</v>
      </c>
      <c r="I493" s="7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43"/>
        <v>41456.208333333336</v>
      </c>
      <c r="O493" s="11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 s="5">
        <v>595</v>
      </c>
      <c r="I494" s="7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43"/>
        <v>40336.208333333336</v>
      </c>
      <c r="O494" s="11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 s="5">
        <v>64</v>
      </c>
      <c r="I495" s="7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43"/>
        <v>43645.208333333328</v>
      </c>
      <c r="O495" s="11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 s="5">
        <v>268</v>
      </c>
      <c r="I496" s="7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43"/>
        <v>40990.208333333336</v>
      </c>
      <c r="O496" s="11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 s="5">
        <v>195</v>
      </c>
      <c r="I497" s="7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43"/>
        <v>41800.208333333336</v>
      </c>
      <c r="O497" s="11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 s="5">
        <v>54</v>
      </c>
      <c r="I498" s="7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43"/>
        <v>42876.208333333328</v>
      </c>
      <c r="O498" s="11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 s="5">
        <v>120</v>
      </c>
      <c r="I499" s="7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43"/>
        <v>42724.25</v>
      </c>
      <c r="O499" s="11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 s="5">
        <v>579</v>
      </c>
      <c r="I500" s="7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43"/>
        <v>42005.25</v>
      </c>
      <c r="O500" s="11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 s="5">
        <v>2072</v>
      </c>
      <c r="I501" s="7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43"/>
        <v>42444.208333333328</v>
      </c>
      <c r="O501" s="11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 s="5">
        <v>0</v>
      </c>
      <c r="I502" s="7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43"/>
        <v>41395.208333333336</v>
      </c>
      <c r="O502" s="11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 s="5">
        <v>1796</v>
      </c>
      <c r="I503" s="7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43"/>
        <v>41345.208333333336</v>
      </c>
      <c r="O503" s="11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 s="5">
        <v>186</v>
      </c>
      <c r="I504" s="7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43"/>
        <v>41117.208333333336</v>
      </c>
      <c r="O504" s="11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 s="5">
        <v>460</v>
      </c>
      <c r="I505" s="7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43"/>
        <v>42186.208333333328</v>
      </c>
      <c r="O505" s="11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 s="5">
        <v>62</v>
      </c>
      <c r="I506" s="7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43"/>
        <v>42142.208333333328</v>
      </c>
      <c r="O506" s="11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 s="5">
        <v>347</v>
      </c>
      <c r="I507" s="7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43"/>
        <v>41341.25</v>
      </c>
      <c r="O507" s="11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 s="5">
        <v>2528</v>
      </c>
      <c r="I508" s="7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43"/>
        <v>43062.25</v>
      </c>
      <c r="O508" s="11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 s="5">
        <v>19</v>
      </c>
      <c r="I509" s="7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43"/>
        <v>41373.208333333336</v>
      </c>
      <c r="O509" s="11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 s="5">
        <v>3657</v>
      </c>
      <c r="I510" s="7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43"/>
        <v>43310.208333333328</v>
      </c>
      <c r="O510" s="11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 s="5">
        <v>1258</v>
      </c>
      <c r="I511" s="7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43"/>
        <v>41034.208333333336</v>
      </c>
      <c r="O511" s="11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 s="5">
        <v>131</v>
      </c>
      <c r="I512" s="7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43"/>
        <v>43251.208333333328</v>
      </c>
      <c r="O512" s="11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 s="5">
        <v>362</v>
      </c>
      <c r="I513" s="7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43"/>
        <v>43671.208333333328</v>
      </c>
      <c r="O513" s="11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2"/>
        <v>139.31868131868131</v>
      </c>
      <c r="G514" t="s">
        <v>20</v>
      </c>
      <c r="H514" s="5">
        <v>239</v>
      </c>
      <c r="I514" s="7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43"/>
        <v>41825.208333333336</v>
      </c>
      <c r="O514" s="11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8">(E515/D515)*100</f>
        <v>39.277108433734945</v>
      </c>
      <c r="G515" t="s">
        <v>74</v>
      </c>
      <c r="H515" s="5">
        <v>35</v>
      </c>
      <c r="I515" s="7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49">(((L515/60)/60)/24)+DATE(1970,1,1)</f>
        <v>40430.208333333336</v>
      </c>
      <c r="O515" s="11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 -1)</f>
        <v>film &amp; video</v>
      </c>
      <c r="T515" t="str">
        <f t="shared" ref="T515:T578" si="52">MID(R515, SEARCH("/", R515) +1, LEN(R515) - SEARCH("/", R515))</f>
        <v>television</v>
      </c>
    </row>
    <row r="516" spans="1:20" ht="17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 s="5">
        <v>528</v>
      </c>
      <c r="I516" s="7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49"/>
        <v>41614.25</v>
      </c>
      <c r="O516" s="11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 s="5">
        <v>133</v>
      </c>
      <c r="I517" s="7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49"/>
        <v>40900.25</v>
      </c>
      <c r="O517" s="11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 s="5">
        <v>846</v>
      </c>
      <c r="I518" s="7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49"/>
        <v>40396.208333333336</v>
      </c>
      <c r="O518" s="11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 s="5">
        <v>78</v>
      </c>
      <c r="I519" s="7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49"/>
        <v>42860.208333333328</v>
      </c>
      <c r="O519" s="11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 s="5">
        <v>10</v>
      </c>
      <c r="I520" s="7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49"/>
        <v>43154.25</v>
      </c>
      <c r="O520" s="11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 s="5">
        <v>1773</v>
      </c>
      <c r="I521" s="7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49"/>
        <v>42012.25</v>
      </c>
      <c r="O521" s="11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 s="5">
        <v>32</v>
      </c>
      <c r="I522" s="7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49"/>
        <v>43574.208333333328</v>
      </c>
      <c r="O522" s="11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 s="5">
        <v>369</v>
      </c>
      <c r="I523" s="7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49"/>
        <v>42605.208333333328</v>
      </c>
      <c r="O523" s="11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 s="5">
        <v>191</v>
      </c>
      <c r="I524" s="7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49"/>
        <v>41093.208333333336</v>
      </c>
      <c r="O524" s="11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 s="5">
        <v>89</v>
      </c>
      <c r="I525" s="7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49"/>
        <v>40241.25</v>
      </c>
      <c r="O525" s="11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 s="5">
        <v>1979</v>
      </c>
      <c r="I526" s="7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49"/>
        <v>40294.208333333336</v>
      </c>
      <c r="O526" s="11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 s="5">
        <v>63</v>
      </c>
      <c r="I527" s="7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49"/>
        <v>40505.25</v>
      </c>
      <c r="O527" s="11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 s="5">
        <v>147</v>
      </c>
      <c r="I528" s="7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49"/>
        <v>42364.25</v>
      </c>
      <c r="O528" s="11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 s="5">
        <v>6080</v>
      </c>
      <c r="I529" s="7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49"/>
        <v>42405.25</v>
      </c>
      <c r="O529" s="11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 s="5">
        <v>80</v>
      </c>
      <c r="I530" s="7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49"/>
        <v>41601.25</v>
      </c>
      <c r="O530" s="11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 s="5">
        <v>9</v>
      </c>
      <c r="I531" s="7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49"/>
        <v>41769.208333333336</v>
      </c>
      <c r="O531" s="11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 s="5">
        <v>1784</v>
      </c>
      <c r="I532" s="7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49"/>
        <v>40421.208333333336</v>
      </c>
      <c r="O532" s="11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 s="5">
        <v>3640</v>
      </c>
      <c r="I533" s="7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49"/>
        <v>41589.25</v>
      </c>
      <c r="O533" s="11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 s="5">
        <v>126</v>
      </c>
      <c r="I534" s="7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49"/>
        <v>43125.25</v>
      </c>
      <c r="O534" s="11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 s="5">
        <v>2218</v>
      </c>
      <c r="I535" s="7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49"/>
        <v>41479.208333333336</v>
      </c>
      <c r="O535" s="11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 s="5">
        <v>243</v>
      </c>
      <c r="I536" s="7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49"/>
        <v>43329.208333333328</v>
      </c>
      <c r="O536" s="11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 s="5">
        <v>202</v>
      </c>
      <c r="I537" s="7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49"/>
        <v>43259.208333333328</v>
      </c>
      <c r="O537" s="11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 s="5">
        <v>140</v>
      </c>
      <c r="I538" s="7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49"/>
        <v>40414.208333333336</v>
      </c>
      <c r="O538" s="11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 s="5">
        <v>1052</v>
      </c>
      <c r="I539" s="7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49"/>
        <v>43342.208333333328</v>
      </c>
      <c r="O539" s="11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 s="5">
        <v>1296</v>
      </c>
      <c r="I540" s="7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49"/>
        <v>41539.208333333336</v>
      </c>
      <c r="O540" s="11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 s="5">
        <v>77</v>
      </c>
      <c r="I541" s="7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49"/>
        <v>43647.208333333328</v>
      </c>
      <c r="O541" s="11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 s="5">
        <v>247</v>
      </c>
      <c r="I542" s="7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49"/>
        <v>43225.208333333328</v>
      </c>
      <c r="O542" s="11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 s="5">
        <v>395</v>
      </c>
      <c r="I543" s="7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49"/>
        <v>42165.208333333328</v>
      </c>
      <c r="O543" s="11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 s="5">
        <v>49</v>
      </c>
      <c r="I544" s="7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49"/>
        <v>42391.25</v>
      </c>
      <c r="O544" s="11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 s="5">
        <v>180</v>
      </c>
      <c r="I545" s="7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49"/>
        <v>41528.208333333336</v>
      </c>
      <c r="O545" s="11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 s="5">
        <v>84</v>
      </c>
      <c r="I546" s="7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49"/>
        <v>42377.25</v>
      </c>
      <c r="O546" s="11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 s="5">
        <v>2690</v>
      </c>
      <c r="I547" s="7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49"/>
        <v>43824.25</v>
      </c>
      <c r="O547" s="11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 s="5">
        <v>88</v>
      </c>
      <c r="I548" s="7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49"/>
        <v>43360.208333333328</v>
      </c>
      <c r="O548" s="11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 s="5">
        <v>156</v>
      </c>
      <c r="I549" s="7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49"/>
        <v>42029.25</v>
      </c>
      <c r="O549" s="11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 s="5">
        <v>2985</v>
      </c>
      <c r="I550" s="7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49"/>
        <v>42461.208333333328</v>
      </c>
      <c r="O550" s="11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 s="5">
        <v>762</v>
      </c>
      <c r="I551" s="7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49"/>
        <v>41422.208333333336</v>
      </c>
      <c r="O551" s="11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 s="5">
        <v>1</v>
      </c>
      <c r="I552" s="7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49"/>
        <v>40968.25</v>
      </c>
      <c r="O552" s="11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 s="5">
        <v>2779</v>
      </c>
      <c r="I553" s="7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49"/>
        <v>41993.25</v>
      </c>
      <c r="O553" s="11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 s="5">
        <v>92</v>
      </c>
      <c r="I554" s="7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49"/>
        <v>42700.25</v>
      </c>
      <c r="O554" s="11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 s="5">
        <v>1028</v>
      </c>
      <c r="I555" s="7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49"/>
        <v>40545.25</v>
      </c>
      <c r="O555" s="11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 s="5">
        <v>554</v>
      </c>
      <c r="I556" s="7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49"/>
        <v>42723.25</v>
      </c>
      <c r="O556" s="11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 s="5">
        <v>135</v>
      </c>
      <c r="I557" s="7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49"/>
        <v>41731.208333333336</v>
      </c>
      <c r="O557" s="11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 s="5">
        <v>122</v>
      </c>
      <c r="I558" s="7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49"/>
        <v>40792.208333333336</v>
      </c>
      <c r="O558" s="11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 s="5">
        <v>221</v>
      </c>
      <c r="I559" s="7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49"/>
        <v>42279.208333333328</v>
      </c>
      <c r="O559" s="11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 s="5">
        <v>126</v>
      </c>
      <c r="I560" s="7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49"/>
        <v>42424.25</v>
      </c>
      <c r="O560" s="11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 s="5">
        <v>1022</v>
      </c>
      <c r="I561" s="7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49"/>
        <v>42584.208333333328</v>
      </c>
      <c r="O561" s="11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 s="5">
        <v>3177</v>
      </c>
      <c r="I562" s="7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49"/>
        <v>40865.25</v>
      </c>
      <c r="O562" s="11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 s="5">
        <v>198</v>
      </c>
      <c r="I563" s="7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49"/>
        <v>40833.208333333336</v>
      </c>
      <c r="O563" s="11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 s="5">
        <v>26</v>
      </c>
      <c r="I564" s="7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49"/>
        <v>43536.208333333328</v>
      </c>
      <c r="O564" s="11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 s="5">
        <v>85</v>
      </c>
      <c r="I565" s="7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49"/>
        <v>43417.25</v>
      </c>
      <c r="O565" s="11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 s="5">
        <v>1790</v>
      </c>
      <c r="I566" s="7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49"/>
        <v>42078.208333333328</v>
      </c>
      <c r="O566" s="11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 s="5">
        <v>3596</v>
      </c>
      <c r="I567" s="7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49"/>
        <v>40862.25</v>
      </c>
      <c r="O567" s="11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 s="5">
        <v>37</v>
      </c>
      <c r="I568" s="7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49"/>
        <v>42424.25</v>
      </c>
      <c r="O568" s="11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 s="5">
        <v>244</v>
      </c>
      <c r="I569" s="7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49"/>
        <v>41830.208333333336</v>
      </c>
      <c r="O569" s="11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 s="5">
        <v>5180</v>
      </c>
      <c r="I570" s="7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49"/>
        <v>40374.208333333336</v>
      </c>
      <c r="O570" s="11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 s="5">
        <v>589</v>
      </c>
      <c r="I571" s="7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49"/>
        <v>40554.25</v>
      </c>
      <c r="O571" s="11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 s="5">
        <v>2725</v>
      </c>
      <c r="I572" s="7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49"/>
        <v>41993.25</v>
      </c>
      <c r="O572" s="11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 s="5">
        <v>35</v>
      </c>
      <c r="I573" s="7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49"/>
        <v>42174.208333333328</v>
      </c>
      <c r="O573" s="11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 s="5">
        <v>94</v>
      </c>
      <c r="I574" s="7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49"/>
        <v>42275.208333333328</v>
      </c>
      <c r="O574" s="11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 s="5">
        <v>300</v>
      </c>
      <c r="I575" s="7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49"/>
        <v>41761.208333333336</v>
      </c>
      <c r="O575" s="11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 s="5">
        <v>144</v>
      </c>
      <c r="I576" s="7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49"/>
        <v>43806.25</v>
      </c>
      <c r="O576" s="11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 s="5">
        <v>558</v>
      </c>
      <c r="I577" s="7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49"/>
        <v>41779.208333333336</v>
      </c>
      <c r="O577" s="11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8"/>
        <v>64.927835051546396</v>
      </c>
      <c r="G578" t="s">
        <v>14</v>
      </c>
      <c r="H578" s="5">
        <v>64</v>
      </c>
      <c r="I578" s="7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49"/>
        <v>43040.208333333328</v>
      </c>
      <c r="O578" s="11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4">(E579/D579)*100</f>
        <v>18.853658536585368</v>
      </c>
      <c r="G579" t="s">
        <v>74</v>
      </c>
      <c r="H579" s="5">
        <v>37</v>
      </c>
      <c r="I579" s="7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55">(((L579/60)/60)/24)+DATE(1970,1,1)</f>
        <v>40613.25</v>
      </c>
      <c r="O579" s="11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 -1)</f>
        <v>music</v>
      </c>
      <c r="T579" t="str">
        <f t="shared" ref="T579:T642" si="58">MID(R579, SEARCH("/", R579) +1, LEN(R579) - SEARCH("/", R579))</f>
        <v>jazz</v>
      </c>
    </row>
    <row r="580" spans="1:20" ht="17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 s="5">
        <v>245</v>
      </c>
      <c r="I580" s="7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55"/>
        <v>40878.25</v>
      </c>
      <c r="O580" s="11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 s="5">
        <v>87</v>
      </c>
      <c r="I581" s="7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55"/>
        <v>40762.208333333336</v>
      </c>
      <c r="O581" s="11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 s="5">
        <v>3116</v>
      </c>
      <c r="I582" s="7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55"/>
        <v>41696.25</v>
      </c>
      <c r="O582" s="11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 s="5">
        <v>71</v>
      </c>
      <c r="I583" s="7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55"/>
        <v>40662.208333333336</v>
      </c>
      <c r="O583" s="11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 s="5">
        <v>42</v>
      </c>
      <c r="I584" s="7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55"/>
        <v>42165.208333333328</v>
      </c>
      <c r="O584" s="11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 s="5">
        <v>909</v>
      </c>
      <c r="I585" s="7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55"/>
        <v>40959.25</v>
      </c>
      <c r="O585" s="11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 s="5">
        <v>1613</v>
      </c>
      <c r="I586" s="7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55"/>
        <v>41024.208333333336</v>
      </c>
      <c r="O586" s="11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 s="5">
        <v>136</v>
      </c>
      <c r="I587" s="7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55"/>
        <v>40255.208333333336</v>
      </c>
      <c r="O587" s="11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 s="5">
        <v>130</v>
      </c>
      <c r="I588" s="7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55"/>
        <v>40499.25</v>
      </c>
      <c r="O588" s="11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 s="5">
        <v>156</v>
      </c>
      <c r="I589" s="7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55"/>
        <v>43484.25</v>
      </c>
      <c r="O589" s="11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 s="5">
        <v>1368</v>
      </c>
      <c r="I590" s="7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55"/>
        <v>40262.208333333336</v>
      </c>
      <c r="O590" s="11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 s="5">
        <v>102</v>
      </c>
      <c r="I591" s="7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55"/>
        <v>42190.208333333328</v>
      </c>
      <c r="O591" s="11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 s="5">
        <v>86</v>
      </c>
      <c r="I592" s="7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55"/>
        <v>41994.25</v>
      </c>
      <c r="O592" s="11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 s="5">
        <v>102</v>
      </c>
      <c r="I593" s="7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55"/>
        <v>40373.208333333336</v>
      </c>
      <c r="O593" s="11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 s="5">
        <v>253</v>
      </c>
      <c r="I594" s="7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55"/>
        <v>41789.208333333336</v>
      </c>
      <c r="O594" s="11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 s="5">
        <v>4006</v>
      </c>
      <c r="I595" s="7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55"/>
        <v>41724.208333333336</v>
      </c>
      <c r="O595" s="11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 s="5">
        <v>157</v>
      </c>
      <c r="I596" s="7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55"/>
        <v>42548.208333333328</v>
      </c>
      <c r="O596" s="11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 s="5">
        <v>1629</v>
      </c>
      <c r="I597" s="7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55"/>
        <v>40253.208333333336</v>
      </c>
      <c r="O597" s="11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 s="5">
        <v>183</v>
      </c>
      <c r="I598" s="7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55"/>
        <v>42434.25</v>
      </c>
      <c r="O598" s="11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 s="5">
        <v>2188</v>
      </c>
      <c r="I599" s="7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55"/>
        <v>43786.25</v>
      </c>
      <c r="O599" s="11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 s="5">
        <v>2409</v>
      </c>
      <c r="I600" s="7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55"/>
        <v>40344.208333333336</v>
      </c>
      <c r="O600" s="11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 s="5">
        <v>82</v>
      </c>
      <c r="I601" s="7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55"/>
        <v>42047.25</v>
      </c>
      <c r="O601" s="11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 s="5">
        <v>1</v>
      </c>
      <c r="I602" s="7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55"/>
        <v>41485.208333333336</v>
      </c>
      <c r="O602" s="11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 s="5">
        <v>194</v>
      </c>
      <c r="I603" s="7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55"/>
        <v>41789.208333333336</v>
      </c>
      <c r="O603" s="11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 s="5">
        <v>1140</v>
      </c>
      <c r="I604" s="7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55"/>
        <v>42160.208333333328</v>
      </c>
      <c r="O604" s="11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 s="5">
        <v>102</v>
      </c>
      <c r="I605" s="7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55"/>
        <v>43573.208333333328</v>
      </c>
      <c r="O605" s="11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 s="5">
        <v>2857</v>
      </c>
      <c r="I606" s="7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55"/>
        <v>40565.25</v>
      </c>
      <c r="O606" s="11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 s="5">
        <v>107</v>
      </c>
      <c r="I607" s="7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55"/>
        <v>42280.208333333328</v>
      </c>
      <c r="O607" s="11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 s="5">
        <v>160</v>
      </c>
      <c r="I608" s="7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55"/>
        <v>42436.25</v>
      </c>
      <c r="O608" s="11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 s="5">
        <v>2230</v>
      </c>
      <c r="I609" s="7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55"/>
        <v>41721.208333333336</v>
      </c>
      <c r="O609" s="11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 s="5">
        <v>316</v>
      </c>
      <c r="I610" s="7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55"/>
        <v>43530.25</v>
      </c>
      <c r="O610" s="11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 s="5">
        <v>117</v>
      </c>
      <c r="I611" s="7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55"/>
        <v>43481.25</v>
      </c>
      <c r="O611" s="11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 s="5">
        <v>6406</v>
      </c>
      <c r="I612" s="7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55"/>
        <v>41259.25</v>
      </c>
      <c r="O612" s="11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 s="5">
        <v>15</v>
      </c>
      <c r="I613" s="7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55"/>
        <v>41480.208333333336</v>
      </c>
      <c r="O613" s="11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 s="5">
        <v>192</v>
      </c>
      <c r="I614" s="7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55"/>
        <v>40474.208333333336</v>
      </c>
      <c r="O614" s="11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 s="5">
        <v>26</v>
      </c>
      <c r="I615" s="7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55"/>
        <v>42973.208333333328</v>
      </c>
      <c r="O615" s="11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 s="5">
        <v>723</v>
      </c>
      <c r="I616" s="7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55"/>
        <v>42746.25</v>
      </c>
      <c r="O616" s="11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 s="5">
        <v>170</v>
      </c>
      <c r="I617" s="7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55"/>
        <v>42489.208333333328</v>
      </c>
      <c r="O617" s="11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 s="5">
        <v>238</v>
      </c>
      <c r="I618" s="7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55"/>
        <v>41537.208333333336</v>
      </c>
      <c r="O618" s="11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 s="5">
        <v>55</v>
      </c>
      <c r="I619" s="7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55"/>
        <v>41794.208333333336</v>
      </c>
      <c r="O619" s="11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 s="5">
        <v>1198</v>
      </c>
      <c r="I620" s="7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55"/>
        <v>41396.208333333336</v>
      </c>
      <c r="O620" s="11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 s="5">
        <v>648</v>
      </c>
      <c r="I621" s="7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55"/>
        <v>40669.208333333336</v>
      </c>
      <c r="O621" s="11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 s="5">
        <v>128</v>
      </c>
      <c r="I622" s="7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55"/>
        <v>42559.208333333328</v>
      </c>
      <c r="O622" s="11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 s="5">
        <v>2144</v>
      </c>
      <c r="I623" s="7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55"/>
        <v>42626.208333333328</v>
      </c>
      <c r="O623" s="11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 s="5">
        <v>64</v>
      </c>
      <c r="I624" s="7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55"/>
        <v>43205.208333333328</v>
      </c>
      <c r="O624" s="11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 s="5">
        <v>2693</v>
      </c>
      <c r="I625" s="7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55"/>
        <v>42201.208333333328</v>
      </c>
      <c r="O625" s="11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 s="5">
        <v>432</v>
      </c>
      <c r="I626" s="7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55"/>
        <v>42029.25</v>
      </c>
      <c r="O626" s="11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 s="5">
        <v>62</v>
      </c>
      <c r="I627" s="7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55"/>
        <v>43857.25</v>
      </c>
      <c r="O627" s="11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 s="5">
        <v>189</v>
      </c>
      <c r="I628" s="7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55"/>
        <v>40449.208333333336</v>
      </c>
      <c r="O628" s="11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 s="5">
        <v>154</v>
      </c>
      <c r="I629" s="7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55"/>
        <v>40345.208333333336</v>
      </c>
      <c r="O629" s="11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 s="5">
        <v>96</v>
      </c>
      <c r="I630" s="7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55"/>
        <v>40455.208333333336</v>
      </c>
      <c r="O630" s="11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 s="5">
        <v>750</v>
      </c>
      <c r="I631" s="7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55"/>
        <v>42557.208333333328</v>
      </c>
      <c r="O631" s="11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 s="5">
        <v>87</v>
      </c>
      <c r="I632" s="7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55"/>
        <v>43586.208333333328</v>
      </c>
      <c r="O632" s="11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 s="5">
        <v>3063</v>
      </c>
      <c r="I633" s="7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55"/>
        <v>43550.208333333328</v>
      </c>
      <c r="O633" s="11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 s="5">
        <v>278</v>
      </c>
      <c r="I634" s="7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55"/>
        <v>41945.208333333336</v>
      </c>
      <c r="O634" s="11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 s="5">
        <v>105</v>
      </c>
      <c r="I635" s="7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55"/>
        <v>42315.25</v>
      </c>
      <c r="O635" s="11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 s="5">
        <v>1658</v>
      </c>
      <c r="I636" s="7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55"/>
        <v>42819.208333333328</v>
      </c>
      <c r="O636" s="11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 s="5">
        <v>2266</v>
      </c>
      <c r="I637" s="7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55"/>
        <v>41314.25</v>
      </c>
      <c r="O637" s="11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 s="5">
        <v>2604</v>
      </c>
      <c r="I638" s="7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55"/>
        <v>40926.25</v>
      </c>
      <c r="O638" s="11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 s="5">
        <v>65</v>
      </c>
      <c r="I639" s="7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55"/>
        <v>42688.25</v>
      </c>
      <c r="O639" s="11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 s="5">
        <v>94</v>
      </c>
      <c r="I640" s="7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55"/>
        <v>40386.208333333336</v>
      </c>
      <c r="O640" s="11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 s="5">
        <v>45</v>
      </c>
      <c r="I641" s="7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55"/>
        <v>43309.208333333328</v>
      </c>
      <c r="O641" s="11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4"/>
        <v>16.501669449081803</v>
      </c>
      <c r="G642" t="s">
        <v>14</v>
      </c>
      <c r="H642" s="5">
        <v>257</v>
      </c>
      <c r="I642" s="7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55"/>
        <v>42387.25</v>
      </c>
      <c r="O642" s="11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0">(E643/D643)*100</f>
        <v>119.96808510638297</v>
      </c>
      <c r="G643" t="s">
        <v>20</v>
      </c>
      <c r="H643" s="5">
        <v>194</v>
      </c>
      <c r="I643" s="7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61">(((L643/60)/60)/24)+DATE(1970,1,1)</f>
        <v>42786.25</v>
      </c>
      <c r="O643" s="11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 -1)</f>
        <v>theater</v>
      </c>
      <c r="T643" t="str">
        <f t="shared" ref="T643:T706" si="64">MID(R643, SEARCH("/", R643) +1, LEN(R643) - SEARCH("/", R643))</f>
        <v>plays</v>
      </c>
    </row>
    <row r="644" spans="1:20" ht="17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 s="5">
        <v>129</v>
      </c>
      <c r="I644" s="7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61"/>
        <v>43451.25</v>
      </c>
      <c r="O644" s="11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 s="5">
        <v>375</v>
      </c>
      <c r="I645" s="7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61"/>
        <v>42795.25</v>
      </c>
      <c r="O645" s="11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 s="5">
        <v>2928</v>
      </c>
      <c r="I646" s="7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61"/>
        <v>43452.25</v>
      </c>
      <c r="O646" s="11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 s="5">
        <v>4697</v>
      </c>
      <c r="I647" s="7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61"/>
        <v>43369.208333333328</v>
      </c>
      <c r="O647" s="11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 s="5">
        <v>2915</v>
      </c>
      <c r="I648" s="7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61"/>
        <v>41346.208333333336</v>
      </c>
      <c r="O648" s="11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 s="5">
        <v>18</v>
      </c>
      <c r="I649" s="7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61"/>
        <v>43199.208333333328</v>
      </c>
      <c r="O649" s="11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 s="5">
        <v>723</v>
      </c>
      <c r="I650" s="7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61"/>
        <v>42922.208333333328</v>
      </c>
      <c r="O650" s="11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 s="5">
        <v>602</v>
      </c>
      <c r="I651" s="7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61"/>
        <v>40471.208333333336</v>
      </c>
      <c r="O651" s="11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 s="5">
        <v>1</v>
      </c>
      <c r="I652" s="7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61"/>
        <v>41828.208333333336</v>
      </c>
      <c r="O652" s="11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 s="5">
        <v>3868</v>
      </c>
      <c r="I653" s="7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61"/>
        <v>41692.25</v>
      </c>
      <c r="O653" s="11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 s="5">
        <v>409</v>
      </c>
      <c r="I654" s="7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61"/>
        <v>42587.208333333328</v>
      </c>
      <c r="O654" s="11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 s="5">
        <v>234</v>
      </c>
      <c r="I655" s="7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61"/>
        <v>42468.208333333328</v>
      </c>
      <c r="O655" s="11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 s="5">
        <v>3016</v>
      </c>
      <c r="I656" s="7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61"/>
        <v>42240.208333333328</v>
      </c>
      <c r="O656" s="11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 s="5">
        <v>264</v>
      </c>
      <c r="I657" s="7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61"/>
        <v>42796.25</v>
      </c>
      <c r="O657" s="11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 s="5">
        <v>504</v>
      </c>
      <c r="I658" s="7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61"/>
        <v>43097.25</v>
      </c>
      <c r="O658" s="11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 s="5">
        <v>14</v>
      </c>
      <c r="I659" s="7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61"/>
        <v>43096.25</v>
      </c>
      <c r="O659" s="11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 s="5">
        <v>390</v>
      </c>
      <c r="I660" s="7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61"/>
        <v>42246.208333333328</v>
      </c>
      <c r="O660" s="11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 s="5">
        <v>750</v>
      </c>
      <c r="I661" s="7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61"/>
        <v>40570.25</v>
      </c>
      <c r="O661" s="11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 s="5">
        <v>77</v>
      </c>
      <c r="I662" s="7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61"/>
        <v>42237.208333333328</v>
      </c>
      <c r="O662" s="11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 s="5">
        <v>752</v>
      </c>
      <c r="I663" s="7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61"/>
        <v>40996.208333333336</v>
      </c>
      <c r="O663" s="11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 s="5">
        <v>131</v>
      </c>
      <c r="I664" s="7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61"/>
        <v>43443.25</v>
      </c>
      <c r="O664" s="11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 s="5">
        <v>87</v>
      </c>
      <c r="I665" s="7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61"/>
        <v>40458.208333333336</v>
      </c>
      <c r="O665" s="11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 s="5">
        <v>1063</v>
      </c>
      <c r="I666" s="7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61"/>
        <v>40959.25</v>
      </c>
      <c r="O666" s="11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 s="5">
        <v>272</v>
      </c>
      <c r="I667" s="7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61"/>
        <v>40733.208333333336</v>
      </c>
      <c r="O667" s="11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 s="5">
        <v>25</v>
      </c>
      <c r="I668" s="7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61"/>
        <v>41516.208333333336</v>
      </c>
      <c r="O668" s="11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 s="5">
        <v>419</v>
      </c>
      <c r="I669" s="7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61"/>
        <v>41892.208333333336</v>
      </c>
      <c r="O669" s="11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 s="5">
        <v>76</v>
      </c>
      <c r="I670" s="7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61"/>
        <v>41122.208333333336</v>
      </c>
      <c r="O670" s="11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 s="5">
        <v>1621</v>
      </c>
      <c r="I671" s="7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61"/>
        <v>42912.208333333328</v>
      </c>
      <c r="O671" s="11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 s="5">
        <v>1101</v>
      </c>
      <c r="I672" s="7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61"/>
        <v>42425.25</v>
      </c>
      <c r="O672" s="11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 s="5">
        <v>1073</v>
      </c>
      <c r="I673" s="7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61"/>
        <v>40390.208333333336</v>
      </c>
      <c r="O673" s="11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 s="5">
        <v>4428</v>
      </c>
      <c r="I674" s="7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61"/>
        <v>43180.208333333328</v>
      </c>
      <c r="O674" s="11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 s="5">
        <v>58</v>
      </c>
      <c r="I675" s="7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61"/>
        <v>42475.208333333328</v>
      </c>
      <c r="O675" s="11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 s="5">
        <v>1218</v>
      </c>
      <c r="I676" s="7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61"/>
        <v>40774.208333333336</v>
      </c>
      <c r="O676" s="11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 s="5">
        <v>331</v>
      </c>
      <c r="I677" s="7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61"/>
        <v>43719.208333333328</v>
      </c>
      <c r="O677" s="11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 s="5">
        <v>1170</v>
      </c>
      <c r="I678" s="7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61"/>
        <v>41178.208333333336</v>
      </c>
      <c r="O678" s="11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 s="5">
        <v>111</v>
      </c>
      <c r="I679" s="7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61"/>
        <v>42561.208333333328</v>
      </c>
      <c r="O679" s="11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 s="5">
        <v>215</v>
      </c>
      <c r="I680" s="7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61"/>
        <v>43484.25</v>
      </c>
      <c r="O680" s="11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 s="5">
        <v>363</v>
      </c>
      <c r="I681" s="7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61"/>
        <v>43756.208333333328</v>
      </c>
      <c r="O681" s="11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 s="5">
        <v>2955</v>
      </c>
      <c r="I682" s="7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61"/>
        <v>43813.25</v>
      </c>
      <c r="O682" s="11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 s="5">
        <v>1657</v>
      </c>
      <c r="I683" s="7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61"/>
        <v>40898.25</v>
      </c>
      <c r="O683" s="11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 s="5">
        <v>103</v>
      </c>
      <c r="I684" s="7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61"/>
        <v>41619.25</v>
      </c>
      <c r="O684" s="11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 s="5">
        <v>147</v>
      </c>
      <c r="I685" s="7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61"/>
        <v>43359.208333333328</v>
      </c>
      <c r="O685" s="11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 s="5">
        <v>110</v>
      </c>
      <c r="I686" s="7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61"/>
        <v>40358.208333333336</v>
      </c>
      <c r="O686" s="11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 s="5">
        <v>926</v>
      </c>
      <c r="I687" s="7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61"/>
        <v>42239.208333333328</v>
      </c>
      <c r="O687" s="11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 s="5">
        <v>134</v>
      </c>
      <c r="I688" s="7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61"/>
        <v>43186.208333333328</v>
      </c>
      <c r="O688" s="11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 s="5">
        <v>269</v>
      </c>
      <c r="I689" s="7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61"/>
        <v>42806.25</v>
      </c>
      <c r="O689" s="11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 s="5">
        <v>175</v>
      </c>
      <c r="I690" s="7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61"/>
        <v>43475.25</v>
      </c>
      <c r="O690" s="11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 s="5">
        <v>69</v>
      </c>
      <c r="I691" s="7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61"/>
        <v>41576.208333333336</v>
      </c>
      <c r="O691" s="11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 s="5">
        <v>190</v>
      </c>
      <c r="I692" s="7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61"/>
        <v>40874.25</v>
      </c>
      <c r="O692" s="11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 s="5">
        <v>237</v>
      </c>
      <c r="I693" s="7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61"/>
        <v>41185.208333333336</v>
      </c>
      <c r="O693" s="11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 s="5">
        <v>77</v>
      </c>
      <c r="I694" s="7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61"/>
        <v>43655.208333333328</v>
      </c>
      <c r="O694" s="11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 s="5">
        <v>1748</v>
      </c>
      <c r="I695" s="7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61"/>
        <v>43025.208333333328</v>
      </c>
      <c r="O695" s="11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 s="5">
        <v>79</v>
      </c>
      <c r="I696" s="7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61"/>
        <v>43066.25</v>
      </c>
      <c r="O696" s="11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 s="5">
        <v>196</v>
      </c>
      <c r="I697" s="7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61"/>
        <v>42322.25</v>
      </c>
      <c r="O697" s="11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 s="5">
        <v>889</v>
      </c>
      <c r="I698" s="7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61"/>
        <v>42114.208333333328</v>
      </c>
      <c r="O698" s="11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 s="5">
        <v>7295</v>
      </c>
      <c r="I699" s="7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61"/>
        <v>43190.208333333328</v>
      </c>
      <c r="O699" s="11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 s="5">
        <v>2893</v>
      </c>
      <c r="I700" s="7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61"/>
        <v>40871.25</v>
      </c>
      <c r="O700" s="11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 s="5">
        <v>56</v>
      </c>
      <c r="I701" s="7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61"/>
        <v>43641.208333333328</v>
      </c>
      <c r="O701" s="11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 s="5">
        <v>1</v>
      </c>
      <c r="I702" s="7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61"/>
        <v>40203.25</v>
      </c>
      <c r="O702" s="11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 s="5">
        <v>820</v>
      </c>
      <c r="I703" s="7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61"/>
        <v>40629.208333333336</v>
      </c>
      <c r="O703" s="11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 s="5">
        <v>83</v>
      </c>
      <c r="I704" s="7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61"/>
        <v>41477.208333333336</v>
      </c>
      <c r="O704" s="11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 s="5">
        <v>2038</v>
      </c>
      <c r="I705" s="7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61"/>
        <v>41020.208333333336</v>
      </c>
      <c r="O705" s="11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0"/>
        <v>122.78160919540231</v>
      </c>
      <c r="G706" t="s">
        <v>20</v>
      </c>
      <c r="H706" s="5">
        <v>116</v>
      </c>
      <c r="I706" s="7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61"/>
        <v>42555.208333333328</v>
      </c>
      <c r="O706" s="11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6">(E707/D707)*100</f>
        <v>99.026517383618156</v>
      </c>
      <c r="G707" t="s">
        <v>14</v>
      </c>
      <c r="H707" s="5">
        <v>2025</v>
      </c>
      <c r="I707" s="7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67">(((L707/60)/60)/24)+DATE(1970,1,1)</f>
        <v>41619.25</v>
      </c>
      <c r="O707" s="11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 -1)</f>
        <v>publishing</v>
      </c>
      <c r="T707" t="str">
        <f t="shared" ref="T707:T770" si="70">MID(R707, SEARCH("/", R707) +1, LEN(R707) - SEARCH("/", R707))</f>
        <v>nonfiction</v>
      </c>
    </row>
    <row r="708" spans="1:20" ht="3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 s="5">
        <v>1345</v>
      </c>
      <c r="I708" s="7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67"/>
        <v>43471.25</v>
      </c>
      <c r="O708" s="11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 s="5">
        <v>168</v>
      </c>
      <c r="I709" s="7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67"/>
        <v>43442.25</v>
      </c>
      <c r="O709" s="11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 s="5">
        <v>137</v>
      </c>
      <c r="I710" s="7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67"/>
        <v>42877.208333333328</v>
      </c>
      <c r="O710" s="11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 s="5">
        <v>186</v>
      </c>
      <c r="I711" s="7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67"/>
        <v>41018.208333333336</v>
      </c>
      <c r="O711" s="11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 s="5">
        <v>125</v>
      </c>
      <c r="I712" s="7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67"/>
        <v>43295.208333333328</v>
      </c>
      <c r="O712" s="11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 s="5">
        <v>14</v>
      </c>
      <c r="I713" s="7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67"/>
        <v>42393.25</v>
      </c>
      <c r="O713" s="11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 s="5">
        <v>202</v>
      </c>
      <c r="I714" s="7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67"/>
        <v>42559.208333333328</v>
      </c>
      <c r="O714" s="11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 s="5">
        <v>103</v>
      </c>
      <c r="I715" s="7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67"/>
        <v>42604.208333333328</v>
      </c>
      <c r="O715" s="11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 s="5">
        <v>1785</v>
      </c>
      <c r="I716" s="7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67"/>
        <v>41870.208333333336</v>
      </c>
      <c r="O716" s="11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 s="5">
        <v>656</v>
      </c>
      <c r="I717" s="7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67"/>
        <v>40397.208333333336</v>
      </c>
      <c r="O717" s="11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 s="5">
        <v>157</v>
      </c>
      <c r="I718" s="7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67"/>
        <v>41465.208333333336</v>
      </c>
      <c r="O718" s="11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 s="5">
        <v>555</v>
      </c>
      <c r="I719" s="7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67"/>
        <v>40777.208333333336</v>
      </c>
      <c r="O719" s="11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 s="5">
        <v>297</v>
      </c>
      <c r="I720" s="7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67"/>
        <v>41442.208333333336</v>
      </c>
      <c r="O720" s="11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 s="5">
        <v>123</v>
      </c>
      <c r="I721" s="7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67"/>
        <v>41058.208333333336</v>
      </c>
      <c r="O721" s="11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 s="5">
        <v>38</v>
      </c>
      <c r="I722" s="7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67"/>
        <v>43152.25</v>
      </c>
      <c r="O722" s="11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 s="5">
        <v>60</v>
      </c>
      <c r="I723" s="7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67"/>
        <v>43194.208333333328</v>
      </c>
      <c r="O723" s="11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 s="5">
        <v>3036</v>
      </c>
      <c r="I724" s="7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67"/>
        <v>43045.25</v>
      </c>
      <c r="O724" s="11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 s="5">
        <v>144</v>
      </c>
      <c r="I725" s="7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67"/>
        <v>42431.25</v>
      </c>
      <c r="O725" s="11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 s="5">
        <v>121</v>
      </c>
      <c r="I726" s="7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67"/>
        <v>41934.208333333336</v>
      </c>
      <c r="O726" s="11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 s="5">
        <v>1596</v>
      </c>
      <c r="I727" s="7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67"/>
        <v>41958.25</v>
      </c>
      <c r="O727" s="11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 s="5">
        <v>524</v>
      </c>
      <c r="I728" s="7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67"/>
        <v>40476.208333333336</v>
      </c>
      <c r="O728" s="11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 s="5">
        <v>181</v>
      </c>
      <c r="I729" s="7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67"/>
        <v>43485.25</v>
      </c>
      <c r="O729" s="11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 s="5">
        <v>10</v>
      </c>
      <c r="I730" s="7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67"/>
        <v>42515.208333333328</v>
      </c>
      <c r="O730" s="11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 s="5">
        <v>122</v>
      </c>
      <c r="I731" s="7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67"/>
        <v>41309.25</v>
      </c>
      <c r="O731" s="11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 s="5">
        <v>1071</v>
      </c>
      <c r="I732" s="7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67"/>
        <v>42147.208333333328</v>
      </c>
      <c r="O732" s="11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 s="5">
        <v>219</v>
      </c>
      <c r="I733" s="7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67"/>
        <v>42939.208333333328</v>
      </c>
      <c r="O733" s="11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 s="5">
        <v>1121</v>
      </c>
      <c r="I734" s="7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67"/>
        <v>42816.208333333328</v>
      </c>
      <c r="O734" s="11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 s="5">
        <v>980</v>
      </c>
      <c r="I735" s="7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67"/>
        <v>41844.208333333336</v>
      </c>
      <c r="O735" s="11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 s="5">
        <v>536</v>
      </c>
      <c r="I736" s="7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67"/>
        <v>42763.25</v>
      </c>
      <c r="O736" s="11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 s="5">
        <v>1991</v>
      </c>
      <c r="I737" s="7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67"/>
        <v>42459.208333333328</v>
      </c>
      <c r="O737" s="11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 s="5">
        <v>29</v>
      </c>
      <c r="I738" s="7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67"/>
        <v>42055.25</v>
      </c>
      <c r="O738" s="11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 s="5">
        <v>180</v>
      </c>
      <c r="I739" s="7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67"/>
        <v>42685.25</v>
      </c>
      <c r="O739" s="11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 s="5">
        <v>15</v>
      </c>
      <c r="I740" s="7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67"/>
        <v>41959.25</v>
      </c>
      <c r="O740" s="11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 s="5">
        <v>191</v>
      </c>
      <c r="I741" s="7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67"/>
        <v>41089.208333333336</v>
      </c>
      <c r="O741" s="11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 s="5">
        <v>16</v>
      </c>
      <c r="I742" s="7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67"/>
        <v>42769.25</v>
      </c>
      <c r="O742" s="11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 s="5">
        <v>130</v>
      </c>
      <c r="I743" s="7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67"/>
        <v>40321.208333333336</v>
      </c>
      <c r="O743" s="11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 s="5">
        <v>122</v>
      </c>
      <c r="I744" s="7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67"/>
        <v>40197.25</v>
      </c>
      <c r="O744" s="11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 s="5">
        <v>17</v>
      </c>
      <c r="I745" s="7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67"/>
        <v>42298.208333333328</v>
      </c>
      <c r="O745" s="11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 s="5">
        <v>140</v>
      </c>
      <c r="I746" s="7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67"/>
        <v>43322.208333333328</v>
      </c>
      <c r="O746" s="11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 s="5">
        <v>34</v>
      </c>
      <c r="I747" s="7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67"/>
        <v>40328.208333333336</v>
      </c>
      <c r="O747" s="11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 s="5">
        <v>3388</v>
      </c>
      <c r="I748" s="7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67"/>
        <v>40825.208333333336</v>
      </c>
      <c r="O748" s="11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 s="5">
        <v>280</v>
      </c>
      <c r="I749" s="7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67"/>
        <v>40423.208333333336</v>
      </c>
      <c r="O749" s="11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 s="5">
        <v>614</v>
      </c>
      <c r="I750" s="7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67"/>
        <v>40238.25</v>
      </c>
      <c r="O750" s="11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 s="5">
        <v>366</v>
      </c>
      <c r="I751" s="7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67"/>
        <v>41920.208333333336</v>
      </c>
      <c r="O751" s="11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 s="5">
        <v>1</v>
      </c>
      <c r="I752" s="7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67"/>
        <v>40360.208333333336</v>
      </c>
      <c r="O752" s="11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 s="5">
        <v>270</v>
      </c>
      <c r="I753" s="7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67"/>
        <v>42446.208333333328</v>
      </c>
      <c r="O753" s="11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 s="5">
        <v>114</v>
      </c>
      <c r="I754" s="7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67"/>
        <v>40395.208333333336</v>
      </c>
      <c r="O754" s="11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 s="5">
        <v>137</v>
      </c>
      <c r="I755" s="7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67"/>
        <v>40321.208333333336</v>
      </c>
      <c r="O755" s="11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 s="5">
        <v>3205</v>
      </c>
      <c r="I756" s="7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67"/>
        <v>41210.208333333336</v>
      </c>
      <c r="O756" s="11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 s="5">
        <v>288</v>
      </c>
      <c r="I757" s="7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67"/>
        <v>43096.25</v>
      </c>
      <c r="O757" s="11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 s="5">
        <v>148</v>
      </c>
      <c r="I758" s="7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67"/>
        <v>42024.25</v>
      </c>
      <c r="O758" s="11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 s="5">
        <v>114</v>
      </c>
      <c r="I759" s="7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67"/>
        <v>40675.208333333336</v>
      </c>
      <c r="O759" s="11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 s="5">
        <v>1518</v>
      </c>
      <c r="I760" s="7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67"/>
        <v>41936.208333333336</v>
      </c>
      <c r="O760" s="11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 s="5">
        <v>1274</v>
      </c>
      <c r="I761" s="7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67"/>
        <v>43136.25</v>
      </c>
      <c r="O761" s="11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 s="5">
        <v>210</v>
      </c>
      <c r="I762" s="7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67"/>
        <v>43678.208333333328</v>
      </c>
      <c r="O762" s="11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 s="5">
        <v>166</v>
      </c>
      <c r="I763" s="7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67"/>
        <v>42938.208333333328</v>
      </c>
      <c r="O763" s="11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 s="5">
        <v>100</v>
      </c>
      <c r="I764" s="7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67"/>
        <v>41241.25</v>
      </c>
      <c r="O764" s="11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 s="5">
        <v>235</v>
      </c>
      <c r="I765" s="7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67"/>
        <v>41037.208333333336</v>
      </c>
      <c r="O765" s="11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 s="5">
        <v>148</v>
      </c>
      <c r="I766" s="7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67"/>
        <v>40676.208333333336</v>
      </c>
      <c r="O766" s="11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 s="5">
        <v>198</v>
      </c>
      <c r="I767" s="7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67"/>
        <v>42840.208333333328</v>
      </c>
      <c r="O767" s="11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 s="5">
        <v>248</v>
      </c>
      <c r="I768" s="7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67"/>
        <v>43362.208333333328</v>
      </c>
      <c r="O768" s="11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 s="5">
        <v>513</v>
      </c>
      <c r="I769" s="7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67"/>
        <v>42283.208333333328</v>
      </c>
      <c r="O769" s="11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6"/>
        <v>231</v>
      </c>
      <c r="G770" t="s">
        <v>20</v>
      </c>
      <c r="H770" s="5">
        <v>150</v>
      </c>
      <c r="I770" s="7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67"/>
        <v>41619.25</v>
      </c>
      <c r="O770" s="11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2">(E771/D771)*100</f>
        <v>86.867834394904463</v>
      </c>
      <c r="G771" t="s">
        <v>14</v>
      </c>
      <c r="H771" s="5">
        <v>3410</v>
      </c>
      <c r="I771" s="7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73">(((L771/60)/60)/24)+DATE(1970,1,1)</f>
        <v>41501.208333333336</v>
      </c>
      <c r="O771" s="11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 -1)</f>
        <v>games</v>
      </c>
      <c r="T771" t="str">
        <f t="shared" ref="T771:T834" si="76">MID(R771, SEARCH("/", R771) +1, LEN(R771) - SEARCH("/", R771))</f>
        <v>video games</v>
      </c>
    </row>
    <row r="772" spans="1:20" ht="17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 s="5">
        <v>216</v>
      </c>
      <c r="I772" s="7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73"/>
        <v>41743.208333333336</v>
      </c>
      <c r="O772" s="11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 s="5">
        <v>26</v>
      </c>
      <c r="I773" s="7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73"/>
        <v>43491.25</v>
      </c>
      <c r="O773" s="11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 s="5">
        <v>5139</v>
      </c>
      <c r="I774" s="7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73"/>
        <v>43505.25</v>
      </c>
      <c r="O774" s="11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 s="5">
        <v>2353</v>
      </c>
      <c r="I775" s="7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73"/>
        <v>42838.208333333328</v>
      </c>
      <c r="O775" s="11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 s="5">
        <v>78</v>
      </c>
      <c r="I776" s="7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73"/>
        <v>42513.208333333328</v>
      </c>
      <c r="O776" s="11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 s="5">
        <v>10</v>
      </c>
      <c r="I777" s="7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73"/>
        <v>41949.25</v>
      </c>
      <c r="O777" s="11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 s="5">
        <v>2201</v>
      </c>
      <c r="I778" s="7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73"/>
        <v>43650.208333333328</v>
      </c>
      <c r="O778" s="11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 s="5">
        <v>676</v>
      </c>
      <c r="I779" s="7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73"/>
        <v>40809.208333333336</v>
      </c>
      <c r="O779" s="11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 s="5">
        <v>174</v>
      </c>
      <c r="I780" s="7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73"/>
        <v>40768.208333333336</v>
      </c>
      <c r="O780" s="11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 s="5">
        <v>831</v>
      </c>
      <c r="I781" s="7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73"/>
        <v>42230.208333333328</v>
      </c>
      <c r="O781" s="11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 s="5">
        <v>164</v>
      </c>
      <c r="I782" s="7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73"/>
        <v>42573.208333333328</v>
      </c>
      <c r="O782" s="11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 s="5">
        <v>56</v>
      </c>
      <c r="I783" s="7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73"/>
        <v>40482.208333333336</v>
      </c>
      <c r="O783" s="11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 s="5">
        <v>161</v>
      </c>
      <c r="I784" s="7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73"/>
        <v>40603.25</v>
      </c>
      <c r="O784" s="11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 s="5">
        <v>138</v>
      </c>
      <c r="I785" s="7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73"/>
        <v>41625.25</v>
      </c>
      <c r="O785" s="11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 s="5">
        <v>3308</v>
      </c>
      <c r="I786" s="7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73"/>
        <v>42435.25</v>
      </c>
      <c r="O786" s="11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 s="5">
        <v>127</v>
      </c>
      <c r="I787" s="7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73"/>
        <v>43582.208333333328</v>
      </c>
      <c r="O787" s="11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 s="5">
        <v>207</v>
      </c>
      <c r="I788" s="7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73"/>
        <v>43186.208333333328</v>
      </c>
      <c r="O788" s="11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 s="5">
        <v>859</v>
      </c>
      <c r="I789" s="7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73"/>
        <v>40684.208333333336</v>
      </c>
      <c r="O789" s="11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 s="5">
        <v>31</v>
      </c>
      <c r="I790" s="7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73"/>
        <v>41202.208333333336</v>
      </c>
      <c r="O790" s="11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 s="5">
        <v>45</v>
      </c>
      <c r="I791" s="7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73"/>
        <v>41786.208333333336</v>
      </c>
      <c r="O791" s="11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 s="5">
        <v>1113</v>
      </c>
      <c r="I792" s="7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73"/>
        <v>40223.25</v>
      </c>
      <c r="O792" s="11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 s="5">
        <v>6</v>
      </c>
      <c r="I793" s="7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73"/>
        <v>42715.25</v>
      </c>
      <c r="O793" s="11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 s="5">
        <v>7</v>
      </c>
      <c r="I794" s="7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73"/>
        <v>41451.208333333336</v>
      </c>
      <c r="O794" s="11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 s="5">
        <v>181</v>
      </c>
      <c r="I795" s="7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73"/>
        <v>41450.208333333336</v>
      </c>
      <c r="O795" s="11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 s="5">
        <v>110</v>
      </c>
      <c r="I796" s="7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73"/>
        <v>43091.25</v>
      </c>
      <c r="O796" s="11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 s="5">
        <v>31</v>
      </c>
      <c r="I797" s="7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73"/>
        <v>42675.208333333328</v>
      </c>
      <c r="O797" s="11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 s="5">
        <v>78</v>
      </c>
      <c r="I798" s="7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73"/>
        <v>41859.208333333336</v>
      </c>
      <c r="O798" s="11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 s="5">
        <v>185</v>
      </c>
      <c r="I799" s="7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73"/>
        <v>43464.25</v>
      </c>
      <c r="O799" s="11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 s="5">
        <v>121</v>
      </c>
      <c r="I800" s="7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73"/>
        <v>41060.208333333336</v>
      </c>
      <c r="O800" s="11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 s="5">
        <v>1225</v>
      </c>
      <c r="I801" s="7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73"/>
        <v>42399.25</v>
      </c>
      <c r="O801" s="11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 s="5">
        <v>1</v>
      </c>
      <c r="I802" s="7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73"/>
        <v>42167.208333333328</v>
      </c>
      <c r="O802" s="11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 s="5">
        <v>106</v>
      </c>
      <c r="I803" s="7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73"/>
        <v>43830.25</v>
      </c>
      <c r="O803" s="11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 s="5">
        <v>142</v>
      </c>
      <c r="I804" s="7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73"/>
        <v>43650.208333333328</v>
      </c>
      <c r="O804" s="11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 s="5">
        <v>233</v>
      </c>
      <c r="I805" s="7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73"/>
        <v>43492.25</v>
      </c>
      <c r="O805" s="11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 s="5">
        <v>218</v>
      </c>
      <c r="I806" s="7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73"/>
        <v>43102.25</v>
      </c>
      <c r="O806" s="11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 s="5">
        <v>67</v>
      </c>
      <c r="I807" s="7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73"/>
        <v>41958.25</v>
      </c>
      <c r="O807" s="11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 s="5">
        <v>76</v>
      </c>
      <c r="I808" s="7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73"/>
        <v>40973.25</v>
      </c>
      <c r="O808" s="11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 s="5">
        <v>43</v>
      </c>
      <c r="I809" s="7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73"/>
        <v>43753.208333333328</v>
      </c>
      <c r="O809" s="11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 s="5">
        <v>19</v>
      </c>
      <c r="I810" s="7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73"/>
        <v>42507.208333333328</v>
      </c>
      <c r="O810" s="11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 s="5">
        <v>2108</v>
      </c>
      <c r="I811" s="7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73"/>
        <v>41135.208333333336</v>
      </c>
      <c r="O811" s="11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 s="5">
        <v>221</v>
      </c>
      <c r="I812" s="7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73"/>
        <v>43067.25</v>
      </c>
      <c r="O812" s="11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 s="5">
        <v>679</v>
      </c>
      <c r="I813" s="7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73"/>
        <v>42378.25</v>
      </c>
      <c r="O813" s="11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 s="5">
        <v>2805</v>
      </c>
      <c r="I814" s="7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73"/>
        <v>43206.208333333328</v>
      </c>
      <c r="O814" s="11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 s="5">
        <v>68</v>
      </c>
      <c r="I815" s="7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73"/>
        <v>41148.208333333336</v>
      </c>
      <c r="O815" s="11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 s="5">
        <v>36</v>
      </c>
      <c r="I816" s="7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73"/>
        <v>42517.208333333328</v>
      </c>
      <c r="O816" s="11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 s="5">
        <v>183</v>
      </c>
      <c r="I817" s="7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73"/>
        <v>43068.25</v>
      </c>
      <c r="O817" s="11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 s="5">
        <v>133</v>
      </c>
      <c r="I818" s="7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73"/>
        <v>41680.25</v>
      </c>
      <c r="O818" s="11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 s="5">
        <v>2489</v>
      </c>
      <c r="I819" s="7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73"/>
        <v>43589.208333333328</v>
      </c>
      <c r="O819" s="11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 s="5">
        <v>69</v>
      </c>
      <c r="I820" s="7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73"/>
        <v>43486.25</v>
      </c>
      <c r="O820" s="11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 s="5">
        <v>47</v>
      </c>
      <c r="I821" s="7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73"/>
        <v>41237.25</v>
      </c>
      <c r="O821" s="11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 s="5">
        <v>279</v>
      </c>
      <c r="I822" s="7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73"/>
        <v>43310.208333333328</v>
      </c>
      <c r="O822" s="11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 s="5">
        <v>210</v>
      </c>
      <c r="I823" s="7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73"/>
        <v>42794.25</v>
      </c>
      <c r="O823" s="11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 s="5">
        <v>2100</v>
      </c>
      <c r="I824" s="7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73"/>
        <v>41698.25</v>
      </c>
      <c r="O824" s="11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 s="5">
        <v>252</v>
      </c>
      <c r="I825" s="7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73"/>
        <v>41892.208333333336</v>
      </c>
      <c r="O825" s="11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 s="5">
        <v>1280</v>
      </c>
      <c r="I826" s="7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73"/>
        <v>40348.208333333336</v>
      </c>
      <c r="O826" s="11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 s="5">
        <v>157</v>
      </c>
      <c r="I827" s="7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73"/>
        <v>42941.208333333328</v>
      </c>
      <c r="O827" s="11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 s="5">
        <v>194</v>
      </c>
      <c r="I828" s="7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73"/>
        <v>40525.25</v>
      </c>
      <c r="O828" s="11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 s="5">
        <v>82</v>
      </c>
      <c r="I829" s="7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73"/>
        <v>40666.208333333336</v>
      </c>
      <c r="O829" s="11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 s="5">
        <v>70</v>
      </c>
      <c r="I830" s="7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73"/>
        <v>43340.208333333328</v>
      </c>
      <c r="O830" s="11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 s="5">
        <v>154</v>
      </c>
      <c r="I831" s="7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73"/>
        <v>42164.208333333328</v>
      </c>
      <c r="O831" s="11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 s="5">
        <v>22</v>
      </c>
      <c r="I832" s="7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73"/>
        <v>43103.25</v>
      </c>
      <c r="O832" s="11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 s="5">
        <v>4233</v>
      </c>
      <c r="I833" s="7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73"/>
        <v>40994.208333333336</v>
      </c>
      <c r="O833" s="11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2"/>
        <v>315.17592592592592</v>
      </c>
      <c r="G834" t="s">
        <v>20</v>
      </c>
      <c r="H834" s="5">
        <v>1297</v>
      </c>
      <c r="I834" s="7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73"/>
        <v>42299.208333333328</v>
      </c>
      <c r="O834" s="11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78">(E835/D835)*100</f>
        <v>157.69117647058823</v>
      </c>
      <c r="G835" t="s">
        <v>20</v>
      </c>
      <c r="H835" s="5">
        <v>165</v>
      </c>
      <c r="I835" s="7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79">(((L835/60)/60)/24)+DATE(1970,1,1)</f>
        <v>40588.25</v>
      </c>
      <c r="O835" s="11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 -1)</f>
        <v>publishing</v>
      </c>
      <c r="T835" t="str">
        <f t="shared" ref="T835:T898" si="82">MID(R835, SEARCH("/", R835) +1, LEN(R835) - SEARCH("/", R835))</f>
        <v>translations</v>
      </c>
    </row>
    <row r="836" spans="1:20" ht="17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 s="5">
        <v>119</v>
      </c>
      <c r="I836" s="7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79"/>
        <v>41448.208333333336</v>
      </c>
      <c r="O836" s="11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 s="5">
        <v>1758</v>
      </c>
      <c r="I837" s="7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79"/>
        <v>42063.25</v>
      </c>
      <c r="O837" s="11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 s="5">
        <v>94</v>
      </c>
      <c r="I838" s="7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79"/>
        <v>40214.25</v>
      </c>
      <c r="O838" s="11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 s="5">
        <v>1797</v>
      </c>
      <c r="I839" s="7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79"/>
        <v>40629.208333333336</v>
      </c>
      <c r="O839" s="11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 s="5">
        <v>261</v>
      </c>
      <c r="I840" s="7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79"/>
        <v>43370.208333333328</v>
      </c>
      <c r="O840" s="11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 s="5">
        <v>157</v>
      </c>
      <c r="I841" s="7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79"/>
        <v>41715.208333333336</v>
      </c>
      <c r="O841" s="11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 s="5">
        <v>3533</v>
      </c>
      <c r="I842" s="7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79"/>
        <v>41836.208333333336</v>
      </c>
      <c r="O842" s="11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 s="5">
        <v>155</v>
      </c>
      <c r="I843" s="7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79"/>
        <v>42419.25</v>
      </c>
      <c r="O843" s="11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 s="5">
        <v>132</v>
      </c>
      <c r="I844" s="7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79"/>
        <v>43266.208333333328</v>
      </c>
      <c r="O844" s="11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 s="5">
        <v>33</v>
      </c>
      <c r="I845" s="7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79"/>
        <v>43338.208333333328</v>
      </c>
      <c r="O845" s="11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 s="5">
        <v>94</v>
      </c>
      <c r="I846" s="7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79"/>
        <v>40930.25</v>
      </c>
      <c r="O846" s="11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 s="5">
        <v>1354</v>
      </c>
      <c r="I847" s="7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79"/>
        <v>43235.208333333328</v>
      </c>
      <c r="O847" s="11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 s="5">
        <v>48</v>
      </c>
      <c r="I848" s="7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79"/>
        <v>43302.208333333328</v>
      </c>
      <c r="O848" s="11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 s="5">
        <v>110</v>
      </c>
      <c r="I849" s="7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79"/>
        <v>43107.25</v>
      </c>
      <c r="O849" s="11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 s="5">
        <v>172</v>
      </c>
      <c r="I850" s="7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79"/>
        <v>40341.208333333336</v>
      </c>
      <c r="O850" s="11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 s="5">
        <v>307</v>
      </c>
      <c r="I851" s="7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79"/>
        <v>40948.25</v>
      </c>
      <c r="O851" s="11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 s="5">
        <v>1</v>
      </c>
      <c r="I852" s="7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79"/>
        <v>40866.25</v>
      </c>
      <c r="O852" s="11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 s="5">
        <v>160</v>
      </c>
      <c r="I853" s="7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79"/>
        <v>41031.208333333336</v>
      </c>
      <c r="O853" s="11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 s="5">
        <v>31</v>
      </c>
      <c r="I854" s="7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79"/>
        <v>40740.208333333336</v>
      </c>
      <c r="O854" s="11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 s="5">
        <v>1467</v>
      </c>
      <c r="I855" s="7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79"/>
        <v>40714.208333333336</v>
      </c>
      <c r="O855" s="11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 s="5">
        <v>2662</v>
      </c>
      <c r="I856" s="7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79"/>
        <v>43787.25</v>
      </c>
      <c r="O856" s="11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 s="5">
        <v>452</v>
      </c>
      <c r="I857" s="7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79"/>
        <v>40712.208333333336</v>
      </c>
      <c r="O857" s="11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 s="5">
        <v>158</v>
      </c>
      <c r="I858" s="7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79"/>
        <v>41023.208333333336</v>
      </c>
      <c r="O858" s="11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 s="5">
        <v>225</v>
      </c>
      <c r="I859" s="7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79"/>
        <v>40944.25</v>
      </c>
      <c r="O859" s="11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 s="5">
        <v>35</v>
      </c>
      <c r="I860" s="7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79"/>
        <v>43211.208333333328</v>
      </c>
      <c r="O860" s="11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 s="5">
        <v>63</v>
      </c>
      <c r="I861" s="7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79"/>
        <v>41334.25</v>
      </c>
      <c r="O861" s="11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 s="5">
        <v>65</v>
      </c>
      <c r="I862" s="7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79"/>
        <v>43515.25</v>
      </c>
      <c r="O862" s="11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 s="5">
        <v>163</v>
      </c>
      <c r="I863" s="7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79"/>
        <v>40258.208333333336</v>
      </c>
      <c r="O863" s="11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 s="5">
        <v>85</v>
      </c>
      <c r="I864" s="7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79"/>
        <v>40756.208333333336</v>
      </c>
      <c r="O864" s="11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 s="5">
        <v>217</v>
      </c>
      <c r="I865" s="7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79"/>
        <v>42172.208333333328</v>
      </c>
      <c r="O865" s="11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 s="5">
        <v>150</v>
      </c>
      <c r="I866" s="7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79"/>
        <v>42601.208333333328</v>
      </c>
      <c r="O866" s="11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 s="5">
        <v>3272</v>
      </c>
      <c r="I867" s="7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79"/>
        <v>41897.208333333336</v>
      </c>
      <c r="O867" s="11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 s="5">
        <v>898</v>
      </c>
      <c r="I868" s="7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79"/>
        <v>40671.208333333336</v>
      </c>
      <c r="O868" s="11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 s="5">
        <v>300</v>
      </c>
      <c r="I869" s="7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79"/>
        <v>43382.208333333328</v>
      </c>
      <c r="O869" s="11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 s="5">
        <v>126</v>
      </c>
      <c r="I870" s="7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79"/>
        <v>41559.208333333336</v>
      </c>
      <c r="O870" s="11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 s="5">
        <v>526</v>
      </c>
      <c r="I871" s="7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79"/>
        <v>40350.208333333336</v>
      </c>
      <c r="O871" s="11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 s="5">
        <v>121</v>
      </c>
      <c r="I872" s="7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79"/>
        <v>42240.208333333328</v>
      </c>
      <c r="O872" s="11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 s="5">
        <v>2320</v>
      </c>
      <c r="I873" s="7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79"/>
        <v>43040.208333333328</v>
      </c>
      <c r="O873" s="11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 s="5">
        <v>81</v>
      </c>
      <c r="I874" s="7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79"/>
        <v>43346.208333333328</v>
      </c>
      <c r="O874" s="11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 s="5">
        <v>1887</v>
      </c>
      <c r="I875" s="7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79"/>
        <v>41647.25</v>
      </c>
      <c r="O875" s="11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 s="5">
        <v>4358</v>
      </c>
      <c r="I876" s="7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79"/>
        <v>40291.208333333336</v>
      </c>
      <c r="O876" s="11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 s="5">
        <v>67</v>
      </c>
      <c r="I877" s="7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79"/>
        <v>40556.25</v>
      </c>
      <c r="O877" s="11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 s="5">
        <v>57</v>
      </c>
      <c r="I878" s="7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79"/>
        <v>43624.208333333328</v>
      </c>
      <c r="O878" s="11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 s="5">
        <v>1229</v>
      </c>
      <c r="I879" s="7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79"/>
        <v>42577.208333333328</v>
      </c>
      <c r="O879" s="11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 s="5">
        <v>12</v>
      </c>
      <c r="I880" s="7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79"/>
        <v>43845.25</v>
      </c>
      <c r="O880" s="11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 s="5">
        <v>53</v>
      </c>
      <c r="I881" s="7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79"/>
        <v>42788.25</v>
      </c>
      <c r="O881" s="11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 s="5">
        <v>2414</v>
      </c>
      <c r="I882" s="7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79"/>
        <v>43667.208333333328</v>
      </c>
      <c r="O882" s="11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 s="5">
        <v>452</v>
      </c>
      <c r="I883" s="7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79"/>
        <v>42194.208333333328</v>
      </c>
      <c r="O883" s="11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 s="5">
        <v>80</v>
      </c>
      <c r="I884" s="7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79"/>
        <v>42025.25</v>
      </c>
      <c r="O884" s="11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 s="5">
        <v>193</v>
      </c>
      <c r="I885" s="7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79"/>
        <v>40323.208333333336</v>
      </c>
      <c r="O885" s="11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 s="5">
        <v>1886</v>
      </c>
      <c r="I886" s="7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79"/>
        <v>41763.208333333336</v>
      </c>
      <c r="O886" s="11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 s="5">
        <v>52</v>
      </c>
      <c r="I887" s="7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79"/>
        <v>40335.208333333336</v>
      </c>
      <c r="O887" s="11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 s="5">
        <v>1825</v>
      </c>
      <c r="I888" s="7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79"/>
        <v>40416.208333333336</v>
      </c>
      <c r="O888" s="11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 s="5">
        <v>31</v>
      </c>
      <c r="I889" s="7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79"/>
        <v>42202.208333333328</v>
      </c>
      <c r="O889" s="11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 s="5">
        <v>290</v>
      </c>
      <c r="I890" s="7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79"/>
        <v>42836.208333333328</v>
      </c>
      <c r="O890" s="11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 s="5">
        <v>122</v>
      </c>
      <c r="I891" s="7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79"/>
        <v>41710.208333333336</v>
      </c>
      <c r="O891" s="11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 s="5">
        <v>1470</v>
      </c>
      <c r="I892" s="7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79"/>
        <v>43640.208333333328</v>
      </c>
      <c r="O892" s="11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 s="5">
        <v>165</v>
      </c>
      <c r="I893" s="7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79"/>
        <v>40880.25</v>
      </c>
      <c r="O893" s="11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 s="5">
        <v>182</v>
      </c>
      <c r="I894" s="7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79"/>
        <v>40319.208333333336</v>
      </c>
      <c r="O894" s="11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 s="5">
        <v>199</v>
      </c>
      <c r="I895" s="7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79"/>
        <v>42170.208333333328</v>
      </c>
      <c r="O895" s="11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 s="5">
        <v>56</v>
      </c>
      <c r="I896" s="7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79"/>
        <v>41466.208333333336</v>
      </c>
      <c r="O896" s="11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 s="5">
        <v>107</v>
      </c>
      <c r="I897" s="7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79"/>
        <v>43134.25</v>
      </c>
      <c r="O897" s="11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78"/>
        <v>774.43434343434342</v>
      </c>
      <c r="G898" t="s">
        <v>20</v>
      </c>
      <c r="H898" s="5">
        <v>1460</v>
      </c>
      <c r="I898" s="7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79"/>
        <v>40738.208333333336</v>
      </c>
      <c r="O898" s="11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4">(E899/D899)*100</f>
        <v>27.693181818181817</v>
      </c>
      <c r="G899" t="s">
        <v>14</v>
      </c>
      <c r="H899" s="5">
        <v>27</v>
      </c>
      <c r="I899" s="7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85">(((L899/60)/60)/24)+DATE(1970,1,1)</f>
        <v>43583.208333333328</v>
      </c>
      <c r="O899" s="11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 -1)</f>
        <v>theater</v>
      </c>
      <c r="T899" t="str">
        <f t="shared" ref="T899:T962" si="88">MID(R899, SEARCH("/", R899) +1, LEN(R899) - SEARCH("/", R899))</f>
        <v>plays</v>
      </c>
    </row>
    <row r="900" spans="1:20" ht="17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 s="5">
        <v>1221</v>
      </c>
      <c r="I900" s="7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85"/>
        <v>43815.25</v>
      </c>
      <c r="O900" s="11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 s="5">
        <v>123</v>
      </c>
      <c r="I901" s="7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85"/>
        <v>41554.208333333336</v>
      </c>
      <c r="O901" s="11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 s="5">
        <v>1</v>
      </c>
      <c r="I902" s="7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85"/>
        <v>41901.208333333336</v>
      </c>
      <c r="O902" s="11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 s="5">
        <v>159</v>
      </c>
      <c r="I903" s="7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85"/>
        <v>43298.208333333328</v>
      </c>
      <c r="O903" s="11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 s="5">
        <v>110</v>
      </c>
      <c r="I904" s="7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85"/>
        <v>42399.25</v>
      </c>
      <c r="O904" s="11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 s="5">
        <v>14</v>
      </c>
      <c r="I905" s="7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85"/>
        <v>41034.208333333336</v>
      </c>
      <c r="O905" s="11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 s="5">
        <v>16</v>
      </c>
      <c r="I906" s="7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85"/>
        <v>41186.208333333336</v>
      </c>
      <c r="O906" s="11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 s="5">
        <v>236</v>
      </c>
      <c r="I907" s="7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85"/>
        <v>41536.208333333336</v>
      </c>
      <c r="O907" s="11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 s="5">
        <v>191</v>
      </c>
      <c r="I908" s="7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85"/>
        <v>42868.208333333328</v>
      </c>
      <c r="O908" s="11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 s="5">
        <v>41</v>
      </c>
      <c r="I909" s="7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85"/>
        <v>40660.208333333336</v>
      </c>
      <c r="O909" s="11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 s="5">
        <v>3934</v>
      </c>
      <c r="I910" s="7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85"/>
        <v>41031.208333333336</v>
      </c>
      <c r="O910" s="11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 s="5">
        <v>80</v>
      </c>
      <c r="I911" s="7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85"/>
        <v>43255.208333333328</v>
      </c>
      <c r="O911" s="11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 s="5">
        <v>296</v>
      </c>
      <c r="I912" s="7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85"/>
        <v>42026.25</v>
      </c>
      <c r="O912" s="11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 s="5">
        <v>462</v>
      </c>
      <c r="I913" s="7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85"/>
        <v>43717.208333333328</v>
      </c>
      <c r="O913" s="11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 s="5">
        <v>179</v>
      </c>
      <c r="I914" s="7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85"/>
        <v>41157.208333333336</v>
      </c>
      <c r="O914" s="11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 s="5">
        <v>523</v>
      </c>
      <c r="I915" s="7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85"/>
        <v>43597.208333333328</v>
      </c>
      <c r="O915" s="11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 s="5">
        <v>141</v>
      </c>
      <c r="I916" s="7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85"/>
        <v>41490.208333333336</v>
      </c>
      <c r="O916" s="11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 s="5">
        <v>1866</v>
      </c>
      <c r="I917" s="7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85"/>
        <v>42976.208333333328</v>
      </c>
      <c r="O917" s="11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 s="5">
        <v>52</v>
      </c>
      <c r="I918" s="7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85"/>
        <v>41991.25</v>
      </c>
      <c r="O918" s="11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 s="5">
        <v>27</v>
      </c>
      <c r="I919" s="7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85"/>
        <v>40722.208333333336</v>
      </c>
      <c r="O919" s="11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 s="5">
        <v>156</v>
      </c>
      <c r="I920" s="7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85"/>
        <v>41117.208333333336</v>
      </c>
      <c r="O920" s="11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 s="5">
        <v>225</v>
      </c>
      <c r="I921" s="7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85"/>
        <v>43022.208333333328</v>
      </c>
      <c r="O921" s="11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 s="5">
        <v>255</v>
      </c>
      <c r="I922" s="7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85"/>
        <v>43503.25</v>
      </c>
      <c r="O922" s="11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 s="5">
        <v>38</v>
      </c>
      <c r="I923" s="7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85"/>
        <v>40951.25</v>
      </c>
      <c r="O923" s="11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 s="5">
        <v>2261</v>
      </c>
      <c r="I924" s="7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85"/>
        <v>43443.25</v>
      </c>
      <c r="O924" s="11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 s="5">
        <v>40</v>
      </c>
      <c r="I925" s="7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85"/>
        <v>40373.208333333336</v>
      </c>
      <c r="O925" s="11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 s="5">
        <v>2289</v>
      </c>
      <c r="I926" s="7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85"/>
        <v>43769.208333333328</v>
      </c>
      <c r="O926" s="11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 s="5">
        <v>65</v>
      </c>
      <c r="I927" s="7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85"/>
        <v>43000.208333333328</v>
      </c>
      <c r="O927" s="11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 s="5">
        <v>15</v>
      </c>
      <c r="I928" s="7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85"/>
        <v>42502.208333333328</v>
      </c>
      <c r="O928" s="11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 s="5">
        <v>37</v>
      </c>
      <c r="I929" s="7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85"/>
        <v>41102.208333333336</v>
      </c>
      <c r="O929" s="11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 s="5">
        <v>3777</v>
      </c>
      <c r="I930" s="7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85"/>
        <v>41637.25</v>
      </c>
      <c r="O930" s="11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 s="5">
        <v>184</v>
      </c>
      <c r="I931" s="7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85"/>
        <v>42858.208333333328</v>
      </c>
      <c r="O931" s="11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 s="5">
        <v>85</v>
      </c>
      <c r="I932" s="7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85"/>
        <v>42060.25</v>
      </c>
      <c r="O932" s="11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 s="5">
        <v>112</v>
      </c>
      <c r="I933" s="7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85"/>
        <v>41818.208333333336</v>
      </c>
      <c r="O933" s="11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 s="5">
        <v>144</v>
      </c>
      <c r="I934" s="7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85"/>
        <v>41709.208333333336</v>
      </c>
      <c r="O934" s="11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 s="5">
        <v>1902</v>
      </c>
      <c r="I935" s="7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85"/>
        <v>41372.208333333336</v>
      </c>
      <c r="O935" s="11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 s="5">
        <v>105</v>
      </c>
      <c r="I936" s="7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85"/>
        <v>42422.25</v>
      </c>
      <c r="O936" s="11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 s="5">
        <v>132</v>
      </c>
      <c r="I937" s="7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85"/>
        <v>42209.208333333328</v>
      </c>
      <c r="O937" s="11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 s="5">
        <v>21</v>
      </c>
      <c r="I938" s="7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85"/>
        <v>43668.208333333328</v>
      </c>
      <c r="O938" s="11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 s="5">
        <v>976</v>
      </c>
      <c r="I939" s="7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85"/>
        <v>42334.25</v>
      </c>
      <c r="O939" s="11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 s="5">
        <v>96</v>
      </c>
      <c r="I940" s="7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85"/>
        <v>43263.208333333328</v>
      </c>
      <c r="O940" s="11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 s="5">
        <v>67</v>
      </c>
      <c r="I941" s="7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85"/>
        <v>40670.208333333336</v>
      </c>
      <c r="O941" s="11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 s="5">
        <v>66</v>
      </c>
      <c r="I942" s="7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85"/>
        <v>41244.25</v>
      </c>
      <c r="O942" s="11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 s="5">
        <v>78</v>
      </c>
      <c r="I943" s="7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85"/>
        <v>40552.25</v>
      </c>
      <c r="O943" s="11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 s="5">
        <v>67</v>
      </c>
      <c r="I944" s="7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85"/>
        <v>40568.25</v>
      </c>
      <c r="O944" s="11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 s="5">
        <v>114</v>
      </c>
      <c r="I945" s="7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85"/>
        <v>41906.208333333336</v>
      </c>
      <c r="O945" s="11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 s="5">
        <v>263</v>
      </c>
      <c r="I946" s="7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85"/>
        <v>42776.25</v>
      </c>
      <c r="O946" s="11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 s="5">
        <v>1691</v>
      </c>
      <c r="I947" s="7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85"/>
        <v>41004.208333333336</v>
      </c>
      <c r="O947" s="11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 s="5">
        <v>181</v>
      </c>
      <c r="I948" s="7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85"/>
        <v>40710.208333333336</v>
      </c>
      <c r="O948" s="11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 s="5">
        <v>13</v>
      </c>
      <c r="I949" s="7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85"/>
        <v>41908.208333333336</v>
      </c>
      <c r="O949" s="11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 s="5">
        <v>160</v>
      </c>
      <c r="I950" s="7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85"/>
        <v>41985.25</v>
      </c>
      <c r="O950" s="11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 s="5">
        <v>203</v>
      </c>
      <c r="I951" s="7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85"/>
        <v>42112.208333333328</v>
      </c>
      <c r="O951" s="11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 s="5">
        <v>1</v>
      </c>
      <c r="I952" s="7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85"/>
        <v>43571.208333333328</v>
      </c>
      <c r="O952" s="11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 s="5">
        <v>1559</v>
      </c>
      <c r="I953" s="7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85"/>
        <v>42730.25</v>
      </c>
      <c r="O953" s="11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 s="5">
        <v>2266</v>
      </c>
      <c r="I954" s="7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85"/>
        <v>42591.208333333328</v>
      </c>
      <c r="O954" s="11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 s="5">
        <v>21</v>
      </c>
      <c r="I955" s="7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85"/>
        <v>42358.25</v>
      </c>
      <c r="O955" s="11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 s="5">
        <v>1548</v>
      </c>
      <c r="I956" s="7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85"/>
        <v>41174.208333333336</v>
      </c>
      <c r="O956" s="11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 s="5">
        <v>80</v>
      </c>
      <c r="I957" s="7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85"/>
        <v>41238.25</v>
      </c>
      <c r="O957" s="11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 s="5">
        <v>830</v>
      </c>
      <c r="I958" s="7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85"/>
        <v>42360.25</v>
      </c>
      <c r="O958" s="11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 s="5">
        <v>131</v>
      </c>
      <c r="I959" s="7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85"/>
        <v>40955.25</v>
      </c>
      <c r="O959" s="11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 s="5">
        <v>112</v>
      </c>
      <c r="I960" s="7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85"/>
        <v>40350.208333333336</v>
      </c>
      <c r="O960" s="11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 s="5">
        <v>130</v>
      </c>
      <c r="I961" s="7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85"/>
        <v>40357.208333333336</v>
      </c>
      <c r="O961" s="11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4"/>
        <v>85.054545454545448</v>
      </c>
      <c r="G962" t="s">
        <v>14</v>
      </c>
      <c r="H962" s="5">
        <v>55</v>
      </c>
      <c r="I962" s="7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85"/>
        <v>42408.25</v>
      </c>
      <c r="O962" s="11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0">(E963/D963)*100</f>
        <v>119.29824561403508</v>
      </c>
      <c r="G963" t="s">
        <v>20</v>
      </c>
      <c r="H963" s="5">
        <v>155</v>
      </c>
      <c r="I963" s="7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91">(((L963/60)/60)/24)+DATE(1970,1,1)</f>
        <v>40591.25</v>
      </c>
      <c r="O963" s="11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 -1)</f>
        <v>publishing</v>
      </c>
      <c r="T963" t="str">
        <f t="shared" ref="T963:T1001" si="94">MID(R963, SEARCH("/", R963) +1, LEN(R963) - SEARCH("/", R963))</f>
        <v>translations</v>
      </c>
    </row>
    <row r="964" spans="1:20" ht="17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 s="5">
        <v>266</v>
      </c>
      <c r="I964" s="7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91"/>
        <v>41592.25</v>
      </c>
      <c r="O964" s="11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 s="5">
        <v>114</v>
      </c>
      <c r="I965" s="7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91"/>
        <v>40607.25</v>
      </c>
      <c r="O965" s="11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 s="5">
        <v>155</v>
      </c>
      <c r="I966" s="7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91"/>
        <v>42135.208333333328</v>
      </c>
      <c r="O966" s="11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 s="5">
        <v>207</v>
      </c>
      <c r="I967" s="7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91"/>
        <v>40203.25</v>
      </c>
      <c r="O967" s="11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 s="5">
        <v>245</v>
      </c>
      <c r="I968" s="7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91"/>
        <v>42901.208333333328</v>
      </c>
      <c r="O968" s="11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 s="5">
        <v>1573</v>
      </c>
      <c r="I969" s="7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91"/>
        <v>41005.208333333336</v>
      </c>
      <c r="O969" s="11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 s="5">
        <v>114</v>
      </c>
      <c r="I970" s="7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91"/>
        <v>40544.25</v>
      </c>
      <c r="O970" s="11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 s="5">
        <v>93</v>
      </c>
      <c r="I971" s="7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91"/>
        <v>43821.25</v>
      </c>
      <c r="O971" s="11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 s="5">
        <v>594</v>
      </c>
      <c r="I972" s="7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91"/>
        <v>40672.208333333336</v>
      </c>
      <c r="O972" s="11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 s="5">
        <v>24</v>
      </c>
      <c r="I973" s="7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91"/>
        <v>41555.208333333336</v>
      </c>
      <c r="O973" s="11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 s="5">
        <v>1681</v>
      </c>
      <c r="I974" s="7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91"/>
        <v>41792.208333333336</v>
      </c>
      <c r="O974" s="11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 s="5">
        <v>252</v>
      </c>
      <c r="I975" s="7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91"/>
        <v>40522.25</v>
      </c>
      <c r="O975" s="11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 s="5">
        <v>32</v>
      </c>
      <c r="I976" s="7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91"/>
        <v>41412.208333333336</v>
      </c>
      <c r="O976" s="11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 s="5">
        <v>135</v>
      </c>
      <c r="I977" s="7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91"/>
        <v>42337.25</v>
      </c>
      <c r="O977" s="11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 s="5">
        <v>140</v>
      </c>
      <c r="I978" s="7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91"/>
        <v>40571.25</v>
      </c>
      <c r="O978" s="11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 s="5">
        <v>67</v>
      </c>
      <c r="I979" s="7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91"/>
        <v>43138.25</v>
      </c>
      <c r="O979" s="11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 s="5">
        <v>92</v>
      </c>
      <c r="I980" s="7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91"/>
        <v>42686.25</v>
      </c>
      <c r="O980" s="11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 s="5">
        <v>1015</v>
      </c>
      <c r="I981" s="7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91"/>
        <v>42078.208333333328</v>
      </c>
      <c r="O981" s="11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 s="5">
        <v>742</v>
      </c>
      <c r="I982" s="7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91"/>
        <v>42307.208333333328</v>
      </c>
      <c r="O982" s="11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 s="5">
        <v>323</v>
      </c>
      <c r="I983" s="7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91"/>
        <v>43094.25</v>
      </c>
      <c r="O983" s="11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 s="5">
        <v>75</v>
      </c>
      <c r="I984" s="7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91"/>
        <v>40743.208333333336</v>
      </c>
      <c r="O984" s="11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 s="5">
        <v>2326</v>
      </c>
      <c r="I985" s="7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91"/>
        <v>43681.208333333328</v>
      </c>
      <c r="O985" s="11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 s="5">
        <v>381</v>
      </c>
      <c r="I986" s="7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91"/>
        <v>43716.208333333328</v>
      </c>
      <c r="O986" s="11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 s="5">
        <v>4405</v>
      </c>
      <c r="I987" s="7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91"/>
        <v>41614.25</v>
      </c>
      <c r="O987" s="11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 s="5">
        <v>92</v>
      </c>
      <c r="I988" s="7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91"/>
        <v>40638.208333333336</v>
      </c>
      <c r="O988" s="11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 s="5">
        <v>480</v>
      </c>
      <c r="I989" s="7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91"/>
        <v>42852.208333333328</v>
      </c>
      <c r="O989" s="11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 s="5">
        <v>64</v>
      </c>
      <c r="I990" s="7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91"/>
        <v>42686.25</v>
      </c>
      <c r="O990" s="11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 s="5">
        <v>226</v>
      </c>
      <c r="I991" s="7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91"/>
        <v>43571.208333333328</v>
      </c>
      <c r="O991" s="11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 s="5">
        <v>64</v>
      </c>
      <c r="I992" s="7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91"/>
        <v>42432.25</v>
      </c>
      <c r="O992" s="11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 s="5">
        <v>241</v>
      </c>
      <c r="I993" s="7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91"/>
        <v>41907.208333333336</v>
      </c>
      <c r="O993" s="11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 s="5">
        <v>132</v>
      </c>
      <c r="I994" s="7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91"/>
        <v>43227.208333333328</v>
      </c>
      <c r="O994" s="11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 s="5">
        <v>75</v>
      </c>
      <c r="I995" s="7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91"/>
        <v>42362.25</v>
      </c>
      <c r="O995" s="11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 s="5">
        <v>842</v>
      </c>
      <c r="I996" s="7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91"/>
        <v>41929.208333333336</v>
      </c>
      <c r="O996" s="11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 s="5">
        <v>2043</v>
      </c>
      <c r="I997" s="7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91"/>
        <v>43408.208333333328</v>
      </c>
      <c r="O997" s="11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 s="5">
        <v>112</v>
      </c>
      <c r="I998" s="7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91"/>
        <v>41276.25</v>
      </c>
      <c r="O998" s="11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 s="5">
        <v>139</v>
      </c>
      <c r="I999" s="7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91"/>
        <v>41659.25</v>
      </c>
      <c r="O999" s="11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 s="5">
        <v>374</v>
      </c>
      <c r="I1000" s="7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91"/>
        <v>40220.25</v>
      </c>
      <c r="O1000" s="11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 s="5">
        <v>1122</v>
      </c>
      <c r="I1001" s="7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91"/>
        <v>42550.208333333328</v>
      </c>
      <c r="O1001" s="11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autoFilter ref="A1:W1001" xr:uid="{00000000-0001-0000-0000-000000000000}"/>
  <dataConsolidate/>
  <conditionalFormatting sqref="F1:F1001">
    <cfRule type="colorScale" priority="1">
      <colorScale>
        <cfvo type="min"/>
        <cfvo type="num" val="&quot;99-199&quot;"/>
        <cfvo type="max"/>
        <color rgb="FFC00000"/>
        <color rgb="FF00B050"/>
        <color rgb="FF00B0F0"/>
      </colorScale>
    </cfRule>
    <cfRule type="colorScale" priority="2">
      <colorScale>
        <cfvo type="min"/>
        <cfvo type="num" val="&quot;99-199&quot;"/>
        <cfvo type="max"/>
        <color rgb="FFC00000"/>
        <color theme="9"/>
        <color theme="8"/>
      </colorScale>
    </cfRule>
    <cfRule type="colorScale" priority="3">
      <colorScale>
        <cfvo type="num" val="0"/>
        <cfvo type="num" val="99"/>
        <cfvo type="num" val="199"/>
        <color rgb="FFFF0000"/>
        <color theme="9" tint="-0.249977111117893"/>
        <color theme="4" tint="-0.249977111117893"/>
      </colorScale>
    </cfRule>
    <cfRule type="cellIs" dxfId="21" priority="4" operator="between">
      <formula>199</formula>
      <formula>36526</formula>
    </cfRule>
    <cfRule type="cellIs" dxfId="20" priority="5" operator="lessThan">
      <formula>100</formula>
    </cfRule>
    <cfRule type="cellIs" dxfId="19" priority="6" operator="between">
      <formula>99</formula>
      <formula>199</formula>
    </cfRule>
    <cfRule type="cellIs" dxfId="18" priority="7" operator="lessThan">
      <formula>99</formula>
    </cfRule>
  </conditionalFormatting>
  <conditionalFormatting sqref="G1:G1048576">
    <cfRule type="containsText" dxfId="17" priority="8" operator="containsText" text="canceled">
      <formula>NOT(ISERROR(SEARCH("canceled",G1)))</formula>
    </cfRule>
    <cfRule type="containsText" dxfId="16" priority="9" operator="containsText" text="live">
      <formula>NOT(ISERROR(SEARCH("live",G1)))</formula>
    </cfRule>
    <cfRule type="containsText" dxfId="15" priority="10" operator="containsText" text="successful">
      <formula>NOT(ISERROR(SEARCH("successful",G1)))</formula>
    </cfRule>
    <cfRule type="containsText" dxfId="14" priority="11" operator="containsText" text="failed">
      <formula>NOT(ISERROR(SEARCH("failed",G1)))</formula>
    </cfRule>
    <cfRule type="containsText" dxfId="13" priority="12" operator="containsText" text="successful">
      <formula>NOT(ISERROR(SEARCH("successful",G1)))</formula>
    </cfRule>
    <cfRule type="containsText" dxfId="12" priority="13" operator="containsText" text="Failed">
      <formula>NOT(ISERROR(SEARCH("Failed",G1)))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9541-28A9-9B4E-8C91-C4BE12BDE43D}">
  <dimension ref="A1:F14"/>
  <sheetViews>
    <sheetView workbookViewId="0">
      <selection activeCell="F14" sqref="A3:F14"/>
    </sheetView>
  </sheetViews>
  <sheetFormatPr baseColWidth="10" defaultRowHeight="16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13" width="9.5" bestFit="1" customWidth="1"/>
    <col min="14" max="14" width="11.33203125" bestFit="1" customWidth="1"/>
    <col min="15" max="15" width="12" bestFit="1" customWidth="1"/>
    <col min="16" max="16" width="14.5" bestFit="1" customWidth="1"/>
    <col min="17" max="19" width="9.5" bestFit="1" customWidth="1"/>
    <col min="20" max="20" width="10.6640625" bestFit="1" customWidth="1"/>
    <col min="21" max="24" width="13.6640625" bestFit="1" customWidth="1"/>
    <col min="25" max="25" width="16.33203125" bestFit="1" customWidth="1"/>
    <col min="26" max="29" width="11.6640625" bestFit="1" customWidth="1"/>
    <col min="30" max="30" width="14.1640625" bestFit="1" customWidth="1"/>
    <col min="31" max="34" width="12.33203125" bestFit="1" customWidth="1"/>
    <col min="35" max="35" width="14.83203125" bestFit="1" customWidth="1"/>
    <col min="36" max="39" width="9.5" bestFit="1" customWidth="1"/>
    <col min="40" max="40" width="11.83203125" bestFit="1" customWidth="1"/>
  </cols>
  <sheetData>
    <row r="1" spans="1:6">
      <c r="A1" s="8" t="s">
        <v>6</v>
      </c>
      <c r="B1" t="s">
        <v>2045</v>
      </c>
    </row>
    <row r="3" spans="1:6" ht="40" customHeight="1">
      <c r="A3" s="8" t="s">
        <v>2044</v>
      </c>
      <c r="B3" s="8" t="s">
        <v>2034</v>
      </c>
    </row>
    <row r="4" spans="1:6">
      <c r="A4" s="8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>
      <c r="A5" s="9" t="s">
        <v>2035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>
      <c r="A6" s="9" t="s">
        <v>2036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>
      <c r="A7" s="9" t="s">
        <v>2037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>
      <c r="A8" s="9" t="s">
        <v>2043</v>
      </c>
      <c r="B8" s="10"/>
      <c r="C8" s="10"/>
      <c r="D8" s="10"/>
      <c r="E8" s="10">
        <v>4</v>
      </c>
      <c r="F8" s="10">
        <v>4</v>
      </c>
    </row>
    <row r="9" spans="1:6">
      <c r="A9" s="9" t="s">
        <v>2038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>
      <c r="A10" s="9" t="s">
        <v>2039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>
      <c r="A11" s="9" t="s">
        <v>2040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>
      <c r="A12" s="9" t="s">
        <v>2041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>
      <c r="A13" s="9" t="s">
        <v>2042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>
      <c r="A14" s="9" t="s">
        <v>2033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521C-F9B5-2340-96AB-1958FEB7AD94}">
  <dimension ref="A1:F30"/>
  <sheetViews>
    <sheetView workbookViewId="0">
      <selection activeCell="A4" sqref="A4:F30"/>
    </sheetView>
  </sheetViews>
  <sheetFormatPr baseColWidth="10" defaultRowHeight="16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>
      <c r="A1" s="8" t="s">
        <v>6</v>
      </c>
      <c r="B1" t="s">
        <v>2045</v>
      </c>
    </row>
    <row r="2" spans="1:6">
      <c r="A2" s="8" t="s">
        <v>2030</v>
      </c>
      <c r="B2" t="s">
        <v>2045</v>
      </c>
    </row>
    <row r="4" spans="1:6">
      <c r="A4" s="8" t="s">
        <v>2044</v>
      </c>
      <c r="B4" s="8" t="s">
        <v>2034</v>
      </c>
    </row>
    <row r="5" spans="1:6">
      <c r="A5" s="8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>
      <c r="A6" s="9" t="s">
        <v>2046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>
      <c r="A7" s="9" t="s">
        <v>2047</v>
      </c>
      <c r="B7" s="10"/>
      <c r="C7" s="10"/>
      <c r="D7" s="10"/>
      <c r="E7" s="10">
        <v>4</v>
      </c>
      <c r="F7" s="10">
        <v>4</v>
      </c>
    </row>
    <row r="8" spans="1:6">
      <c r="A8" s="9" t="s">
        <v>2048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>
      <c r="A9" s="9" t="s">
        <v>2049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>
      <c r="A10" s="9" t="s">
        <v>2050</v>
      </c>
      <c r="B10" s="10"/>
      <c r="C10" s="10">
        <v>8</v>
      </c>
      <c r="D10" s="10"/>
      <c r="E10" s="10">
        <v>10</v>
      </c>
      <c r="F10" s="10">
        <v>18</v>
      </c>
    </row>
    <row r="11" spans="1:6">
      <c r="A11" s="9" t="s">
        <v>2051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>
      <c r="A12" s="9" t="s">
        <v>2052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>
      <c r="A13" s="9" t="s">
        <v>2053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>
      <c r="A14" s="9" t="s">
        <v>2054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>
      <c r="A15" s="9" t="s">
        <v>2055</v>
      </c>
      <c r="B15" s="10"/>
      <c r="C15" s="10">
        <v>3</v>
      </c>
      <c r="D15" s="10"/>
      <c r="E15" s="10">
        <v>4</v>
      </c>
      <c r="F15" s="10">
        <v>7</v>
      </c>
    </row>
    <row r="16" spans="1:6">
      <c r="A16" s="9" t="s">
        <v>2056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>
      <c r="A17" s="9" t="s">
        <v>2057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>
      <c r="A18" s="9" t="s">
        <v>2058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>
      <c r="A19" s="9" t="s">
        <v>2059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>
      <c r="A20" s="9" t="s">
        <v>2060</v>
      </c>
      <c r="B20" s="10"/>
      <c r="C20" s="10">
        <v>4</v>
      </c>
      <c r="D20" s="10"/>
      <c r="E20" s="10">
        <v>4</v>
      </c>
      <c r="F20" s="10">
        <v>8</v>
      </c>
    </row>
    <row r="21" spans="1:6">
      <c r="A21" s="9" t="s">
        <v>2061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>
      <c r="A22" s="9" t="s">
        <v>2062</v>
      </c>
      <c r="B22" s="10"/>
      <c r="C22" s="10">
        <v>9</v>
      </c>
      <c r="D22" s="10"/>
      <c r="E22" s="10">
        <v>5</v>
      </c>
      <c r="F22" s="10">
        <v>14</v>
      </c>
    </row>
    <row r="23" spans="1:6">
      <c r="A23" s="9" t="s">
        <v>2063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>
      <c r="A24" s="9" t="s">
        <v>2064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>
      <c r="A25" s="9" t="s">
        <v>2065</v>
      </c>
      <c r="B25" s="10"/>
      <c r="C25" s="10">
        <v>7</v>
      </c>
      <c r="D25" s="10"/>
      <c r="E25" s="10">
        <v>14</v>
      </c>
      <c r="F25" s="10">
        <v>21</v>
      </c>
    </row>
    <row r="26" spans="1:6">
      <c r="A26" s="9" t="s">
        <v>2066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>
      <c r="A27" s="9" t="s">
        <v>2067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>
      <c r="A28" s="9" t="s">
        <v>2068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>
      <c r="A29" s="9" t="s">
        <v>2069</v>
      </c>
      <c r="B29" s="10"/>
      <c r="C29" s="10"/>
      <c r="D29" s="10"/>
      <c r="E29" s="10">
        <v>3</v>
      </c>
      <c r="F29" s="10">
        <v>3</v>
      </c>
    </row>
    <row r="30" spans="1:6">
      <c r="A30" s="9" t="s">
        <v>2033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6213-A6FC-3D41-A72A-33FC83409F5B}">
  <dimension ref="A1:F18"/>
  <sheetViews>
    <sheetView tabSelected="1" workbookViewId="0">
      <selection activeCell="E9" sqref="E9"/>
    </sheetView>
  </sheetViews>
  <sheetFormatPr baseColWidth="10" defaultRowHeight="16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3" bestFit="1" customWidth="1"/>
    <col min="8" max="8" width="15.6640625" bestFit="1" customWidth="1"/>
    <col min="9" max="9" width="13" bestFit="1" customWidth="1"/>
    <col min="10" max="10" width="20.5" bestFit="1" customWidth="1"/>
    <col min="11" max="11" width="17.83203125" bestFit="1" customWidth="1"/>
    <col min="12" max="12" width="4.5" bestFit="1" customWidth="1"/>
    <col min="13" max="13" width="4.33203125" bestFit="1" customWidth="1"/>
  </cols>
  <sheetData>
    <row r="1" spans="1:6">
      <c r="A1" s="8" t="s">
        <v>2030</v>
      </c>
      <c r="B1" t="s">
        <v>2045</v>
      </c>
    </row>
    <row r="2" spans="1:6">
      <c r="A2" s="8" t="s">
        <v>2084</v>
      </c>
      <c r="B2" t="s">
        <v>2045</v>
      </c>
    </row>
    <row r="4" spans="1:6">
      <c r="A4" s="8" t="s">
        <v>2044</v>
      </c>
      <c r="B4" s="8" t="s">
        <v>2034</v>
      </c>
    </row>
    <row r="5" spans="1:6">
      <c r="A5" s="8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>
      <c r="A6" s="12" t="s">
        <v>2072</v>
      </c>
      <c r="B6" s="10">
        <v>6</v>
      </c>
      <c r="C6" s="10">
        <v>36</v>
      </c>
      <c r="D6" s="10">
        <v>1</v>
      </c>
      <c r="E6" s="10">
        <v>49</v>
      </c>
      <c r="F6" s="10">
        <v>92</v>
      </c>
    </row>
    <row r="7" spans="1:6">
      <c r="A7" s="12" t="s">
        <v>2073</v>
      </c>
      <c r="B7" s="10">
        <v>7</v>
      </c>
      <c r="C7" s="10">
        <v>28</v>
      </c>
      <c r="D7" s="10"/>
      <c r="E7" s="10">
        <v>44</v>
      </c>
      <c r="F7" s="10">
        <v>79</v>
      </c>
    </row>
    <row r="8" spans="1:6">
      <c r="A8" s="12" t="s">
        <v>2074</v>
      </c>
      <c r="B8" s="10">
        <v>4</v>
      </c>
      <c r="C8" s="10">
        <v>33</v>
      </c>
      <c r="D8" s="10"/>
      <c r="E8" s="10">
        <v>49</v>
      </c>
      <c r="F8" s="10">
        <v>86</v>
      </c>
    </row>
    <row r="9" spans="1:6">
      <c r="A9" s="12" t="s">
        <v>2075</v>
      </c>
      <c r="B9" s="10">
        <v>1</v>
      </c>
      <c r="C9" s="10">
        <v>30</v>
      </c>
      <c r="D9" s="10">
        <v>1</v>
      </c>
      <c r="E9" s="10">
        <v>46</v>
      </c>
      <c r="F9" s="10">
        <v>78</v>
      </c>
    </row>
    <row r="10" spans="1:6">
      <c r="A10" s="12" t="s">
        <v>2076</v>
      </c>
      <c r="B10" s="10">
        <v>3</v>
      </c>
      <c r="C10" s="10">
        <v>35</v>
      </c>
      <c r="D10" s="10">
        <v>2</v>
      </c>
      <c r="E10" s="10">
        <v>46</v>
      </c>
      <c r="F10" s="10">
        <v>86</v>
      </c>
    </row>
    <row r="11" spans="1:6">
      <c r="A11" s="12" t="s">
        <v>2077</v>
      </c>
      <c r="B11" s="10">
        <v>3</v>
      </c>
      <c r="C11" s="10">
        <v>28</v>
      </c>
      <c r="D11" s="10">
        <v>1</v>
      </c>
      <c r="E11" s="10">
        <v>55</v>
      </c>
      <c r="F11" s="10">
        <v>87</v>
      </c>
    </row>
    <row r="12" spans="1:6">
      <c r="A12" s="12" t="s">
        <v>2078</v>
      </c>
      <c r="B12" s="10">
        <v>4</v>
      </c>
      <c r="C12" s="10">
        <v>31</v>
      </c>
      <c r="D12" s="10">
        <v>1</v>
      </c>
      <c r="E12" s="10">
        <v>58</v>
      </c>
      <c r="F12" s="10">
        <v>94</v>
      </c>
    </row>
    <row r="13" spans="1:6">
      <c r="A13" s="12" t="s">
        <v>2079</v>
      </c>
      <c r="B13" s="10">
        <v>8</v>
      </c>
      <c r="C13" s="10">
        <v>35</v>
      </c>
      <c r="D13" s="10">
        <v>1</v>
      </c>
      <c r="E13" s="10">
        <v>41</v>
      </c>
      <c r="F13" s="10">
        <v>85</v>
      </c>
    </row>
    <row r="14" spans="1:6">
      <c r="A14" s="12" t="s">
        <v>2080</v>
      </c>
      <c r="B14" s="10">
        <v>5</v>
      </c>
      <c r="C14" s="10">
        <v>23</v>
      </c>
      <c r="D14" s="10"/>
      <c r="E14" s="10">
        <v>45</v>
      </c>
      <c r="F14" s="10">
        <v>73</v>
      </c>
    </row>
    <row r="15" spans="1:6">
      <c r="A15" s="12" t="s">
        <v>2081</v>
      </c>
      <c r="B15" s="10">
        <v>6</v>
      </c>
      <c r="C15" s="10">
        <v>26</v>
      </c>
      <c r="D15" s="10">
        <v>1</v>
      </c>
      <c r="E15" s="10">
        <v>45</v>
      </c>
      <c r="F15" s="10">
        <v>78</v>
      </c>
    </row>
    <row r="16" spans="1:6">
      <c r="A16" s="12" t="s">
        <v>2082</v>
      </c>
      <c r="B16" s="10">
        <v>3</v>
      </c>
      <c r="C16" s="10">
        <v>27</v>
      </c>
      <c r="D16" s="10">
        <v>3</v>
      </c>
      <c r="E16" s="10">
        <v>45</v>
      </c>
      <c r="F16" s="10">
        <v>78</v>
      </c>
    </row>
    <row r="17" spans="1:6">
      <c r="A17" s="12" t="s">
        <v>2083</v>
      </c>
      <c r="B17" s="10">
        <v>7</v>
      </c>
      <c r="C17" s="10">
        <v>32</v>
      </c>
      <c r="D17" s="10">
        <v>3</v>
      </c>
      <c r="E17" s="10">
        <v>42</v>
      </c>
      <c r="F17" s="10">
        <v>84</v>
      </c>
    </row>
    <row r="18" spans="1:6">
      <c r="A18" s="12" t="s">
        <v>2033</v>
      </c>
      <c r="B18" s="10">
        <v>57</v>
      </c>
      <c r="C18" s="10">
        <v>364</v>
      </c>
      <c r="D18" s="10">
        <v>14</v>
      </c>
      <c r="E18" s="10">
        <v>565</v>
      </c>
      <c r="F18" s="1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DF94-3BCA-2E42-8AF9-17E650B8122F}">
  <dimension ref="C6:J18"/>
  <sheetViews>
    <sheetView topLeftCell="A4" workbookViewId="0">
      <selection activeCell="L31" sqref="L31"/>
    </sheetView>
  </sheetViews>
  <sheetFormatPr baseColWidth="10" defaultRowHeight="16"/>
  <cols>
    <col min="3" max="3" width="27" bestFit="1" customWidth="1"/>
    <col min="4" max="4" width="17.5" style="13" bestFit="1" customWidth="1"/>
    <col min="5" max="5" width="13.33203125" bestFit="1" customWidth="1"/>
    <col min="6" max="6" width="15.6640625" bestFit="1" customWidth="1"/>
    <col min="7" max="7" width="12.33203125" bestFit="1" customWidth="1"/>
    <col min="8" max="8" width="19.5" style="15" bestFit="1" customWidth="1"/>
    <col min="9" max="9" width="15.83203125" bestFit="1" customWidth="1"/>
    <col min="10" max="10" width="18.33203125" bestFit="1" customWidth="1"/>
  </cols>
  <sheetData>
    <row r="6" spans="3:10">
      <c r="C6" t="s">
        <v>2086</v>
      </c>
      <c r="D6" s="13" t="s">
        <v>2087</v>
      </c>
      <c r="E6" t="s">
        <v>2088</v>
      </c>
      <c r="F6" t="s">
        <v>2089</v>
      </c>
      <c r="G6" t="s">
        <v>2090</v>
      </c>
      <c r="H6" s="15" t="s">
        <v>2091</v>
      </c>
      <c r="I6" t="s">
        <v>2092</v>
      </c>
      <c r="J6" t="s">
        <v>2093</v>
      </c>
    </row>
    <row r="7" spans="3:10">
      <c r="C7" t="s">
        <v>2094</v>
      </c>
      <c r="D7" s="14">
        <f>COUNTIFS( outcome, "successful", goal, "&lt; 999")</f>
        <v>30</v>
      </c>
      <c r="E7" s="14">
        <f>COUNTIFS( outcome, "failed", goal, "&lt; 999")</f>
        <v>20</v>
      </c>
      <c r="F7" s="14">
        <f>COUNTIFS( outcome, "canceled", goal, "&lt; 999")</f>
        <v>1</v>
      </c>
      <c r="G7">
        <f>SUM(D7:F7)</f>
        <v>51</v>
      </c>
      <c r="H7" s="15">
        <f>ROUND(D7/G7,2 *100)</f>
        <v>0.58823529411764697</v>
      </c>
      <c r="I7" s="15">
        <f>ROUND(E7/G7,2 *100)</f>
        <v>0.39215686274509798</v>
      </c>
      <c r="J7" s="15">
        <f>ROUND(F7/G7,2 *100)</f>
        <v>1.9607843137254902E-2</v>
      </c>
    </row>
    <row r="8" spans="3:10">
      <c r="C8" t="s">
        <v>2095</v>
      </c>
      <c r="D8" s="14">
        <f>COUNTIFS( outcome, "successful", goal, "&gt;999 ",goal,"&lt;4998")</f>
        <v>191</v>
      </c>
      <c r="E8" s="14">
        <f>COUNTIFS( outcome, "failed", goal, "&gt;999 ",goal,"&lt;4999")</f>
        <v>38</v>
      </c>
      <c r="F8" s="14">
        <f>COUNTIFS( outcome, "canceled", goal, "&gt;999 ",goal,"&lt;4999")</f>
        <v>2</v>
      </c>
      <c r="G8">
        <f t="shared" ref="G8:G18" si="0">SUM(D8:F8)</f>
        <v>231</v>
      </c>
      <c r="H8" s="15">
        <f t="shared" ref="H8:H18" si="1">ROUND(D8/G8,2 *100)</f>
        <v>0.82683982683982704</v>
      </c>
      <c r="I8" s="15">
        <f t="shared" ref="I8:I18" si="2">ROUND(E8/G8,2 *100)</f>
        <v>0.16450216450216501</v>
      </c>
      <c r="J8" s="15">
        <f t="shared" ref="J8:J18" si="3">ROUND(F8/G8,2 *100)</f>
        <v>8.6580086580086597E-3</v>
      </c>
    </row>
    <row r="9" spans="3:10">
      <c r="C9" t="s">
        <v>2096</v>
      </c>
      <c r="D9" s="14">
        <f>COUNTIFS( outcome, "successful", goal, "&gt;4999",goal,"&lt;9999")</f>
        <v>164</v>
      </c>
      <c r="E9" s="14">
        <f>COUNTIFS( outcome, "failed", goal, "&gt;4999",goal,"&lt;9999")</f>
        <v>126</v>
      </c>
      <c r="F9" s="14">
        <f>COUNTIFS( outcome, "canceled", goal, "&gt;4999",goal,"&lt;9999")</f>
        <v>25</v>
      </c>
      <c r="G9">
        <f t="shared" si="0"/>
        <v>315</v>
      </c>
      <c r="H9" s="15">
        <f t="shared" si="1"/>
        <v>0.52063492063492101</v>
      </c>
      <c r="I9" s="15">
        <f t="shared" si="2"/>
        <v>0.4</v>
      </c>
      <c r="J9" s="15">
        <f t="shared" si="3"/>
        <v>7.9365079365079402E-2</v>
      </c>
    </row>
    <row r="10" spans="3:10">
      <c r="C10" t="s">
        <v>2097</v>
      </c>
      <c r="D10" s="14">
        <f>COUNTIFS( outcome, "successful", goal, "&gt;9999",goal,"&lt;14999")</f>
        <v>4</v>
      </c>
      <c r="E10" s="14">
        <f>COUNTIFS( outcome, "failed", goal, "&gt;9999",goal,"&lt;14999")</f>
        <v>5</v>
      </c>
      <c r="F10" s="14">
        <f>COUNTIFS( outcome, "canceled", goal, "&gt;9999",goal,"&lt;14999")</f>
        <v>0</v>
      </c>
      <c r="G10">
        <f t="shared" si="0"/>
        <v>9</v>
      </c>
      <c r="H10" s="15">
        <f t="shared" si="1"/>
        <v>0.44444444444444398</v>
      </c>
      <c r="I10" s="15">
        <f t="shared" si="2"/>
        <v>0.55555555555555602</v>
      </c>
      <c r="J10" s="15">
        <f t="shared" si="3"/>
        <v>0</v>
      </c>
    </row>
    <row r="11" spans="3:10">
      <c r="C11" t="s">
        <v>2098</v>
      </c>
      <c r="D11" s="14">
        <f>COUNTIFS( outcome, "successful", goal, "&gt;14999",goal,"&lt;19998")</f>
        <v>10</v>
      </c>
      <c r="E11" s="14">
        <f>COUNTIFS( outcome, "failed", goal, "&gt;14999",goal,"&lt;19998")</f>
        <v>0</v>
      </c>
      <c r="F11" s="14">
        <f>COUNTIFS( outcome, "canceled", goal, "&gt;14999",goal,"&lt;19998")</f>
        <v>0</v>
      </c>
      <c r="G11">
        <f t="shared" si="0"/>
        <v>10</v>
      </c>
      <c r="H11" s="15">
        <f t="shared" si="1"/>
        <v>1</v>
      </c>
      <c r="I11" s="15">
        <f t="shared" si="2"/>
        <v>0</v>
      </c>
      <c r="J11" s="15">
        <f t="shared" si="3"/>
        <v>0</v>
      </c>
    </row>
    <row r="12" spans="3:10">
      <c r="C12" t="s">
        <v>2099</v>
      </c>
      <c r="D12" s="14">
        <f>COUNTIFS( outcome, "successful", goal, "&gt;19999 ",goal,"&lt;24998")</f>
        <v>7</v>
      </c>
      <c r="E12" s="14">
        <f>COUNTIFS( outcome, "failed", goal, "&gt;19999 ",goal,"&lt;24998")</f>
        <v>0</v>
      </c>
      <c r="F12" s="14">
        <f>COUNTIFS( outcome, "canceled", goal, "&gt;19999 ",goal,"&lt;24998")</f>
        <v>0</v>
      </c>
      <c r="G12">
        <f t="shared" si="0"/>
        <v>7</v>
      </c>
      <c r="H12" s="15">
        <f t="shared" si="1"/>
        <v>1</v>
      </c>
      <c r="I12" s="15">
        <f t="shared" si="2"/>
        <v>0</v>
      </c>
      <c r="J12" s="15">
        <f t="shared" si="3"/>
        <v>0</v>
      </c>
    </row>
    <row r="13" spans="3:10">
      <c r="C13" t="s">
        <v>2100</v>
      </c>
      <c r="D13" s="14">
        <f>COUNTIFS( outcome, "successful", goal, "&gt;24998",goal,"&lt;29998")</f>
        <v>11</v>
      </c>
      <c r="E13" s="14">
        <f>COUNTIFS( outcome, "failed", goal, "&gt;24998",goal,"&lt;29998")</f>
        <v>3</v>
      </c>
      <c r="F13" s="14">
        <f>COUNTIFS( outcome, "canceled", goal, "&gt;24998",goal,"&lt;29998")</f>
        <v>0</v>
      </c>
      <c r="G13">
        <f t="shared" si="0"/>
        <v>14</v>
      </c>
      <c r="H13" s="15">
        <f t="shared" si="1"/>
        <v>0.78571428571428603</v>
      </c>
      <c r="I13" s="15">
        <f t="shared" si="2"/>
        <v>0.214285714285714</v>
      </c>
      <c r="J13" s="15">
        <f t="shared" si="3"/>
        <v>0</v>
      </c>
    </row>
    <row r="14" spans="3:10">
      <c r="C14" t="s">
        <v>2101</v>
      </c>
      <c r="D14" s="14">
        <f>COUNTIFS( outcome, "successful", goal, "&gt;29999",goal,"&lt;34998")</f>
        <v>7</v>
      </c>
      <c r="E14" s="14">
        <f>COUNTIFS( outcome, "failed", goal, "&gt;29999",goal,"&lt;34998")</f>
        <v>0</v>
      </c>
      <c r="F14" s="14">
        <f>COUNTIFS( outcome, "canceled", goal, "&gt;29999",goal,"&lt;34998")</f>
        <v>0</v>
      </c>
      <c r="G14">
        <f t="shared" si="0"/>
        <v>7</v>
      </c>
      <c r="H14" s="15">
        <f t="shared" si="1"/>
        <v>1</v>
      </c>
      <c r="I14" s="15">
        <f t="shared" si="2"/>
        <v>0</v>
      </c>
      <c r="J14" s="15">
        <f t="shared" si="3"/>
        <v>0</v>
      </c>
    </row>
    <row r="15" spans="3:10">
      <c r="C15" t="s">
        <v>2102</v>
      </c>
      <c r="D15" s="14">
        <f>COUNTIFS( outcome, "successful", goal, "&gt;34999",goal,"&lt;39998")</f>
        <v>8</v>
      </c>
      <c r="E15" s="14">
        <f>COUNTIFS( outcome, "failed", goal, "&gt;34999",goal,"&lt;39998")</f>
        <v>3</v>
      </c>
      <c r="F15" s="14">
        <f>COUNTIFS( outcome, "canceled", goal, "&gt;34999",goal,"&lt;39998")</f>
        <v>1</v>
      </c>
      <c r="G15">
        <f t="shared" si="0"/>
        <v>12</v>
      </c>
      <c r="H15" s="15">
        <f t="shared" si="1"/>
        <v>0.66666666666666696</v>
      </c>
      <c r="I15" s="15">
        <f t="shared" si="2"/>
        <v>0.25</v>
      </c>
      <c r="J15" s="15">
        <f t="shared" si="3"/>
        <v>8.3333333333333301E-2</v>
      </c>
    </row>
    <row r="16" spans="3:10">
      <c r="C16" t="s">
        <v>2103</v>
      </c>
      <c r="D16" s="14">
        <f>COUNTIFS( outcome, "successful", goal, "&gt;39999",goal,"&lt;44998")</f>
        <v>11</v>
      </c>
      <c r="E16" s="14">
        <f>COUNTIFS( outcome, "failed", goal, "&gt;39999",goal,"&lt;44998")</f>
        <v>3</v>
      </c>
      <c r="F16" s="14">
        <f>COUNTIFS( outcome, "canceled", goal, "&gt;39999",goal,"&lt;44998")</f>
        <v>0</v>
      </c>
      <c r="G16">
        <f t="shared" si="0"/>
        <v>14</v>
      </c>
      <c r="H16" s="15">
        <f t="shared" si="1"/>
        <v>0.78571428571428603</v>
      </c>
      <c r="I16" s="15">
        <f t="shared" si="2"/>
        <v>0.214285714285714</v>
      </c>
      <c r="J16" s="15">
        <f t="shared" si="3"/>
        <v>0</v>
      </c>
    </row>
    <row r="17" spans="3:10">
      <c r="C17" t="s">
        <v>2104</v>
      </c>
      <c r="D17" s="14">
        <f>COUNTIFS( outcome, "successful", goal, "&gt;44999",goal,"&lt;49998")</f>
        <v>8</v>
      </c>
      <c r="E17" s="14">
        <f>COUNTIFS( outcome, "failed", goal, "&gt;44999",goal,"&lt;49998")</f>
        <v>3</v>
      </c>
      <c r="F17" s="14">
        <f>COUNTIFS( outcome, "canceled", goal, "&gt;44999",goal,"&lt;49998")</f>
        <v>0</v>
      </c>
      <c r="G17">
        <f t="shared" si="0"/>
        <v>11</v>
      </c>
      <c r="H17" s="15">
        <f t="shared" si="1"/>
        <v>0.72727272727272696</v>
      </c>
      <c r="I17" s="15">
        <f t="shared" si="2"/>
        <v>0.27272727272727298</v>
      </c>
      <c r="J17" s="15">
        <f t="shared" si="3"/>
        <v>0</v>
      </c>
    </row>
    <row r="18" spans="3:10">
      <c r="C18" t="s">
        <v>2105</v>
      </c>
      <c r="D18" s="14">
        <f>COUNTIFS( outcome, "successful", goal, "&gt;49999 ")</f>
        <v>114</v>
      </c>
      <c r="E18" s="14">
        <f>COUNTIFS( outcome, "failed", goal, "&gt;49999 ")</f>
        <v>163</v>
      </c>
      <c r="F18" s="14">
        <f>COUNTIFS( outcome, "canceled", goal, "&gt;49999 ")</f>
        <v>28</v>
      </c>
      <c r="G18">
        <f t="shared" si="0"/>
        <v>305</v>
      </c>
      <c r="H18" s="15">
        <f t="shared" si="1"/>
        <v>0.37377049180327898</v>
      </c>
      <c r="I18" s="15">
        <f t="shared" si="2"/>
        <v>0.53442622950819696</v>
      </c>
      <c r="J18" s="15">
        <f t="shared" si="3"/>
        <v>9.18032786885246E-2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AD-78DA-B74D-9C85-620B57A12DAC}">
  <dimension ref="A1"/>
  <sheetViews>
    <sheetView workbookViewId="0">
      <selection activeCell="C5" sqref="C5"/>
    </sheetView>
  </sheetViews>
  <sheetFormatPr baseColWidth="10" defaultRowHeight="16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8FAA-3B16-6448-9C3F-84E82955E11F}">
  <dimension ref="B3:M568"/>
  <sheetViews>
    <sheetView workbookViewId="0">
      <selection activeCell="K27" sqref="K27"/>
    </sheetView>
  </sheetViews>
  <sheetFormatPr baseColWidth="10" defaultRowHeight="16"/>
  <cols>
    <col min="5" max="5" width="23.83203125" customWidth="1"/>
    <col min="8" max="8" width="10.83203125" style="5"/>
    <col min="12" max="12" width="10.83203125" style="5"/>
    <col min="13" max="13" width="19.5" customWidth="1"/>
  </cols>
  <sheetData>
    <row r="3" spans="2:13">
      <c r="D3" s="1" t="s">
        <v>4</v>
      </c>
      <c r="E3" s="1" t="s">
        <v>5</v>
      </c>
      <c r="H3" s="5" t="s">
        <v>2106</v>
      </c>
      <c r="I3" t="s">
        <v>2107</v>
      </c>
      <c r="J3" t="s">
        <v>2108</v>
      </c>
      <c r="K3" t="s">
        <v>2109</v>
      </c>
      <c r="L3" s="5" t="s">
        <v>2110</v>
      </c>
      <c r="M3" t="s">
        <v>2111</v>
      </c>
    </row>
    <row r="4" spans="2:13" ht="19">
      <c r="B4" s="16"/>
      <c r="D4" t="s">
        <v>20</v>
      </c>
      <c r="E4">
        <v>16</v>
      </c>
      <c r="H4" s="5">
        <f>ROUND(AVERAGE(Backers),2)</f>
        <v>851.15</v>
      </c>
      <c r="I4">
        <f>ROUND(MEDIAN(BackersS),2)</f>
        <v>201</v>
      </c>
      <c r="J4">
        <f>ROUND(MIN(BackersS),2)</f>
        <v>16</v>
      </c>
      <c r="K4">
        <f>ROUND(MAX(BackersS),2)</f>
        <v>7295</v>
      </c>
      <c r="L4">
        <f>_xlfn.VAR.P(BackersS)</f>
        <v>1603373.7324019109</v>
      </c>
      <c r="M4">
        <f>ROUND(_xlfn.STDEV.P(BackersS),2)</f>
        <v>1266.24</v>
      </c>
    </row>
    <row r="5" spans="2:13">
      <c r="D5" t="s">
        <v>20</v>
      </c>
      <c r="E5">
        <v>26</v>
      </c>
    </row>
    <row r="6" spans="2:13">
      <c r="D6" t="s">
        <v>20</v>
      </c>
      <c r="E6">
        <v>27</v>
      </c>
    </row>
    <row r="7" spans="2:13">
      <c r="D7" t="s">
        <v>20</v>
      </c>
      <c r="E7">
        <v>32</v>
      </c>
    </row>
    <row r="8" spans="2:13">
      <c r="D8" t="s">
        <v>20</v>
      </c>
      <c r="E8">
        <v>32</v>
      </c>
    </row>
    <row r="9" spans="2:13">
      <c r="D9" t="s">
        <v>20</v>
      </c>
      <c r="E9">
        <v>34</v>
      </c>
    </row>
    <row r="10" spans="2:13">
      <c r="D10" t="s">
        <v>20</v>
      </c>
      <c r="E10">
        <v>40</v>
      </c>
    </row>
    <row r="11" spans="2:13">
      <c r="D11" t="s">
        <v>20</v>
      </c>
      <c r="E11">
        <v>41</v>
      </c>
    </row>
    <row r="12" spans="2:13">
      <c r="D12" t="s">
        <v>20</v>
      </c>
      <c r="E12">
        <v>41</v>
      </c>
    </row>
    <row r="13" spans="2:13">
      <c r="D13" t="s">
        <v>20</v>
      </c>
      <c r="E13">
        <v>42</v>
      </c>
    </row>
    <row r="14" spans="2:13">
      <c r="D14" t="s">
        <v>20</v>
      </c>
      <c r="E14">
        <v>43</v>
      </c>
    </row>
    <row r="15" spans="2:13">
      <c r="D15" t="s">
        <v>20</v>
      </c>
      <c r="E15">
        <v>43</v>
      </c>
    </row>
    <row r="16" spans="2:13">
      <c r="D16" t="s">
        <v>20</v>
      </c>
      <c r="E16">
        <v>48</v>
      </c>
    </row>
    <row r="17" spans="4:5">
      <c r="D17" t="s">
        <v>20</v>
      </c>
      <c r="E17">
        <v>48</v>
      </c>
    </row>
    <row r="18" spans="4:5">
      <c r="D18" t="s">
        <v>20</v>
      </c>
      <c r="E18">
        <v>48</v>
      </c>
    </row>
    <row r="19" spans="4:5">
      <c r="D19" t="s">
        <v>20</v>
      </c>
      <c r="E19">
        <v>50</v>
      </c>
    </row>
    <row r="20" spans="4:5">
      <c r="D20" t="s">
        <v>20</v>
      </c>
      <c r="E20">
        <v>50</v>
      </c>
    </row>
    <row r="21" spans="4:5">
      <c r="D21" t="s">
        <v>20</v>
      </c>
      <c r="E21">
        <v>50</v>
      </c>
    </row>
    <row r="22" spans="4:5">
      <c r="D22" t="s">
        <v>20</v>
      </c>
      <c r="E22">
        <v>52</v>
      </c>
    </row>
    <row r="23" spans="4:5">
      <c r="D23" t="s">
        <v>20</v>
      </c>
      <c r="E23">
        <v>53</v>
      </c>
    </row>
    <row r="24" spans="4:5">
      <c r="D24" t="s">
        <v>20</v>
      </c>
      <c r="E24">
        <v>53</v>
      </c>
    </row>
    <row r="25" spans="4:5">
      <c r="D25" t="s">
        <v>20</v>
      </c>
      <c r="E25">
        <v>54</v>
      </c>
    </row>
    <row r="26" spans="4:5">
      <c r="D26" t="s">
        <v>20</v>
      </c>
      <c r="E26">
        <v>55</v>
      </c>
    </row>
    <row r="27" spans="4:5">
      <c r="D27" t="s">
        <v>20</v>
      </c>
      <c r="E27">
        <v>56</v>
      </c>
    </row>
    <row r="28" spans="4:5">
      <c r="D28" t="s">
        <v>20</v>
      </c>
      <c r="E28">
        <v>59</v>
      </c>
    </row>
    <row r="29" spans="4:5">
      <c r="D29" t="s">
        <v>20</v>
      </c>
      <c r="E29">
        <v>62</v>
      </c>
    </row>
    <row r="30" spans="4:5">
      <c r="D30" t="s">
        <v>20</v>
      </c>
      <c r="E30">
        <v>64</v>
      </c>
    </row>
    <row r="31" spans="4:5">
      <c r="D31" t="s">
        <v>20</v>
      </c>
      <c r="E31">
        <v>65</v>
      </c>
    </row>
    <row r="32" spans="4:5">
      <c r="D32" t="s">
        <v>20</v>
      </c>
      <c r="E32">
        <v>65</v>
      </c>
    </row>
    <row r="33" spans="4:5">
      <c r="D33" t="s">
        <v>20</v>
      </c>
      <c r="E33">
        <v>67</v>
      </c>
    </row>
    <row r="34" spans="4:5">
      <c r="D34" t="s">
        <v>20</v>
      </c>
      <c r="E34">
        <v>68</v>
      </c>
    </row>
    <row r="35" spans="4:5">
      <c r="D35" t="s">
        <v>20</v>
      </c>
      <c r="E35">
        <v>69</v>
      </c>
    </row>
    <row r="36" spans="4:5">
      <c r="D36" t="s">
        <v>20</v>
      </c>
      <c r="E36">
        <v>69</v>
      </c>
    </row>
    <row r="37" spans="4:5">
      <c r="D37" t="s">
        <v>20</v>
      </c>
      <c r="E37">
        <v>70</v>
      </c>
    </row>
    <row r="38" spans="4:5">
      <c r="D38" t="s">
        <v>20</v>
      </c>
      <c r="E38">
        <v>71</v>
      </c>
    </row>
    <row r="39" spans="4:5">
      <c r="D39" t="s">
        <v>20</v>
      </c>
      <c r="E39">
        <v>72</v>
      </c>
    </row>
    <row r="40" spans="4:5">
      <c r="D40" t="s">
        <v>20</v>
      </c>
      <c r="E40">
        <v>76</v>
      </c>
    </row>
    <row r="41" spans="4:5">
      <c r="D41" t="s">
        <v>20</v>
      </c>
      <c r="E41">
        <v>76</v>
      </c>
    </row>
    <row r="42" spans="4:5">
      <c r="D42" t="s">
        <v>20</v>
      </c>
      <c r="E42">
        <v>78</v>
      </c>
    </row>
    <row r="43" spans="4:5">
      <c r="D43" t="s">
        <v>20</v>
      </c>
      <c r="E43">
        <v>78</v>
      </c>
    </row>
    <row r="44" spans="4:5">
      <c r="D44" t="s">
        <v>20</v>
      </c>
      <c r="E44">
        <v>80</v>
      </c>
    </row>
    <row r="45" spans="4:5">
      <c r="D45" t="s">
        <v>20</v>
      </c>
      <c r="E45">
        <v>80</v>
      </c>
    </row>
    <row r="46" spans="4:5">
      <c r="D46" t="s">
        <v>20</v>
      </c>
      <c r="E46">
        <v>80</v>
      </c>
    </row>
    <row r="47" spans="4:5">
      <c r="D47" t="s">
        <v>20</v>
      </c>
      <c r="E47">
        <v>80</v>
      </c>
    </row>
    <row r="48" spans="4:5">
      <c r="D48" t="s">
        <v>20</v>
      </c>
      <c r="E48">
        <v>80</v>
      </c>
    </row>
    <row r="49" spans="4:5">
      <c r="D49" t="s">
        <v>20</v>
      </c>
      <c r="E49">
        <v>80</v>
      </c>
    </row>
    <row r="50" spans="4:5">
      <c r="D50" t="s">
        <v>20</v>
      </c>
      <c r="E50">
        <v>81</v>
      </c>
    </row>
    <row r="51" spans="4:5">
      <c r="D51" t="s">
        <v>20</v>
      </c>
      <c r="E51">
        <v>82</v>
      </c>
    </row>
    <row r="52" spans="4:5">
      <c r="D52" t="s">
        <v>20</v>
      </c>
      <c r="E52">
        <v>82</v>
      </c>
    </row>
    <row r="53" spans="4:5">
      <c r="D53" t="s">
        <v>20</v>
      </c>
      <c r="E53">
        <v>83</v>
      </c>
    </row>
    <row r="54" spans="4:5">
      <c r="D54" t="s">
        <v>20</v>
      </c>
      <c r="E54">
        <v>83</v>
      </c>
    </row>
    <row r="55" spans="4:5">
      <c r="D55" t="s">
        <v>20</v>
      </c>
      <c r="E55">
        <v>84</v>
      </c>
    </row>
    <row r="56" spans="4:5">
      <c r="D56" t="s">
        <v>20</v>
      </c>
      <c r="E56">
        <v>84</v>
      </c>
    </row>
    <row r="57" spans="4:5">
      <c r="D57" t="s">
        <v>20</v>
      </c>
      <c r="E57">
        <v>85</v>
      </c>
    </row>
    <row r="58" spans="4:5">
      <c r="D58" t="s">
        <v>20</v>
      </c>
      <c r="E58">
        <v>85</v>
      </c>
    </row>
    <row r="59" spans="4:5">
      <c r="D59" t="s">
        <v>20</v>
      </c>
      <c r="E59">
        <v>85</v>
      </c>
    </row>
    <row r="60" spans="4:5">
      <c r="D60" t="s">
        <v>20</v>
      </c>
      <c r="E60">
        <v>85</v>
      </c>
    </row>
    <row r="61" spans="4:5">
      <c r="D61" t="s">
        <v>20</v>
      </c>
      <c r="E61">
        <v>85</v>
      </c>
    </row>
    <row r="62" spans="4:5">
      <c r="D62" t="s">
        <v>20</v>
      </c>
      <c r="E62">
        <v>85</v>
      </c>
    </row>
    <row r="63" spans="4:5">
      <c r="D63" t="s">
        <v>20</v>
      </c>
      <c r="E63">
        <v>86</v>
      </c>
    </row>
    <row r="64" spans="4:5">
      <c r="D64" t="s">
        <v>20</v>
      </c>
      <c r="E64">
        <v>86</v>
      </c>
    </row>
    <row r="65" spans="4:5">
      <c r="D65" t="s">
        <v>20</v>
      </c>
      <c r="E65">
        <v>86</v>
      </c>
    </row>
    <row r="66" spans="4:5">
      <c r="D66" t="s">
        <v>20</v>
      </c>
      <c r="E66">
        <v>87</v>
      </c>
    </row>
    <row r="67" spans="4:5">
      <c r="D67" t="s">
        <v>20</v>
      </c>
      <c r="E67">
        <v>87</v>
      </c>
    </row>
    <row r="68" spans="4:5">
      <c r="D68" t="s">
        <v>20</v>
      </c>
      <c r="E68">
        <v>87</v>
      </c>
    </row>
    <row r="69" spans="4:5">
      <c r="D69" t="s">
        <v>20</v>
      </c>
      <c r="E69">
        <v>88</v>
      </c>
    </row>
    <row r="70" spans="4:5">
      <c r="D70" t="s">
        <v>20</v>
      </c>
      <c r="E70">
        <v>88</v>
      </c>
    </row>
    <row r="71" spans="4:5">
      <c r="D71" t="s">
        <v>20</v>
      </c>
      <c r="E71">
        <v>88</v>
      </c>
    </row>
    <row r="72" spans="4:5">
      <c r="D72" t="s">
        <v>20</v>
      </c>
      <c r="E72">
        <v>88</v>
      </c>
    </row>
    <row r="73" spans="4:5">
      <c r="D73" t="s">
        <v>20</v>
      </c>
      <c r="E73">
        <v>89</v>
      </c>
    </row>
    <row r="74" spans="4:5">
      <c r="D74" t="s">
        <v>20</v>
      </c>
      <c r="E74">
        <v>89</v>
      </c>
    </row>
    <row r="75" spans="4:5">
      <c r="D75" t="s">
        <v>20</v>
      </c>
      <c r="E75">
        <v>91</v>
      </c>
    </row>
    <row r="76" spans="4:5">
      <c r="D76" t="s">
        <v>20</v>
      </c>
      <c r="E76">
        <v>92</v>
      </c>
    </row>
    <row r="77" spans="4:5">
      <c r="D77" t="s">
        <v>20</v>
      </c>
      <c r="E77">
        <v>92</v>
      </c>
    </row>
    <row r="78" spans="4:5">
      <c r="D78" t="s">
        <v>20</v>
      </c>
      <c r="E78">
        <v>92</v>
      </c>
    </row>
    <row r="79" spans="4:5">
      <c r="D79" t="s">
        <v>20</v>
      </c>
      <c r="E79">
        <v>92</v>
      </c>
    </row>
    <row r="80" spans="4:5">
      <c r="D80" t="s">
        <v>20</v>
      </c>
      <c r="E80">
        <v>92</v>
      </c>
    </row>
    <row r="81" spans="4:5">
      <c r="D81" t="s">
        <v>20</v>
      </c>
      <c r="E81">
        <v>93</v>
      </c>
    </row>
    <row r="82" spans="4:5">
      <c r="D82" t="s">
        <v>20</v>
      </c>
      <c r="E82">
        <v>94</v>
      </c>
    </row>
    <row r="83" spans="4:5">
      <c r="D83" t="s">
        <v>20</v>
      </c>
      <c r="E83">
        <v>94</v>
      </c>
    </row>
    <row r="84" spans="4:5">
      <c r="D84" t="s">
        <v>20</v>
      </c>
      <c r="E84">
        <v>94</v>
      </c>
    </row>
    <row r="85" spans="4:5">
      <c r="D85" t="s">
        <v>20</v>
      </c>
      <c r="E85">
        <v>95</v>
      </c>
    </row>
    <row r="86" spans="4:5">
      <c r="D86" t="s">
        <v>20</v>
      </c>
      <c r="E86">
        <v>96</v>
      </c>
    </row>
    <row r="87" spans="4:5">
      <c r="D87" t="s">
        <v>20</v>
      </c>
      <c r="E87">
        <v>96</v>
      </c>
    </row>
    <row r="88" spans="4:5">
      <c r="D88" t="s">
        <v>20</v>
      </c>
      <c r="E88">
        <v>96</v>
      </c>
    </row>
    <row r="89" spans="4:5">
      <c r="D89" t="s">
        <v>20</v>
      </c>
      <c r="E89">
        <v>97</v>
      </c>
    </row>
    <row r="90" spans="4:5">
      <c r="D90" t="s">
        <v>20</v>
      </c>
      <c r="E90">
        <v>98</v>
      </c>
    </row>
    <row r="91" spans="4:5">
      <c r="D91" t="s">
        <v>20</v>
      </c>
      <c r="E91">
        <v>98</v>
      </c>
    </row>
    <row r="92" spans="4:5">
      <c r="D92" t="s">
        <v>20</v>
      </c>
      <c r="E92">
        <v>100</v>
      </c>
    </row>
    <row r="93" spans="4:5">
      <c r="D93" t="s">
        <v>20</v>
      </c>
      <c r="E93">
        <v>100</v>
      </c>
    </row>
    <row r="94" spans="4:5">
      <c r="D94" t="s">
        <v>20</v>
      </c>
      <c r="E94">
        <v>101</v>
      </c>
    </row>
    <row r="95" spans="4:5">
      <c r="D95" t="s">
        <v>20</v>
      </c>
      <c r="E95">
        <v>101</v>
      </c>
    </row>
    <row r="96" spans="4:5">
      <c r="D96" t="s">
        <v>20</v>
      </c>
      <c r="E96">
        <v>102</v>
      </c>
    </row>
    <row r="97" spans="4:5">
      <c r="D97" t="s">
        <v>20</v>
      </c>
      <c r="E97">
        <v>102</v>
      </c>
    </row>
    <row r="98" spans="4:5">
      <c r="D98" t="s">
        <v>20</v>
      </c>
      <c r="E98">
        <v>103</v>
      </c>
    </row>
    <row r="99" spans="4:5">
      <c r="D99" t="s">
        <v>20</v>
      </c>
      <c r="E99">
        <v>103</v>
      </c>
    </row>
    <row r="100" spans="4:5">
      <c r="D100" t="s">
        <v>20</v>
      </c>
      <c r="E100">
        <v>105</v>
      </c>
    </row>
    <row r="101" spans="4:5">
      <c r="D101" t="s">
        <v>20</v>
      </c>
      <c r="E101">
        <v>106</v>
      </c>
    </row>
    <row r="102" spans="4:5">
      <c r="D102" t="s">
        <v>20</v>
      </c>
      <c r="E102">
        <v>106</v>
      </c>
    </row>
    <row r="103" spans="4:5">
      <c r="D103" t="s">
        <v>20</v>
      </c>
      <c r="E103">
        <v>107</v>
      </c>
    </row>
    <row r="104" spans="4:5">
      <c r="D104" t="s">
        <v>20</v>
      </c>
      <c r="E104">
        <v>107</v>
      </c>
    </row>
    <row r="105" spans="4:5">
      <c r="D105" t="s">
        <v>20</v>
      </c>
      <c r="E105">
        <v>107</v>
      </c>
    </row>
    <row r="106" spans="4:5">
      <c r="D106" t="s">
        <v>20</v>
      </c>
      <c r="E106">
        <v>107</v>
      </c>
    </row>
    <row r="107" spans="4:5">
      <c r="D107" t="s">
        <v>20</v>
      </c>
      <c r="E107">
        <v>107</v>
      </c>
    </row>
    <row r="108" spans="4:5">
      <c r="D108" t="s">
        <v>20</v>
      </c>
      <c r="E108">
        <v>110</v>
      </c>
    </row>
    <row r="109" spans="4:5">
      <c r="D109" t="s">
        <v>20</v>
      </c>
      <c r="E109">
        <v>110</v>
      </c>
    </row>
    <row r="110" spans="4:5">
      <c r="D110" t="s">
        <v>20</v>
      </c>
      <c r="E110">
        <v>110</v>
      </c>
    </row>
    <row r="111" spans="4:5">
      <c r="D111" t="s">
        <v>20</v>
      </c>
      <c r="E111">
        <v>110</v>
      </c>
    </row>
    <row r="112" spans="4:5">
      <c r="D112" t="s">
        <v>20</v>
      </c>
      <c r="E112">
        <v>111</v>
      </c>
    </row>
    <row r="113" spans="4:5">
      <c r="D113" t="s">
        <v>20</v>
      </c>
      <c r="E113">
        <v>112</v>
      </c>
    </row>
    <row r="114" spans="4:5">
      <c r="D114" t="s">
        <v>20</v>
      </c>
      <c r="E114">
        <v>112</v>
      </c>
    </row>
    <row r="115" spans="4:5">
      <c r="D115" t="s">
        <v>20</v>
      </c>
      <c r="E115">
        <v>112</v>
      </c>
    </row>
    <row r="116" spans="4:5">
      <c r="D116" t="s">
        <v>20</v>
      </c>
      <c r="E116">
        <v>113</v>
      </c>
    </row>
    <row r="117" spans="4:5">
      <c r="D117" t="s">
        <v>20</v>
      </c>
      <c r="E117">
        <v>113</v>
      </c>
    </row>
    <row r="118" spans="4:5">
      <c r="D118" t="s">
        <v>20</v>
      </c>
      <c r="E118">
        <v>114</v>
      </c>
    </row>
    <row r="119" spans="4:5">
      <c r="D119" t="s">
        <v>20</v>
      </c>
      <c r="E119">
        <v>114</v>
      </c>
    </row>
    <row r="120" spans="4:5">
      <c r="D120" t="s">
        <v>20</v>
      </c>
      <c r="E120">
        <v>114</v>
      </c>
    </row>
    <row r="121" spans="4:5">
      <c r="D121" t="s">
        <v>20</v>
      </c>
      <c r="E121">
        <v>115</v>
      </c>
    </row>
    <row r="122" spans="4:5">
      <c r="D122" t="s">
        <v>20</v>
      </c>
      <c r="E122">
        <v>116</v>
      </c>
    </row>
    <row r="123" spans="4:5">
      <c r="D123" t="s">
        <v>20</v>
      </c>
      <c r="E123">
        <v>116</v>
      </c>
    </row>
    <row r="124" spans="4:5">
      <c r="D124" t="s">
        <v>20</v>
      </c>
      <c r="E124">
        <v>117</v>
      </c>
    </row>
    <row r="125" spans="4:5">
      <c r="D125" t="s">
        <v>20</v>
      </c>
      <c r="E125">
        <v>117</v>
      </c>
    </row>
    <row r="126" spans="4:5">
      <c r="D126" t="s">
        <v>20</v>
      </c>
      <c r="E126">
        <v>119</v>
      </c>
    </row>
    <row r="127" spans="4:5">
      <c r="D127" t="s">
        <v>20</v>
      </c>
      <c r="E127">
        <v>121</v>
      </c>
    </row>
    <row r="128" spans="4:5">
      <c r="D128" t="s">
        <v>20</v>
      </c>
      <c r="E128">
        <v>121</v>
      </c>
    </row>
    <row r="129" spans="4:5">
      <c r="D129" t="s">
        <v>20</v>
      </c>
      <c r="E129">
        <v>121</v>
      </c>
    </row>
    <row r="130" spans="4:5">
      <c r="D130" t="s">
        <v>20</v>
      </c>
      <c r="E130">
        <v>122</v>
      </c>
    </row>
    <row r="131" spans="4:5">
      <c r="D131" t="s">
        <v>20</v>
      </c>
      <c r="E131">
        <v>122</v>
      </c>
    </row>
    <row r="132" spans="4:5">
      <c r="D132" t="s">
        <v>20</v>
      </c>
      <c r="E132">
        <v>122</v>
      </c>
    </row>
    <row r="133" spans="4:5">
      <c r="D133" t="s">
        <v>20</v>
      </c>
      <c r="E133">
        <v>122</v>
      </c>
    </row>
    <row r="134" spans="4:5">
      <c r="D134" t="s">
        <v>20</v>
      </c>
      <c r="E134">
        <v>123</v>
      </c>
    </row>
    <row r="135" spans="4:5">
      <c r="D135" t="s">
        <v>20</v>
      </c>
      <c r="E135">
        <v>123</v>
      </c>
    </row>
    <row r="136" spans="4:5">
      <c r="D136" t="s">
        <v>20</v>
      </c>
      <c r="E136">
        <v>123</v>
      </c>
    </row>
    <row r="137" spans="4:5">
      <c r="D137" t="s">
        <v>20</v>
      </c>
      <c r="E137">
        <v>125</v>
      </c>
    </row>
    <row r="138" spans="4:5">
      <c r="D138" t="s">
        <v>20</v>
      </c>
      <c r="E138">
        <v>126</v>
      </c>
    </row>
    <row r="139" spans="4:5">
      <c r="D139" t="s">
        <v>20</v>
      </c>
      <c r="E139">
        <v>126</v>
      </c>
    </row>
    <row r="140" spans="4:5">
      <c r="D140" t="s">
        <v>20</v>
      </c>
      <c r="E140">
        <v>126</v>
      </c>
    </row>
    <row r="141" spans="4:5">
      <c r="D141" t="s">
        <v>20</v>
      </c>
      <c r="E141">
        <v>126</v>
      </c>
    </row>
    <row r="142" spans="4:5">
      <c r="D142" t="s">
        <v>20</v>
      </c>
      <c r="E142">
        <v>126</v>
      </c>
    </row>
    <row r="143" spans="4:5">
      <c r="D143" t="s">
        <v>20</v>
      </c>
      <c r="E143">
        <v>127</v>
      </c>
    </row>
    <row r="144" spans="4:5">
      <c r="D144" t="s">
        <v>20</v>
      </c>
      <c r="E144">
        <v>127</v>
      </c>
    </row>
    <row r="145" spans="4:5">
      <c r="D145" t="s">
        <v>20</v>
      </c>
      <c r="E145">
        <v>128</v>
      </c>
    </row>
    <row r="146" spans="4:5">
      <c r="D146" t="s">
        <v>20</v>
      </c>
      <c r="E146">
        <v>128</v>
      </c>
    </row>
    <row r="147" spans="4:5">
      <c r="D147" t="s">
        <v>20</v>
      </c>
      <c r="E147">
        <v>129</v>
      </c>
    </row>
    <row r="148" spans="4:5">
      <c r="D148" t="s">
        <v>20</v>
      </c>
      <c r="E148">
        <v>129</v>
      </c>
    </row>
    <row r="149" spans="4:5">
      <c r="D149" t="s">
        <v>20</v>
      </c>
      <c r="E149">
        <v>130</v>
      </c>
    </row>
    <row r="150" spans="4:5">
      <c r="D150" t="s">
        <v>20</v>
      </c>
      <c r="E150">
        <v>130</v>
      </c>
    </row>
    <row r="151" spans="4:5">
      <c r="D151" t="s">
        <v>20</v>
      </c>
      <c r="E151">
        <v>131</v>
      </c>
    </row>
    <row r="152" spans="4:5">
      <c r="D152" t="s">
        <v>20</v>
      </c>
      <c r="E152">
        <v>131</v>
      </c>
    </row>
    <row r="153" spans="4:5">
      <c r="D153" t="s">
        <v>20</v>
      </c>
      <c r="E153">
        <v>131</v>
      </c>
    </row>
    <row r="154" spans="4:5">
      <c r="D154" t="s">
        <v>20</v>
      </c>
      <c r="E154">
        <v>131</v>
      </c>
    </row>
    <row r="155" spans="4:5">
      <c r="D155" t="s">
        <v>20</v>
      </c>
      <c r="E155">
        <v>131</v>
      </c>
    </row>
    <row r="156" spans="4:5">
      <c r="D156" t="s">
        <v>20</v>
      </c>
      <c r="E156">
        <v>132</v>
      </c>
    </row>
    <row r="157" spans="4:5">
      <c r="D157" t="s">
        <v>20</v>
      </c>
      <c r="E157">
        <v>132</v>
      </c>
    </row>
    <row r="158" spans="4:5">
      <c r="D158" t="s">
        <v>20</v>
      </c>
      <c r="E158">
        <v>132</v>
      </c>
    </row>
    <row r="159" spans="4:5">
      <c r="D159" t="s">
        <v>20</v>
      </c>
      <c r="E159">
        <v>133</v>
      </c>
    </row>
    <row r="160" spans="4:5">
      <c r="D160" t="s">
        <v>20</v>
      </c>
      <c r="E160">
        <v>133</v>
      </c>
    </row>
    <row r="161" spans="4:5">
      <c r="D161" t="s">
        <v>20</v>
      </c>
      <c r="E161">
        <v>133</v>
      </c>
    </row>
    <row r="162" spans="4:5">
      <c r="D162" t="s">
        <v>20</v>
      </c>
      <c r="E162">
        <v>134</v>
      </c>
    </row>
    <row r="163" spans="4:5">
      <c r="D163" t="s">
        <v>20</v>
      </c>
      <c r="E163">
        <v>134</v>
      </c>
    </row>
    <row r="164" spans="4:5">
      <c r="D164" t="s">
        <v>20</v>
      </c>
      <c r="E164">
        <v>134</v>
      </c>
    </row>
    <row r="165" spans="4:5">
      <c r="D165" t="s">
        <v>20</v>
      </c>
      <c r="E165">
        <v>135</v>
      </c>
    </row>
    <row r="166" spans="4:5">
      <c r="D166" t="s">
        <v>20</v>
      </c>
      <c r="E166">
        <v>135</v>
      </c>
    </row>
    <row r="167" spans="4:5">
      <c r="D167" t="s">
        <v>20</v>
      </c>
      <c r="E167">
        <v>135</v>
      </c>
    </row>
    <row r="168" spans="4:5">
      <c r="D168" t="s">
        <v>20</v>
      </c>
      <c r="E168">
        <v>136</v>
      </c>
    </row>
    <row r="169" spans="4:5">
      <c r="D169" t="s">
        <v>20</v>
      </c>
      <c r="E169">
        <v>137</v>
      </c>
    </row>
    <row r="170" spans="4:5">
      <c r="D170" t="s">
        <v>20</v>
      </c>
      <c r="E170">
        <v>137</v>
      </c>
    </row>
    <row r="171" spans="4:5">
      <c r="D171" t="s">
        <v>20</v>
      </c>
      <c r="E171">
        <v>138</v>
      </c>
    </row>
    <row r="172" spans="4:5">
      <c r="D172" t="s">
        <v>20</v>
      </c>
      <c r="E172">
        <v>138</v>
      </c>
    </row>
    <row r="173" spans="4:5">
      <c r="D173" t="s">
        <v>20</v>
      </c>
      <c r="E173">
        <v>138</v>
      </c>
    </row>
    <row r="174" spans="4:5">
      <c r="D174" t="s">
        <v>20</v>
      </c>
      <c r="E174">
        <v>139</v>
      </c>
    </row>
    <row r="175" spans="4:5">
      <c r="D175" t="s">
        <v>20</v>
      </c>
      <c r="E175">
        <v>139</v>
      </c>
    </row>
    <row r="176" spans="4:5">
      <c r="D176" t="s">
        <v>20</v>
      </c>
      <c r="E176">
        <v>140</v>
      </c>
    </row>
    <row r="177" spans="4:5">
      <c r="D177" t="s">
        <v>20</v>
      </c>
      <c r="E177">
        <v>140</v>
      </c>
    </row>
    <row r="178" spans="4:5">
      <c r="D178" t="s">
        <v>20</v>
      </c>
      <c r="E178">
        <v>140</v>
      </c>
    </row>
    <row r="179" spans="4:5">
      <c r="D179" t="s">
        <v>20</v>
      </c>
      <c r="E179">
        <v>142</v>
      </c>
    </row>
    <row r="180" spans="4:5">
      <c r="D180" t="s">
        <v>20</v>
      </c>
      <c r="E180">
        <v>142</v>
      </c>
    </row>
    <row r="181" spans="4:5">
      <c r="D181" t="s">
        <v>20</v>
      </c>
      <c r="E181">
        <v>142</v>
      </c>
    </row>
    <row r="182" spans="4:5">
      <c r="D182" t="s">
        <v>20</v>
      </c>
      <c r="E182">
        <v>142</v>
      </c>
    </row>
    <row r="183" spans="4:5">
      <c r="D183" t="s">
        <v>20</v>
      </c>
      <c r="E183">
        <v>143</v>
      </c>
    </row>
    <row r="184" spans="4:5">
      <c r="D184" t="s">
        <v>20</v>
      </c>
      <c r="E184">
        <v>144</v>
      </c>
    </row>
    <row r="185" spans="4:5">
      <c r="D185" t="s">
        <v>20</v>
      </c>
      <c r="E185">
        <v>144</v>
      </c>
    </row>
    <row r="186" spans="4:5">
      <c r="D186" t="s">
        <v>20</v>
      </c>
      <c r="E186">
        <v>144</v>
      </c>
    </row>
    <row r="187" spans="4:5">
      <c r="D187" t="s">
        <v>20</v>
      </c>
      <c r="E187">
        <v>144</v>
      </c>
    </row>
    <row r="188" spans="4:5">
      <c r="D188" t="s">
        <v>20</v>
      </c>
      <c r="E188">
        <v>146</v>
      </c>
    </row>
    <row r="189" spans="4:5">
      <c r="D189" t="s">
        <v>20</v>
      </c>
      <c r="E189">
        <v>147</v>
      </c>
    </row>
    <row r="190" spans="4:5">
      <c r="D190" t="s">
        <v>20</v>
      </c>
      <c r="E190">
        <v>147</v>
      </c>
    </row>
    <row r="191" spans="4:5">
      <c r="D191" t="s">
        <v>20</v>
      </c>
      <c r="E191">
        <v>147</v>
      </c>
    </row>
    <row r="192" spans="4:5">
      <c r="D192" t="s">
        <v>20</v>
      </c>
      <c r="E192">
        <v>148</v>
      </c>
    </row>
    <row r="193" spans="4:5">
      <c r="D193" t="s">
        <v>20</v>
      </c>
      <c r="E193">
        <v>148</v>
      </c>
    </row>
    <row r="194" spans="4:5">
      <c r="D194" t="s">
        <v>20</v>
      </c>
      <c r="E194">
        <v>149</v>
      </c>
    </row>
    <row r="195" spans="4:5">
      <c r="D195" t="s">
        <v>20</v>
      </c>
      <c r="E195">
        <v>149</v>
      </c>
    </row>
    <row r="196" spans="4:5">
      <c r="D196" t="s">
        <v>20</v>
      </c>
      <c r="E196">
        <v>150</v>
      </c>
    </row>
    <row r="197" spans="4:5">
      <c r="D197" t="s">
        <v>20</v>
      </c>
      <c r="E197">
        <v>150</v>
      </c>
    </row>
    <row r="198" spans="4:5">
      <c r="D198" t="s">
        <v>20</v>
      </c>
      <c r="E198">
        <v>154</v>
      </c>
    </row>
    <row r="199" spans="4:5">
      <c r="D199" t="s">
        <v>20</v>
      </c>
      <c r="E199">
        <v>154</v>
      </c>
    </row>
    <row r="200" spans="4:5">
      <c r="D200" t="s">
        <v>20</v>
      </c>
      <c r="E200">
        <v>154</v>
      </c>
    </row>
    <row r="201" spans="4:5">
      <c r="D201" t="s">
        <v>20</v>
      </c>
      <c r="E201">
        <v>154</v>
      </c>
    </row>
    <row r="202" spans="4:5">
      <c r="D202" t="s">
        <v>20</v>
      </c>
      <c r="E202">
        <v>155</v>
      </c>
    </row>
    <row r="203" spans="4:5">
      <c r="D203" t="s">
        <v>20</v>
      </c>
      <c r="E203">
        <v>155</v>
      </c>
    </row>
    <row r="204" spans="4:5">
      <c r="D204" t="s">
        <v>20</v>
      </c>
      <c r="E204">
        <v>155</v>
      </c>
    </row>
    <row r="205" spans="4:5">
      <c r="D205" t="s">
        <v>20</v>
      </c>
      <c r="E205">
        <v>155</v>
      </c>
    </row>
    <row r="206" spans="4:5">
      <c r="D206" t="s">
        <v>20</v>
      </c>
      <c r="E206">
        <v>156</v>
      </c>
    </row>
    <row r="207" spans="4:5">
      <c r="D207" t="s">
        <v>20</v>
      </c>
      <c r="E207">
        <v>156</v>
      </c>
    </row>
    <row r="208" spans="4:5">
      <c r="D208" t="s">
        <v>20</v>
      </c>
      <c r="E208">
        <v>157</v>
      </c>
    </row>
    <row r="209" spans="4:5">
      <c r="D209" t="s">
        <v>20</v>
      </c>
      <c r="E209">
        <v>157</v>
      </c>
    </row>
    <row r="210" spans="4:5">
      <c r="D210" t="s">
        <v>20</v>
      </c>
      <c r="E210">
        <v>157</v>
      </c>
    </row>
    <row r="211" spans="4:5">
      <c r="D211" t="s">
        <v>20</v>
      </c>
      <c r="E211">
        <v>157</v>
      </c>
    </row>
    <row r="212" spans="4:5">
      <c r="D212" t="s">
        <v>20</v>
      </c>
      <c r="E212">
        <v>157</v>
      </c>
    </row>
    <row r="213" spans="4:5">
      <c r="D213" t="s">
        <v>20</v>
      </c>
      <c r="E213">
        <v>158</v>
      </c>
    </row>
    <row r="214" spans="4:5">
      <c r="D214" t="s">
        <v>20</v>
      </c>
      <c r="E214">
        <v>158</v>
      </c>
    </row>
    <row r="215" spans="4:5">
      <c r="D215" t="s">
        <v>20</v>
      </c>
      <c r="E215">
        <v>159</v>
      </c>
    </row>
    <row r="216" spans="4:5">
      <c r="D216" t="s">
        <v>20</v>
      </c>
      <c r="E216">
        <v>159</v>
      </c>
    </row>
    <row r="217" spans="4:5">
      <c r="D217" t="s">
        <v>20</v>
      </c>
      <c r="E217">
        <v>159</v>
      </c>
    </row>
    <row r="218" spans="4:5">
      <c r="D218" t="s">
        <v>20</v>
      </c>
      <c r="E218">
        <v>160</v>
      </c>
    </row>
    <row r="219" spans="4:5">
      <c r="D219" t="s">
        <v>20</v>
      </c>
      <c r="E219">
        <v>160</v>
      </c>
    </row>
    <row r="220" spans="4:5">
      <c r="D220" t="s">
        <v>20</v>
      </c>
      <c r="E220">
        <v>161</v>
      </c>
    </row>
    <row r="221" spans="4:5">
      <c r="D221" t="s">
        <v>20</v>
      </c>
      <c r="E221">
        <v>163</v>
      </c>
    </row>
    <row r="222" spans="4:5">
      <c r="D222" t="s">
        <v>20</v>
      </c>
      <c r="E222">
        <v>163</v>
      </c>
    </row>
    <row r="223" spans="4:5">
      <c r="D223" t="s">
        <v>20</v>
      </c>
      <c r="E223">
        <v>164</v>
      </c>
    </row>
    <row r="224" spans="4:5">
      <c r="D224" t="s">
        <v>20</v>
      </c>
      <c r="E224">
        <v>164</v>
      </c>
    </row>
    <row r="225" spans="4:5">
      <c r="D225" t="s">
        <v>20</v>
      </c>
      <c r="E225">
        <v>164</v>
      </c>
    </row>
    <row r="226" spans="4:5">
      <c r="D226" t="s">
        <v>20</v>
      </c>
      <c r="E226">
        <v>164</v>
      </c>
    </row>
    <row r="227" spans="4:5">
      <c r="D227" t="s">
        <v>20</v>
      </c>
      <c r="E227">
        <v>164</v>
      </c>
    </row>
    <row r="228" spans="4:5">
      <c r="D228" t="s">
        <v>20</v>
      </c>
      <c r="E228">
        <v>165</v>
      </c>
    </row>
    <row r="229" spans="4:5">
      <c r="D229" t="s">
        <v>20</v>
      </c>
      <c r="E229">
        <v>165</v>
      </c>
    </row>
    <row r="230" spans="4:5">
      <c r="D230" t="s">
        <v>20</v>
      </c>
      <c r="E230">
        <v>165</v>
      </c>
    </row>
    <row r="231" spans="4:5">
      <c r="D231" t="s">
        <v>20</v>
      </c>
      <c r="E231">
        <v>165</v>
      </c>
    </row>
    <row r="232" spans="4:5">
      <c r="D232" t="s">
        <v>20</v>
      </c>
      <c r="E232">
        <v>166</v>
      </c>
    </row>
    <row r="233" spans="4:5">
      <c r="D233" t="s">
        <v>20</v>
      </c>
      <c r="E233">
        <v>168</v>
      </c>
    </row>
    <row r="234" spans="4:5">
      <c r="D234" t="s">
        <v>20</v>
      </c>
      <c r="E234">
        <v>168</v>
      </c>
    </row>
    <row r="235" spans="4:5">
      <c r="D235" t="s">
        <v>20</v>
      </c>
      <c r="E235">
        <v>169</v>
      </c>
    </row>
    <row r="236" spans="4:5">
      <c r="D236" t="s">
        <v>20</v>
      </c>
      <c r="E236">
        <v>170</v>
      </c>
    </row>
    <row r="237" spans="4:5">
      <c r="D237" t="s">
        <v>20</v>
      </c>
      <c r="E237">
        <v>170</v>
      </c>
    </row>
    <row r="238" spans="4:5">
      <c r="D238" t="s">
        <v>20</v>
      </c>
      <c r="E238">
        <v>170</v>
      </c>
    </row>
    <row r="239" spans="4:5">
      <c r="D239" t="s">
        <v>20</v>
      </c>
      <c r="E239">
        <v>172</v>
      </c>
    </row>
    <row r="240" spans="4:5">
      <c r="D240" t="s">
        <v>20</v>
      </c>
      <c r="E240">
        <v>173</v>
      </c>
    </row>
    <row r="241" spans="4:5">
      <c r="D241" t="s">
        <v>20</v>
      </c>
      <c r="E241">
        <v>174</v>
      </c>
    </row>
    <row r="242" spans="4:5">
      <c r="D242" t="s">
        <v>20</v>
      </c>
      <c r="E242">
        <v>174</v>
      </c>
    </row>
    <row r="243" spans="4:5">
      <c r="D243" t="s">
        <v>20</v>
      </c>
      <c r="E243">
        <v>175</v>
      </c>
    </row>
    <row r="244" spans="4:5">
      <c r="D244" t="s">
        <v>20</v>
      </c>
      <c r="E244">
        <v>176</v>
      </c>
    </row>
    <row r="245" spans="4:5">
      <c r="D245" t="s">
        <v>20</v>
      </c>
      <c r="E245">
        <v>179</v>
      </c>
    </row>
    <row r="246" spans="4:5">
      <c r="D246" t="s">
        <v>20</v>
      </c>
      <c r="E246">
        <v>180</v>
      </c>
    </row>
    <row r="247" spans="4:5">
      <c r="D247" t="s">
        <v>20</v>
      </c>
      <c r="E247">
        <v>180</v>
      </c>
    </row>
    <row r="248" spans="4:5">
      <c r="D248" t="s">
        <v>20</v>
      </c>
      <c r="E248">
        <v>180</v>
      </c>
    </row>
    <row r="249" spans="4:5">
      <c r="D249" t="s">
        <v>20</v>
      </c>
      <c r="E249">
        <v>180</v>
      </c>
    </row>
    <row r="250" spans="4:5">
      <c r="D250" t="s">
        <v>20</v>
      </c>
      <c r="E250">
        <v>181</v>
      </c>
    </row>
    <row r="251" spans="4:5">
      <c r="D251" t="s">
        <v>20</v>
      </c>
      <c r="E251">
        <v>181</v>
      </c>
    </row>
    <row r="252" spans="4:5">
      <c r="D252" t="s">
        <v>20</v>
      </c>
      <c r="E252">
        <v>182</v>
      </c>
    </row>
    <row r="253" spans="4:5">
      <c r="D253" t="s">
        <v>20</v>
      </c>
      <c r="E253">
        <v>183</v>
      </c>
    </row>
    <row r="254" spans="4:5">
      <c r="D254" t="s">
        <v>20</v>
      </c>
      <c r="E254">
        <v>183</v>
      </c>
    </row>
    <row r="255" spans="4:5">
      <c r="D255" t="s">
        <v>20</v>
      </c>
      <c r="E255">
        <v>184</v>
      </c>
    </row>
    <row r="256" spans="4:5">
      <c r="D256" t="s">
        <v>20</v>
      </c>
      <c r="E256">
        <v>185</v>
      </c>
    </row>
    <row r="257" spans="4:5">
      <c r="D257" t="s">
        <v>20</v>
      </c>
      <c r="E257">
        <v>186</v>
      </c>
    </row>
    <row r="258" spans="4:5">
      <c r="D258" t="s">
        <v>20</v>
      </c>
      <c r="E258">
        <v>186</v>
      </c>
    </row>
    <row r="259" spans="4:5">
      <c r="D259" t="s">
        <v>20</v>
      </c>
      <c r="E259">
        <v>186</v>
      </c>
    </row>
    <row r="260" spans="4:5">
      <c r="D260" t="s">
        <v>20</v>
      </c>
      <c r="E260">
        <v>186</v>
      </c>
    </row>
    <row r="261" spans="4:5">
      <c r="D261" t="s">
        <v>20</v>
      </c>
      <c r="E261">
        <v>186</v>
      </c>
    </row>
    <row r="262" spans="4:5">
      <c r="D262" t="s">
        <v>20</v>
      </c>
      <c r="E262">
        <v>187</v>
      </c>
    </row>
    <row r="263" spans="4:5">
      <c r="D263" t="s">
        <v>20</v>
      </c>
      <c r="E263">
        <v>189</v>
      </c>
    </row>
    <row r="264" spans="4:5">
      <c r="D264" t="s">
        <v>20</v>
      </c>
      <c r="E264">
        <v>189</v>
      </c>
    </row>
    <row r="265" spans="4:5">
      <c r="D265" t="s">
        <v>20</v>
      </c>
      <c r="E265">
        <v>190</v>
      </c>
    </row>
    <row r="266" spans="4:5">
      <c r="D266" t="s">
        <v>20</v>
      </c>
      <c r="E266">
        <v>190</v>
      </c>
    </row>
    <row r="267" spans="4:5">
      <c r="D267" t="s">
        <v>20</v>
      </c>
      <c r="E267">
        <v>191</v>
      </c>
    </row>
    <row r="268" spans="4:5">
      <c r="D268" t="s">
        <v>20</v>
      </c>
      <c r="E268">
        <v>191</v>
      </c>
    </row>
    <row r="269" spans="4:5">
      <c r="D269" t="s">
        <v>20</v>
      </c>
      <c r="E269">
        <v>191</v>
      </c>
    </row>
    <row r="270" spans="4:5">
      <c r="D270" t="s">
        <v>20</v>
      </c>
      <c r="E270">
        <v>192</v>
      </c>
    </row>
    <row r="271" spans="4:5">
      <c r="D271" t="s">
        <v>20</v>
      </c>
      <c r="E271">
        <v>192</v>
      </c>
    </row>
    <row r="272" spans="4:5">
      <c r="D272" t="s">
        <v>20</v>
      </c>
      <c r="E272">
        <v>193</v>
      </c>
    </row>
    <row r="273" spans="4:5">
      <c r="D273" t="s">
        <v>20</v>
      </c>
      <c r="E273">
        <v>194</v>
      </c>
    </row>
    <row r="274" spans="4:5">
      <c r="D274" t="s">
        <v>20</v>
      </c>
      <c r="E274">
        <v>194</v>
      </c>
    </row>
    <row r="275" spans="4:5">
      <c r="D275" t="s">
        <v>20</v>
      </c>
      <c r="E275">
        <v>194</v>
      </c>
    </row>
    <row r="276" spans="4:5">
      <c r="D276" t="s">
        <v>20</v>
      </c>
      <c r="E276">
        <v>194</v>
      </c>
    </row>
    <row r="277" spans="4:5">
      <c r="D277" t="s">
        <v>20</v>
      </c>
      <c r="E277">
        <v>195</v>
      </c>
    </row>
    <row r="278" spans="4:5">
      <c r="D278" t="s">
        <v>20</v>
      </c>
      <c r="E278">
        <v>195</v>
      </c>
    </row>
    <row r="279" spans="4:5">
      <c r="D279" t="s">
        <v>20</v>
      </c>
      <c r="E279">
        <v>196</v>
      </c>
    </row>
    <row r="280" spans="4:5">
      <c r="D280" t="s">
        <v>20</v>
      </c>
      <c r="E280">
        <v>198</v>
      </c>
    </row>
    <row r="281" spans="4:5">
      <c r="D281" t="s">
        <v>20</v>
      </c>
      <c r="E281">
        <v>198</v>
      </c>
    </row>
    <row r="282" spans="4:5">
      <c r="D282" t="s">
        <v>20</v>
      </c>
      <c r="E282">
        <v>198</v>
      </c>
    </row>
    <row r="283" spans="4:5">
      <c r="D283" t="s">
        <v>20</v>
      </c>
      <c r="E283">
        <v>199</v>
      </c>
    </row>
    <row r="284" spans="4:5">
      <c r="D284" t="s">
        <v>20</v>
      </c>
      <c r="E284">
        <v>199</v>
      </c>
    </row>
    <row r="285" spans="4:5">
      <c r="D285" t="s">
        <v>20</v>
      </c>
      <c r="E285">
        <v>199</v>
      </c>
    </row>
    <row r="286" spans="4:5">
      <c r="D286" t="s">
        <v>20</v>
      </c>
      <c r="E286">
        <v>201</v>
      </c>
    </row>
    <row r="287" spans="4:5">
      <c r="D287" t="s">
        <v>20</v>
      </c>
      <c r="E287">
        <v>202</v>
      </c>
    </row>
    <row r="288" spans="4:5">
      <c r="D288" t="s">
        <v>20</v>
      </c>
      <c r="E288">
        <v>202</v>
      </c>
    </row>
    <row r="289" spans="4:5">
      <c r="D289" t="s">
        <v>20</v>
      </c>
      <c r="E289">
        <v>203</v>
      </c>
    </row>
    <row r="290" spans="4:5">
      <c r="D290" t="s">
        <v>20</v>
      </c>
      <c r="E290">
        <v>203</v>
      </c>
    </row>
    <row r="291" spans="4:5">
      <c r="D291" t="s">
        <v>20</v>
      </c>
      <c r="E291">
        <v>205</v>
      </c>
    </row>
    <row r="292" spans="4:5">
      <c r="D292" t="s">
        <v>20</v>
      </c>
      <c r="E292">
        <v>206</v>
      </c>
    </row>
    <row r="293" spans="4:5">
      <c r="D293" t="s">
        <v>20</v>
      </c>
      <c r="E293">
        <v>207</v>
      </c>
    </row>
    <row r="294" spans="4:5">
      <c r="D294" t="s">
        <v>20</v>
      </c>
      <c r="E294">
        <v>207</v>
      </c>
    </row>
    <row r="295" spans="4:5">
      <c r="D295" t="s">
        <v>20</v>
      </c>
      <c r="E295">
        <v>209</v>
      </c>
    </row>
    <row r="296" spans="4:5">
      <c r="D296" t="s">
        <v>20</v>
      </c>
      <c r="E296">
        <v>210</v>
      </c>
    </row>
    <row r="297" spans="4:5">
      <c r="D297" t="s">
        <v>20</v>
      </c>
      <c r="E297">
        <v>211</v>
      </c>
    </row>
    <row r="298" spans="4:5">
      <c r="D298" t="s">
        <v>20</v>
      </c>
      <c r="E298">
        <v>211</v>
      </c>
    </row>
    <row r="299" spans="4:5">
      <c r="D299" t="s">
        <v>20</v>
      </c>
      <c r="E299">
        <v>214</v>
      </c>
    </row>
    <row r="300" spans="4:5">
      <c r="D300" t="s">
        <v>20</v>
      </c>
      <c r="E300">
        <v>216</v>
      </c>
    </row>
    <row r="301" spans="4:5">
      <c r="D301" t="s">
        <v>20</v>
      </c>
      <c r="E301">
        <v>217</v>
      </c>
    </row>
    <row r="302" spans="4:5">
      <c r="D302" t="s">
        <v>20</v>
      </c>
      <c r="E302">
        <v>218</v>
      </c>
    </row>
    <row r="303" spans="4:5">
      <c r="D303" t="s">
        <v>20</v>
      </c>
      <c r="E303">
        <v>218</v>
      </c>
    </row>
    <row r="304" spans="4:5">
      <c r="D304" t="s">
        <v>20</v>
      </c>
      <c r="E304">
        <v>219</v>
      </c>
    </row>
    <row r="305" spans="4:5">
      <c r="D305" t="s">
        <v>20</v>
      </c>
      <c r="E305">
        <v>220</v>
      </c>
    </row>
    <row r="306" spans="4:5">
      <c r="D306" t="s">
        <v>20</v>
      </c>
      <c r="E306">
        <v>220</v>
      </c>
    </row>
    <row r="307" spans="4:5">
      <c r="D307" t="s">
        <v>20</v>
      </c>
      <c r="E307">
        <v>221</v>
      </c>
    </row>
    <row r="308" spans="4:5">
      <c r="D308" t="s">
        <v>20</v>
      </c>
      <c r="E308">
        <v>221</v>
      </c>
    </row>
    <row r="309" spans="4:5">
      <c r="D309" t="s">
        <v>20</v>
      </c>
      <c r="E309">
        <v>222</v>
      </c>
    </row>
    <row r="310" spans="4:5">
      <c r="D310" t="s">
        <v>20</v>
      </c>
      <c r="E310">
        <v>222</v>
      </c>
    </row>
    <row r="311" spans="4:5">
      <c r="D311" t="s">
        <v>20</v>
      </c>
      <c r="E311">
        <v>223</v>
      </c>
    </row>
    <row r="312" spans="4:5">
      <c r="D312" t="s">
        <v>20</v>
      </c>
      <c r="E312">
        <v>225</v>
      </c>
    </row>
    <row r="313" spans="4:5">
      <c r="D313" t="s">
        <v>20</v>
      </c>
      <c r="E313">
        <v>226</v>
      </c>
    </row>
    <row r="314" spans="4:5">
      <c r="D314" t="s">
        <v>20</v>
      </c>
      <c r="E314">
        <v>226</v>
      </c>
    </row>
    <row r="315" spans="4:5">
      <c r="D315" t="s">
        <v>20</v>
      </c>
      <c r="E315">
        <v>227</v>
      </c>
    </row>
    <row r="316" spans="4:5">
      <c r="D316" t="s">
        <v>20</v>
      </c>
      <c r="E316">
        <v>233</v>
      </c>
    </row>
    <row r="317" spans="4:5">
      <c r="D317" t="s">
        <v>20</v>
      </c>
      <c r="E317">
        <v>234</v>
      </c>
    </row>
    <row r="318" spans="4:5">
      <c r="D318" t="s">
        <v>20</v>
      </c>
      <c r="E318">
        <v>235</v>
      </c>
    </row>
    <row r="319" spans="4:5">
      <c r="D319" t="s">
        <v>20</v>
      </c>
      <c r="E319">
        <v>236</v>
      </c>
    </row>
    <row r="320" spans="4:5">
      <c r="D320" t="s">
        <v>20</v>
      </c>
      <c r="E320">
        <v>236</v>
      </c>
    </row>
    <row r="321" spans="4:5">
      <c r="D321" t="s">
        <v>20</v>
      </c>
      <c r="E321">
        <v>237</v>
      </c>
    </row>
    <row r="322" spans="4:5">
      <c r="D322" t="s">
        <v>20</v>
      </c>
      <c r="E322">
        <v>238</v>
      </c>
    </row>
    <row r="323" spans="4:5">
      <c r="D323" t="s">
        <v>20</v>
      </c>
      <c r="E323">
        <v>238</v>
      </c>
    </row>
    <row r="324" spans="4:5">
      <c r="D324" t="s">
        <v>20</v>
      </c>
      <c r="E324">
        <v>239</v>
      </c>
    </row>
    <row r="325" spans="4:5">
      <c r="D325" t="s">
        <v>20</v>
      </c>
      <c r="E325">
        <v>241</v>
      </c>
    </row>
    <row r="326" spans="4:5">
      <c r="D326" t="s">
        <v>20</v>
      </c>
      <c r="E326">
        <v>244</v>
      </c>
    </row>
    <row r="327" spans="4:5">
      <c r="D327" t="s">
        <v>20</v>
      </c>
      <c r="E327">
        <v>244</v>
      </c>
    </row>
    <row r="328" spans="4:5">
      <c r="D328" t="s">
        <v>20</v>
      </c>
      <c r="E328">
        <v>245</v>
      </c>
    </row>
    <row r="329" spans="4:5">
      <c r="D329" t="s">
        <v>20</v>
      </c>
      <c r="E329">
        <v>246</v>
      </c>
    </row>
    <row r="330" spans="4:5">
      <c r="D330" t="s">
        <v>20</v>
      </c>
      <c r="E330">
        <v>246</v>
      </c>
    </row>
    <row r="331" spans="4:5">
      <c r="D331" t="s">
        <v>20</v>
      </c>
      <c r="E331">
        <v>247</v>
      </c>
    </row>
    <row r="332" spans="4:5">
      <c r="D332" t="s">
        <v>20</v>
      </c>
      <c r="E332">
        <v>247</v>
      </c>
    </row>
    <row r="333" spans="4:5">
      <c r="D333" t="s">
        <v>20</v>
      </c>
      <c r="E333">
        <v>249</v>
      </c>
    </row>
    <row r="334" spans="4:5">
      <c r="D334" t="s">
        <v>20</v>
      </c>
      <c r="E334">
        <v>249</v>
      </c>
    </row>
    <row r="335" spans="4:5">
      <c r="D335" t="s">
        <v>20</v>
      </c>
      <c r="E335">
        <v>250</v>
      </c>
    </row>
    <row r="336" spans="4:5">
      <c r="D336" t="s">
        <v>20</v>
      </c>
      <c r="E336">
        <v>252</v>
      </c>
    </row>
    <row r="337" spans="4:5">
      <c r="D337" t="s">
        <v>20</v>
      </c>
      <c r="E337">
        <v>253</v>
      </c>
    </row>
    <row r="338" spans="4:5">
      <c r="D338" t="s">
        <v>20</v>
      </c>
      <c r="E338">
        <v>254</v>
      </c>
    </row>
    <row r="339" spans="4:5">
      <c r="D339" t="s">
        <v>20</v>
      </c>
      <c r="E339">
        <v>255</v>
      </c>
    </row>
    <row r="340" spans="4:5">
      <c r="D340" t="s">
        <v>20</v>
      </c>
      <c r="E340">
        <v>261</v>
      </c>
    </row>
    <row r="341" spans="4:5">
      <c r="D341" t="s">
        <v>20</v>
      </c>
      <c r="E341">
        <v>261</v>
      </c>
    </row>
    <row r="342" spans="4:5">
      <c r="D342" t="s">
        <v>20</v>
      </c>
      <c r="E342">
        <v>264</v>
      </c>
    </row>
    <row r="343" spans="4:5">
      <c r="D343" t="s">
        <v>20</v>
      </c>
      <c r="E343">
        <v>266</v>
      </c>
    </row>
    <row r="344" spans="4:5">
      <c r="D344" t="s">
        <v>20</v>
      </c>
      <c r="E344">
        <v>268</v>
      </c>
    </row>
    <row r="345" spans="4:5">
      <c r="D345" t="s">
        <v>20</v>
      </c>
      <c r="E345">
        <v>269</v>
      </c>
    </row>
    <row r="346" spans="4:5">
      <c r="D346" t="s">
        <v>20</v>
      </c>
      <c r="E346">
        <v>270</v>
      </c>
    </row>
    <row r="347" spans="4:5">
      <c r="D347" t="s">
        <v>20</v>
      </c>
      <c r="E347">
        <v>272</v>
      </c>
    </row>
    <row r="348" spans="4:5">
      <c r="D348" t="s">
        <v>20</v>
      </c>
      <c r="E348">
        <v>275</v>
      </c>
    </row>
    <row r="349" spans="4:5">
      <c r="D349" t="s">
        <v>20</v>
      </c>
      <c r="E349">
        <v>279</v>
      </c>
    </row>
    <row r="350" spans="4:5">
      <c r="D350" t="s">
        <v>20</v>
      </c>
      <c r="E350">
        <v>280</v>
      </c>
    </row>
    <row r="351" spans="4:5">
      <c r="D351" t="s">
        <v>20</v>
      </c>
      <c r="E351">
        <v>282</v>
      </c>
    </row>
    <row r="352" spans="4:5">
      <c r="D352" t="s">
        <v>20</v>
      </c>
      <c r="E352">
        <v>288</v>
      </c>
    </row>
    <row r="353" spans="4:5">
      <c r="D353" t="s">
        <v>20</v>
      </c>
      <c r="E353">
        <v>290</v>
      </c>
    </row>
    <row r="354" spans="4:5">
      <c r="D354" t="s">
        <v>20</v>
      </c>
      <c r="E354">
        <v>295</v>
      </c>
    </row>
    <row r="355" spans="4:5">
      <c r="D355" t="s">
        <v>20</v>
      </c>
      <c r="E355">
        <v>296</v>
      </c>
    </row>
    <row r="356" spans="4:5">
      <c r="D356" t="s">
        <v>20</v>
      </c>
      <c r="E356">
        <v>297</v>
      </c>
    </row>
    <row r="357" spans="4:5">
      <c r="D357" t="s">
        <v>20</v>
      </c>
      <c r="E357">
        <v>299</v>
      </c>
    </row>
    <row r="358" spans="4:5">
      <c r="D358" t="s">
        <v>20</v>
      </c>
      <c r="E358">
        <v>300</v>
      </c>
    </row>
    <row r="359" spans="4:5">
      <c r="D359" t="s">
        <v>20</v>
      </c>
      <c r="E359">
        <v>300</v>
      </c>
    </row>
    <row r="360" spans="4:5">
      <c r="D360" t="s">
        <v>20</v>
      </c>
      <c r="E360">
        <v>303</v>
      </c>
    </row>
    <row r="361" spans="4:5">
      <c r="D361" t="s">
        <v>20</v>
      </c>
      <c r="E361">
        <v>307</v>
      </c>
    </row>
    <row r="362" spans="4:5">
      <c r="D362" t="s">
        <v>20</v>
      </c>
      <c r="E362">
        <v>307</v>
      </c>
    </row>
    <row r="363" spans="4:5">
      <c r="D363" t="s">
        <v>20</v>
      </c>
      <c r="E363">
        <v>316</v>
      </c>
    </row>
    <row r="364" spans="4:5">
      <c r="D364" t="s">
        <v>20</v>
      </c>
      <c r="E364">
        <v>323</v>
      </c>
    </row>
    <row r="365" spans="4:5">
      <c r="D365" t="s">
        <v>20</v>
      </c>
      <c r="E365">
        <v>329</v>
      </c>
    </row>
    <row r="366" spans="4:5">
      <c r="D366" t="s">
        <v>20</v>
      </c>
      <c r="E366">
        <v>330</v>
      </c>
    </row>
    <row r="367" spans="4:5">
      <c r="D367" t="s">
        <v>20</v>
      </c>
      <c r="E367">
        <v>331</v>
      </c>
    </row>
    <row r="368" spans="4:5">
      <c r="D368" t="s">
        <v>20</v>
      </c>
      <c r="E368">
        <v>336</v>
      </c>
    </row>
    <row r="369" spans="4:5">
      <c r="D369" t="s">
        <v>20</v>
      </c>
      <c r="E369">
        <v>337</v>
      </c>
    </row>
    <row r="370" spans="4:5">
      <c r="D370" t="s">
        <v>20</v>
      </c>
      <c r="E370">
        <v>340</v>
      </c>
    </row>
    <row r="371" spans="4:5">
      <c r="D371" t="s">
        <v>20</v>
      </c>
      <c r="E371">
        <v>361</v>
      </c>
    </row>
    <row r="372" spans="4:5">
      <c r="D372" t="s">
        <v>20</v>
      </c>
      <c r="E372">
        <v>363</v>
      </c>
    </row>
    <row r="373" spans="4:5">
      <c r="D373" t="s">
        <v>20</v>
      </c>
      <c r="E373">
        <v>366</v>
      </c>
    </row>
    <row r="374" spans="4:5">
      <c r="D374" t="s">
        <v>20</v>
      </c>
      <c r="E374">
        <v>369</v>
      </c>
    </row>
    <row r="375" spans="4:5">
      <c r="D375" t="s">
        <v>20</v>
      </c>
      <c r="E375">
        <v>374</v>
      </c>
    </row>
    <row r="376" spans="4:5">
      <c r="D376" t="s">
        <v>20</v>
      </c>
      <c r="E376">
        <v>375</v>
      </c>
    </row>
    <row r="377" spans="4:5">
      <c r="D377" t="s">
        <v>20</v>
      </c>
      <c r="E377">
        <v>381</v>
      </c>
    </row>
    <row r="378" spans="4:5">
      <c r="D378" t="s">
        <v>20</v>
      </c>
      <c r="E378">
        <v>381</v>
      </c>
    </row>
    <row r="379" spans="4:5">
      <c r="D379" t="s">
        <v>20</v>
      </c>
      <c r="E379">
        <v>393</v>
      </c>
    </row>
    <row r="380" spans="4:5">
      <c r="D380" t="s">
        <v>20</v>
      </c>
      <c r="E380">
        <v>397</v>
      </c>
    </row>
    <row r="381" spans="4:5">
      <c r="D381" t="s">
        <v>20</v>
      </c>
      <c r="E381">
        <v>409</v>
      </c>
    </row>
    <row r="382" spans="4:5">
      <c r="D382" t="s">
        <v>20</v>
      </c>
      <c r="E382">
        <v>411</v>
      </c>
    </row>
    <row r="383" spans="4:5">
      <c r="D383" t="s">
        <v>20</v>
      </c>
      <c r="E383">
        <v>419</v>
      </c>
    </row>
    <row r="384" spans="4:5">
      <c r="D384" t="s">
        <v>20</v>
      </c>
      <c r="E384">
        <v>432</v>
      </c>
    </row>
    <row r="385" spans="4:5">
      <c r="D385" t="s">
        <v>20</v>
      </c>
      <c r="E385">
        <v>452</v>
      </c>
    </row>
    <row r="386" spans="4:5">
      <c r="D386" t="s">
        <v>20</v>
      </c>
      <c r="E386">
        <v>454</v>
      </c>
    </row>
    <row r="387" spans="4:5">
      <c r="D387" t="s">
        <v>20</v>
      </c>
      <c r="E387">
        <v>460</v>
      </c>
    </row>
    <row r="388" spans="4:5">
      <c r="D388" t="s">
        <v>20</v>
      </c>
      <c r="E388">
        <v>462</v>
      </c>
    </row>
    <row r="389" spans="4:5">
      <c r="D389" t="s">
        <v>20</v>
      </c>
      <c r="E389">
        <v>470</v>
      </c>
    </row>
    <row r="390" spans="4:5">
      <c r="D390" t="s">
        <v>20</v>
      </c>
      <c r="E390">
        <v>480</v>
      </c>
    </row>
    <row r="391" spans="4:5">
      <c r="D391" t="s">
        <v>20</v>
      </c>
      <c r="E391">
        <v>484</v>
      </c>
    </row>
    <row r="392" spans="4:5">
      <c r="D392" t="s">
        <v>20</v>
      </c>
      <c r="E392">
        <v>498</v>
      </c>
    </row>
    <row r="393" spans="4:5">
      <c r="D393" t="s">
        <v>20</v>
      </c>
      <c r="E393">
        <v>524</v>
      </c>
    </row>
    <row r="394" spans="4:5">
      <c r="D394" t="s">
        <v>20</v>
      </c>
      <c r="E394">
        <v>533</v>
      </c>
    </row>
    <row r="395" spans="4:5">
      <c r="D395" t="s">
        <v>20</v>
      </c>
      <c r="E395">
        <v>536</v>
      </c>
    </row>
    <row r="396" spans="4:5">
      <c r="D396" t="s">
        <v>20</v>
      </c>
      <c r="E396">
        <v>546</v>
      </c>
    </row>
    <row r="397" spans="4:5">
      <c r="D397" t="s">
        <v>20</v>
      </c>
      <c r="E397">
        <v>554</v>
      </c>
    </row>
    <row r="398" spans="4:5">
      <c r="D398" t="s">
        <v>20</v>
      </c>
      <c r="E398">
        <v>555</v>
      </c>
    </row>
    <row r="399" spans="4:5">
      <c r="D399" t="s">
        <v>20</v>
      </c>
      <c r="E399">
        <v>589</v>
      </c>
    </row>
    <row r="400" spans="4:5">
      <c r="D400" t="s">
        <v>20</v>
      </c>
      <c r="E400">
        <v>645</v>
      </c>
    </row>
    <row r="401" spans="4:5">
      <c r="D401" t="s">
        <v>20</v>
      </c>
      <c r="E401">
        <v>659</v>
      </c>
    </row>
    <row r="402" spans="4:5">
      <c r="D402" t="s">
        <v>20</v>
      </c>
      <c r="E402">
        <v>676</v>
      </c>
    </row>
    <row r="403" spans="4:5">
      <c r="D403" t="s">
        <v>20</v>
      </c>
      <c r="E403">
        <v>723</v>
      </c>
    </row>
    <row r="404" spans="4:5">
      <c r="D404" t="s">
        <v>20</v>
      </c>
      <c r="E404">
        <v>762</v>
      </c>
    </row>
    <row r="405" spans="4:5">
      <c r="D405" t="s">
        <v>20</v>
      </c>
      <c r="E405">
        <v>768</v>
      </c>
    </row>
    <row r="406" spans="4:5">
      <c r="D406" t="s">
        <v>20</v>
      </c>
      <c r="E406">
        <v>820</v>
      </c>
    </row>
    <row r="407" spans="4:5">
      <c r="D407" t="s">
        <v>20</v>
      </c>
      <c r="E407">
        <v>890</v>
      </c>
    </row>
    <row r="408" spans="4:5">
      <c r="D408" t="s">
        <v>20</v>
      </c>
      <c r="E408">
        <v>903</v>
      </c>
    </row>
    <row r="409" spans="4:5">
      <c r="D409" t="s">
        <v>20</v>
      </c>
      <c r="E409">
        <v>909</v>
      </c>
    </row>
    <row r="410" spans="4:5">
      <c r="D410" t="s">
        <v>20</v>
      </c>
      <c r="E410">
        <v>943</v>
      </c>
    </row>
    <row r="411" spans="4:5">
      <c r="D411" t="s">
        <v>20</v>
      </c>
      <c r="E411">
        <v>980</v>
      </c>
    </row>
    <row r="412" spans="4:5">
      <c r="D412" t="s">
        <v>20</v>
      </c>
      <c r="E412">
        <v>1015</v>
      </c>
    </row>
    <row r="413" spans="4:5">
      <c r="D413" t="s">
        <v>20</v>
      </c>
      <c r="E413">
        <v>1022</v>
      </c>
    </row>
    <row r="414" spans="4:5">
      <c r="D414" t="s">
        <v>20</v>
      </c>
      <c r="E414">
        <v>1052</v>
      </c>
    </row>
    <row r="415" spans="4:5">
      <c r="D415" t="s">
        <v>20</v>
      </c>
      <c r="E415">
        <v>1071</v>
      </c>
    </row>
    <row r="416" spans="4:5">
      <c r="D416" t="s">
        <v>20</v>
      </c>
      <c r="E416">
        <v>1071</v>
      </c>
    </row>
    <row r="417" spans="4:5">
      <c r="D417" t="s">
        <v>20</v>
      </c>
      <c r="E417">
        <v>1073</v>
      </c>
    </row>
    <row r="418" spans="4:5">
      <c r="D418" t="s">
        <v>20</v>
      </c>
      <c r="E418">
        <v>1095</v>
      </c>
    </row>
    <row r="419" spans="4:5">
      <c r="D419" t="s">
        <v>20</v>
      </c>
      <c r="E419">
        <v>1101</v>
      </c>
    </row>
    <row r="420" spans="4:5">
      <c r="D420" t="s">
        <v>20</v>
      </c>
      <c r="E420">
        <v>1113</v>
      </c>
    </row>
    <row r="421" spans="4:5">
      <c r="D421" t="s">
        <v>20</v>
      </c>
      <c r="E421">
        <v>1137</v>
      </c>
    </row>
    <row r="422" spans="4:5">
      <c r="D422" t="s">
        <v>20</v>
      </c>
      <c r="E422">
        <v>1140</v>
      </c>
    </row>
    <row r="423" spans="4:5">
      <c r="D423" t="s">
        <v>20</v>
      </c>
      <c r="E423">
        <v>1152</v>
      </c>
    </row>
    <row r="424" spans="4:5">
      <c r="D424" t="s">
        <v>20</v>
      </c>
      <c r="E424">
        <v>1170</v>
      </c>
    </row>
    <row r="425" spans="4:5">
      <c r="D425" t="s">
        <v>20</v>
      </c>
      <c r="E425">
        <v>1249</v>
      </c>
    </row>
    <row r="426" spans="4:5">
      <c r="D426" t="s">
        <v>20</v>
      </c>
      <c r="E426">
        <v>1267</v>
      </c>
    </row>
    <row r="427" spans="4:5">
      <c r="D427" t="s">
        <v>20</v>
      </c>
      <c r="E427">
        <v>1280</v>
      </c>
    </row>
    <row r="428" spans="4:5">
      <c r="D428" t="s">
        <v>20</v>
      </c>
      <c r="E428">
        <v>1297</v>
      </c>
    </row>
    <row r="429" spans="4:5">
      <c r="D429" t="s">
        <v>20</v>
      </c>
      <c r="E429">
        <v>1345</v>
      </c>
    </row>
    <row r="430" spans="4:5">
      <c r="D430" t="s">
        <v>20</v>
      </c>
      <c r="E430">
        <v>1354</v>
      </c>
    </row>
    <row r="431" spans="4:5">
      <c r="D431" t="s">
        <v>20</v>
      </c>
      <c r="E431">
        <v>1385</v>
      </c>
    </row>
    <row r="432" spans="4:5">
      <c r="D432" t="s">
        <v>20</v>
      </c>
      <c r="E432">
        <v>1396</v>
      </c>
    </row>
    <row r="433" spans="4:5">
      <c r="D433" t="s">
        <v>20</v>
      </c>
      <c r="E433">
        <v>1396</v>
      </c>
    </row>
    <row r="434" spans="4:5">
      <c r="D434" t="s">
        <v>20</v>
      </c>
      <c r="E434">
        <v>1425</v>
      </c>
    </row>
    <row r="435" spans="4:5">
      <c r="D435" t="s">
        <v>20</v>
      </c>
      <c r="E435">
        <v>1442</v>
      </c>
    </row>
    <row r="436" spans="4:5">
      <c r="D436" t="s">
        <v>20</v>
      </c>
      <c r="E436">
        <v>1460</v>
      </c>
    </row>
    <row r="437" spans="4:5">
      <c r="D437" t="s">
        <v>20</v>
      </c>
      <c r="E437">
        <v>1467</v>
      </c>
    </row>
    <row r="438" spans="4:5">
      <c r="D438" t="s">
        <v>20</v>
      </c>
      <c r="E438">
        <v>1470</v>
      </c>
    </row>
    <row r="439" spans="4:5">
      <c r="D439" t="s">
        <v>20</v>
      </c>
      <c r="E439">
        <v>1518</v>
      </c>
    </row>
    <row r="440" spans="4:5">
      <c r="D440" t="s">
        <v>20</v>
      </c>
      <c r="E440">
        <v>1539</v>
      </c>
    </row>
    <row r="441" spans="4:5">
      <c r="D441" t="s">
        <v>20</v>
      </c>
      <c r="E441">
        <v>1548</v>
      </c>
    </row>
    <row r="442" spans="4:5">
      <c r="D442" t="s">
        <v>20</v>
      </c>
      <c r="E442">
        <v>1559</v>
      </c>
    </row>
    <row r="443" spans="4:5">
      <c r="D443" t="s">
        <v>20</v>
      </c>
      <c r="E443">
        <v>1561</v>
      </c>
    </row>
    <row r="444" spans="4:5">
      <c r="D444" t="s">
        <v>20</v>
      </c>
      <c r="E444">
        <v>1572</v>
      </c>
    </row>
    <row r="445" spans="4:5">
      <c r="D445" t="s">
        <v>20</v>
      </c>
      <c r="E445">
        <v>1573</v>
      </c>
    </row>
    <row r="446" spans="4:5">
      <c r="D446" t="s">
        <v>20</v>
      </c>
      <c r="E446">
        <v>1600</v>
      </c>
    </row>
    <row r="447" spans="4:5">
      <c r="D447" t="s">
        <v>20</v>
      </c>
      <c r="E447">
        <v>1604</v>
      </c>
    </row>
    <row r="448" spans="4:5">
      <c r="D448" t="s">
        <v>20</v>
      </c>
      <c r="E448">
        <v>1605</v>
      </c>
    </row>
    <row r="449" spans="4:5">
      <c r="D449" t="s">
        <v>20</v>
      </c>
      <c r="E449">
        <v>1606</v>
      </c>
    </row>
    <row r="450" spans="4:5">
      <c r="D450" t="s">
        <v>20</v>
      </c>
      <c r="E450">
        <v>1613</v>
      </c>
    </row>
    <row r="451" spans="4:5">
      <c r="D451" t="s">
        <v>20</v>
      </c>
      <c r="E451">
        <v>1621</v>
      </c>
    </row>
    <row r="452" spans="4:5">
      <c r="D452" t="s">
        <v>20</v>
      </c>
      <c r="E452">
        <v>1629</v>
      </c>
    </row>
    <row r="453" spans="4:5">
      <c r="D453" t="s">
        <v>20</v>
      </c>
      <c r="E453">
        <v>1681</v>
      </c>
    </row>
    <row r="454" spans="4:5">
      <c r="D454" t="s">
        <v>20</v>
      </c>
      <c r="E454">
        <v>1684</v>
      </c>
    </row>
    <row r="455" spans="4:5">
      <c r="D455" t="s">
        <v>20</v>
      </c>
      <c r="E455">
        <v>1690</v>
      </c>
    </row>
    <row r="456" spans="4:5">
      <c r="D456" t="s">
        <v>20</v>
      </c>
      <c r="E456">
        <v>1697</v>
      </c>
    </row>
    <row r="457" spans="4:5">
      <c r="D457" t="s">
        <v>20</v>
      </c>
      <c r="E457">
        <v>1703</v>
      </c>
    </row>
    <row r="458" spans="4:5">
      <c r="D458" t="s">
        <v>20</v>
      </c>
      <c r="E458">
        <v>1713</v>
      </c>
    </row>
    <row r="459" spans="4:5">
      <c r="D459" t="s">
        <v>20</v>
      </c>
      <c r="E459">
        <v>1773</v>
      </c>
    </row>
    <row r="460" spans="4:5">
      <c r="D460" t="s">
        <v>20</v>
      </c>
      <c r="E460">
        <v>1782</v>
      </c>
    </row>
    <row r="461" spans="4:5">
      <c r="D461" t="s">
        <v>20</v>
      </c>
      <c r="E461">
        <v>1784</v>
      </c>
    </row>
    <row r="462" spans="4:5">
      <c r="D462" t="s">
        <v>20</v>
      </c>
      <c r="E462">
        <v>1785</v>
      </c>
    </row>
    <row r="463" spans="4:5">
      <c r="D463" t="s">
        <v>20</v>
      </c>
      <c r="E463">
        <v>1797</v>
      </c>
    </row>
    <row r="464" spans="4:5">
      <c r="D464" t="s">
        <v>20</v>
      </c>
      <c r="E464">
        <v>1815</v>
      </c>
    </row>
    <row r="465" spans="4:5">
      <c r="D465" t="s">
        <v>20</v>
      </c>
      <c r="E465">
        <v>1821</v>
      </c>
    </row>
    <row r="466" spans="4:5">
      <c r="D466" t="s">
        <v>20</v>
      </c>
      <c r="E466">
        <v>1866</v>
      </c>
    </row>
    <row r="467" spans="4:5">
      <c r="D467" t="s">
        <v>20</v>
      </c>
      <c r="E467">
        <v>1884</v>
      </c>
    </row>
    <row r="468" spans="4:5">
      <c r="D468" t="s">
        <v>20</v>
      </c>
      <c r="E468">
        <v>1887</v>
      </c>
    </row>
    <row r="469" spans="4:5">
      <c r="D469" t="s">
        <v>20</v>
      </c>
      <c r="E469">
        <v>1894</v>
      </c>
    </row>
    <row r="470" spans="4:5">
      <c r="D470" t="s">
        <v>20</v>
      </c>
      <c r="E470">
        <v>1902</v>
      </c>
    </row>
    <row r="471" spans="4:5">
      <c r="D471" t="s">
        <v>20</v>
      </c>
      <c r="E471">
        <v>1917</v>
      </c>
    </row>
    <row r="472" spans="4:5">
      <c r="D472" t="s">
        <v>20</v>
      </c>
      <c r="E472">
        <v>1965</v>
      </c>
    </row>
    <row r="473" spans="4:5">
      <c r="D473" t="s">
        <v>20</v>
      </c>
      <c r="E473">
        <v>1989</v>
      </c>
    </row>
    <row r="474" spans="4:5">
      <c r="D474" t="s">
        <v>20</v>
      </c>
      <c r="E474">
        <v>1991</v>
      </c>
    </row>
    <row r="475" spans="4:5">
      <c r="D475" t="s">
        <v>20</v>
      </c>
      <c r="E475">
        <v>2013</v>
      </c>
    </row>
    <row r="476" spans="4:5">
      <c r="D476" t="s">
        <v>20</v>
      </c>
      <c r="E476">
        <v>2038</v>
      </c>
    </row>
    <row r="477" spans="4:5">
      <c r="D477" t="s">
        <v>20</v>
      </c>
      <c r="E477">
        <v>2043</v>
      </c>
    </row>
    <row r="478" spans="4:5">
      <c r="D478" t="s">
        <v>20</v>
      </c>
      <c r="E478">
        <v>2053</v>
      </c>
    </row>
    <row r="479" spans="4:5">
      <c r="D479" t="s">
        <v>20</v>
      </c>
      <c r="E479">
        <v>2080</v>
      </c>
    </row>
    <row r="480" spans="4:5">
      <c r="D480" t="s">
        <v>20</v>
      </c>
      <c r="E480">
        <v>2100</v>
      </c>
    </row>
    <row r="481" spans="4:5">
      <c r="D481" t="s">
        <v>20</v>
      </c>
      <c r="E481">
        <v>2105</v>
      </c>
    </row>
    <row r="482" spans="4:5">
      <c r="D482" t="s">
        <v>20</v>
      </c>
      <c r="E482">
        <v>2106</v>
      </c>
    </row>
    <row r="483" spans="4:5">
      <c r="D483" t="s">
        <v>20</v>
      </c>
      <c r="E483">
        <v>2107</v>
      </c>
    </row>
    <row r="484" spans="4:5">
      <c r="D484" t="s">
        <v>20</v>
      </c>
      <c r="E484">
        <v>2120</v>
      </c>
    </row>
    <row r="485" spans="4:5">
      <c r="D485" t="s">
        <v>20</v>
      </c>
      <c r="E485">
        <v>2144</v>
      </c>
    </row>
    <row r="486" spans="4:5">
      <c r="D486" t="s">
        <v>20</v>
      </c>
      <c r="E486">
        <v>2188</v>
      </c>
    </row>
    <row r="487" spans="4:5">
      <c r="D487" t="s">
        <v>20</v>
      </c>
      <c r="E487">
        <v>2218</v>
      </c>
    </row>
    <row r="488" spans="4:5">
      <c r="D488" t="s">
        <v>20</v>
      </c>
      <c r="E488">
        <v>2220</v>
      </c>
    </row>
    <row r="489" spans="4:5">
      <c r="D489" t="s">
        <v>20</v>
      </c>
      <c r="E489">
        <v>2230</v>
      </c>
    </row>
    <row r="490" spans="4:5">
      <c r="D490" t="s">
        <v>20</v>
      </c>
      <c r="E490">
        <v>2237</v>
      </c>
    </row>
    <row r="491" spans="4:5">
      <c r="D491" t="s">
        <v>20</v>
      </c>
      <c r="E491">
        <v>2261</v>
      </c>
    </row>
    <row r="492" spans="4:5">
      <c r="D492" t="s">
        <v>20</v>
      </c>
      <c r="E492">
        <v>2266</v>
      </c>
    </row>
    <row r="493" spans="4:5">
      <c r="D493" t="s">
        <v>20</v>
      </c>
      <c r="E493">
        <v>2283</v>
      </c>
    </row>
    <row r="494" spans="4:5">
      <c r="D494" t="s">
        <v>20</v>
      </c>
      <c r="E494">
        <v>2289</v>
      </c>
    </row>
    <row r="495" spans="4:5">
      <c r="D495" t="s">
        <v>20</v>
      </c>
      <c r="E495">
        <v>2293</v>
      </c>
    </row>
    <row r="496" spans="4:5">
      <c r="D496" t="s">
        <v>20</v>
      </c>
      <c r="E496">
        <v>2320</v>
      </c>
    </row>
    <row r="497" spans="4:5">
      <c r="D497" t="s">
        <v>20</v>
      </c>
      <c r="E497">
        <v>2326</v>
      </c>
    </row>
    <row r="498" spans="4:5">
      <c r="D498" t="s">
        <v>20</v>
      </c>
      <c r="E498">
        <v>2331</v>
      </c>
    </row>
    <row r="499" spans="4:5">
      <c r="D499" t="s">
        <v>20</v>
      </c>
      <c r="E499">
        <v>2346</v>
      </c>
    </row>
    <row r="500" spans="4:5">
      <c r="D500" t="s">
        <v>20</v>
      </c>
      <c r="E500">
        <v>2353</v>
      </c>
    </row>
    <row r="501" spans="4:5">
      <c r="D501" t="s">
        <v>20</v>
      </c>
      <c r="E501">
        <v>2409</v>
      </c>
    </row>
    <row r="502" spans="4:5">
      <c r="D502" t="s">
        <v>20</v>
      </c>
      <c r="E502">
        <v>2414</v>
      </c>
    </row>
    <row r="503" spans="4:5">
      <c r="D503" t="s">
        <v>20</v>
      </c>
      <c r="E503">
        <v>2431</v>
      </c>
    </row>
    <row r="504" spans="4:5">
      <c r="D504" t="s">
        <v>20</v>
      </c>
      <c r="E504">
        <v>2436</v>
      </c>
    </row>
    <row r="505" spans="4:5">
      <c r="D505" t="s">
        <v>20</v>
      </c>
      <c r="E505">
        <v>2441</v>
      </c>
    </row>
    <row r="506" spans="4:5">
      <c r="D506" t="s">
        <v>20</v>
      </c>
      <c r="E506">
        <v>2443</v>
      </c>
    </row>
    <row r="507" spans="4:5">
      <c r="D507" t="s">
        <v>20</v>
      </c>
      <c r="E507">
        <v>2443</v>
      </c>
    </row>
    <row r="508" spans="4:5">
      <c r="D508" t="s">
        <v>20</v>
      </c>
      <c r="E508">
        <v>2468</v>
      </c>
    </row>
    <row r="509" spans="4:5">
      <c r="D509" t="s">
        <v>20</v>
      </c>
      <c r="E509">
        <v>2475</v>
      </c>
    </row>
    <row r="510" spans="4:5">
      <c r="D510" t="s">
        <v>20</v>
      </c>
      <c r="E510">
        <v>2489</v>
      </c>
    </row>
    <row r="511" spans="4:5">
      <c r="D511" t="s">
        <v>20</v>
      </c>
      <c r="E511">
        <v>2506</v>
      </c>
    </row>
    <row r="512" spans="4:5">
      <c r="D512" t="s">
        <v>20</v>
      </c>
      <c r="E512">
        <v>2526</v>
      </c>
    </row>
    <row r="513" spans="4:5">
      <c r="D513" t="s">
        <v>20</v>
      </c>
      <c r="E513">
        <v>2528</v>
      </c>
    </row>
    <row r="514" spans="4:5">
      <c r="D514" t="s">
        <v>20</v>
      </c>
      <c r="E514">
        <v>2551</v>
      </c>
    </row>
    <row r="515" spans="4:5">
      <c r="D515" t="s">
        <v>20</v>
      </c>
      <c r="E515">
        <v>2662</v>
      </c>
    </row>
    <row r="516" spans="4:5">
      <c r="D516" t="s">
        <v>20</v>
      </c>
      <c r="E516">
        <v>2673</v>
      </c>
    </row>
    <row r="517" spans="4:5">
      <c r="D517" t="s">
        <v>20</v>
      </c>
      <c r="E517">
        <v>2693</v>
      </c>
    </row>
    <row r="518" spans="4:5">
      <c r="D518" t="s">
        <v>20</v>
      </c>
      <c r="E518">
        <v>2725</v>
      </c>
    </row>
    <row r="519" spans="4:5">
      <c r="D519" t="s">
        <v>20</v>
      </c>
      <c r="E519">
        <v>2739</v>
      </c>
    </row>
    <row r="520" spans="4:5">
      <c r="D520" t="s">
        <v>20</v>
      </c>
      <c r="E520">
        <v>2756</v>
      </c>
    </row>
    <row r="521" spans="4:5">
      <c r="D521" t="s">
        <v>20</v>
      </c>
      <c r="E521">
        <v>2768</v>
      </c>
    </row>
    <row r="522" spans="4:5">
      <c r="D522" t="s">
        <v>20</v>
      </c>
      <c r="E522">
        <v>2805</v>
      </c>
    </row>
    <row r="523" spans="4:5">
      <c r="D523" t="s">
        <v>20</v>
      </c>
      <c r="E523">
        <v>2857</v>
      </c>
    </row>
    <row r="524" spans="4:5">
      <c r="D524" t="s">
        <v>20</v>
      </c>
      <c r="E524">
        <v>2875</v>
      </c>
    </row>
    <row r="525" spans="4:5">
      <c r="D525" t="s">
        <v>20</v>
      </c>
      <c r="E525">
        <v>2893</v>
      </c>
    </row>
    <row r="526" spans="4:5">
      <c r="D526" t="s">
        <v>20</v>
      </c>
      <c r="E526">
        <v>2985</v>
      </c>
    </row>
    <row r="527" spans="4:5">
      <c r="D527" t="s">
        <v>20</v>
      </c>
      <c r="E527">
        <v>3016</v>
      </c>
    </row>
    <row r="528" spans="4:5">
      <c r="D528" t="s">
        <v>20</v>
      </c>
      <c r="E528">
        <v>3036</v>
      </c>
    </row>
    <row r="529" spans="4:5">
      <c r="D529" t="s">
        <v>20</v>
      </c>
      <c r="E529">
        <v>3059</v>
      </c>
    </row>
    <row r="530" spans="4:5">
      <c r="D530" t="s">
        <v>20</v>
      </c>
      <c r="E530">
        <v>3063</v>
      </c>
    </row>
    <row r="531" spans="4:5">
      <c r="D531" t="s">
        <v>20</v>
      </c>
      <c r="E531">
        <v>3116</v>
      </c>
    </row>
    <row r="532" spans="4:5">
      <c r="D532" t="s">
        <v>20</v>
      </c>
      <c r="E532">
        <v>3131</v>
      </c>
    </row>
    <row r="533" spans="4:5">
      <c r="D533" t="s">
        <v>20</v>
      </c>
      <c r="E533">
        <v>3177</v>
      </c>
    </row>
    <row r="534" spans="4:5">
      <c r="D534" t="s">
        <v>20</v>
      </c>
      <c r="E534">
        <v>3205</v>
      </c>
    </row>
    <row r="535" spans="4:5">
      <c r="D535" t="s">
        <v>20</v>
      </c>
      <c r="E535">
        <v>3272</v>
      </c>
    </row>
    <row r="536" spans="4:5">
      <c r="D536" t="s">
        <v>20</v>
      </c>
      <c r="E536">
        <v>3308</v>
      </c>
    </row>
    <row r="537" spans="4:5">
      <c r="D537" t="s">
        <v>20</v>
      </c>
      <c r="E537">
        <v>3318</v>
      </c>
    </row>
    <row r="538" spans="4:5">
      <c r="D538" t="s">
        <v>20</v>
      </c>
      <c r="E538">
        <v>3376</v>
      </c>
    </row>
    <row r="539" spans="4:5">
      <c r="D539" t="s">
        <v>20</v>
      </c>
      <c r="E539">
        <v>3388</v>
      </c>
    </row>
    <row r="540" spans="4:5">
      <c r="D540" t="s">
        <v>20</v>
      </c>
      <c r="E540">
        <v>3533</v>
      </c>
    </row>
    <row r="541" spans="4:5">
      <c r="D541" t="s">
        <v>20</v>
      </c>
      <c r="E541">
        <v>3537</v>
      </c>
    </row>
    <row r="542" spans="4:5">
      <c r="D542" t="s">
        <v>20</v>
      </c>
      <c r="E542">
        <v>3594</v>
      </c>
    </row>
    <row r="543" spans="4:5">
      <c r="D543" t="s">
        <v>20</v>
      </c>
      <c r="E543">
        <v>3596</v>
      </c>
    </row>
    <row r="544" spans="4:5">
      <c r="D544" t="s">
        <v>20</v>
      </c>
      <c r="E544">
        <v>3657</v>
      </c>
    </row>
    <row r="545" spans="4:5">
      <c r="D545" t="s">
        <v>20</v>
      </c>
      <c r="E545">
        <v>3727</v>
      </c>
    </row>
    <row r="546" spans="4:5">
      <c r="D546" t="s">
        <v>20</v>
      </c>
      <c r="E546">
        <v>3742</v>
      </c>
    </row>
    <row r="547" spans="4:5">
      <c r="D547" t="s">
        <v>20</v>
      </c>
      <c r="E547">
        <v>3777</v>
      </c>
    </row>
    <row r="548" spans="4:5">
      <c r="D548" t="s">
        <v>20</v>
      </c>
      <c r="E548">
        <v>3934</v>
      </c>
    </row>
    <row r="549" spans="4:5">
      <c r="D549" t="s">
        <v>20</v>
      </c>
      <c r="E549">
        <v>4006</v>
      </c>
    </row>
    <row r="550" spans="4:5">
      <c r="D550" t="s">
        <v>20</v>
      </c>
      <c r="E550">
        <v>4065</v>
      </c>
    </row>
    <row r="551" spans="4:5">
      <c r="D551" t="s">
        <v>20</v>
      </c>
      <c r="E551">
        <v>4233</v>
      </c>
    </row>
    <row r="552" spans="4:5">
      <c r="D552" t="s">
        <v>20</v>
      </c>
      <c r="E552">
        <v>4289</v>
      </c>
    </row>
    <row r="553" spans="4:5">
      <c r="D553" t="s">
        <v>20</v>
      </c>
      <c r="E553">
        <v>4358</v>
      </c>
    </row>
    <row r="554" spans="4:5">
      <c r="D554" t="s">
        <v>20</v>
      </c>
      <c r="E554">
        <v>4498</v>
      </c>
    </row>
    <row r="555" spans="4:5">
      <c r="D555" t="s">
        <v>20</v>
      </c>
      <c r="E555">
        <v>4799</v>
      </c>
    </row>
    <row r="556" spans="4:5">
      <c r="D556" t="s">
        <v>20</v>
      </c>
      <c r="E556">
        <v>5139</v>
      </c>
    </row>
    <row r="557" spans="4:5">
      <c r="D557" t="s">
        <v>20</v>
      </c>
      <c r="E557">
        <v>5168</v>
      </c>
    </row>
    <row r="558" spans="4:5">
      <c r="D558" t="s">
        <v>20</v>
      </c>
      <c r="E558">
        <v>5180</v>
      </c>
    </row>
    <row r="559" spans="4:5">
      <c r="D559" t="s">
        <v>20</v>
      </c>
      <c r="E559">
        <v>5203</v>
      </c>
    </row>
    <row r="560" spans="4:5">
      <c r="D560" t="s">
        <v>20</v>
      </c>
      <c r="E560">
        <v>5419</v>
      </c>
    </row>
    <row r="561" spans="4:5">
      <c r="D561" t="s">
        <v>20</v>
      </c>
      <c r="E561">
        <v>5512</v>
      </c>
    </row>
    <row r="562" spans="4:5">
      <c r="D562" t="s">
        <v>20</v>
      </c>
      <c r="E562">
        <v>5880</v>
      </c>
    </row>
    <row r="563" spans="4:5">
      <c r="D563" t="s">
        <v>20</v>
      </c>
      <c r="E563">
        <v>5966</v>
      </c>
    </row>
    <row r="564" spans="4:5">
      <c r="D564" t="s">
        <v>20</v>
      </c>
      <c r="E564">
        <v>6212</v>
      </c>
    </row>
    <row r="565" spans="4:5">
      <c r="D565" t="s">
        <v>20</v>
      </c>
      <c r="E565">
        <v>6286</v>
      </c>
    </row>
    <row r="566" spans="4:5">
      <c r="D566" t="s">
        <v>20</v>
      </c>
      <c r="E566">
        <v>6406</v>
      </c>
    </row>
    <row r="567" spans="4:5">
      <c r="D567" t="s">
        <v>20</v>
      </c>
      <c r="E567">
        <v>6465</v>
      </c>
    </row>
    <row r="568" spans="4:5">
      <c r="D568" t="s">
        <v>20</v>
      </c>
      <c r="E568">
        <v>7295</v>
      </c>
    </row>
  </sheetData>
  <autoFilter ref="D3:E568" xr:uid="{498B8FAA-3B16-6448-9C3F-84E82955E11F}">
    <sortState xmlns:xlrd2="http://schemas.microsoft.com/office/spreadsheetml/2017/richdata2" ref="D4:E568">
      <sortCondition ref="E3:E568"/>
    </sortState>
  </autoFilter>
  <conditionalFormatting sqref="D3:D568">
    <cfRule type="containsText" dxfId="11" priority="1" operator="containsText" text="canceled">
      <formula>NOT(ISERROR(SEARCH("canceled",D3)))</formula>
    </cfRule>
    <cfRule type="containsText" dxfId="10" priority="2" operator="containsText" text="live">
      <formula>NOT(ISERROR(SEARCH("live",D3)))</formula>
    </cfRule>
    <cfRule type="containsText" dxfId="9" priority="3" operator="containsText" text="successful">
      <formula>NOT(ISERROR(SEARCH("successful",D3)))</formula>
    </cfRule>
    <cfRule type="containsText" dxfId="8" priority="4" operator="containsText" text="failed">
      <formula>NOT(ISERROR(SEARCH("failed",D3)))</formula>
    </cfRule>
    <cfRule type="containsText" dxfId="7" priority="5" operator="containsText" text="successful">
      <formula>NOT(ISERROR(SEARCH("successful",D3)))</formula>
    </cfRule>
    <cfRule type="containsText" dxfId="6" priority="6" operator="containsText" text="Failed">
      <formula>NOT(ISERROR(SEARCH("Failed",D3)))</formula>
    </cfRule>
  </conditionalFormatting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21E2-7FA6-D141-AFED-F9BDFFEC6FF7}">
  <dimension ref="D5:M369"/>
  <sheetViews>
    <sheetView workbookViewId="0">
      <selection activeCell="I12" sqref="I12"/>
    </sheetView>
  </sheetViews>
  <sheetFormatPr baseColWidth="10" defaultRowHeight="16"/>
  <cols>
    <col min="4" max="4" width="8.33203125" bestFit="1" customWidth="1"/>
    <col min="5" max="5" width="13" bestFit="1" customWidth="1"/>
    <col min="11" max="11" width="18.33203125" customWidth="1"/>
    <col min="12" max="12" width="16.33203125" customWidth="1"/>
  </cols>
  <sheetData>
    <row r="5" spans="4:13">
      <c r="D5" s="1" t="s">
        <v>4</v>
      </c>
      <c r="E5" s="1" t="s">
        <v>5</v>
      </c>
      <c r="H5" s="5" t="s">
        <v>2106</v>
      </c>
      <c r="I5" t="s">
        <v>2107</v>
      </c>
      <c r="J5" t="s">
        <v>2108</v>
      </c>
      <c r="K5" t="s">
        <v>2109</v>
      </c>
      <c r="L5" s="5" t="s">
        <v>2110</v>
      </c>
      <c r="M5" t="s">
        <v>2111</v>
      </c>
    </row>
    <row r="6" spans="4:13">
      <c r="D6" t="s">
        <v>14</v>
      </c>
      <c r="E6">
        <v>0</v>
      </c>
      <c r="H6" s="5">
        <f>ROUND(AVERAGE(Backersf),2)</f>
        <v>585.62</v>
      </c>
      <c r="I6">
        <f>ROUND(MEDIAN(Backersf),2)</f>
        <v>114.5</v>
      </c>
      <c r="J6">
        <f>ROUND(MIN(Backersf),2)</f>
        <v>0</v>
      </c>
      <c r="K6">
        <f>ROUND(MAX(Backersf),2)</f>
        <v>6080</v>
      </c>
      <c r="L6">
        <f>_xlfn.VAR.P(Backersf)</f>
        <v>921574.68174133555</v>
      </c>
      <c r="M6">
        <f>ROUND(_xlfn.STDEV.P(Backersf),2)</f>
        <v>959.99</v>
      </c>
    </row>
    <row r="7" spans="4:13">
      <c r="D7" t="s">
        <v>14</v>
      </c>
      <c r="E7">
        <v>0</v>
      </c>
    </row>
    <row r="8" spans="4:13">
      <c r="D8" t="s">
        <v>14</v>
      </c>
      <c r="E8">
        <v>1</v>
      </c>
    </row>
    <row r="9" spans="4:13">
      <c r="D9" t="s">
        <v>14</v>
      </c>
      <c r="E9">
        <v>1</v>
      </c>
    </row>
    <row r="10" spans="4:13">
      <c r="D10" t="s">
        <v>14</v>
      </c>
      <c r="E10">
        <v>1</v>
      </c>
    </row>
    <row r="11" spans="4:13">
      <c r="D11" t="s">
        <v>14</v>
      </c>
      <c r="E11">
        <v>1</v>
      </c>
    </row>
    <row r="12" spans="4:13">
      <c r="D12" t="s">
        <v>14</v>
      </c>
      <c r="E12">
        <v>1</v>
      </c>
    </row>
    <row r="13" spans="4:13">
      <c r="D13" t="s">
        <v>14</v>
      </c>
      <c r="E13">
        <v>1</v>
      </c>
    </row>
    <row r="14" spans="4:13">
      <c r="D14" t="s">
        <v>14</v>
      </c>
      <c r="E14">
        <v>1</v>
      </c>
    </row>
    <row r="15" spans="4:13">
      <c r="D15" t="s">
        <v>14</v>
      </c>
      <c r="E15">
        <v>1</v>
      </c>
    </row>
    <row r="16" spans="4:13">
      <c r="D16" t="s">
        <v>14</v>
      </c>
      <c r="E16">
        <v>1</v>
      </c>
    </row>
    <row r="17" spans="4:5">
      <c r="D17" t="s">
        <v>14</v>
      </c>
      <c r="E17">
        <v>1</v>
      </c>
    </row>
    <row r="18" spans="4:5">
      <c r="D18" t="s">
        <v>14</v>
      </c>
      <c r="E18">
        <v>1</v>
      </c>
    </row>
    <row r="19" spans="4:5">
      <c r="D19" t="s">
        <v>14</v>
      </c>
      <c r="E19">
        <v>1</v>
      </c>
    </row>
    <row r="20" spans="4:5">
      <c r="D20" t="s">
        <v>14</v>
      </c>
      <c r="E20">
        <v>1</v>
      </c>
    </row>
    <row r="21" spans="4:5">
      <c r="D21" t="s">
        <v>14</v>
      </c>
      <c r="E21">
        <v>1</v>
      </c>
    </row>
    <row r="22" spans="4:5">
      <c r="D22" t="s">
        <v>14</v>
      </c>
      <c r="E22">
        <v>1</v>
      </c>
    </row>
    <row r="23" spans="4:5">
      <c r="D23" t="s">
        <v>14</v>
      </c>
      <c r="E23">
        <v>1</v>
      </c>
    </row>
    <row r="24" spans="4:5">
      <c r="D24" t="s">
        <v>14</v>
      </c>
      <c r="E24">
        <v>1</v>
      </c>
    </row>
    <row r="25" spans="4:5">
      <c r="D25" t="s">
        <v>14</v>
      </c>
      <c r="E25">
        <v>5</v>
      </c>
    </row>
    <row r="26" spans="4:5">
      <c r="D26" t="s">
        <v>14</v>
      </c>
      <c r="E26">
        <v>5</v>
      </c>
    </row>
    <row r="27" spans="4:5">
      <c r="D27" t="s">
        <v>14</v>
      </c>
      <c r="E27">
        <v>6</v>
      </c>
    </row>
    <row r="28" spans="4:5">
      <c r="D28" t="s">
        <v>14</v>
      </c>
      <c r="E28">
        <v>7</v>
      </c>
    </row>
    <row r="29" spans="4:5">
      <c r="D29" t="s">
        <v>14</v>
      </c>
      <c r="E29">
        <v>7</v>
      </c>
    </row>
    <row r="30" spans="4:5">
      <c r="D30" t="s">
        <v>14</v>
      </c>
      <c r="E30">
        <v>9</v>
      </c>
    </row>
    <row r="31" spans="4:5">
      <c r="D31" t="s">
        <v>14</v>
      </c>
      <c r="E31">
        <v>9</v>
      </c>
    </row>
    <row r="32" spans="4:5">
      <c r="D32" t="s">
        <v>14</v>
      </c>
      <c r="E32">
        <v>10</v>
      </c>
    </row>
    <row r="33" spans="4:5">
      <c r="D33" t="s">
        <v>14</v>
      </c>
      <c r="E33">
        <v>10</v>
      </c>
    </row>
    <row r="34" spans="4:5">
      <c r="D34" t="s">
        <v>14</v>
      </c>
      <c r="E34">
        <v>10</v>
      </c>
    </row>
    <row r="35" spans="4:5">
      <c r="D35" t="s">
        <v>14</v>
      </c>
      <c r="E35">
        <v>10</v>
      </c>
    </row>
    <row r="36" spans="4:5">
      <c r="D36" t="s">
        <v>14</v>
      </c>
      <c r="E36">
        <v>12</v>
      </c>
    </row>
    <row r="37" spans="4:5">
      <c r="D37" t="s">
        <v>14</v>
      </c>
      <c r="E37">
        <v>12</v>
      </c>
    </row>
    <row r="38" spans="4:5">
      <c r="D38" t="s">
        <v>14</v>
      </c>
      <c r="E38">
        <v>13</v>
      </c>
    </row>
    <row r="39" spans="4:5">
      <c r="D39" t="s">
        <v>14</v>
      </c>
      <c r="E39">
        <v>13</v>
      </c>
    </row>
    <row r="40" spans="4:5">
      <c r="D40" t="s">
        <v>14</v>
      </c>
      <c r="E40">
        <v>14</v>
      </c>
    </row>
    <row r="41" spans="4:5">
      <c r="D41" t="s">
        <v>14</v>
      </c>
      <c r="E41">
        <v>14</v>
      </c>
    </row>
    <row r="42" spans="4:5">
      <c r="D42" t="s">
        <v>14</v>
      </c>
      <c r="E42">
        <v>15</v>
      </c>
    </row>
    <row r="43" spans="4:5">
      <c r="D43" t="s">
        <v>14</v>
      </c>
      <c r="E43">
        <v>15</v>
      </c>
    </row>
    <row r="44" spans="4:5">
      <c r="D44" t="s">
        <v>14</v>
      </c>
      <c r="E44">
        <v>15</v>
      </c>
    </row>
    <row r="45" spans="4:5">
      <c r="D45" t="s">
        <v>14</v>
      </c>
      <c r="E45">
        <v>15</v>
      </c>
    </row>
    <row r="46" spans="4:5">
      <c r="D46" t="s">
        <v>14</v>
      </c>
      <c r="E46">
        <v>15</v>
      </c>
    </row>
    <row r="47" spans="4:5">
      <c r="D47" t="s">
        <v>14</v>
      </c>
      <c r="E47">
        <v>15</v>
      </c>
    </row>
    <row r="48" spans="4:5">
      <c r="D48" t="s">
        <v>14</v>
      </c>
      <c r="E48">
        <v>16</v>
      </c>
    </row>
    <row r="49" spans="4:5">
      <c r="D49" t="s">
        <v>14</v>
      </c>
      <c r="E49">
        <v>16</v>
      </c>
    </row>
    <row r="50" spans="4:5">
      <c r="D50" t="s">
        <v>14</v>
      </c>
      <c r="E50">
        <v>16</v>
      </c>
    </row>
    <row r="51" spans="4:5">
      <c r="D51" t="s">
        <v>14</v>
      </c>
      <c r="E51">
        <v>16</v>
      </c>
    </row>
    <row r="52" spans="4:5">
      <c r="D52" t="s">
        <v>14</v>
      </c>
      <c r="E52">
        <v>17</v>
      </c>
    </row>
    <row r="53" spans="4:5">
      <c r="D53" t="s">
        <v>14</v>
      </c>
      <c r="E53">
        <v>17</v>
      </c>
    </row>
    <row r="54" spans="4:5">
      <c r="D54" t="s">
        <v>14</v>
      </c>
      <c r="E54">
        <v>17</v>
      </c>
    </row>
    <row r="55" spans="4:5">
      <c r="D55" t="s">
        <v>14</v>
      </c>
      <c r="E55">
        <v>18</v>
      </c>
    </row>
    <row r="56" spans="4:5">
      <c r="D56" t="s">
        <v>14</v>
      </c>
      <c r="E56">
        <v>18</v>
      </c>
    </row>
    <row r="57" spans="4:5">
      <c r="D57" t="s">
        <v>14</v>
      </c>
      <c r="E57">
        <v>19</v>
      </c>
    </row>
    <row r="58" spans="4:5">
      <c r="D58" t="s">
        <v>14</v>
      </c>
      <c r="E58">
        <v>19</v>
      </c>
    </row>
    <row r="59" spans="4:5">
      <c r="D59" t="s">
        <v>14</v>
      </c>
      <c r="E59">
        <v>19</v>
      </c>
    </row>
    <row r="60" spans="4:5">
      <c r="D60" t="s">
        <v>14</v>
      </c>
      <c r="E60">
        <v>21</v>
      </c>
    </row>
    <row r="61" spans="4:5">
      <c r="D61" t="s">
        <v>14</v>
      </c>
      <c r="E61">
        <v>21</v>
      </c>
    </row>
    <row r="62" spans="4:5">
      <c r="D62" t="s">
        <v>14</v>
      </c>
      <c r="E62">
        <v>21</v>
      </c>
    </row>
    <row r="63" spans="4:5">
      <c r="D63" t="s">
        <v>14</v>
      </c>
      <c r="E63">
        <v>22</v>
      </c>
    </row>
    <row r="64" spans="4:5">
      <c r="D64" t="s">
        <v>14</v>
      </c>
      <c r="E64">
        <v>23</v>
      </c>
    </row>
    <row r="65" spans="4:5">
      <c r="D65" t="s">
        <v>14</v>
      </c>
      <c r="E65">
        <v>24</v>
      </c>
    </row>
    <row r="66" spans="4:5">
      <c r="D66" t="s">
        <v>14</v>
      </c>
      <c r="E66">
        <v>24</v>
      </c>
    </row>
    <row r="67" spans="4:5">
      <c r="D67" t="s">
        <v>14</v>
      </c>
      <c r="E67">
        <v>24</v>
      </c>
    </row>
    <row r="68" spans="4:5">
      <c r="D68" t="s">
        <v>14</v>
      </c>
      <c r="E68">
        <v>25</v>
      </c>
    </row>
    <row r="69" spans="4:5">
      <c r="D69" t="s">
        <v>14</v>
      </c>
      <c r="E69">
        <v>25</v>
      </c>
    </row>
    <row r="70" spans="4:5">
      <c r="D70" t="s">
        <v>14</v>
      </c>
      <c r="E70">
        <v>26</v>
      </c>
    </row>
    <row r="71" spans="4:5">
      <c r="D71" t="s">
        <v>14</v>
      </c>
      <c r="E71">
        <v>26</v>
      </c>
    </row>
    <row r="72" spans="4:5">
      <c r="D72" t="s">
        <v>14</v>
      </c>
      <c r="E72">
        <v>26</v>
      </c>
    </row>
    <row r="73" spans="4:5">
      <c r="D73" t="s">
        <v>14</v>
      </c>
      <c r="E73">
        <v>27</v>
      </c>
    </row>
    <row r="74" spans="4:5">
      <c r="D74" t="s">
        <v>14</v>
      </c>
      <c r="E74">
        <v>27</v>
      </c>
    </row>
    <row r="75" spans="4:5">
      <c r="D75" t="s">
        <v>14</v>
      </c>
      <c r="E75">
        <v>29</v>
      </c>
    </row>
    <row r="76" spans="4:5">
      <c r="D76" t="s">
        <v>14</v>
      </c>
      <c r="E76">
        <v>30</v>
      </c>
    </row>
    <row r="77" spans="4:5">
      <c r="D77" t="s">
        <v>14</v>
      </c>
      <c r="E77">
        <v>30</v>
      </c>
    </row>
    <row r="78" spans="4:5">
      <c r="D78" t="s">
        <v>14</v>
      </c>
      <c r="E78">
        <v>31</v>
      </c>
    </row>
    <row r="79" spans="4:5">
      <c r="D79" t="s">
        <v>14</v>
      </c>
      <c r="E79">
        <v>31</v>
      </c>
    </row>
    <row r="80" spans="4:5">
      <c r="D80" t="s">
        <v>14</v>
      </c>
      <c r="E80">
        <v>31</v>
      </c>
    </row>
    <row r="81" spans="4:5">
      <c r="D81" t="s">
        <v>14</v>
      </c>
      <c r="E81">
        <v>31</v>
      </c>
    </row>
    <row r="82" spans="4:5">
      <c r="D82" t="s">
        <v>14</v>
      </c>
      <c r="E82">
        <v>31</v>
      </c>
    </row>
    <row r="83" spans="4:5">
      <c r="D83" t="s">
        <v>14</v>
      </c>
      <c r="E83">
        <v>32</v>
      </c>
    </row>
    <row r="84" spans="4:5">
      <c r="D84" t="s">
        <v>14</v>
      </c>
      <c r="E84">
        <v>32</v>
      </c>
    </row>
    <row r="85" spans="4:5">
      <c r="D85" t="s">
        <v>14</v>
      </c>
      <c r="E85">
        <v>33</v>
      </c>
    </row>
    <row r="86" spans="4:5">
      <c r="D86" t="s">
        <v>14</v>
      </c>
      <c r="E86">
        <v>33</v>
      </c>
    </row>
    <row r="87" spans="4:5">
      <c r="D87" t="s">
        <v>14</v>
      </c>
      <c r="E87">
        <v>33</v>
      </c>
    </row>
    <row r="88" spans="4:5">
      <c r="D88" t="s">
        <v>14</v>
      </c>
      <c r="E88">
        <v>34</v>
      </c>
    </row>
    <row r="89" spans="4:5">
      <c r="D89" t="s">
        <v>14</v>
      </c>
      <c r="E89">
        <v>35</v>
      </c>
    </row>
    <row r="90" spans="4:5">
      <c r="D90" t="s">
        <v>14</v>
      </c>
      <c r="E90">
        <v>35</v>
      </c>
    </row>
    <row r="91" spans="4:5">
      <c r="D91" t="s">
        <v>14</v>
      </c>
      <c r="E91">
        <v>35</v>
      </c>
    </row>
    <row r="92" spans="4:5">
      <c r="D92" t="s">
        <v>14</v>
      </c>
      <c r="E92">
        <v>36</v>
      </c>
    </row>
    <row r="93" spans="4:5">
      <c r="D93" t="s">
        <v>14</v>
      </c>
      <c r="E93">
        <v>37</v>
      </c>
    </row>
    <row r="94" spans="4:5">
      <c r="D94" t="s">
        <v>14</v>
      </c>
      <c r="E94">
        <v>37</v>
      </c>
    </row>
    <row r="95" spans="4:5">
      <c r="D95" t="s">
        <v>14</v>
      </c>
      <c r="E95">
        <v>37</v>
      </c>
    </row>
    <row r="96" spans="4:5">
      <c r="D96" t="s">
        <v>14</v>
      </c>
      <c r="E96">
        <v>38</v>
      </c>
    </row>
    <row r="97" spans="4:5">
      <c r="D97" t="s">
        <v>14</v>
      </c>
      <c r="E97">
        <v>38</v>
      </c>
    </row>
    <row r="98" spans="4:5">
      <c r="D98" t="s">
        <v>14</v>
      </c>
      <c r="E98">
        <v>38</v>
      </c>
    </row>
    <row r="99" spans="4:5">
      <c r="D99" t="s">
        <v>14</v>
      </c>
      <c r="E99">
        <v>39</v>
      </c>
    </row>
    <row r="100" spans="4:5">
      <c r="D100" t="s">
        <v>14</v>
      </c>
      <c r="E100">
        <v>40</v>
      </c>
    </row>
    <row r="101" spans="4:5">
      <c r="D101" t="s">
        <v>14</v>
      </c>
      <c r="E101">
        <v>40</v>
      </c>
    </row>
    <row r="102" spans="4:5">
      <c r="D102" t="s">
        <v>14</v>
      </c>
      <c r="E102">
        <v>40</v>
      </c>
    </row>
    <row r="103" spans="4:5">
      <c r="D103" t="s">
        <v>14</v>
      </c>
      <c r="E103">
        <v>41</v>
      </c>
    </row>
    <row r="104" spans="4:5">
      <c r="D104" t="s">
        <v>14</v>
      </c>
      <c r="E104">
        <v>41</v>
      </c>
    </row>
    <row r="105" spans="4:5">
      <c r="D105" t="s">
        <v>14</v>
      </c>
      <c r="E105">
        <v>42</v>
      </c>
    </row>
    <row r="106" spans="4:5">
      <c r="D106" t="s">
        <v>14</v>
      </c>
      <c r="E106">
        <v>44</v>
      </c>
    </row>
    <row r="107" spans="4:5">
      <c r="D107" t="s">
        <v>14</v>
      </c>
      <c r="E107">
        <v>44</v>
      </c>
    </row>
    <row r="108" spans="4:5">
      <c r="D108" t="s">
        <v>14</v>
      </c>
      <c r="E108">
        <v>45</v>
      </c>
    </row>
    <row r="109" spans="4:5">
      <c r="D109" t="s">
        <v>14</v>
      </c>
      <c r="E109">
        <v>46</v>
      </c>
    </row>
    <row r="110" spans="4:5">
      <c r="D110" t="s">
        <v>14</v>
      </c>
      <c r="E110">
        <v>47</v>
      </c>
    </row>
    <row r="111" spans="4:5">
      <c r="D111" t="s">
        <v>14</v>
      </c>
      <c r="E111">
        <v>48</v>
      </c>
    </row>
    <row r="112" spans="4:5">
      <c r="D112" t="s">
        <v>14</v>
      </c>
      <c r="E112">
        <v>49</v>
      </c>
    </row>
    <row r="113" spans="4:5">
      <c r="D113" t="s">
        <v>14</v>
      </c>
      <c r="E113">
        <v>49</v>
      </c>
    </row>
    <row r="114" spans="4:5">
      <c r="D114" t="s">
        <v>14</v>
      </c>
      <c r="E114">
        <v>52</v>
      </c>
    </row>
    <row r="115" spans="4:5">
      <c r="D115" t="s">
        <v>14</v>
      </c>
      <c r="E115">
        <v>53</v>
      </c>
    </row>
    <row r="116" spans="4:5">
      <c r="D116" t="s">
        <v>14</v>
      </c>
      <c r="E116">
        <v>54</v>
      </c>
    </row>
    <row r="117" spans="4:5">
      <c r="D117" t="s">
        <v>14</v>
      </c>
      <c r="E117">
        <v>55</v>
      </c>
    </row>
    <row r="118" spans="4:5">
      <c r="D118" t="s">
        <v>14</v>
      </c>
      <c r="E118">
        <v>55</v>
      </c>
    </row>
    <row r="119" spans="4:5">
      <c r="D119" t="s">
        <v>14</v>
      </c>
      <c r="E119">
        <v>56</v>
      </c>
    </row>
    <row r="120" spans="4:5">
      <c r="D120" t="s">
        <v>14</v>
      </c>
      <c r="E120">
        <v>56</v>
      </c>
    </row>
    <row r="121" spans="4:5">
      <c r="D121" t="s">
        <v>14</v>
      </c>
      <c r="E121">
        <v>57</v>
      </c>
    </row>
    <row r="122" spans="4:5">
      <c r="D122" t="s">
        <v>14</v>
      </c>
      <c r="E122">
        <v>57</v>
      </c>
    </row>
    <row r="123" spans="4:5">
      <c r="D123" t="s">
        <v>14</v>
      </c>
      <c r="E123">
        <v>58</v>
      </c>
    </row>
    <row r="124" spans="4:5">
      <c r="D124" t="s">
        <v>14</v>
      </c>
      <c r="E124">
        <v>60</v>
      </c>
    </row>
    <row r="125" spans="4:5">
      <c r="D125" t="s">
        <v>14</v>
      </c>
      <c r="E125">
        <v>62</v>
      </c>
    </row>
    <row r="126" spans="4:5">
      <c r="D126" t="s">
        <v>14</v>
      </c>
      <c r="E126">
        <v>62</v>
      </c>
    </row>
    <row r="127" spans="4:5">
      <c r="D127" t="s">
        <v>14</v>
      </c>
      <c r="E127">
        <v>63</v>
      </c>
    </row>
    <row r="128" spans="4:5">
      <c r="D128" t="s">
        <v>14</v>
      </c>
      <c r="E128">
        <v>63</v>
      </c>
    </row>
    <row r="129" spans="4:5">
      <c r="D129" t="s">
        <v>14</v>
      </c>
      <c r="E129">
        <v>64</v>
      </c>
    </row>
    <row r="130" spans="4:5">
      <c r="D130" t="s">
        <v>14</v>
      </c>
      <c r="E130">
        <v>64</v>
      </c>
    </row>
    <row r="131" spans="4:5">
      <c r="D131" t="s">
        <v>14</v>
      </c>
      <c r="E131">
        <v>64</v>
      </c>
    </row>
    <row r="132" spans="4:5">
      <c r="D132" t="s">
        <v>14</v>
      </c>
      <c r="E132">
        <v>64</v>
      </c>
    </row>
    <row r="133" spans="4:5">
      <c r="D133" t="s">
        <v>14</v>
      </c>
      <c r="E133">
        <v>65</v>
      </c>
    </row>
    <row r="134" spans="4:5">
      <c r="D134" t="s">
        <v>14</v>
      </c>
      <c r="E134">
        <v>65</v>
      </c>
    </row>
    <row r="135" spans="4:5">
      <c r="D135" t="s">
        <v>14</v>
      </c>
      <c r="E135">
        <v>67</v>
      </c>
    </row>
    <row r="136" spans="4:5">
      <c r="D136" t="s">
        <v>14</v>
      </c>
      <c r="E136">
        <v>67</v>
      </c>
    </row>
    <row r="137" spans="4:5">
      <c r="D137" t="s">
        <v>14</v>
      </c>
      <c r="E137">
        <v>67</v>
      </c>
    </row>
    <row r="138" spans="4:5">
      <c r="D138" t="s">
        <v>14</v>
      </c>
      <c r="E138">
        <v>67</v>
      </c>
    </row>
    <row r="139" spans="4:5">
      <c r="D139" t="s">
        <v>14</v>
      </c>
      <c r="E139">
        <v>67</v>
      </c>
    </row>
    <row r="140" spans="4:5">
      <c r="D140" t="s">
        <v>14</v>
      </c>
      <c r="E140">
        <v>67</v>
      </c>
    </row>
    <row r="141" spans="4:5">
      <c r="D141" t="s">
        <v>14</v>
      </c>
      <c r="E141">
        <v>67</v>
      </c>
    </row>
    <row r="142" spans="4:5">
      <c r="D142" t="s">
        <v>14</v>
      </c>
      <c r="E142">
        <v>70</v>
      </c>
    </row>
    <row r="143" spans="4:5">
      <c r="D143" t="s">
        <v>14</v>
      </c>
      <c r="E143">
        <v>71</v>
      </c>
    </row>
    <row r="144" spans="4:5">
      <c r="D144" t="s">
        <v>14</v>
      </c>
      <c r="E144">
        <v>73</v>
      </c>
    </row>
    <row r="145" spans="4:5">
      <c r="D145" t="s">
        <v>14</v>
      </c>
      <c r="E145">
        <v>73</v>
      </c>
    </row>
    <row r="146" spans="4:5">
      <c r="D146" t="s">
        <v>14</v>
      </c>
      <c r="E146">
        <v>75</v>
      </c>
    </row>
    <row r="147" spans="4:5">
      <c r="D147" t="s">
        <v>14</v>
      </c>
      <c r="E147">
        <v>75</v>
      </c>
    </row>
    <row r="148" spans="4:5">
      <c r="D148" t="s">
        <v>14</v>
      </c>
      <c r="E148">
        <v>75</v>
      </c>
    </row>
    <row r="149" spans="4:5">
      <c r="D149" t="s">
        <v>14</v>
      </c>
      <c r="E149">
        <v>75</v>
      </c>
    </row>
    <row r="150" spans="4:5">
      <c r="D150" t="s">
        <v>14</v>
      </c>
      <c r="E150">
        <v>76</v>
      </c>
    </row>
    <row r="151" spans="4:5">
      <c r="D151" t="s">
        <v>14</v>
      </c>
      <c r="E151">
        <v>77</v>
      </c>
    </row>
    <row r="152" spans="4:5">
      <c r="D152" t="s">
        <v>14</v>
      </c>
      <c r="E152">
        <v>77</v>
      </c>
    </row>
    <row r="153" spans="4:5">
      <c r="D153" t="s">
        <v>14</v>
      </c>
      <c r="E153">
        <v>77</v>
      </c>
    </row>
    <row r="154" spans="4:5">
      <c r="D154" t="s">
        <v>14</v>
      </c>
      <c r="E154">
        <v>78</v>
      </c>
    </row>
    <row r="155" spans="4:5">
      <c r="D155" t="s">
        <v>14</v>
      </c>
      <c r="E155">
        <v>78</v>
      </c>
    </row>
    <row r="156" spans="4:5">
      <c r="D156" t="s">
        <v>14</v>
      </c>
      <c r="E156">
        <v>79</v>
      </c>
    </row>
    <row r="157" spans="4:5">
      <c r="D157" t="s">
        <v>14</v>
      </c>
      <c r="E157">
        <v>80</v>
      </c>
    </row>
    <row r="158" spans="4:5">
      <c r="D158" t="s">
        <v>14</v>
      </c>
      <c r="E158">
        <v>80</v>
      </c>
    </row>
    <row r="159" spans="4:5">
      <c r="D159" t="s">
        <v>14</v>
      </c>
      <c r="E159">
        <v>82</v>
      </c>
    </row>
    <row r="160" spans="4:5">
      <c r="D160" t="s">
        <v>14</v>
      </c>
      <c r="E160">
        <v>83</v>
      </c>
    </row>
    <row r="161" spans="4:5">
      <c r="D161" t="s">
        <v>14</v>
      </c>
      <c r="E161">
        <v>83</v>
      </c>
    </row>
    <row r="162" spans="4:5">
      <c r="D162" t="s">
        <v>14</v>
      </c>
      <c r="E162">
        <v>84</v>
      </c>
    </row>
    <row r="163" spans="4:5">
      <c r="D163" t="s">
        <v>14</v>
      </c>
      <c r="E163">
        <v>86</v>
      </c>
    </row>
    <row r="164" spans="4:5">
      <c r="D164" t="s">
        <v>14</v>
      </c>
      <c r="E164">
        <v>86</v>
      </c>
    </row>
    <row r="165" spans="4:5">
      <c r="D165" t="s">
        <v>14</v>
      </c>
      <c r="E165">
        <v>86</v>
      </c>
    </row>
    <row r="166" spans="4:5">
      <c r="D166" t="s">
        <v>14</v>
      </c>
      <c r="E166">
        <v>87</v>
      </c>
    </row>
    <row r="167" spans="4:5">
      <c r="D167" t="s">
        <v>14</v>
      </c>
      <c r="E167">
        <v>88</v>
      </c>
    </row>
    <row r="168" spans="4:5">
      <c r="D168" t="s">
        <v>14</v>
      </c>
      <c r="E168">
        <v>91</v>
      </c>
    </row>
    <row r="169" spans="4:5">
      <c r="D169" t="s">
        <v>14</v>
      </c>
      <c r="E169">
        <v>92</v>
      </c>
    </row>
    <row r="170" spans="4:5">
      <c r="D170" t="s">
        <v>14</v>
      </c>
      <c r="E170">
        <v>92</v>
      </c>
    </row>
    <row r="171" spans="4:5">
      <c r="D171" t="s">
        <v>14</v>
      </c>
      <c r="E171">
        <v>92</v>
      </c>
    </row>
    <row r="172" spans="4:5">
      <c r="D172" t="s">
        <v>14</v>
      </c>
      <c r="E172">
        <v>94</v>
      </c>
    </row>
    <row r="173" spans="4:5">
      <c r="D173" t="s">
        <v>14</v>
      </c>
      <c r="E173">
        <v>94</v>
      </c>
    </row>
    <row r="174" spans="4:5">
      <c r="D174" t="s">
        <v>14</v>
      </c>
      <c r="E174">
        <v>100</v>
      </c>
    </row>
    <row r="175" spans="4:5">
      <c r="D175" t="s">
        <v>14</v>
      </c>
      <c r="E175">
        <v>101</v>
      </c>
    </row>
    <row r="176" spans="4:5">
      <c r="D176" t="s">
        <v>14</v>
      </c>
      <c r="E176">
        <v>102</v>
      </c>
    </row>
    <row r="177" spans="4:5">
      <c r="D177" t="s">
        <v>14</v>
      </c>
      <c r="E177">
        <v>104</v>
      </c>
    </row>
    <row r="178" spans="4:5">
      <c r="D178" t="s">
        <v>14</v>
      </c>
      <c r="E178">
        <v>105</v>
      </c>
    </row>
    <row r="179" spans="4:5">
      <c r="D179" t="s">
        <v>14</v>
      </c>
      <c r="E179">
        <v>105</v>
      </c>
    </row>
    <row r="180" spans="4:5">
      <c r="D180" t="s">
        <v>14</v>
      </c>
      <c r="E180">
        <v>106</v>
      </c>
    </row>
    <row r="181" spans="4:5">
      <c r="D181" t="s">
        <v>14</v>
      </c>
      <c r="E181">
        <v>107</v>
      </c>
    </row>
    <row r="182" spans="4:5">
      <c r="D182" t="s">
        <v>14</v>
      </c>
      <c r="E182">
        <v>108</v>
      </c>
    </row>
    <row r="183" spans="4:5">
      <c r="D183" t="s">
        <v>14</v>
      </c>
      <c r="E183">
        <v>111</v>
      </c>
    </row>
    <row r="184" spans="4:5">
      <c r="D184" t="s">
        <v>14</v>
      </c>
      <c r="E184">
        <v>112</v>
      </c>
    </row>
    <row r="185" spans="4:5">
      <c r="D185" t="s">
        <v>14</v>
      </c>
      <c r="E185">
        <v>112</v>
      </c>
    </row>
    <row r="186" spans="4:5">
      <c r="D186" t="s">
        <v>14</v>
      </c>
      <c r="E186">
        <v>113</v>
      </c>
    </row>
    <row r="187" spans="4:5">
      <c r="D187" t="s">
        <v>14</v>
      </c>
      <c r="E187">
        <v>114</v>
      </c>
    </row>
    <row r="188" spans="4:5">
      <c r="D188" t="s">
        <v>14</v>
      </c>
      <c r="E188">
        <v>115</v>
      </c>
    </row>
    <row r="189" spans="4:5">
      <c r="D189" t="s">
        <v>14</v>
      </c>
      <c r="E189">
        <v>117</v>
      </c>
    </row>
    <row r="190" spans="4:5">
      <c r="D190" t="s">
        <v>14</v>
      </c>
      <c r="E190">
        <v>118</v>
      </c>
    </row>
    <row r="191" spans="4:5">
      <c r="D191" t="s">
        <v>14</v>
      </c>
      <c r="E191">
        <v>120</v>
      </c>
    </row>
    <row r="192" spans="4:5">
      <c r="D192" t="s">
        <v>14</v>
      </c>
      <c r="E192">
        <v>120</v>
      </c>
    </row>
    <row r="193" spans="4:5">
      <c r="D193" t="s">
        <v>14</v>
      </c>
      <c r="E193">
        <v>121</v>
      </c>
    </row>
    <row r="194" spans="4:5">
      <c r="D194" t="s">
        <v>14</v>
      </c>
      <c r="E194">
        <v>127</v>
      </c>
    </row>
    <row r="195" spans="4:5">
      <c r="D195" t="s">
        <v>14</v>
      </c>
      <c r="E195">
        <v>128</v>
      </c>
    </row>
    <row r="196" spans="4:5">
      <c r="D196" t="s">
        <v>14</v>
      </c>
      <c r="E196">
        <v>130</v>
      </c>
    </row>
    <row r="197" spans="4:5">
      <c r="D197" t="s">
        <v>14</v>
      </c>
      <c r="E197">
        <v>131</v>
      </c>
    </row>
    <row r="198" spans="4:5">
      <c r="D198" t="s">
        <v>14</v>
      </c>
      <c r="E198">
        <v>132</v>
      </c>
    </row>
    <row r="199" spans="4:5">
      <c r="D199" t="s">
        <v>14</v>
      </c>
      <c r="E199">
        <v>133</v>
      </c>
    </row>
    <row r="200" spans="4:5">
      <c r="D200" t="s">
        <v>14</v>
      </c>
      <c r="E200">
        <v>133</v>
      </c>
    </row>
    <row r="201" spans="4:5">
      <c r="D201" t="s">
        <v>14</v>
      </c>
      <c r="E201">
        <v>136</v>
      </c>
    </row>
    <row r="202" spans="4:5">
      <c r="D202" t="s">
        <v>14</v>
      </c>
      <c r="E202">
        <v>137</v>
      </c>
    </row>
    <row r="203" spans="4:5">
      <c r="D203" t="s">
        <v>14</v>
      </c>
      <c r="E203">
        <v>141</v>
      </c>
    </row>
    <row r="204" spans="4:5">
      <c r="D204" t="s">
        <v>14</v>
      </c>
      <c r="E204">
        <v>143</v>
      </c>
    </row>
    <row r="205" spans="4:5">
      <c r="D205" t="s">
        <v>14</v>
      </c>
      <c r="E205">
        <v>147</v>
      </c>
    </row>
    <row r="206" spans="4:5">
      <c r="D206" t="s">
        <v>14</v>
      </c>
      <c r="E206">
        <v>151</v>
      </c>
    </row>
    <row r="207" spans="4:5">
      <c r="D207" t="s">
        <v>14</v>
      </c>
      <c r="E207">
        <v>154</v>
      </c>
    </row>
    <row r="208" spans="4:5">
      <c r="D208" t="s">
        <v>14</v>
      </c>
      <c r="E208">
        <v>156</v>
      </c>
    </row>
    <row r="209" spans="4:5">
      <c r="D209" t="s">
        <v>14</v>
      </c>
      <c r="E209">
        <v>157</v>
      </c>
    </row>
    <row r="210" spans="4:5">
      <c r="D210" t="s">
        <v>14</v>
      </c>
      <c r="E210">
        <v>162</v>
      </c>
    </row>
    <row r="211" spans="4:5">
      <c r="D211" t="s">
        <v>14</v>
      </c>
      <c r="E211">
        <v>168</v>
      </c>
    </row>
    <row r="212" spans="4:5">
      <c r="D212" t="s">
        <v>14</v>
      </c>
      <c r="E212">
        <v>180</v>
      </c>
    </row>
    <row r="213" spans="4:5">
      <c r="D213" t="s">
        <v>14</v>
      </c>
      <c r="E213">
        <v>181</v>
      </c>
    </row>
    <row r="214" spans="4:5">
      <c r="D214" t="s">
        <v>14</v>
      </c>
      <c r="E214">
        <v>183</v>
      </c>
    </row>
    <row r="215" spans="4:5">
      <c r="D215" t="s">
        <v>14</v>
      </c>
      <c r="E215">
        <v>186</v>
      </c>
    </row>
    <row r="216" spans="4:5">
      <c r="D216" t="s">
        <v>14</v>
      </c>
      <c r="E216">
        <v>191</v>
      </c>
    </row>
    <row r="217" spans="4:5">
      <c r="D217" t="s">
        <v>14</v>
      </c>
      <c r="E217">
        <v>191</v>
      </c>
    </row>
    <row r="218" spans="4:5">
      <c r="D218" t="s">
        <v>14</v>
      </c>
      <c r="E218">
        <v>200</v>
      </c>
    </row>
    <row r="219" spans="4:5">
      <c r="D219" t="s">
        <v>14</v>
      </c>
      <c r="E219">
        <v>210</v>
      </c>
    </row>
    <row r="220" spans="4:5">
      <c r="D220" t="s">
        <v>14</v>
      </c>
      <c r="E220">
        <v>210</v>
      </c>
    </row>
    <row r="221" spans="4:5">
      <c r="D221" t="s">
        <v>14</v>
      </c>
      <c r="E221">
        <v>225</v>
      </c>
    </row>
    <row r="222" spans="4:5">
      <c r="D222" t="s">
        <v>14</v>
      </c>
      <c r="E222">
        <v>226</v>
      </c>
    </row>
    <row r="223" spans="4:5">
      <c r="D223" t="s">
        <v>14</v>
      </c>
      <c r="E223">
        <v>243</v>
      </c>
    </row>
    <row r="224" spans="4:5">
      <c r="D224" t="s">
        <v>14</v>
      </c>
      <c r="E224">
        <v>243</v>
      </c>
    </row>
    <row r="225" spans="4:5">
      <c r="D225" t="s">
        <v>14</v>
      </c>
      <c r="E225">
        <v>245</v>
      </c>
    </row>
    <row r="226" spans="4:5">
      <c r="D226" t="s">
        <v>14</v>
      </c>
      <c r="E226">
        <v>245</v>
      </c>
    </row>
    <row r="227" spans="4:5">
      <c r="D227" t="s">
        <v>14</v>
      </c>
      <c r="E227">
        <v>248</v>
      </c>
    </row>
    <row r="228" spans="4:5">
      <c r="D228" t="s">
        <v>14</v>
      </c>
      <c r="E228">
        <v>252</v>
      </c>
    </row>
    <row r="229" spans="4:5">
      <c r="D229" t="s">
        <v>14</v>
      </c>
      <c r="E229">
        <v>253</v>
      </c>
    </row>
    <row r="230" spans="4:5">
      <c r="D230" t="s">
        <v>14</v>
      </c>
      <c r="E230">
        <v>257</v>
      </c>
    </row>
    <row r="231" spans="4:5">
      <c r="D231" t="s">
        <v>14</v>
      </c>
      <c r="E231">
        <v>263</v>
      </c>
    </row>
    <row r="232" spans="4:5">
      <c r="D232" t="s">
        <v>14</v>
      </c>
      <c r="E232">
        <v>296</v>
      </c>
    </row>
    <row r="233" spans="4:5">
      <c r="D233" t="s">
        <v>14</v>
      </c>
      <c r="E233">
        <v>326</v>
      </c>
    </row>
    <row r="234" spans="4:5">
      <c r="D234" t="s">
        <v>14</v>
      </c>
      <c r="E234">
        <v>328</v>
      </c>
    </row>
    <row r="235" spans="4:5">
      <c r="D235" t="s">
        <v>14</v>
      </c>
      <c r="E235">
        <v>331</v>
      </c>
    </row>
    <row r="236" spans="4:5">
      <c r="D236" t="s">
        <v>14</v>
      </c>
      <c r="E236">
        <v>347</v>
      </c>
    </row>
    <row r="237" spans="4:5">
      <c r="D237" t="s">
        <v>14</v>
      </c>
      <c r="E237">
        <v>355</v>
      </c>
    </row>
    <row r="238" spans="4:5">
      <c r="D238" t="s">
        <v>14</v>
      </c>
      <c r="E238">
        <v>362</v>
      </c>
    </row>
    <row r="239" spans="4:5">
      <c r="D239" t="s">
        <v>14</v>
      </c>
      <c r="E239">
        <v>374</v>
      </c>
    </row>
    <row r="240" spans="4:5">
      <c r="D240" t="s">
        <v>14</v>
      </c>
      <c r="E240">
        <v>393</v>
      </c>
    </row>
    <row r="241" spans="4:5">
      <c r="D241" t="s">
        <v>14</v>
      </c>
      <c r="E241">
        <v>395</v>
      </c>
    </row>
    <row r="242" spans="4:5">
      <c r="D242" t="s">
        <v>14</v>
      </c>
      <c r="E242">
        <v>418</v>
      </c>
    </row>
    <row r="243" spans="4:5">
      <c r="D243" t="s">
        <v>14</v>
      </c>
      <c r="E243">
        <v>424</v>
      </c>
    </row>
    <row r="244" spans="4:5">
      <c r="D244" t="s">
        <v>14</v>
      </c>
      <c r="E244">
        <v>435</v>
      </c>
    </row>
    <row r="245" spans="4:5">
      <c r="D245" t="s">
        <v>14</v>
      </c>
      <c r="E245">
        <v>441</v>
      </c>
    </row>
    <row r="246" spans="4:5">
      <c r="D246" t="s">
        <v>14</v>
      </c>
      <c r="E246">
        <v>452</v>
      </c>
    </row>
    <row r="247" spans="4:5">
      <c r="D247" t="s">
        <v>14</v>
      </c>
      <c r="E247">
        <v>452</v>
      </c>
    </row>
    <row r="248" spans="4:5">
      <c r="D248" t="s">
        <v>14</v>
      </c>
      <c r="E248">
        <v>454</v>
      </c>
    </row>
    <row r="249" spans="4:5">
      <c r="D249" t="s">
        <v>14</v>
      </c>
      <c r="E249">
        <v>504</v>
      </c>
    </row>
    <row r="250" spans="4:5">
      <c r="D250" t="s">
        <v>14</v>
      </c>
      <c r="E250">
        <v>513</v>
      </c>
    </row>
    <row r="251" spans="4:5">
      <c r="D251" t="s">
        <v>14</v>
      </c>
      <c r="E251">
        <v>523</v>
      </c>
    </row>
    <row r="252" spans="4:5">
      <c r="D252" t="s">
        <v>14</v>
      </c>
      <c r="E252">
        <v>526</v>
      </c>
    </row>
    <row r="253" spans="4:5">
      <c r="D253" t="s">
        <v>14</v>
      </c>
      <c r="E253">
        <v>535</v>
      </c>
    </row>
    <row r="254" spans="4:5">
      <c r="D254" t="s">
        <v>14</v>
      </c>
      <c r="E254">
        <v>554</v>
      </c>
    </row>
    <row r="255" spans="4:5">
      <c r="D255" t="s">
        <v>14</v>
      </c>
      <c r="E255">
        <v>558</v>
      </c>
    </row>
    <row r="256" spans="4:5">
      <c r="D256" t="s">
        <v>14</v>
      </c>
      <c r="E256">
        <v>558</v>
      </c>
    </row>
    <row r="257" spans="4:5">
      <c r="D257" t="s">
        <v>14</v>
      </c>
      <c r="E257">
        <v>575</v>
      </c>
    </row>
    <row r="258" spans="4:5">
      <c r="D258" t="s">
        <v>14</v>
      </c>
      <c r="E258">
        <v>579</v>
      </c>
    </row>
    <row r="259" spans="4:5">
      <c r="D259" t="s">
        <v>14</v>
      </c>
      <c r="E259">
        <v>594</v>
      </c>
    </row>
    <row r="260" spans="4:5">
      <c r="D260" t="s">
        <v>14</v>
      </c>
      <c r="E260">
        <v>602</v>
      </c>
    </row>
    <row r="261" spans="4:5">
      <c r="D261" t="s">
        <v>14</v>
      </c>
      <c r="E261">
        <v>605</v>
      </c>
    </row>
    <row r="262" spans="4:5">
      <c r="D262" t="s">
        <v>14</v>
      </c>
      <c r="E262">
        <v>648</v>
      </c>
    </row>
    <row r="263" spans="4:5">
      <c r="D263" t="s">
        <v>14</v>
      </c>
      <c r="E263">
        <v>648</v>
      </c>
    </row>
    <row r="264" spans="4:5">
      <c r="D264" t="s">
        <v>14</v>
      </c>
      <c r="E264">
        <v>656</v>
      </c>
    </row>
    <row r="265" spans="4:5">
      <c r="D265" t="s">
        <v>14</v>
      </c>
      <c r="E265">
        <v>662</v>
      </c>
    </row>
    <row r="266" spans="4:5">
      <c r="D266" t="s">
        <v>14</v>
      </c>
      <c r="E266">
        <v>672</v>
      </c>
    </row>
    <row r="267" spans="4:5">
      <c r="D267" t="s">
        <v>14</v>
      </c>
      <c r="E267">
        <v>674</v>
      </c>
    </row>
    <row r="268" spans="4:5">
      <c r="D268" t="s">
        <v>14</v>
      </c>
      <c r="E268">
        <v>676</v>
      </c>
    </row>
    <row r="269" spans="4:5">
      <c r="D269" t="s">
        <v>14</v>
      </c>
      <c r="E269">
        <v>679</v>
      </c>
    </row>
    <row r="270" spans="4:5">
      <c r="D270" t="s">
        <v>14</v>
      </c>
      <c r="E270">
        <v>679</v>
      </c>
    </row>
    <row r="271" spans="4:5">
      <c r="D271" t="s">
        <v>14</v>
      </c>
      <c r="E271">
        <v>714</v>
      </c>
    </row>
    <row r="272" spans="4:5">
      <c r="D272" t="s">
        <v>14</v>
      </c>
      <c r="E272">
        <v>742</v>
      </c>
    </row>
    <row r="273" spans="4:5">
      <c r="D273" t="s">
        <v>14</v>
      </c>
      <c r="E273">
        <v>747</v>
      </c>
    </row>
    <row r="274" spans="4:5">
      <c r="D274" t="s">
        <v>14</v>
      </c>
      <c r="E274">
        <v>750</v>
      </c>
    </row>
    <row r="275" spans="4:5">
      <c r="D275" t="s">
        <v>14</v>
      </c>
      <c r="E275">
        <v>750</v>
      </c>
    </row>
    <row r="276" spans="4:5">
      <c r="D276" t="s">
        <v>14</v>
      </c>
      <c r="E276">
        <v>752</v>
      </c>
    </row>
    <row r="277" spans="4:5">
      <c r="D277" t="s">
        <v>14</v>
      </c>
      <c r="E277">
        <v>774</v>
      </c>
    </row>
    <row r="278" spans="4:5">
      <c r="D278" t="s">
        <v>14</v>
      </c>
      <c r="E278">
        <v>782</v>
      </c>
    </row>
    <row r="279" spans="4:5">
      <c r="D279" t="s">
        <v>14</v>
      </c>
      <c r="E279">
        <v>792</v>
      </c>
    </row>
    <row r="280" spans="4:5">
      <c r="D280" t="s">
        <v>14</v>
      </c>
      <c r="E280">
        <v>803</v>
      </c>
    </row>
    <row r="281" spans="4:5">
      <c r="D281" t="s">
        <v>14</v>
      </c>
      <c r="E281">
        <v>830</v>
      </c>
    </row>
    <row r="282" spans="4:5">
      <c r="D282" t="s">
        <v>14</v>
      </c>
      <c r="E282">
        <v>830</v>
      </c>
    </row>
    <row r="283" spans="4:5">
      <c r="D283" t="s">
        <v>14</v>
      </c>
      <c r="E283">
        <v>831</v>
      </c>
    </row>
    <row r="284" spans="4:5">
      <c r="D284" t="s">
        <v>14</v>
      </c>
      <c r="E284">
        <v>838</v>
      </c>
    </row>
    <row r="285" spans="4:5">
      <c r="D285" t="s">
        <v>14</v>
      </c>
      <c r="E285">
        <v>842</v>
      </c>
    </row>
    <row r="286" spans="4:5">
      <c r="D286" t="s">
        <v>14</v>
      </c>
      <c r="E286">
        <v>846</v>
      </c>
    </row>
    <row r="287" spans="4:5">
      <c r="D287" t="s">
        <v>14</v>
      </c>
      <c r="E287">
        <v>859</v>
      </c>
    </row>
    <row r="288" spans="4:5">
      <c r="D288" t="s">
        <v>14</v>
      </c>
      <c r="E288">
        <v>886</v>
      </c>
    </row>
    <row r="289" spans="4:5">
      <c r="D289" t="s">
        <v>14</v>
      </c>
      <c r="E289">
        <v>889</v>
      </c>
    </row>
    <row r="290" spans="4:5">
      <c r="D290" t="s">
        <v>14</v>
      </c>
      <c r="E290">
        <v>908</v>
      </c>
    </row>
    <row r="291" spans="4:5">
      <c r="D291" t="s">
        <v>14</v>
      </c>
      <c r="E291">
        <v>923</v>
      </c>
    </row>
    <row r="292" spans="4:5">
      <c r="D292" t="s">
        <v>14</v>
      </c>
      <c r="E292">
        <v>926</v>
      </c>
    </row>
    <row r="293" spans="4:5">
      <c r="D293" t="s">
        <v>14</v>
      </c>
      <c r="E293">
        <v>931</v>
      </c>
    </row>
    <row r="294" spans="4:5">
      <c r="D294" t="s">
        <v>14</v>
      </c>
      <c r="E294">
        <v>934</v>
      </c>
    </row>
    <row r="295" spans="4:5">
      <c r="D295" t="s">
        <v>14</v>
      </c>
      <c r="E295">
        <v>940</v>
      </c>
    </row>
    <row r="296" spans="4:5">
      <c r="D296" t="s">
        <v>14</v>
      </c>
      <c r="E296">
        <v>941</v>
      </c>
    </row>
    <row r="297" spans="4:5">
      <c r="D297" t="s">
        <v>14</v>
      </c>
      <c r="E297">
        <v>955</v>
      </c>
    </row>
    <row r="298" spans="4:5">
      <c r="D298" t="s">
        <v>14</v>
      </c>
      <c r="E298">
        <v>1000</v>
      </c>
    </row>
    <row r="299" spans="4:5">
      <c r="D299" t="s">
        <v>14</v>
      </c>
      <c r="E299">
        <v>1028</v>
      </c>
    </row>
    <row r="300" spans="4:5">
      <c r="D300" t="s">
        <v>14</v>
      </c>
      <c r="E300">
        <v>1059</v>
      </c>
    </row>
    <row r="301" spans="4:5">
      <c r="D301" t="s">
        <v>14</v>
      </c>
      <c r="E301">
        <v>1063</v>
      </c>
    </row>
    <row r="302" spans="4:5">
      <c r="D302" t="s">
        <v>14</v>
      </c>
      <c r="E302">
        <v>1068</v>
      </c>
    </row>
    <row r="303" spans="4:5">
      <c r="D303" t="s">
        <v>14</v>
      </c>
      <c r="E303">
        <v>1072</v>
      </c>
    </row>
    <row r="304" spans="4:5">
      <c r="D304" t="s">
        <v>14</v>
      </c>
      <c r="E304">
        <v>1120</v>
      </c>
    </row>
    <row r="305" spans="4:5">
      <c r="D305" t="s">
        <v>14</v>
      </c>
      <c r="E305">
        <v>1121</v>
      </c>
    </row>
    <row r="306" spans="4:5">
      <c r="D306" t="s">
        <v>14</v>
      </c>
      <c r="E306">
        <v>1130</v>
      </c>
    </row>
    <row r="307" spans="4:5">
      <c r="D307" t="s">
        <v>14</v>
      </c>
      <c r="E307">
        <v>1181</v>
      </c>
    </row>
    <row r="308" spans="4:5">
      <c r="D308" t="s">
        <v>14</v>
      </c>
      <c r="E308">
        <v>1194</v>
      </c>
    </row>
    <row r="309" spans="4:5">
      <c r="D309" t="s">
        <v>14</v>
      </c>
      <c r="E309">
        <v>1198</v>
      </c>
    </row>
    <row r="310" spans="4:5">
      <c r="D310" t="s">
        <v>14</v>
      </c>
      <c r="E310">
        <v>1220</v>
      </c>
    </row>
    <row r="311" spans="4:5">
      <c r="D311" t="s">
        <v>14</v>
      </c>
      <c r="E311">
        <v>1221</v>
      </c>
    </row>
    <row r="312" spans="4:5">
      <c r="D312" t="s">
        <v>14</v>
      </c>
      <c r="E312">
        <v>1225</v>
      </c>
    </row>
    <row r="313" spans="4:5">
      <c r="D313" t="s">
        <v>14</v>
      </c>
      <c r="E313">
        <v>1229</v>
      </c>
    </row>
    <row r="314" spans="4:5">
      <c r="D314" t="s">
        <v>14</v>
      </c>
      <c r="E314">
        <v>1257</v>
      </c>
    </row>
    <row r="315" spans="4:5">
      <c r="D315" t="s">
        <v>14</v>
      </c>
      <c r="E315">
        <v>1258</v>
      </c>
    </row>
    <row r="316" spans="4:5">
      <c r="D316" t="s">
        <v>14</v>
      </c>
      <c r="E316">
        <v>1274</v>
      </c>
    </row>
    <row r="317" spans="4:5">
      <c r="D317" t="s">
        <v>14</v>
      </c>
      <c r="E317">
        <v>1296</v>
      </c>
    </row>
    <row r="318" spans="4:5">
      <c r="D318" t="s">
        <v>14</v>
      </c>
      <c r="E318">
        <v>1335</v>
      </c>
    </row>
    <row r="319" spans="4:5">
      <c r="D319" t="s">
        <v>14</v>
      </c>
      <c r="E319">
        <v>1368</v>
      </c>
    </row>
    <row r="320" spans="4:5">
      <c r="D320" t="s">
        <v>14</v>
      </c>
      <c r="E320">
        <v>1439</v>
      </c>
    </row>
    <row r="321" spans="4:5">
      <c r="D321" t="s">
        <v>14</v>
      </c>
      <c r="E321">
        <v>1467</v>
      </c>
    </row>
    <row r="322" spans="4:5">
      <c r="D322" t="s">
        <v>14</v>
      </c>
      <c r="E322">
        <v>1467</v>
      </c>
    </row>
    <row r="323" spans="4:5">
      <c r="D323" t="s">
        <v>14</v>
      </c>
      <c r="E323">
        <v>1482</v>
      </c>
    </row>
    <row r="324" spans="4:5">
      <c r="D324" t="s">
        <v>14</v>
      </c>
      <c r="E324">
        <v>1538</v>
      </c>
    </row>
    <row r="325" spans="4:5">
      <c r="D325" t="s">
        <v>14</v>
      </c>
      <c r="E325">
        <v>1596</v>
      </c>
    </row>
    <row r="326" spans="4:5">
      <c r="D326" t="s">
        <v>14</v>
      </c>
      <c r="E326">
        <v>1608</v>
      </c>
    </row>
    <row r="327" spans="4:5">
      <c r="D327" t="s">
        <v>14</v>
      </c>
      <c r="E327">
        <v>1625</v>
      </c>
    </row>
    <row r="328" spans="4:5">
      <c r="D328" t="s">
        <v>14</v>
      </c>
      <c r="E328">
        <v>1657</v>
      </c>
    </row>
    <row r="329" spans="4:5">
      <c r="D329" t="s">
        <v>14</v>
      </c>
      <c r="E329">
        <v>1684</v>
      </c>
    </row>
    <row r="330" spans="4:5">
      <c r="D330" t="s">
        <v>14</v>
      </c>
      <c r="E330">
        <v>1691</v>
      </c>
    </row>
    <row r="331" spans="4:5">
      <c r="D331" t="s">
        <v>14</v>
      </c>
      <c r="E331">
        <v>1748</v>
      </c>
    </row>
    <row r="332" spans="4:5">
      <c r="D332" t="s">
        <v>14</v>
      </c>
      <c r="E332">
        <v>1758</v>
      </c>
    </row>
    <row r="333" spans="4:5">
      <c r="D333" t="s">
        <v>14</v>
      </c>
      <c r="E333">
        <v>1784</v>
      </c>
    </row>
    <row r="334" spans="4:5">
      <c r="D334" t="s">
        <v>14</v>
      </c>
      <c r="E334">
        <v>1790</v>
      </c>
    </row>
    <row r="335" spans="4:5">
      <c r="D335" t="s">
        <v>14</v>
      </c>
      <c r="E335">
        <v>1796</v>
      </c>
    </row>
    <row r="336" spans="4:5">
      <c r="D336" t="s">
        <v>14</v>
      </c>
      <c r="E336">
        <v>1825</v>
      </c>
    </row>
    <row r="337" spans="4:5">
      <c r="D337" t="s">
        <v>14</v>
      </c>
      <c r="E337">
        <v>1886</v>
      </c>
    </row>
    <row r="338" spans="4:5">
      <c r="D338" t="s">
        <v>14</v>
      </c>
      <c r="E338">
        <v>1910</v>
      </c>
    </row>
    <row r="339" spans="4:5">
      <c r="D339" t="s">
        <v>14</v>
      </c>
      <c r="E339">
        <v>1979</v>
      </c>
    </row>
    <row r="340" spans="4:5">
      <c r="D340" t="s">
        <v>14</v>
      </c>
      <c r="E340">
        <v>1999</v>
      </c>
    </row>
    <row r="341" spans="4:5">
      <c r="D341" t="s">
        <v>14</v>
      </c>
      <c r="E341">
        <v>2025</v>
      </c>
    </row>
    <row r="342" spans="4:5">
      <c r="D342" t="s">
        <v>14</v>
      </c>
      <c r="E342">
        <v>2062</v>
      </c>
    </row>
    <row r="343" spans="4:5">
      <c r="D343" t="s">
        <v>14</v>
      </c>
      <c r="E343">
        <v>2072</v>
      </c>
    </row>
    <row r="344" spans="4:5">
      <c r="D344" t="s">
        <v>14</v>
      </c>
      <c r="E344">
        <v>2108</v>
      </c>
    </row>
    <row r="345" spans="4:5">
      <c r="D345" t="s">
        <v>14</v>
      </c>
      <c r="E345">
        <v>2176</v>
      </c>
    </row>
    <row r="346" spans="4:5">
      <c r="D346" t="s">
        <v>14</v>
      </c>
      <c r="E346">
        <v>2179</v>
      </c>
    </row>
    <row r="347" spans="4:5">
      <c r="D347" t="s">
        <v>14</v>
      </c>
      <c r="E347">
        <v>2201</v>
      </c>
    </row>
    <row r="348" spans="4:5">
      <c r="D348" t="s">
        <v>14</v>
      </c>
      <c r="E348">
        <v>2253</v>
      </c>
    </row>
    <row r="349" spans="4:5">
      <c r="D349" t="s">
        <v>14</v>
      </c>
      <c r="E349">
        <v>2307</v>
      </c>
    </row>
    <row r="350" spans="4:5">
      <c r="D350" t="s">
        <v>14</v>
      </c>
      <c r="E350">
        <v>2468</v>
      </c>
    </row>
    <row r="351" spans="4:5">
      <c r="D351" t="s">
        <v>14</v>
      </c>
      <c r="E351">
        <v>2604</v>
      </c>
    </row>
    <row r="352" spans="4:5">
      <c r="D352" t="s">
        <v>14</v>
      </c>
      <c r="E352">
        <v>2690</v>
      </c>
    </row>
    <row r="353" spans="4:5">
      <c r="D353" t="s">
        <v>14</v>
      </c>
      <c r="E353">
        <v>2779</v>
      </c>
    </row>
    <row r="354" spans="4:5">
      <c r="D354" t="s">
        <v>14</v>
      </c>
      <c r="E354">
        <v>2915</v>
      </c>
    </row>
    <row r="355" spans="4:5">
      <c r="D355" t="s">
        <v>14</v>
      </c>
      <c r="E355">
        <v>2928</v>
      </c>
    </row>
    <row r="356" spans="4:5">
      <c r="D356" t="s">
        <v>14</v>
      </c>
      <c r="E356">
        <v>2955</v>
      </c>
    </row>
    <row r="357" spans="4:5">
      <c r="D357" t="s">
        <v>14</v>
      </c>
      <c r="E357">
        <v>3015</v>
      </c>
    </row>
    <row r="358" spans="4:5">
      <c r="D358" t="s">
        <v>14</v>
      </c>
      <c r="E358">
        <v>3182</v>
      </c>
    </row>
    <row r="359" spans="4:5">
      <c r="D359" t="s">
        <v>14</v>
      </c>
      <c r="E359">
        <v>3304</v>
      </c>
    </row>
    <row r="360" spans="4:5">
      <c r="D360" t="s">
        <v>14</v>
      </c>
      <c r="E360">
        <v>3387</v>
      </c>
    </row>
    <row r="361" spans="4:5">
      <c r="D361" t="s">
        <v>14</v>
      </c>
      <c r="E361">
        <v>3410</v>
      </c>
    </row>
    <row r="362" spans="4:5">
      <c r="D362" t="s">
        <v>14</v>
      </c>
      <c r="E362">
        <v>3483</v>
      </c>
    </row>
    <row r="363" spans="4:5">
      <c r="D363" t="s">
        <v>14</v>
      </c>
      <c r="E363">
        <v>3868</v>
      </c>
    </row>
    <row r="364" spans="4:5">
      <c r="D364" t="s">
        <v>14</v>
      </c>
      <c r="E364">
        <v>4405</v>
      </c>
    </row>
    <row r="365" spans="4:5">
      <c r="D365" t="s">
        <v>14</v>
      </c>
      <c r="E365">
        <v>4428</v>
      </c>
    </row>
    <row r="366" spans="4:5">
      <c r="D366" t="s">
        <v>14</v>
      </c>
      <c r="E366">
        <v>4697</v>
      </c>
    </row>
    <row r="367" spans="4:5">
      <c r="D367" t="s">
        <v>14</v>
      </c>
      <c r="E367">
        <v>5497</v>
      </c>
    </row>
    <row r="368" spans="4:5">
      <c r="D368" t="s">
        <v>14</v>
      </c>
      <c r="E368">
        <v>5681</v>
      </c>
    </row>
    <row r="369" spans="4:5">
      <c r="D369" t="s">
        <v>14</v>
      </c>
      <c r="E369">
        <v>6080</v>
      </c>
    </row>
  </sheetData>
  <autoFilter ref="D5:E369" xr:uid="{30B521E2-7FA6-D141-AFED-F9BDFFEC6FF7}">
    <sortState xmlns:xlrd2="http://schemas.microsoft.com/office/spreadsheetml/2017/richdata2" ref="D6:E369">
      <sortCondition ref="E5:E369"/>
    </sortState>
  </autoFilter>
  <conditionalFormatting sqref="D5:D1047944">
    <cfRule type="containsText" dxfId="5" priority="1" operator="containsText" text="canceled">
      <formula>NOT(ISERROR(SEARCH("canceled",D5)))</formula>
    </cfRule>
    <cfRule type="containsText" dxfId="4" priority="2" operator="containsText" text="live">
      <formula>NOT(ISERROR(SEARCH("live",D5)))</formula>
    </cfRule>
    <cfRule type="containsText" dxfId="3" priority="3" operator="containsText" text="successful">
      <formula>NOT(ISERROR(SEARCH("successful",D5)))</formula>
    </cfRule>
    <cfRule type="containsText" dxfId="2" priority="4" operator="containsText" text="failed">
      <formula>NOT(ISERROR(SEARCH("failed",D5)))</formula>
    </cfRule>
    <cfRule type="containsText" dxfId="1" priority="5" operator="containsText" text="successful">
      <formula>NOT(ISERROR(SEARCH("successful",D5)))</formula>
    </cfRule>
    <cfRule type="containsText" dxfId="0" priority="6" operator="containsText" text="Failed">
      <formula>NOT(ISERROR(SEARCH("Failed",D5)))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Sheet10</vt:lpstr>
      <vt:lpstr>  </vt:lpstr>
      <vt:lpstr>Sheet1</vt:lpstr>
      <vt:lpstr>Sheet3</vt:lpstr>
      <vt:lpstr>Sheet4</vt:lpstr>
      <vt:lpstr>Sheet5</vt:lpstr>
      <vt:lpstr>Sheet8</vt:lpstr>
      <vt:lpstr>Successful Backers</vt:lpstr>
      <vt:lpstr>Failed Backers</vt:lpstr>
      <vt:lpstr>Backers</vt:lpstr>
      <vt:lpstr>Backersf</vt:lpstr>
      <vt:lpstr>BackersH</vt:lpstr>
      <vt:lpstr>BackersS</vt:lpstr>
      <vt:lpstr>goal</vt:lpstr>
      <vt:lpstr>outcome</vt:lpstr>
      <vt:lpstr>SBackers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anthonia ajimavo</cp:lastModifiedBy>
  <dcterms:created xsi:type="dcterms:W3CDTF">2021-09-29T18:52:28Z</dcterms:created>
  <dcterms:modified xsi:type="dcterms:W3CDTF">2023-12-22T03:01:25Z</dcterms:modified>
</cp:coreProperties>
</file>