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3.xml" ContentType="application/vnd.openxmlformats-officedocument.drawing+xml"/>
  <Override PartName="/xl/ctrlProps/ctrlProp3.xml" ContentType="application/vnd.ms-excel.controlproperties+xml"/>
  <Override PartName="/xl/ctrlProps/ctrlProp4.xml" ContentType="application/vnd.ms-excel.controlproperties+xml"/>
  <Override PartName="/xl/slicers/slicer3.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24226"/>
  <mc:AlternateContent xmlns:mc="http://schemas.openxmlformats.org/markup-compatibility/2006">
    <mc:Choice Requires="x15">
      <x15ac:absPath xmlns:x15ac="http://schemas.microsoft.com/office/spreadsheetml/2010/11/ac" url="C:\Users\DELL\Downloads\HR Analytics\Capstone Project\"/>
    </mc:Choice>
  </mc:AlternateContent>
  <xr:revisionPtr revIDLastSave="0" documentId="13_ncr:1_{7DDC9A79-9AF3-4CE9-B1BE-B37A710DFC96}" xr6:coauthVersionLast="47" xr6:coauthVersionMax="47" xr10:uidLastSave="{00000000-0000-0000-0000-000000000000}"/>
  <bookViews>
    <workbookView xWindow="-120" yWindow="-120" windowWidth="20730" windowHeight="11160" firstSheet="4" activeTab="5" xr2:uid="{00000000-000D-0000-FFFF-FFFF00000000}"/>
  </bookViews>
  <sheets>
    <sheet name="Sales Data" sheetId="1" r:id="rId1"/>
    <sheet name="Customer Data" sheetId="2" r:id="rId2"/>
    <sheet name="Employee Data (2)" sheetId="12" r:id="rId3"/>
    <sheet name="Employee Data" sheetId="3" r:id="rId4"/>
    <sheet name="Stock Data" sheetId="4" r:id="rId5"/>
    <sheet name="Feedback Data" sheetId="5" r:id="rId6"/>
    <sheet name="None Data" sheetId="8" state="hidden" r:id="rId7"/>
    <sheet name="Master" sheetId="6" r:id="rId8"/>
    <sheet name="Pivot" sheetId="9" r:id="rId9"/>
    <sheet name="Sheet1" sheetId="10" r:id="rId10"/>
    <sheet name="Dashboard" sheetId="11" r:id="rId11"/>
  </sheets>
  <definedNames>
    <definedName name="_xlnm._FilterDatabase" localSheetId="1" hidden="1">'Customer Data'!$A$1:$D$675</definedName>
    <definedName name="_xlnm._FilterDatabase" localSheetId="3" hidden="1">'Employee Data'!$A$1:$F$1001</definedName>
    <definedName name="_xlnm._FilterDatabase" localSheetId="2" hidden="1">'Employee Data (2)'!$A$1:$F$1001</definedName>
    <definedName name="_xlnm._FilterDatabase" localSheetId="5" hidden="1">'Feedback Data'!$A$1:$E$1001</definedName>
    <definedName name="_xlnm._FilterDatabase" localSheetId="7" hidden="1">Master!$A$1:$G$1</definedName>
    <definedName name="_xlnm._FilterDatabase" localSheetId="6" hidden="1">'None Data'!$A$1:$G$1</definedName>
    <definedName name="_xlnm._FilterDatabase" localSheetId="0" hidden="1">'Sales Data'!$A$1:$H$1</definedName>
    <definedName name="Slicer_Location">#N/A</definedName>
    <definedName name="Slicer_Preferred_Item1">#N/A</definedName>
    <definedName name="Slicer_Sentiment">#N/A</definedName>
    <definedName name="Slicer_Years">#N/A</definedName>
  </definedNames>
  <calcPr calcId="181029"/>
  <pivotCaches>
    <pivotCache cacheId="0" r:id="rId12"/>
    <pivotCache cacheId="1" r:id="rId13"/>
    <pivotCache cacheId="2" r:id="rId14"/>
    <pivotCache cacheId="3" r:id="rId15"/>
    <pivotCache cacheId="4" r:id="rId16"/>
  </pivotCaches>
  <extLst>
    <ext xmlns:x14="http://schemas.microsoft.com/office/spreadsheetml/2009/9/main" uri="{BBE1A952-AA13-448e-AADC-164F8A28A991}">
      <x14:slicerCaches>
        <x14:slicerCache r:id="rId17"/>
        <x14:slicerCache r:id="rId18"/>
        <x14:slicerCache r:id="rId19"/>
        <x14:slicerCache r:id="rId20"/>
      </x14:slicerCaches>
    </ext>
    <ext xmlns:x14="http://schemas.microsoft.com/office/spreadsheetml/2009/9/main" uri="{79F54976-1DA5-4618-B147-4CDE4B953A38}">
      <x14:workbookPr/>
    </ext>
  </extLst>
</workbook>
</file>

<file path=xl/calcChain.xml><?xml version="1.0" encoding="utf-8"?>
<calcChain xmlns="http://schemas.openxmlformats.org/spreadsheetml/2006/main">
  <c r="I2" i="3" l="1"/>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H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68" i="3"/>
  <c r="H669" i="3"/>
  <c r="H670" i="3"/>
  <c r="H671" i="3"/>
  <c r="H672" i="3"/>
  <c r="H673" i="3"/>
  <c r="H674" i="3"/>
  <c r="H675" i="3"/>
  <c r="H676" i="3"/>
  <c r="H677" i="3"/>
  <c r="H678" i="3"/>
  <c r="H679" i="3"/>
  <c r="H680" i="3"/>
  <c r="H681" i="3"/>
  <c r="H682" i="3"/>
  <c r="H683" i="3"/>
  <c r="H684" i="3"/>
  <c r="H685" i="3"/>
  <c r="H686" i="3"/>
  <c r="H687" i="3"/>
  <c r="H688" i="3"/>
  <c r="H689" i="3"/>
  <c r="H690" i="3"/>
  <c r="H691" i="3"/>
  <c r="H692" i="3"/>
  <c r="H693" i="3"/>
  <c r="H694" i="3"/>
  <c r="H695" i="3"/>
  <c r="H696" i="3"/>
  <c r="H697" i="3"/>
  <c r="H698" i="3"/>
  <c r="H699" i="3"/>
  <c r="H700" i="3"/>
  <c r="H701" i="3"/>
  <c r="H702" i="3"/>
  <c r="H703" i="3"/>
  <c r="H704" i="3"/>
  <c r="H705" i="3"/>
  <c r="H706" i="3"/>
  <c r="H707" i="3"/>
  <c r="H708" i="3"/>
  <c r="H709" i="3"/>
  <c r="H710" i="3"/>
  <c r="H711" i="3"/>
  <c r="H712" i="3"/>
  <c r="H713" i="3"/>
  <c r="H714" i="3"/>
  <c r="H715" i="3"/>
  <c r="H716" i="3"/>
  <c r="H717" i="3"/>
  <c r="H718" i="3"/>
  <c r="H719" i="3"/>
  <c r="H720" i="3"/>
  <c r="H721" i="3"/>
  <c r="H722" i="3"/>
  <c r="H723" i="3"/>
  <c r="H724" i="3"/>
  <c r="H725" i="3"/>
  <c r="H726" i="3"/>
  <c r="H727" i="3"/>
  <c r="H728" i="3"/>
  <c r="H729" i="3"/>
  <c r="H730" i="3"/>
  <c r="H731" i="3"/>
  <c r="H732" i="3"/>
  <c r="H733" i="3"/>
  <c r="H734" i="3"/>
  <c r="H735" i="3"/>
  <c r="H736" i="3"/>
  <c r="H737" i="3"/>
  <c r="H738" i="3"/>
  <c r="H739" i="3"/>
  <c r="H740" i="3"/>
  <c r="H741" i="3"/>
  <c r="H742" i="3"/>
  <c r="H743" i="3"/>
  <c r="H744" i="3"/>
  <c r="H745" i="3"/>
  <c r="H746" i="3"/>
  <c r="H747" i="3"/>
  <c r="H748" i="3"/>
  <c r="H749" i="3"/>
  <c r="H750" i="3"/>
  <c r="H751" i="3"/>
  <c r="H752" i="3"/>
  <c r="H753" i="3"/>
  <c r="H754" i="3"/>
  <c r="H755" i="3"/>
  <c r="H756" i="3"/>
  <c r="H757" i="3"/>
  <c r="H758" i="3"/>
  <c r="H759" i="3"/>
  <c r="H760" i="3"/>
  <c r="H761" i="3"/>
  <c r="H762" i="3"/>
  <c r="H763" i="3"/>
  <c r="H764" i="3"/>
  <c r="H765" i="3"/>
  <c r="H766" i="3"/>
  <c r="H767" i="3"/>
  <c r="H768" i="3"/>
  <c r="H769" i="3"/>
  <c r="H770" i="3"/>
  <c r="H771" i="3"/>
  <c r="H772" i="3"/>
  <c r="H773" i="3"/>
  <c r="H774" i="3"/>
  <c r="H775" i="3"/>
  <c r="H776" i="3"/>
  <c r="H777" i="3"/>
  <c r="H778" i="3"/>
  <c r="H779" i="3"/>
  <c r="H780" i="3"/>
  <c r="H781" i="3"/>
  <c r="H782" i="3"/>
  <c r="H783" i="3"/>
  <c r="H784" i="3"/>
  <c r="H785" i="3"/>
  <c r="H786" i="3"/>
  <c r="H787" i="3"/>
  <c r="H788" i="3"/>
  <c r="H789" i="3"/>
  <c r="H790" i="3"/>
  <c r="H791" i="3"/>
  <c r="H792" i="3"/>
  <c r="H793" i="3"/>
  <c r="H794" i="3"/>
  <c r="H795" i="3"/>
  <c r="H796" i="3"/>
  <c r="H797" i="3"/>
  <c r="H798" i="3"/>
  <c r="H799" i="3"/>
  <c r="H800" i="3"/>
  <c r="H801" i="3"/>
  <c r="H802" i="3"/>
  <c r="H803" i="3"/>
  <c r="H804" i="3"/>
  <c r="H805" i="3"/>
  <c r="H806" i="3"/>
  <c r="H807" i="3"/>
  <c r="H808" i="3"/>
  <c r="H809" i="3"/>
  <c r="H810" i="3"/>
  <c r="H811" i="3"/>
  <c r="H812" i="3"/>
  <c r="H813" i="3"/>
  <c r="H814" i="3"/>
  <c r="H815" i="3"/>
  <c r="H816" i="3"/>
  <c r="H817" i="3"/>
  <c r="H818" i="3"/>
  <c r="H819" i="3"/>
  <c r="H820" i="3"/>
  <c r="H821" i="3"/>
  <c r="H822" i="3"/>
  <c r="H823" i="3"/>
  <c r="H824" i="3"/>
  <c r="H825" i="3"/>
  <c r="H826" i="3"/>
  <c r="H827" i="3"/>
  <c r="H828" i="3"/>
  <c r="H829" i="3"/>
  <c r="H830" i="3"/>
  <c r="H831" i="3"/>
  <c r="H832" i="3"/>
  <c r="H833" i="3"/>
  <c r="H834" i="3"/>
  <c r="H835" i="3"/>
  <c r="H836" i="3"/>
  <c r="H837" i="3"/>
  <c r="H838" i="3"/>
  <c r="H839" i="3"/>
  <c r="H840" i="3"/>
  <c r="H841" i="3"/>
  <c r="H842" i="3"/>
  <c r="H843" i="3"/>
  <c r="H844" i="3"/>
  <c r="H845" i="3"/>
  <c r="H846" i="3"/>
  <c r="H847" i="3"/>
  <c r="H848" i="3"/>
  <c r="H849" i="3"/>
  <c r="H850" i="3"/>
  <c r="H851" i="3"/>
  <c r="H852" i="3"/>
  <c r="H853" i="3"/>
  <c r="H854" i="3"/>
  <c r="H855" i="3"/>
  <c r="H856" i="3"/>
  <c r="H857" i="3"/>
  <c r="H858" i="3"/>
  <c r="H859" i="3"/>
  <c r="H860" i="3"/>
  <c r="H861" i="3"/>
  <c r="H862" i="3"/>
  <c r="H863" i="3"/>
  <c r="H864" i="3"/>
  <c r="H865" i="3"/>
  <c r="H866" i="3"/>
  <c r="H867" i="3"/>
  <c r="H868" i="3"/>
  <c r="H869" i="3"/>
  <c r="H870" i="3"/>
  <c r="H871" i="3"/>
  <c r="H872" i="3"/>
  <c r="H873" i="3"/>
  <c r="H874" i="3"/>
  <c r="H875" i="3"/>
  <c r="H876" i="3"/>
  <c r="H877" i="3"/>
  <c r="H878" i="3"/>
  <c r="H879" i="3"/>
  <c r="H880" i="3"/>
  <c r="H881" i="3"/>
  <c r="H882" i="3"/>
  <c r="H883" i="3"/>
  <c r="H884" i="3"/>
  <c r="H885" i="3"/>
  <c r="H886" i="3"/>
  <c r="H887" i="3"/>
  <c r="H888" i="3"/>
  <c r="H889" i="3"/>
  <c r="H890" i="3"/>
  <c r="H891" i="3"/>
  <c r="H892" i="3"/>
  <c r="H893" i="3"/>
  <c r="H894" i="3"/>
  <c r="H895" i="3"/>
  <c r="H896" i="3"/>
  <c r="H897" i="3"/>
  <c r="H898" i="3"/>
  <c r="H899" i="3"/>
  <c r="H900" i="3"/>
  <c r="H901" i="3"/>
  <c r="H902" i="3"/>
  <c r="H903" i="3"/>
  <c r="H904" i="3"/>
  <c r="H905" i="3"/>
  <c r="H906" i="3"/>
  <c r="H907" i="3"/>
  <c r="H908" i="3"/>
  <c r="H909" i="3"/>
  <c r="H910" i="3"/>
  <c r="H911" i="3"/>
  <c r="H912" i="3"/>
  <c r="H913" i="3"/>
  <c r="H914" i="3"/>
  <c r="H915" i="3"/>
  <c r="H916" i="3"/>
  <c r="H917" i="3"/>
  <c r="H918" i="3"/>
  <c r="H919" i="3"/>
  <c r="H920" i="3"/>
  <c r="H921" i="3"/>
  <c r="H922" i="3"/>
  <c r="H923" i="3"/>
  <c r="H924" i="3"/>
  <c r="H925" i="3"/>
  <c r="H926" i="3"/>
  <c r="H927" i="3"/>
  <c r="H928" i="3"/>
  <c r="H929" i="3"/>
  <c r="H930" i="3"/>
  <c r="H931" i="3"/>
  <c r="H932" i="3"/>
  <c r="H933" i="3"/>
  <c r="H934" i="3"/>
  <c r="H935" i="3"/>
  <c r="H936" i="3"/>
  <c r="H937" i="3"/>
  <c r="H938" i="3"/>
  <c r="H939" i="3"/>
  <c r="H940" i="3"/>
  <c r="H941" i="3"/>
  <c r="H942" i="3"/>
  <c r="H943" i="3"/>
  <c r="H944" i="3"/>
  <c r="H945" i="3"/>
  <c r="H946" i="3"/>
  <c r="H947" i="3"/>
  <c r="H948" i="3"/>
  <c r="H949" i="3"/>
  <c r="H950" i="3"/>
  <c r="H951" i="3"/>
  <c r="H952" i="3"/>
  <c r="H953" i="3"/>
  <c r="H954" i="3"/>
  <c r="H955" i="3"/>
  <c r="H956" i="3"/>
  <c r="H957" i="3"/>
  <c r="H958" i="3"/>
  <c r="H959" i="3"/>
  <c r="H960" i="3"/>
  <c r="H961" i="3"/>
  <c r="H962" i="3"/>
  <c r="H963" i="3"/>
  <c r="H964" i="3"/>
  <c r="H965" i="3"/>
  <c r="H966" i="3"/>
  <c r="H967" i="3"/>
  <c r="H968" i="3"/>
  <c r="H969" i="3"/>
  <c r="H970" i="3"/>
  <c r="H971" i="3"/>
  <c r="H972" i="3"/>
  <c r="H973" i="3"/>
  <c r="H974" i="3"/>
  <c r="H975" i="3"/>
  <c r="H976" i="3"/>
  <c r="H977" i="3"/>
  <c r="H978" i="3"/>
  <c r="H979" i="3"/>
  <c r="H980" i="3"/>
  <c r="H981" i="3"/>
  <c r="H982" i="3"/>
  <c r="H983" i="3"/>
  <c r="H984" i="3"/>
  <c r="H985" i="3"/>
  <c r="H986" i="3"/>
  <c r="H987" i="3"/>
  <c r="H988" i="3"/>
  <c r="H989" i="3"/>
  <c r="H990" i="3"/>
  <c r="H991" i="3"/>
  <c r="H992" i="3"/>
  <c r="H993" i="3"/>
  <c r="H994" i="3"/>
  <c r="H995" i="3"/>
  <c r="H996" i="3"/>
  <c r="H997" i="3"/>
  <c r="H998" i="3"/>
  <c r="H999" i="3"/>
  <c r="H1000" i="3"/>
  <c r="H1001" i="3"/>
  <c r="I1001" i="12"/>
  <c r="H1001" i="12"/>
  <c r="G1001" i="12"/>
  <c r="I1000" i="12"/>
  <c r="H1000" i="12"/>
  <c r="G1000" i="12"/>
  <c r="I999" i="12"/>
  <c r="H999" i="12"/>
  <c r="G999" i="12"/>
  <c r="I998" i="12"/>
  <c r="H998" i="12"/>
  <c r="G998" i="12"/>
  <c r="I997" i="12"/>
  <c r="H997" i="12"/>
  <c r="G997" i="12"/>
  <c r="I996" i="12"/>
  <c r="H996" i="12"/>
  <c r="G996" i="12"/>
  <c r="I995" i="12"/>
  <c r="H995" i="12"/>
  <c r="G995" i="12"/>
  <c r="I994" i="12"/>
  <c r="H994" i="12"/>
  <c r="G994" i="12"/>
  <c r="I993" i="12"/>
  <c r="H993" i="12"/>
  <c r="G993" i="12"/>
  <c r="I992" i="12"/>
  <c r="H992" i="12"/>
  <c r="G992" i="12"/>
  <c r="I991" i="12"/>
  <c r="H991" i="12"/>
  <c r="G991" i="12"/>
  <c r="I990" i="12"/>
  <c r="H990" i="12"/>
  <c r="G990" i="12"/>
  <c r="I989" i="12"/>
  <c r="H989" i="12"/>
  <c r="G989" i="12"/>
  <c r="I988" i="12"/>
  <c r="H988" i="12"/>
  <c r="G988" i="12"/>
  <c r="I987" i="12"/>
  <c r="H987" i="12"/>
  <c r="G987" i="12"/>
  <c r="I986" i="12"/>
  <c r="H986" i="12"/>
  <c r="G986" i="12"/>
  <c r="I985" i="12"/>
  <c r="H985" i="12"/>
  <c r="G985" i="12"/>
  <c r="I984" i="12"/>
  <c r="H984" i="12"/>
  <c r="G984" i="12"/>
  <c r="I983" i="12"/>
  <c r="H983" i="12"/>
  <c r="G983" i="12"/>
  <c r="I982" i="12"/>
  <c r="H982" i="12"/>
  <c r="G982" i="12"/>
  <c r="I981" i="12"/>
  <c r="H981" i="12"/>
  <c r="G981" i="12"/>
  <c r="I980" i="12"/>
  <c r="H980" i="12"/>
  <c r="G980" i="12"/>
  <c r="I979" i="12"/>
  <c r="H979" i="12"/>
  <c r="G979" i="12"/>
  <c r="I978" i="12"/>
  <c r="H978" i="12"/>
  <c r="G978" i="12"/>
  <c r="I977" i="12"/>
  <c r="H977" i="12"/>
  <c r="G977" i="12"/>
  <c r="I976" i="12"/>
  <c r="H976" i="12"/>
  <c r="G976" i="12"/>
  <c r="I975" i="12"/>
  <c r="H975" i="12"/>
  <c r="G975" i="12"/>
  <c r="I974" i="12"/>
  <c r="H974" i="12"/>
  <c r="G974" i="12"/>
  <c r="I973" i="12"/>
  <c r="H973" i="12"/>
  <c r="G973" i="12"/>
  <c r="I972" i="12"/>
  <c r="H972" i="12"/>
  <c r="G972" i="12"/>
  <c r="I971" i="12"/>
  <c r="H971" i="12"/>
  <c r="G971" i="12"/>
  <c r="I970" i="12"/>
  <c r="H970" i="12"/>
  <c r="G970" i="12"/>
  <c r="I969" i="12"/>
  <c r="H969" i="12"/>
  <c r="G969" i="12"/>
  <c r="I968" i="12"/>
  <c r="H968" i="12"/>
  <c r="G968" i="12"/>
  <c r="I967" i="12"/>
  <c r="H967" i="12"/>
  <c r="G967" i="12"/>
  <c r="I966" i="12"/>
  <c r="H966" i="12"/>
  <c r="G966" i="12"/>
  <c r="I965" i="12"/>
  <c r="H965" i="12"/>
  <c r="G965" i="12"/>
  <c r="I964" i="12"/>
  <c r="H964" i="12"/>
  <c r="G964" i="12"/>
  <c r="I963" i="12"/>
  <c r="H963" i="12"/>
  <c r="G963" i="12"/>
  <c r="I962" i="12"/>
  <c r="H962" i="12"/>
  <c r="G962" i="12"/>
  <c r="I961" i="12"/>
  <c r="H961" i="12"/>
  <c r="G961" i="12"/>
  <c r="I960" i="12"/>
  <c r="H960" i="12"/>
  <c r="G960" i="12"/>
  <c r="I959" i="12"/>
  <c r="H959" i="12"/>
  <c r="G959" i="12"/>
  <c r="I958" i="12"/>
  <c r="H958" i="12"/>
  <c r="G958" i="12"/>
  <c r="I957" i="12"/>
  <c r="H957" i="12"/>
  <c r="G957" i="12"/>
  <c r="I956" i="12"/>
  <c r="H956" i="12"/>
  <c r="G956" i="12"/>
  <c r="I955" i="12"/>
  <c r="H955" i="12"/>
  <c r="G955" i="12"/>
  <c r="I954" i="12"/>
  <c r="H954" i="12"/>
  <c r="G954" i="12"/>
  <c r="I953" i="12"/>
  <c r="H953" i="12"/>
  <c r="G953" i="12"/>
  <c r="I952" i="12"/>
  <c r="H952" i="12"/>
  <c r="G952" i="12"/>
  <c r="I951" i="12"/>
  <c r="H951" i="12"/>
  <c r="G951" i="12"/>
  <c r="I950" i="12"/>
  <c r="H950" i="12"/>
  <c r="G950" i="12"/>
  <c r="I949" i="12"/>
  <c r="H949" i="12"/>
  <c r="G949" i="12"/>
  <c r="I948" i="12"/>
  <c r="H948" i="12"/>
  <c r="G948" i="12"/>
  <c r="I947" i="12"/>
  <c r="H947" i="12"/>
  <c r="G947" i="12"/>
  <c r="I946" i="12"/>
  <c r="H946" i="12"/>
  <c r="G946" i="12"/>
  <c r="I945" i="12"/>
  <c r="H945" i="12"/>
  <c r="G945" i="12"/>
  <c r="I944" i="12"/>
  <c r="H944" i="12"/>
  <c r="G944" i="12"/>
  <c r="I943" i="12"/>
  <c r="H943" i="12"/>
  <c r="G943" i="12"/>
  <c r="I942" i="12"/>
  <c r="H942" i="12"/>
  <c r="G942" i="12"/>
  <c r="I941" i="12"/>
  <c r="H941" i="12"/>
  <c r="G941" i="12"/>
  <c r="I940" i="12"/>
  <c r="H940" i="12"/>
  <c r="G940" i="12"/>
  <c r="I939" i="12"/>
  <c r="H939" i="12"/>
  <c r="G939" i="12"/>
  <c r="I938" i="12"/>
  <c r="H938" i="12"/>
  <c r="G938" i="12"/>
  <c r="I937" i="12"/>
  <c r="H937" i="12"/>
  <c r="G937" i="12"/>
  <c r="I936" i="12"/>
  <c r="H936" i="12"/>
  <c r="G936" i="12"/>
  <c r="I935" i="12"/>
  <c r="H935" i="12"/>
  <c r="G935" i="12"/>
  <c r="I934" i="12"/>
  <c r="H934" i="12"/>
  <c r="G934" i="12"/>
  <c r="I933" i="12"/>
  <c r="H933" i="12"/>
  <c r="G933" i="12"/>
  <c r="I932" i="12"/>
  <c r="H932" i="12"/>
  <c r="G932" i="12"/>
  <c r="I931" i="12"/>
  <c r="H931" i="12"/>
  <c r="G931" i="12"/>
  <c r="I930" i="12"/>
  <c r="H930" i="12"/>
  <c r="G930" i="12"/>
  <c r="I929" i="12"/>
  <c r="H929" i="12"/>
  <c r="G929" i="12"/>
  <c r="I928" i="12"/>
  <c r="H928" i="12"/>
  <c r="G928" i="12"/>
  <c r="I927" i="12"/>
  <c r="H927" i="12"/>
  <c r="G927" i="12"/>
  <c r="I926" i="12"/>
  <c r="H926" i="12"/>
  <c r="G926" i="12"/>
  <c r="I925" i="12"/>
  <c r="H925" i="12"/>
  <c r="G925" i="12"/>
  <c r="I924" i="12"/>
  <c r="H924" i="12"/>
  <c r="G924" i="12"/>
  <c r="I923" i="12"/>
  <c r="H923" i="12"/>
  <c r="G923" i="12"/>
  <c r="I922" i="12"/>
  <c r="H922" i="12"/>
  <c r="G922" i="12"/>
  <c r="I921" i="12"/>
  <c r="H921" i="12"/>
  <c r="G921" i="12"/>
  <c r="I920" i="12"/>
  <c r="H920" i="12"/>
  <c r="G920" i="12"/>
  <c r="I919" i="12"/>
  <c r="H919" i="12"/>
  <c r="G919" i="12"/>
  <c r="I918" i="12"/>
  <c r="H918" i="12"/>
  <c r="G918" i="12"/>
  <c r="I917" i="12"/>
  <c r="H917" i="12"/>
  <c r="G917" i="12"/>
  <c r="I916" i="12"/>
  <c r="H916" i="12"/>
  <c r="G916" i="12"/>
  <c r="I915" i="12"/>
  <c r="H915" i="12"/>
  <c r="G915" i="12"/>
  <c r="I914" i="12"/>
  <c r="H914" i="12"/>
  <c r="G914" i="12"/>
  <c r="I913" i="12"/>
  <c r="H913" i="12"/>
  <c r="G913" i="12"/>
  <c r="I912" i="12"/>
  <c r="H912" i="12"/>
  <c r="G912" i="12"/>
  <c r="I911" i="12"/>
  <c r="H911" i="12"/>
  <c r="G911" i="12"/>
  <c r="I910" i="12"/>
  <c r="H910" i="12"/>
  <c r="G910" i="12"/>
  <c r="I909" i="12"/>
  <c r="H909" i="12"/>
  <c r="G909" i="12"/>
  <c r="I908" i="12"/>
  <c r="H908" i="12"/>
  <c r="G908" i="12"/>
  <c r="I907" i="12"/>
  <c r="H907" i="12"/>
  <c r="G907" i="12"/>
  <c r="I906" i="12"/>
  <c r="H906" i="12"/>
  <c r="G906" i="12"/>
  <c r="I905" i="12"/>
  <c r="H905" i="12"/>
  <c r="G905" i="12"/>
  <c r="I904" i="12"/>
  <c r="H904" i="12"/>
  <c r="G904" i="12"/>
  <c r="I903" i="12"/>
  <c r="H903" i="12"/>
  <c r="G903" i="12"/>
  <c r="I902" i="12"/>
  <c r="H902" i="12"/>
  <c r="G902" i="12"/>
  <c r="I901" i="12"/>
  <c r="H901" i="12"/>
  <c r="G901" i="12"/>
  <c r="I900" i="12"/>
  <c r="H900" i="12"/>
  <c r="G900" i="12"/>
  <c r="I899" i="12"/>
  <c r="H899" i="12"/>
  <c r="G899" i="12"/>
  <c r="I898" i="12"/>
  <c r="H898" i="12"/>
  <c r="G898" i="12"/>
  <c r="I897" i="12"/>
  <c r="H897" i="12"/>
  <c r="G897" i="12"/>
  <c r="I896" i="12"/>
  <c r="H896" i="12"/>
  <c r="G896" i="12"/>
  <c r="I895" i="12"/>
  <c r="H895" i="12"/>
  <c r="G895" i="12"/>
  <c r="I894" i="12"/>
  <c r="H894" i="12"/>
  <c r="G894" i="12"/>
  <c r="I893" i="12"/>
  <c r="H893" i="12"/>
  <c r="G893" i="12"/>
  <c r="I892" i="12"/>
  <c r="H892" i="12"/>
  <c r="G892" i="12"/>
  <c r="I891" i="12"/>
  <c r="H891" i="12"/>
  <c r="G891" i="12"/>
  <c r="I890" i="12"/>
  <c r="H890" i="12"/>
  <c r="G890" i="12"/>
  <c r="I889" i="12"/>
  <c r="H889" i="12"/>
  <c r="G889" i="12"/>
  <c r="I888" i="12"/>
  <c r="H888" i="12"/>
  <c r="G888" i="12"/>
  <c r="I887" i="12"/>
  <c r="H887" i="12"/>
  <c r="G887" i="12"/>
  <c r="I886" i="12"/>
  <c r="H886" i="12"/>
  <c r="G886" i="12"/>
  <c r="I885" i="12"/>
  <c r="H885" i="12"/>
  <c r="G885" i="12"/>
  <c r="I884" i="12"/>
  <c r="H884" i="12"/>
  <c r="G884" i="12"/>
  <c r="I883" i="12"/>
  <c r="H883" i="12"/>
  <c r="G883" i="12"/>
  <c r="I882" i="12"/>
  <c r="H882" i="12"/>
  <c r="G882" i="12"/>
  <c r="I881" i="12"/>
  <c r="H881" i="12"/>
  <c r="G881" i="12"/>
  <c r="I880" i="12"/>
  <c r="H880" i="12"/>
  <c r="G880" i="12"/>
  <c r="I879" i="12"/>
  <c r="H879" i="12"/>
  <c r="G879" i="12"/>
  <c r="I878" i="12"/>
  <c r="H878" i="12"/>
  <c r="G878" i="12"/>
  <c r="I877" i="12"/>
  <c r="H877" i="12"/>
  <c r="G877" i="12"/>
  <c r="I876" i="12"/>
  <c r="H876" i="12"/>
  <c r="G876" i="12"/>
  <c r="I875" i="12"/>
  <c r="H875" i="12"/>
  <c r="G875" i="12"/>
  <c r="I874" i="12"/>
  <c r="H874" i="12"/>
  <c r="G874" i="12"/>
  <c r="I873" i="12"/>
  <c r="H873" i="12"/>
  <c r="G873" i="12"/>
  <c r="I872" i="12"/>
  <c r="H872" i="12"/>
  <c r="G872" i="12"/>
  <c r="I871" i="12"/>
  <c r="H871" i="12"/>
  <c r="G871" i="12"/>
  <c r="I870" i="12"/>
  <c r="H870" i="12"/>
  <c r="G870" i="12"/>
  <c r="I869" i="12"/>
  <c r="H869" i="12"/>
  <c r="G869" i="12"/>
  <c r="I868" i="12"/>
  <c r="H868" i="12"/>
  <c r="G868" i="12"/>
  <c r="I867" i="12"/>
  <c r="H867" i="12"/>
  <c r="G867" i="12"/>
  <c r="I866" i="12"/>
  <c r="H866" i="12"/>
  <c r="G866" i="12"/>
  <c r="I865" i="12"/>
  <c r="H865" i="12"/>
  <c r="G865" i="12"/>
  <c r="I864" i="12"/>
  <c r="H864" i="12"/>
  <c r="G864" i="12"/>
  <c r="I863" i="12"/>
  <c r="H863" i="12"/>
  <c r="G863" i="12"/>
  <c r="I862" i="12"/>
  <c r="H862" i="12"/>
  <c r="G862" i="12"/>
  <c r="I861" i="12"/>
  <c r="H861" i="12"/>
  <c r="G861" i="12"/>
  <c r="I860" i="12"/>
  <c r="H860" i="12"/>
  <c r="G860" i="12"/>
  <c r="I859" i="12"/>
  <c r="H859" i="12"/>
  <c r="G859" i="12"/>
  <c r="I858" i="12"/>
  <c r="H858" i="12"/>
  <c r="G858" i="12"/>
  <c r="I857" i="12"/>
  <c r="H857" i="12"/>
  <c r="G857" i="12"/>
  <c r="I856" i="12"/>
  <c r="H856" i="12"/>
  <c r="G856" i="12"/>
  <c r="I855" i="12"/>
  <c r="H855" i="12"/>
  <c r="G855" i="12"/>
  <c r="I854" i="12"/>
  <c r="H854" i="12"/>
  <c r="G854" i="12"/>
  <c r="I853" i="12"/>
  <c r="H853" i="12"/>
  <c r="G853" i="12"/>
  <c r="I852" i="12"/>
  <c r="H852" i="12"/>
  <c r="G852" i="12"/>
  <c r="I851" i="12"/>
  <c r="H851" i="12"/>
  <c r="G851" i="12"/>
  <c r="I850" i="12"/>
  <c r="H850" i="12"/>
  <c r="G850" i="12"/>
  <c r="I849" i="12"/>
  <c r="H849" i="12"/>
  <c r="G849" i="12"/>
  <c r="I848" i="12"/>
  <c r="H848" i="12"/>
  <c r="G848" i="12"/>
  <c r="I847" i="12"/>
  <c r="H847" i="12"/>
  <c r="G847" i="12"/>
  <c r="I846" i="12"/>
  <c r="H846" i="12"/>
  <c r="G846" i="12"/>
  <c r="I845" i="12"/>
  <c r="H845" i="12"/>
  <c r="G845" i="12"/>
  <c r="I844" i="12"/>
  <c r="H844" i="12"/>
  <c r="G844" i="12"/>
  <c r="I843" i="12"/>
  <c r="H843" i="12"/>
  <c r="G843" i="12"/>
  <c r="I842" i="12"/>
  <c r="H842" i="12"/>
  <c r="G842" i="12"/>
  <c r="I841" i="12"/>
  <c r="H841" i="12"/>
  <c r="G841" i="12"/>
  <c r="I840" i="12"/>
  <c r="H840" i="12"/>
  <c r="G840" i="12"/>
  <c r="I839" i="12"/>
  <c r="H839" i="12"/>
  <c r="G839" i="12"/>
  <c r="I838" i="12"/>
  <c r="H838" i="12"/>
  <c r="G838" i="12"/>
  <c r="I837" i="12"/>
  <c r="H837" i="12"/>
  <c r="G837" i="12"/>
  <c r="I836" i="12"/>
  <c r="H836" i="12"/>
  <c r="G836" i="12"/>
  <c r="I835" i="12"/>
  <c r="H835" i="12"/>
  <c r="G835" i="12"/>
  <c r="I834" i="12"/>
  <c r="H834" i="12"/>
  <c r="G834" i="12"/>
  <c r="I833" i="12"/>
  <c r="H833" i="12"/>
  <c r="G833" i="12"/>
  <c r="I832" i="12"/>
  <c r="H832" i="12"/>
  <c r="G832" i="12"/>
  <c r="I831" i="12"/>
  <c r="H831" i="12"/>
  <c r="G831" i="12"/>
  <c r="I830" i="12"/>
  <c r="H830" i="12"/>
  <c r="G830" i="12"/>
  <c r="I829" i="12"/>
  <c r="H829" i="12"/>
  <c r="G829" i="12"/>
  <c r="I828" i="12"/>
  <c r="H828" i="12"/>
  <c r="G828" i="12"/>
  <c r="I827" i="12"/>
  <c r="H827" i="12"/>
  <c r="G827" i="12"/>
  <c r="I826" i="12"/>
  <c r="H826" i="12"/>
  <c r="G826" i="12"/>
  <c r="I825" i="12"/>
  <c r="H825" i="12"/>
  <c r="G825" i="12"/>
  <c r="I824" i="12"/>
  <c r="H824" i="12"/>
  <c r="G824" i="12"/>
  <c r="I823" i="12"/>
  <c r="H823" i="12"/>
  <c r="G823" i="12"/>
  <c r="I822" i="12"/>
  <c r="H822" i="12"/>
  <c r="G822" i="12"/>
  <c r="I821" i="12"/>
  <c r="H821" i="12"/>
  <c r="G821" i="12"/>
  <c r="I820" i="12"/>
  <c r="H820" i="12"/>
  <c r="G820" i="12"/>
  <c r="I819" i="12"/>
  <c r="H819" i="12"/>
  <c r="G819" i="12"/>
  <c r="I818" i="12"/>
  <c r="H818" i="12"/>
  <c r="G818" i="12"/>
  <c r="I817" i="12"/>
  <c r="H817" i="12"/>
  <c r="G817" i="12"/>
  <c r="I816" i="12"/>
  <c r="H816" i="12"/>
  <c r="G816" i="12"/>
  <c r="I815" i="12"/>
  <c r="H815" i="12"/>
  <c r="G815" i="12"/>
  <c r="I814" i="12"/>
  <c r="H814" i="12"/>
  <c r="G814" i="12"/>
  <c r="I813" i="12"/>
  <c r="H813" i="12"/>
  <c r="G813" i="12"/>
  <c r="I812" i="12"/>
  <c r="H812" i="12"/>
  <c r="G812" i="12"/>
  <c r="I811" i="12"/>
  <c r="H811" i="12"/>
  <c r="G811" i="12"/>
  <c r="I810" i="12"/>
  <c r="H810" i="12"/>
  <c r="G810" i="12"/>
  <c r="I809" i="12"/>
  <c r="H809" i="12"/>
  <c r="G809" i="12"/>
  <c r="I808" i="12"/>
  <c r="H808" i="12"/>
  <c r="G808" i="12"/>
  <c r="I807" i="12"/>
  <c r="H807" i="12"/>
  <c r="G807" i="12"/>
  <c r="I806" i="12"/>
  <c r="H806" i="12"/>
  <c r="G806" i="12"/>
  <c r="I805" i="12"/>
  <c r="H805" i="12"/>
  <c r="G805" i="12"/>
  <c r="I804" i="12"/>
  <c r="H804" i="12"/>
  <c r="G804" i="12"/>
  <c r="I803" i="12"/>
  <c r="H803" i="12"/>
  <c r="G803" i="12"/>
  <c r="I802" i="12"/>
  <c r="H802" i="12"/>
  <c r="G802" i="12"/>
  <c r="I801" i="12"/>
  <c r="H801" i="12"/>
  <c r="G801" i="12"/>
  <c r="I800" i="12"/>
  <c r="H800" i="12"/>
  <c r="G800" i="12"/>
  <c r="I799" i="12"/>
  <c r="H799" i="12"/>
  <c r="G799" i="12"/>
  <c r="I798" i="12"/>
  <c r="H798" i="12"/>
  <c r="G798" i="12"/>
  <c r="I797" i="12"/>
  <c r="H797" i="12"/>
  <c r="G797" i="12"/>
  <c r="I796" i="12"/>
  <c r="H796" i="12"/>
  <c r="G796" i="12"/>
  <c r="I795" i="12"/>
  <c r="H795" i="12"/>
  <c r="G795" i="12"/>
  <c r="I794" i="12"/>
  <c r="H794" i="12"/>
  <c r="G794" i="12"/>
  <c r="I793" i="12"/>
  <c r="H793" i="12"/>
  <c r="G793" i="12"/>
  <c r="I792" i="12"/>
  <c r="H792" i="12"/>
  <c r="G792" i="12"/>
  <c r="I791" i="12"/>
  <c r="H791" i="12"/>
  <c r="G791" i="12"/>
  <c r="I790" i="12"/>
  <c r="H790" i="12"/>
  <c r="G790" i="12"/>
  <c r="I789" i="12"/>
  <c r="H789" i="12"/>
  <c r="G789" i="12"/>
  <c r="I788" i="12"/>
  <c r="H788" i="12"/>
  <c r="G788" i="12"/>
  <c r="I787" i="12"/>
  <c r="H787" i="12"/>
  <c r="G787" i="12"/>
  <c r="I786" i="12"/>
  <c r="H786" i="12"/>
  <c r="G786" i="12"/>
  <c r="I785" i="12"/>
  <c r="H785" i="12"/>
  <c r="G785" i="12"/>
  <c r="I784" i="12"/>
  <c r="H784" i="12"/>
  <c r="G784" i="12"/>
  <c r="I783" i="12"/>
  <c r="H783" i="12"/>
  <c r="G783" i="12"/>
  <c r="I782" i="12"/>
  <c r="H782" i="12"/>
  <c r="G782" i="12"/>
  <c r="I781" i="12"/>
  <c r="H781" i="12"/>
  <c r="G781" i="12"/>
  <c r="I780" i="12"/>
  <c r="H780" i="12"/>
  <c r="G780" i="12"/>
  <c r="I779" i="12"/>
  <c r="H779" i="12"/>
  <c r="G779" i="12"/>
  <c r="I778" i="12"/>
  <c r="H778" i="12"/>
  <c r="G778" i="12"/>
  <c r="I777" i="12"/>
  <c r="H777" i="12"/>
  <c r="G777" i="12"/>
  <c r="I776" i="12"/>
  <c r="H776" i="12"/>
  <c r="G776" i="12"/>
  <c r="I775" i="12"/>
  <c r="H775" i="12"/>
  <c r="G775" i="12"/>
  <c r="I774" i="12"/>
  <c r="H774" i="12"/>
  <c r="G774" i="12"/>
  <c r="I773" i="12"/>
  <c r="H773" i="12"/>
  <c r="G773" i="12"/>
  <c r="I772" i="12"/>
  <c r="H772" i="12"/>
  <c r="G772" i="12"/>
  <c r="I771" i="12"/>
  <c r="H771" i="12"/>
  <c r="G771" i="12"/>
  <c r="I770" i="12"/>
  <c r="H770" i="12"/>
  <c r="G770" i="12"/>
  <c r="I769" i="12"/>
  <c r="H769" i="12"/>
  <c r="G769" i="12"/>
  <c r="I768" i="12"/>
  <c r="H768" i="12"/>
  <c r="G768" i="12"/>
  <c r="I767" i="12"/>
  <c r="H767" i="12"/>
  <c r="G767" i="12"/>
  <c r="I766" i="12"/>
  <c r="H766" i="12"/>
  <c r="G766" i="12"/>
  <c r="I765" i="12"/>
  <c r="H765" i="12"/>
  <c r="G765" i="12"/>
  <c r="I764" i="12"/>
  <c r="H764" i="12"/>
  <c r="G764" i="12"/>
  <c r="I763" i="12"/>
  <c r="H763" i="12"/>
  <c r="G763" i="12"/>
  <c r="I762" i="12"/>
  <c r="H762" i="12"/>
  <c r="G762" i="12"/>
  <c r="I761" i="12"/>
  <c r="H761" i="12"/>
  <c r="G761" i="12"/>
  <c r="I760" i="12"/>
  <c r="H760" i="12"/>
  <c r="G760" i="12"/>
  <c r="I759" i="12"/>
  <c r="H759" i="12"/>
  <c r="G759" i="12"/>
  <c r="I758" i="12"/>
  <c r="H758" i="12"/>
  <c r="G758" i="12"/>
  <c r="I757" i="12"/>
  <c r="H757" i="12"/>
  <c r="G757" i="12"/>
  <c r="I756" i="12"/>
  <c r="H756" i="12"/>
  <c r="G756" i="12"/>
  <c r="I755" i="12"/>
  <c r="H755" i="12"/>
  <c r="G755" i="12"/>
  <c r="I754" i="12"/>
  <c r="H754" i="12"/>
  <c r="G754" i="12"/>
  <c r="I753" i="12"/>
  <c r="H753" i="12"/>
  <c r="G753" i="12"/>
  <c r="I752" i="12"/>
  <c r="H752" i="12"/>
  <c r="G752" i="12"/>
  <c r="I751" i="12"/>
  <c r="H751" i="12"/>
  <c r="G751" i="12"/>
  <c r="I750" i="12"/>
  <c r="H750" i="12"/>
  <c r="G750" i="12"/>
  <c r="I749" i="12"/>
  <c r="H749" i="12"/>
  <c r="G749" i="12"/>
  <c r="I748" i="12"/>
  <c r="H748" i="12"/>
  <c r="G748" i="12"/>
  <c r="I747" i="12"/>
  <c r="H747" i="12"/>
  <c r="G747" i="12"/>
  <c r="I746" i="12"/>
  <c r="H746" i="12"/>
  <c r="G746" i="12"/>
  <c r="I745" i="12"/>
  <c r="H745" i="12"/>
  <c r="G745" i="12"/>
  <c r="I744" i="12"/>
  <c r="H744" i="12"/>
  <c r="G744" i="12"/>
  <c r="I743" i="12"/>
  <c r="H743" i="12"/>
  <c r="G743" i="12"/>
  <c r="I742" i="12"/>
  <c r="H742" i="12"/>
  <c r="G742" i="12"/>
  <c r="I741" i="12"/>
  <c r="H741" i="12"/>
  <c r="G741" i="12"/>
  <c r="I740" i="12"/>
  <c r="H740" i="12"/>
  <c r="G740" i="12"/>
  <c r="I739" i="12"/>
  <c r="H739" i="12"/>
  <c r="G739" i="12"/>
  <c r="I738" i="12"/>
  <c r="H738" i="12"/>
  <c r="G738" i="12"/>
  <c r="I737" i="12"/>
  <c r="H737" i="12"/>
  <c r="G737" i="12"/>
  <c r="I736" i="12"/>
  <c r="H736" i="12"/>
  <c r="G736" i="12"/>
  <c r="I735" i="12"/>
  <c r="H735" i="12"/>
  <c r="G735" i="12"/>
  <c r="I734" i="12"/>
  <c r="H734" i="12"/>
  <c r="G734" i="12"/>
  <c r="I733" i="12"/>
  <c r="H733" i="12"/>
  <c r="G733" i="12"/>
  <c r="I732" i="12"/>
  <c r="H732" i="12"/>
  <c r="G732" i="12"/>
  <c r="I731" i="12"/>
  <c r="H731" i="12"/>
  <c r="G731" i="12"/>
  <c r="I730" i="12"/>
  <c r="H730" i="12"/>
  <c r="G730" i="12"/>
  <c r="I729" i="12"/>
  <c r="H729" i="12"/>
  <c r="G729" i="12"/>
  <c r="I728" i="12"/>
  <c r="H728" i="12"/>
  <c r="G728" i="12"/>
  <c r="I727" i="12"/>
  <c r="H727" i="12"/>
  <c r="G727" i="12"/>
  <c r="I726" i="12"/>
  <c r="H726" i="12"/>
  <c r="G726" i="12"/>
  <c r="I725" i="12"/>
  <c r="H725" i="12"/>
  <c r="G725" i="12"/>
  <c r="I724" i="12"/>
  <c r="H724" i="12"/>
  <c r="G724" i="12"/>
  <c r="I723" i="12"/>
  <c r="H723" i="12"/>
  <c r="G723" i="12"/>
  <c r="I722" i="12"/>
  <c r="H722" i="12"/>
  <c r="G722" i="12"/>
  <c r="I721" i="12"/>
  <c r="H721" i="12"/>
  <c r="G721" i="12"/>
  <c r="I720" i="12"/>
  <c r="H720" i="12"/>
  <c r="G720" i="12"/>
  <c r="I719" i="12"/>
  <c r="H719" i="12"/>
  <c r="G719" i="12"/>
  <c r="I718" i="12"/>
  <c r="H718" i="12"/>
  <c r="G718" i="12"/>
  <c r="I717" i="12"/>
  <c r="H717" i="12"/>
  <c r="G717" i="12"/>
  <c r="I716" i="12"/>
  <c r="H716" i="12"/>
  <c r="G716" i="12"/>
  <c r="I715" i="12"/>
  <c r="H715" i="12"/>
  <c r="G715" i="12"/>
  <c r="I714" i="12"/>
  <c r="H714" i="12"/>
  <c r="G714" i="12"/>
  <c r="I713" i="12"/>
  <c r="H713" i="12"/>
  <c r="G713" i="12"/>
  <c r="I712" i="12"/>
  <c r="H712" i="12"/>
  <c r="G712" i="12"/>
  <c r="I711" i="12"/>
  <c r="H711" i="12"/>
  <c r="G711" i="12"/>
  <c r="I710" i="12"/>
  <c r="H710" i="12"/>
  <c r="G710" i="12"/>
  <c r="I709" i="12"/>
  <c r="H709" i="12"/>
  <c r="G709" i="12"/>
  <c r="I708" i="12"/>
  <c r="H708" i="12"/>
  <c r="G708" i="12"/>
  <c r="I707" i="12"/>
  <c r="H707" i="12"/>
  <c r="G707" i="12"/>
  <c r="I706" i="12"/>
  <c r="H706" i="12"/>
  <c r="G706" i="12"/>
  <c r="I705" i="12"/>
  <c r="H705" i="12"/>
  <c r="G705" i="12"/>
  <c r="I704" i="12"/>
  <c r="H704" i="12"/>
  <c r="G704" i="12"/>
  <c r="I703" i="12"/>
  <c r="H703" i="12"/>
  <c r="G703" i="12"/>
  <c r="I702" i="12"/>
  <c r="H702" i="12"/>
  <c r="G702" i="12"/>
  <c r="I701" i="12"/>
  <c r="H701" i="12"/>
  <c r="G701" i="12"/>
  <c r="I700" i="12"/>
  <c r="H700" i="12"/>
  <c r="G700" i="12"/>
  <c r="I699" i="12"/>
  <c r="H699" i="12"/>
  <c r="G699" i="12"/>
  <c r="I698" i="12"/>
  <c r="H698" i="12"/>
  <c r="G698" i="12"/>
  <c r="I697" i="12"/>
  <c r="H697" i="12"/>
  <c r="G697" i="12"/>
  <c r="I696" i="12"/>
  <c r="H696" i="12"/>
  <c r="G696" i="12"/>
  <c r="I695" i="12"/>
  <c r="H695" i="12"/>
  <c r="G695" i="12"/>
  <c r="I694" i="12"/>
  <c r="H694" i="12"/>
  <c r="G694" i="12"/>
  <c r="I693" i="12"/>
  <c r="H693" i="12"/>
  <c r="G693" i="12"/>
  <c r="I692" i="12"/>
  <c r="H692" i="12"/>
  <c r="G692" i="12"/>
  <c r="I691" i="12"/>
  <c r="H691" i="12"/>
  <c r="G691" i="12"/>
  <c r="I690" i="12"/>
  <c r="H690" i="12"/>
  <c r="G690" i="12"/>
  <c r="I689" i="12"/>
  <c r="H689" i="12"/>
  <c r="G689" i="12"/>
  <c r="I688" i="12"/>
  <c r="H688" i="12"/>
  <c r="G688" i="12"/>
  <c r="I687" i="12"/>
  <c r="H687" i="12"/>
  <c r="G687" i="12"/>
  <c r="I686" i="12"/>
  <c r="H686" i="12"/>
  <c r="G686" i="12"/>
  <c r="I685" i="12"/>
  <c r="H685" i="12"/>
  <c r="G685" i="12"/>
  <c r="I684" i="12"/>
  <c r="H684" i="12"/>
  <c r="G684" i="12"/>
  <c r="I683" i="12"/>
  <c r="H683" i="12"/>
  <c r="G683" i="12"/>
  <c r="I682" i="12"/>
  <c r="H682" i="12"/>
  <c r="G682" i="12"/>
  <c r="I681" i="12"/>
  <c r="H681" i="12"/>
  <c r="G681" i="12"/>
  <c r="I680" i="12"/>
  <c r="H680" i="12"/>
  <c r="G680" i="12"/>
  <c r="I679" i="12"/>
  <c r="H679" i="12"/>
  <c r="G679" i="12"/>
  <c r="I678" i="12"/>
  <c r="H678" i="12"/>
  <c r="G678" i="12"/>
  <c r="I677" i="12"/>
  <c r="H677" i="12"/>
  <c r="G677" i="12"/>
  <c r="I676" i="12"/>
  <c r="H676" i="12"/>
  <c r="G676" i="12"/>
  <c r="I675" i="12"/>
  <c r="H675" i="12"/>
  <c r="G675" i="12"/>
  <c r="I674" i="12"/>
  <c r="H674" i="12"/>
  <c r="G674" i="12"/>
  <c r="I673" i="12"/>
  <c r="H673" i="12"/>
  <c r="G673" i="12"/>
  <c r="I672" i="12"/>
  <c r="H672" i="12"/>
  <c r="G672" i="12"/>
  <c r="I671" i="12"/>
  <c r="H671" i="12"/>
  <c r="G671" i="12"/>
  <c r="I670" i="12"/>
  <c r="H670" i="12"/>
  <c r="G670" i="12"/>
  <c r="I669" i="12"/>
  <c r="H669" i="12"/>
  <c r="G669" i="12"/>
  <c r="I668" i="12"/>
  <c r="H668" i="12"/>
  <c r="G668" i="12"/>
  <c r="I667" i="12"/>
  <c r="H667" i="12"/>
  <c r="G667" i="12"/>
  <c r="I666" i="12"/>
  <c r="H666" i="12"/>
  <c r="G666" i="12"/>
  <c r="I665" i="12"/>
  <c r="H665" i="12"/>
  <c r="G665" i="12"/>
  <c r="I664" i="12"/>
  <c r="H664" i="12"/>
  <c r="G664" i="12"/>
  <c r="I663" i="12"/>
  <c r="H663" i="12"/>
  <c r="G663" i="12"/>
  <c r="I662" i="12"/>
  <c r="H662" i="12"/>
  <c r="G662" i="12"/>
  <c r="I661" i="12"/>
  <c r="H661" i="12"/>
  <c r="G661" i="12"/>
  <c r="I660" i="12"/>
  <c r="H660" i="12"/>
  <c r="G660" i="12"/>
  <c r="I659" i="12"/>
  <c r="H659" i="12"/>
  <c r="G659" i="12"/>
  <c r="I658" i="12"/>
  <c r="H658" i="12"/>
  <c r="G658" i="12"/>
  <c r="I657" i="12"/>
  <c r="H657" i="12"/>
  <c r="G657" i="12"/>
  <c r="I656" i="12"/>
  <c r="H656" i="12"/>
  <c r="G656" i="12"/>
  <c r="I655" i="12"/>
  <c r="H655" i="12"/>
  <c r="G655" i="12"/>
  <c r="I654" i="12"/>
  <c r="H654" i="12"/>
  <c r="G654" i="12"/>
  <c r="I653" i="12"/>
  <c r="H653" i="12"/>
  <c r="G653" i="12"/>
  <c r="I652" i="12"/>
  <c r="H652" i="12"/>
  <c r="G652" i="12"/>
  <c r="I651" i="12"/>
  <c r="H651" i="12"/>
  <c r="G651" i="12"/>
  <c r="I650" i="12"/>
  <c r="H650" i="12"/>
  <c r="G650" i="12"/>
  <c r="I649" i="12"/>
  <c r="H649" i="12"/>
  <c r="G649" i="12"/>
  <c r="I648" i="12"/>
  <c r="H648" i="12"/>
  <c r="G648" i="12"/>
  <c r="I647" i="12"/>
  <c r="H647" i="12"/>
  <c r="G647" i="12"/>
  <c r="I646" i="12"/>
  <c r="H646" i="12"/>
  <c r="G646" i="12"/>
  <c r="I645" i="12"/>
  <c r="H645" i="12"/>
  <c r="G645" i="12"/>
  <c r="I644" i="12"/>
  <c r="H644" i="12"/>
  <c r="G644" i="12"/>
  <c r="I643" i="12"/>
  <c r="H643" i="12"/>
  <c r="G643" i="12"/>
  <c r="I642" i="12"/>
  <c r="H642" i="12"/>
  <c r="G642" i="12"/>
  <c r="I641" i="12"/>
  <c r="H641" i="12"/>
  <c r="G641" i="12"/>
  <c r="I640" i="12"/>
  <c r="H640" i="12"/>
  <c r="G640" i="12"/>
  <c r="I639" i="12"/>
  <c r="H639" i="12"/>
  <c r="G639" i="12"/>
  <c r="I638" i="12"/>
  <c r="H638" i="12"/>
  <c r="G638" i="12"/>
  <c r="I637" i="12"/>
  <c r="H637" i="12"/>
  <c r="G637" i="12"/>
  <c r="I636" i="12"/>
  <c r="H636" i="12"/>
  <c r="G636" i="12"/>
  <c r="I635" i="12"/>
  <c r="H635" i="12"/>
  <c r="G635" i="12"/>
  <c r="I634" i="12"/>
  <c r="H634" i="12"/>
  <c r="G634" i="12"/>
  <c r="I633" i="12"/>
  <c r="H633" i="12"/>
  <c r="G633" i="12"/>
  <c r="I632" i="12"/>
  <c r="H632" i="12"/>
  <c r="G632" i="12"/>
  <c r="I631" i="12"/>
  <c r="H631" i="12"/>
  <c r="G631" i="12"/>
  <c r="I630" i="12"/>
  <c r="H630" i="12"/>
  <c r="G630" i="12"/>
  <c r="I629" i="12"/>
  <c r="H629" i="12"/>
  <c r="G629" i="12"/>
  <c r="I628" i="12"/>
  <c r="H628" i="12"/>
  <c r="G628" i="12"/>
  <c r="I627" i="12"/>
  <c r="H627" i="12"/>
  <c r="G627" i="12"/>
  <c r="I626" i="12"/>
  <c r="H626" i="12"/>
  <c r="G626" i="12"/>
  <c r="I625" i="12"/>
  <c r="H625" i="12"/>
  <c r="G625" i="12"/>
  <c r="I624" i="12"/>
  <c r="H624" i="12"/>
  <c r="G624" i="12"/>
  <c r="I623" i="12"/>
  <c r="H623" i="12"/>
  <c r="G623" i="12"/>
  <c r="I622" i="12"/>
  <c r="H622" i="12"/>
  <c r="G622" i="12"/>
  <c r="I621" i="12"/>
  <c r="H621" i="12"/>
  <c r="G621" i="12"/>
  <c r="I620" i="12"/>
  <c r="H620" i="12"/>
  <c r="G620" i="12"/>
  <c r="I619" i="12"/>
  <c r="H619" i="12"/>
  <c r="G619" i="12"/>
  <c r="I618" i="12"/>
  <c r="H618" i="12"/>
  <c r="G618" i="12"/>
  <c r="I617" i="12"/>
  <c r="H617" i="12"/>
  <c r="G617" i="12"/>
  <c r="I616" i="12"/>
  <c r="H616" i="12"/>
  <c r="G616" i="12"/>
  <c r="I615" i="12"/>
  <c r="H615" i="12"/>
  <c r="G615" i="12"/>
  <c r="I614" i="12"/>
  <c r="H614" i="12"/>
  <c r="G614" i="12"/>
  <c r="I613" i="12"/>
  <c r="H613" i="12"/>
  <c r="G613" i="12"/>
  <c r="I612" i="12"/>
  <c r="H612" i="12"/>
  <c r="G612" i="12"/>
  <c r="I611" i="12"/>
  <c r="H611" i="12"/>
  <c r="G611" i="12"/>
  <c r="I610" i="12"/>
  <c r="H610" i="12"/>
  <c r="G610" i="12"/>
  <c r="I609" i="12"/>
  <c r="H609" i="12"/>
  <c r="G609" i="12"/>
  <c r="I608" i="12"/>
  <c r="H608" i="12"/>
  <c r="G608" i="12"/>
  <c r="I607" i="12"/>
  <c r="H607" i="12"/>
  <c r="G607" i="12"/>
  <c r="I606" i="12"/>
  <c r="H606" i="12"/>
  <c r="G606" i="12"/>
  <c r="I605" i="12"/>
  <c r="H605" i="12"/>
  <c r="G605" i="12"/>
  <c r="I604" i="12"/>
  <c r="H604" i="12"/>
  <c r="G604" i="12"/>
  <c r="I603" i="12"/>
  <c r="H603" i="12"/>
  <c r="G603" i="12"/>
  <c r="I602" i="12"/>
  <c r="H602" i="12"/>
  <c r="G602" i="12"/>
  <c r="I601" i="12"/>
  <c r="H601" i="12"/>
  <c r="G601" i="12"/>
  <c r="I600" i="12"/>
  <c r="H600" i="12"/>
  <c r="G600" i="12"/>
  <c r="I599" i="12"/>
  <c r="H599" i="12"/>
  <c r="G599" i="12"/>
  <c r="I598" i="12"/>
  <c r="H598" i="12"/>
  <c r="G598" i="12"/>
  <c r="I597" i="12"/>
  <c r="H597" i="12"/>
  <c r="G597" i="12"/>
  <c r="I596" i="12"/>
  <c r="H596" i="12"/>
  <c r="G596" i="12"/>
  <c r="I595" i="12"/>
  <c r="H595" i="12"/>
  <c r="G595" i="12"/>
  <c r="I594" i="12"/>
  <c r="H594" i="12"/>
  <c r="G594" i="12"/>
  <c r="I593" i="12"/>
  <c r="H593" i="12"/>
  <c r="G593" i="12"/>
  <c r="I592" i="12"/>
  <c r="H592" i="12"/>
  <c r="G592" i="12"/>
  <c r="I591" i="12"/>
  <c r="H591" i="12"/>
  <c r="G591" i="12"/>
  <c r="I590" i="12"/>
  <c r="H590" i="12"/>
  <c r="G590" i="12"/>
  <c r="I589" i="12"/>
  <c r="H589" i="12"/>
  <c r="G589" i="12"/>
  <c r="I588" i="12"/>
  <c r="H588" i="12"/>
  <c r="G588" i="12"/>
  <c r="I587" i="12"/>
  <c r="H587" i="12"/>
  <c r="G587" i="12"/>
  <c r="I586" i="12"/>
  <c r="H586" i="12"/>
  <c r="G586" i="12"/>
  <c r="I585" i="12"/>
  <c r="H585" i="12"/>
  <c r="G585" i="12"/>
  <c r="I584" i="12"/>
  <c r="H584" i="12"/>
  <c r="G584" i="12"/>
  <c r="I583" i="12"/>
  <c r="H583" i="12"/>
  <c r="G583" i="12"/>
  <c r="I582" i="12"/>
  <c r="H582" i="12"/>
  <c r="G582" i="12"/>
  <c r="I581" i="12"/>
  <c r="H581" i="12"/>
  <c r="G581" i="12"/>
  <c r="I580" i="12"/>
  <c r="H580" i="12"/>
  <c r="G580" i="12"/>
  <c r="I579" i="12"/>
  <c r="H579" i="12"/>
  <c r="G579" i="12"/>
  <c r="I578" i="12"/>
  <c r="H578" i="12"/>
  <c r="G578" i="12"/>
  <c r="I577" i="12"/>
  <c r="H577" i="12"/>
  <c r="G577" i="12"/>
  <c r="I576" i="12"/>
  <c r="H576" i="12"/>
  <c r="G576" i="12"/>
  <c r="I575" i="12"/>
  <c r="H575" i="12"/>
  <c r="G575" i="12"/>
  <c r="I574" i="12"/>
  <c r="H574" i="12"/>
  <c r="G574" i="12"/>
  <c r="I573" i="12"/>
  <c r="H573" i="12"/>
  <c r="G573" i="12"/>
  <c r="I572" i="12"/>
  <c r="H572" i="12"/>
  <c r="G572" i="12"/>
  <c r="I571" i="12"/>
  <c r="H571" i="12"/>
  <c r="G571" i="12"/>
  <c r="I570" i="12"/>
  <c r="H570" i="12"/>
  <c r="G570" i="12"/>
  <c r="I569" i="12"/>
  <c r="H569" i="12"/>
  <c r="G569" i="12"/>
  <c r="I568" i="12"/>
  <c r="H568" i="12"/>
  <c r="G568" i="12"/>
  <c r="I567" i="12"/>
  <c r="H567" i="12"/>
  <c r="G567" i="12"/>
  <c r="I566" i="12"/>
  <c r="H566" i="12"/>
  <c r="G566" i="12"/>
  <c r="I565" i="12"/>
  <c r="H565" i="12"/>
  <c r="G565" i="12"/>
  <c r="I564" i="12"/>
  <c r="H564" i="12"/>
  <c r="G564" i="12"/>
  <c r="I563" i="12"/>
  <c r="H563" i="12"/>
  <c r="G563" i="12"/>
  <c r="I562" i="12"/>
  <c r="H562" i="12"/>
  <c r="G562" i="12"/>
  <c r="I561" i="12"/>
  <c r="H561" i="12"/>
  <c r="G561" i="12"/>
  <c r="I560" i="12"/>
  <c r="H560" i="12"/>
  <c r="G560" i="12"/>
  <c r="I559" i="12"/>
  <c r="H559" i="12"/>
  <c r="G559" i="12"/>
  <c r="I558" i="12"/>
  <c r="H558" i="12"/>
  <c r="G558" i="12"/>
  <c r="I557" i="12"/>
  <c r="H557" i="12"/>
  <c r="G557" i="12"/>
  <c r="I556" i="12"/>
  <c r="H556" i="12"/>
  <c r="G556" i="12"/>
  <c r="I555" i="12"/>
  <c r="H555" i="12"/>
  <c r="G555" i="12"/>
  <c r="I554" i="12"/>
  <c r="H554" i="12"/>
  <c r="G554" i="12"/>
  <c r="I553" i="12"/>
  <c r="H553" i="12"/>
  <c r="G553" i="12"/>
  <c r="I552" i="12"/>
  <c r="H552" i="12"/>
  <c r="G552" i="12"/>
  <c r="I551" i="12"/>
  <c r="H551" i="12"/>
  <c r="G551" i="12"/>
  <c r="I550" i="12"/>
  <c r="H550" i="12"/>
  <c r="G550" i="12"/>
  <c r="I549" i="12"/>
  <c r="H549" i="12"/>
  <c r="G549" i="12"/>
  <c r="I548" i="12"/>
  <c r="H548" i="12"/>
  <c r="G548" i="12"/>
  <c r="I547" i="12"/>
  <c r="H547" i="12"/>
  <c r="G547" i="12"/>
  <c r="I546" i="12"/>
  <c r="H546" i="12"/>
  <c r="G546" i="12"/>
  <c r="I545" i="12"/>
  <c r="H545" i="12"/>
  <c r="G545" i="12"/>
  <c r="I544" i="12"/>
  <c r="H544" i="12"/>
  <c r="G544" i="12"/>
  <c r="I543" i="12"/>
  <c r="H543" i="12"/>
  <c r="G543" i="12"/>
  <c r="I542" i="12"/>
  <c r="H542" i="12"/>
  <c r="G542" i="12"/>
  <c r="I541" i="12"/>
  <c r="H541" i="12"/>
  <c r="G541" i="12"/>
  <c r="I540" i="12"/>
  <c r="H540" i="12"/>
  <c r="G540" i="12"/>
  <c r="I539" i="12"/>
  <c r="H539" i="12"/>
  <c r="G539" i="12"/>
  <c r="I538" i="12"/>
  <c r="H538" i="12"/>
  <c r="G538" i="12"/>
  <c r="I537" i="12"/>
  <c r="H537" i="12"/>
  <c r="G537" i="12"/>
  <c r="I536" i="12"/>
  <c r="H536" i="12"/>
  <c r="G536" i="12"/>
  <c r="I535" i="12"/>
  <c r="H535" i="12"/>
  <c r="G535" i="12"/>
  <c r="I534" i="12"/>
  <c r="H534" i="12"/>
  <c r="G534" i="12"/>
  <c r="I533" i="12"/>
  <c r="H533" i="12"/>
  <c r="G533" i="12"/>
  <c r="I532" i="12"/>
  <c r="H532" i="12"/>
  <c r="G532" i="12"/>
  <c r="I531" i="12"/>
  <c r="H531" i="12"/>
  <c r="G531" i="12"/>
  <c r="I530" i="12"/>
  <c r="H530" i="12"/>
  <c r="G530" i="12"/>
  <c r="I529" i="12"/>
  <c r="H529" i="12"/>
  <c r="G529" i="12"/>
  <c r="I528" i="12"/>
  <c r="H528" i="12"/>
  <c r="G528" i="12"/>
  <c r="I527" i="12"/>
  <c r="H527" i="12"/>
  <c r="G527" i="12"/>
  <c r="I526" i="12"/>
  <c r="H526" i="12"/>
  <c r="G526" i="12"/>
  <c r="I525" i="12"/>
  <c r="H525" i="12"/>
  <c r="G525" i="12"/>
  <c r="I524" i="12"/>
  <c r="H524" i="12"/>
  <c r="G524" i="12"/>
  <c r="I523" i="12"/>
  <c r="H523" i="12"/>
  <c r="G523" i="12"/>
  <c r="I522" i="12"/>
  <c r="H522" i="12"/>
  <c r="G522" i="12"/>
  <c r="I521" i="12"/>
  <c r="H521" i="12"/>
  <c r="G521" i="12"/>
  <c r="I520" i="12"/>
  <c r="H520" i="12"/>
  <c r="G520" i="12"/>
  <c r="I519" i="12"/>
  <c r="H519" i="12"/>
  <c r="G519" i="12"/>
  <c r="I518" i="12"/>
  <c r="H518" i="12"/>
  <c r="G518" i="12"/>
  <c r="I517" i="12"/>
  <c r="H517" i="12"/>
  <c r="G517" i="12"/>
  <c r="I516" i="12"/>
  <c r="H516" i="12"/>
  <c r="G516" i="12"/>
  <c r="I515" i="12"/>
  <c r="H515" i="12"/>
  <c r="G515" i="12"/>
  <c r="I514" i="12"/>
  <c r="H514" i="12"/>
  <c r="G514" i="12"/>
  <c r="I513" i="12"/>
  <c r="H513" i="12"/>
  <c r="G513" i="12"/>
  <c r="I512" i="12"/>
  <c r="H512" i="12"/>
  <c r="G512" i="12"/>
  <c r="I511" i="12"/>
  <c r="H511" i="12"/>
  <c r="G511" i="12"/>
  <c r="I510" i="12"/>
  <c r="H510" i="12"/>
  <c r="G510" i="12"/>
  <c r="I509" i="12"/>
  <c r="H509" i="12"/>
  <c r="G509" i="12"/>
  <c r="I508" i="12"/>
  <c r="H508" i="12"/>
  <c r="G508" i="12"/>
  <c r="I507" i="12"/>
  <c r="H507" i="12"/>
  <c r="G507" i="12"/>
  <c r="I506" i="12"/>
  <c r="H506" i="12"/>
  <c r="G506" i="12"/>
  <c r="I505" i="12"/>
  <c r="H505" i="12"/>
  <c r="G505" i="12"/>
  <c r="I504" i="12"/>
  <c r="H504" i="12"/>
  <c r="G504" i="12"/>
  <c r="I503" i="12"/>
  <c r="H503" i="12"/>
  <c r="G503" i="12"/>
  <c r="I502" i="12"/>
  <c r="H502" i="12"/>
  <c r="G502" i="12"/>
  <c r="I501" i="12"/>
  <c r="H501" i="12"/>
  <c r="G501" i="12"/>
  <c r="I500" i="12"/>
  <c r="H500" i="12"/>
  <c r="G500" i="12"/>
  <c r="I499" i="12"/>
  <c r="H499" i="12"/>
  <c r="G499" i="12"/>
  <c r="I498" i="12"/>
  <c r="H498" i="12"/>
  <c r="G498" i="12"/>
  <c r="I497" i="12"/>
  <c r="H497" i="12"/>
  <c r="G497" i="12"/>
  <c r="I496" i="12"/>
  <c r="H496" i="12"/>
  <c r="G496" i="12"/>
  <c r="I495" i="12"/>
  <c r="H495" i="12"/>
  <c r="G495" i="12"/>
  <c r="I494" i="12"/>
  <c r="H494" i="12"/>
  <c r="G494" i="12"/>
  <c r="I493" i="12"/>
  <c r="H493" i="12"/>
  <c r="G493" i="12"/>
  <c r="I492" i="12"/>
  <c r="H492" i="12"/>
  <c r="G492" i="12"/>
  <c r="I491" i="12"/>
  <c r="H491" i="12"/>
  <c r="G491" i="12"/>
  <c r="I490" i="12"/>
  <c r="H490" i="12"/>
  <c r="G490" i="12"/>
  <c r="I489" i="12"/>
  <c r="H489" i="12"/>
  <c r="G489" i="12"/>
  <c r="I488" i="12"/>
  <c r="H488" i="12"/>
  <c r="G488" i="12"/>
  <c r="I487" i="12"/>
  <c r="H487" i="12"/>
  <c r="G487" i="12"/>
  <c r="I486" i="12"/>
  <c r="H486" i="12"/>
  <c r="G486" i="12"/>
  <c r="I485" i="12"/>
  <c r="H485" i="12"/>
  <c r="G485" i="12"/>
  <c r="I484" i="12"/>
  <c r="H484" i="12"/>
  <c r="G484" i="12"/>
  <c r="I483" i="12"/>
  <c r="H483" i="12"/>
  <c r="G483" i="12"/>
  <c r="I482" i="12"/>
  <c r="H482" i="12"/>
  <c r="G482" i="12"/>
  <c r="I481" i="12"/>
  <c r="H481" i="12"/>
  <c r="G481" i="12"/>
  <c r="I480" i="12"/>
  <c r="H480" i="12"/>
  <c r="G480" i="12"/>
  <c r="I479" i="12"/>
  <c r="H479" i="12"/>
  <c r="G479" i="12"/>
  <c r="I478" i="12"/>
  <c r="H478" i="12"/>
  <c r="G478" i="12"/>
  <c r="I477" i="12"/>
  <c r="H477" i="12"/>
  <c r="G477" i="12"/>
  <c r="I476" i="12"/>
  <c r="H476" i="12"/>
  <c r="G476" i="12"/>
  <c r="I475" i="12"/>
  <c r="H475" i="12"/>
  <c r="G475" i="12"/>
  <c r="I474" i="12"/>
  <c r="H474" i="12"/>
  <c r="G474" i="12"/>
  <c r="I473" i="12"/>
  <c r="H473" i="12"/>
  <c r="G473" i="12"/>
  <c r="I472" i="12"/>
  <c r="H472" i="12"/>
  <c r="G472" i="12"/>
  <c r="I471" i="12"/>
  <c r="H471" i="12"/>
  <c r="G471" i="12"/>
  <c r="I470" i="12"/>
  <c r="H470" i="12"/>
  <c r="G470" i="12"/>
  <c r="I469" i="12"/>
  <c r="H469" i="12"/>
  <c r="G469" i="12"/>
  <c r="I468" i="12"/>
  <c r="H468" i="12"/>
  <c r="G468" i="12"/>
  <c r="I467" i="12"/>
  <c r="H467" i="12"/>
  <c r="G467" i="12"/>
  <c r="I466" i="12"/>
  <c r="H466" i="12"/>
  <c r="G466" i="12"/>
  <c r="I465" i="12"/>
  <c r="H465" i="12"/>
  <c r="G465" i="12"/>
  <c r="I464" i="12"/>
  <c r="H464" i="12"/>
  <c r="G464" i="12"/>
  <c r="I463" i="12"/>
  <c r="H463" i="12"/>
  <c r="G463" i="12"/>
  <c r="I462" i="12"/>
  <c r="H462" i="12"/>
  <c r="G462" i="12"/>
  <c r="I461" i="12"/>
  <c r="H461" i="12"/>
  <c r="G461" i="12"/>
  <c r="I460" i="12"/>
  <c r="H460" i="12"/>
  <c r="G460" i="12"/>
  <c r="I459" i="12"/>
  <c r="H459" i="12"/>
  <c r="G459" i="12"/>
  <c r="I458" i="12"/>
  <c r="H458" i="12"/>
  <c r="G458" i="12"/>
  <c r="I457" i="12"/>
  <c r="H457" i="12"/>
  <c r="G457" i="12"/>
  <c r="I456" i="12"/>
  <c r="H456" i="12"/>
  <c r="G456" i="12"/>
  <c r="I455" i="12"/>
  <c r="H455" i="12"/>
  <c r="G455" i="12"/>
  <c r="I454" i="12"/>
  <c r="H454" i="12"/>
  <c r="G454" i="12"/>
  <c r="I453" i="12"/>
  <c r="H453" i="12"/>
  <c r="G453" i="12"/>
  <c r="I452" i="12"/>
  <c r="H452" i="12"/>
  <c r="G452" i="12"/>
  <c r="I451" i="12"/>
  <c r="H451" i="12"/>
  <c r="G451" i="12"/>
  <c r="I450" i="12"/>
  <c r="H450" i="12"/>
  <c r="G450" i="12"/>
  <c r="I449" i="12"/>
  <c r="H449" i="12"/>
  <c r="G449" i="12"/>
  <c r="I448" i="12"/>
  <c r="H448" i="12"/>
  <c r="G448" i="12"/>
  <c r="I447" i="12"/>
  <c r="H447" i="12"/>
  <c r="G447" i="12"/>
  <c r="I446" i="12"/>
  <c r="H446" i="12"/>
  <c r="G446" i="12"/>
  <c r="I445" i="12"/>
  <c r="H445" i="12"/>
  <c r="G445" i="12"/>
  <c r="I444" i="12"/>
  <c r="H444" i="12"/>
  <c r="G444" i="12"/>
  <c r="I443" i="12"/>
  <c r="H443" i="12"/>
  <c r="G443" i="12"/>
  <c r="I442" i="12"/>
  <c r="H442" i="12"/>
  <c r="G442" i="12"/>
  <c r="I441" i="12"/>
  <c r="H441" i="12"/>
  <c r="G441" i="12"/>
  <c r="I440" i="12"/>
  <c r="H440" i="12"/>
  <c r="G440" i="12"/>
  <c r="I439" i="12"/>
  <c r="H439" i="12"/>
  <c r="G439" i="12"/>
  <c r="I438" i="12"/>
  <c r="H438" i="12"/>
  <c r="G438" i="12"/>
  <c r="I437" i="12"/>
  <c r="H437" i="12"/>
  <c r="G437" i="12"/>
  <c r="I436" i="12"/>
  <c r="H436" i="12"/>
  <c r="G436" i="12"/>
  <c r="I435" i="12"/>
  <c r="H435" i="12"/>
  <c r="G435" i="12"/>
  <c r="I434" i="12"/>
  <c r="H434" i="12"/>
  <c r="G434" i="12"/>
  <c r="I433" i="12"/>
  <c r="H433" i="12"/>
  <c r="G433" i="12"/>
  <c r="I432" i="12"/>
  <c r="H432" i="12"/>
  <c r="G432" i="12"/>
  <c r="I431" i="12"/>
  <c r="H431" i="12"/>
  <c r="G431" i="12"/>
  <c r="I430" i="12"/>
  <c r="H430" i="12"/>
  <c r="G430" i="12"/>
  <c r="I429" i="12"/>
  <c r="H429" i="12"/>
  <c r="G429" i="12"/>
  <c r="I428" i="12"/>
  <c r="H428" i="12"/>
  <c r="G428" i="12"/>
  <c r="I427" i="12"/>
  <c r="H427" i="12"/>
  <c r="G427" i="12"/>
  <c r="I426" i="12"/>
  <c r="H426" i="12"/>
  <c r="G426" i="12"/>
  <c r="I425" i="12"/>
  <c r="H425" i="12"/>
  <c r="G425" i="12"/>
  <c r="I424" i="12"/>
  <c r="H424" i="12"/>
  <c r="G424" i="12"/>
  <c r="I423" i="12"/>
  <c r="H423" i="12"/>
  <c r="G423" i="12"/>
  <c r="I422" i="12"/>
  <c r="H422" i="12"/>
  <c r="G422" i="12"/>
  <c r="I421" i="12"/>
  <c r="H421" i="12"/>
  <c r="G421" i="12"/>
  <c r="I420" i="12"/>
  <c r="H420" i="12"/>
  <c r="G420" i="12"/>
  <c r="I419" i="12"/>
  <c r="H419" i="12"/>
  <c r="G419" i="12"/>
  <c r="I418" i="12"/>
  <c r="H418" i="12"/>
  <c r="G418" i="12"/>
  <c r="I417" i="12"/>
  <c r="H417" i="12"/>
  <c r="G417" i="12"/>
  <c r="I416" i="12"/>
  <c r="H416" i="12"/>
  <c r="G416" i="12"/>
  <c r="I415" i="12"/>
  <c r="H415" i="12"/>
  <c r="G415" i="12"/>
  <c r="I414" i="12"/>
  <c r="H414" i="12"/>
  <c r="G414" i="12"/>
  <c r="I413" i="12"/>
  <c r="H413" i="12"/>
  <c r="G413" i="12"/>
  <c r="I412" i="12"/>
  <c r="H412" i="12"/>
  <c r="G412" i="12"/>
  <c r="I411" i="12"/>
  <c r="H411" i="12"/>
  <c r="G411" i="12"/>
  <c r="I410" i="12"/>
  <c r="H410" i="12"/>
  <c r="G410" i="12"/>
  <c r="I409" i="12"/>
  <c r="H409" i="12"/>
  <c r="G409" i="12"/>
  <c r="I408" i="12"/>
  <c r="H408" i="12"/>
  <c r="G408" i="12"/>
  <c r="I407" i="12"/>
  <c r="H407" i="12"/>
  <c r="G407" i="12"/>
  <c r="I406" i="12"/>
  <c r="H406" i="12"/>
  <c r="G406" i="12"/>
  <c r="I405" i="12"/>
  <c r="H405" i="12"/>
  <c r="G405" i="12"/>
  <c r="I404" i="12"/>
  <c r="H404" i="12"/>
  <c r="G404" i="12"/>
  <c r="I403" i="12"/>
  <c r="H403" i="12"/>
  <c r="G403" i="12"/>
  <c r="I402" i="12"/>
  <c r="H402" i="12"/>
  <c r="G402" i="12"/>
  <c r="I401" i="12"/>
  <c r="H401" i="12"/>
  <c r="G401" i="12"/>
  <c r="I400" i="12"/>
  <c r="H400" i="12"/>
  <c r="G400" i="12"/>
  <c r="I399" i="12"/>
  <c r="H399" i="12"/>
  <c r="G399" i="12"/>
  <c r="I398" i="12"/>
  <c r="H398" i="12"/>
  <c r="G398" i="12"/>
  <c r="I397" i="12"/>
  <c r="H397" i="12"/>
  <c r="G397" i="12"/>
  <c r="I396" i="12"/>
  <c r="H396" i="12"/>
  <c r="G396" i="12"/>
  <c r="I395" i="12"/>
  <c r="H395" i="12"/>
  <c r="G395" i="12"/>
  <c r="I394" i="12"/>
  <c r="H394" i="12"/>
  <c r="G394" i="12"/>
  <c r="I393" i="12"/>
  <c r="H393" i="12"/>
  <c r="G393" i="12"/>
  <c r="I392" i="12"/>
  <c r="H392" i="12"/>
  <c r="G392" i="12"/>
  <c r="I391" i="12"/>
  <c r="H391" i="12"/>
  <c r="G391" i="12"/>
  <c r="I390" i="12"/>
  <c r="H390" i="12"/>
  <c r="G390" i="12"/>
  <c r="I389" i="12"/>
  <c r="H389" i="12"/>
  <c r="G389" i="12"/>
  <c r="I388" i="12"/>
  <c r="H388" i="12"/>
  <c r="G388" i="12"/>
  <c r="I387" i="12"/>
  <c r="H387" i="12"/>
  <c r="G387" i="12"/>
  <c r="I386" i="12"/>
  <c r="H386" i="12"/>
  <c r="G386" i="12"/>
  <c r="I385" i="12"/>
  <c r="H385" i="12"/>
  <c r="G385" i="12"/>
  <c r="I384" i="12"/>
  <c r="H384" i="12"/>
  <c r="G384" i="12"/>
  <c r="I383" i="12"/>
  <c r="H383" i="12"/>
  <c r="G383" i="12"/>
  <c r="I382" i="12"/>
  <c r="H382" i="12"/>
  <c r="G382" i="12"/>
  <c r="I381" i="12"/>
  <c r="H381" i="12"/>
  <c r="G381" i="12"/>
  <c r="I380" i="12"/>
  <c r="H380" i="12"/>
  <c r="G380" i="12"/>
  <c r="I379" i="12"/>
  <c r="H379" i="12"/>
  <c r="G379" i="12"/>
  <c r="I378" i="12"/>
  <c r="H378" i="12"/>
  <c r="G378" i="12"/>
  <c r="I377" i="12"/>
  <c r="H377" i="12"/>
  <c r="G377" i="12"/>
  <c r="I376" i="12"/>
  <c r="H376" i="12"/>
  <c r="G376" i="12"/>
  <c r="I375" i="12"/>
  <c r="H375" i="12"/>
  <c r="G375" i="12"/>
  <c r="I374" i="12"/>
  <c r="H374" i="12"/>
  <c r="G374" i="12"/>
  <c r="I373" i="12"/>
  <c r="H373" i="12"/>
  <c r="G373" i="12"/>
  <c r="I372" i="12"/>
  <c r="H372" i="12"/>
  <c r="G372" i="12"/>
  <c r="I371" i="12"/>
  <c r="H371" i="12"/>
  <c r="G371" i="12"/>
  <c r="I370" i="12"/>
  <c r="H370" i="12"/>
  <c r="G370" i="12"/>
  <c r="I369" i="12"/>
  <c r="H369" i="12"/>
  <c r="G369" i="12"/>
  <c r="I368" i="12"/>
  <c r="H368" i="12"/>
  <c r="G368" i="12"/>
  <c r="I367" i="12"/>
  <c r="H367" i="12"/>
  <c r="G367" i="12"/>
  <c r="I366" i="12"/>
  <c r="H366" i="12"/>
  <c r="G366" i="12"/>
  <c r="I365" i="12"/>
  <c r="H365" i="12"/>
  <c r="G365" i="12"/>
  <c r="I364" i="12"/>
  <c r="H364" i="12"/>
  <c r="G364" i="12"/>
  <c r="I363" i="12"/>
  <c r="H363" i="12"/>
  <c r="G363" i="12"/>
  <c r="I362" i="12"/>
  <c r="H362" i="12"/>
  <c r="G362" i="12"/>
  <c r="I361" i="12"/>
  <c r="H361" i="12"/>
  <c r="G361" i="12"/>
  <c r="I360" i="12"/>
  <c r="H360" i="12"/>
  <c r="G360" i="12"/>
  <c r="I359" i="12"/>
  <c r="H359" i="12"/>
  <c r="G359" i="12"/>
  <c r="I358" i="12"/>
  <c r="H358" i="12"/>
  <c r="G358" i="12"/>
  <c r="I357" i="12"/>
  <c r="H357" i="12"/>
  <c r="G357" i="12"/>
  <c r="I356" i="12"/>
  <c r="H356" i="12"/>
  <c r="G356" i="12"/>
  <c r="I355" i="12"/>
  <c r="H355" i="12"/>
  <c r="G355" i="12"/>
  <c r="I354" i="12"/>
  <c r="H354" i="12"/>
  <c r="G354" i="12"/>
  <c r="I353" i="12"/>
  <c r="H353" i="12"/>
  <c r="G353" i="12"/>
  <c r="I352" i="12"/>
  <c r="H352" i="12"/>
  <c r="G352" i="12"/>
  <c r="I351" i="12"/>
  <c r="H351" i="12"/>
  <c r="G351" i="12"/>
  <c r="I350" i="12"/>
  <c r="H350" i="12"/>
  <c r="G350" i="12"/>
  <c r="I349" i="12"/>
  <c r="H349" i="12"/>
  <c r="G349" i="12"/>
  <c r="I348" i="12"/>
  <c r="H348" i="12"/>
  <c r="G348" i="12"/>
  <c r="I347" i="12"/>
  <c r="H347" i="12"/>
  <c r="G347" i="12"/>
  <c r="I346" i="12"/>
  <c r="H346" i="12"/>
  <c r="G346" i="12"/>
  <c r="I345" i="12"/>
  <c r="H345" i="12"/>
  <c r="G345" i="12"/>
  <c r="I344" i="12"/>
  <c r="H344" i="12"/>
  <c r="G344" i="12"/>
  <c r="I343" i="12"/>
  <c r="H343" i="12"/>
  <c r="G343" i="12"/>
  <c r="I342" i="12"/>
  <c r="H342" i="12"/>
  <c r="G342" i="12"/>
  <c r="I341" i="12"/>
  <c r="H341" i="12"/>
  <c r="G341" i="12"/>
  <c r="I340" i="12"/>
  <c r="H340" i="12"/>
  <c r="G340" i="12"/>
  <c r="I339" i="12"/>
  <c r="H339" i="12"/>
  <c r="G339" i="12"/>
  <c r="I338" i="12"/>
  <c r="H338" i="12"/>
  <c r="G338" i="12"/>
  <c r="I337" i="12"/>
  <c r="H337" i="12"/>
  <c r="G337" i="12"/>
  <c r="I336" i="12"/>
  <c r="H336" i="12"/>
  <c r="G336" i="12"/>
  <c r="I335" i="12"/>
  <c r="H335" i="12"/>
  <c r="G335" i="12"/>
  <c r="I334" i="12"/>
  <c r="H334" i="12"/>
  <c r="G334" i="12"/>
  <c r="I333" i="12"/>
  <c r="H333" i="12"/>
  <c r="G333" i="12"/>
  <c r="I332" i="12"/>
  <c r="H332" i="12"/>
  <c r="G332" i="12"/>
  <c r="I331" i="12"/>
  <c r="H331" i="12"/>
  <c r="G331" i="12"/>
  <c r="I330" i="12"/>
  <c r="H330" i="12"/>
  <c r="G330" i="12"/>
  <c r="I329" i="12"/>
  <c r="H329" i="12"/>
  <c r="G329" i="12"/>
  <c r="I328" i="12"/>
  <c r="H328" i="12"/>
  <c r="G328" i="12"/>
  <c r="I327" i="12"/>
  <c r="H327" i="12"/>
  <c r="G327" i="12"/>
  <c r="I326" i="12"/>
  <c r="H326" i="12"/>
  <c r="G326" i="12"/>
  <c r="I325" i="12"/>
  <c r="H325" i="12"/>
  <c r="G325" i="12"/>
  <c r="I324" i="12"/>
  <c r="H324" i="12"/>
  <c r="G324" i="12"/>
  <c r="I323" i="12"/>
  <c r="H323" i="12"/>
  <c r="G323" i="12"/>
  <c r="I322" i="12"/>
  <c r="H322" i="12"/>
  <c r="G322" i="12"/>
  <c r="I321" i="12"/>
  <c r="H321" i="12"/>
  <c r="G321" i="12"/>
  <c r="I320" i="12"/>
  <c r="H320" i="12"/>
  <c r="G320" i="12"/>
  <c r="I319" i="12"/>
  <c r="H319" i="12"/>
  <c r="G319" i="12"/>
  <c r="I318" i="12"/>
  <c r="H318" i="12"/>
  <c r="G318" i="12"/>
  <c r="I317" i="12"/>
  <c r="H317" i="12"/>
  <c r="G317" i="12"/>
  <c r="I316" i="12"/>
  <c r="H316" i="12"/>
  <c r="G316" i="12"/>
  <c r="I315" i="12"/>
  <c r="H315" i="12"/>
  <c r="G315" i="12"/>
  <c r="I314" i="12"/>
  <c r="H314" i="12"/>
  <c r="G314" i="12"/>
  <c r="I313" i="12"/>
  <c r="H313" i="12"/>
  <c r="G313" i="12"/>
  <c r="I312" i="12"/>
  <c r="H312" i="12"/>
  <c r="G312" i="12"/>
  <c r="I311" i="12"/>
  <c r="H311" i="12"/>
  <c r="G311" i="12"/>
  <c r="I310" i="12"/>
  <c r="H310" i="12"/>
  <c r="G310" i="12"/>
  <c r="I309" i="12"/>
  <c r="H309" i="12"/>
  <c r="G309" i="12"/>
  <c r="I308" i="12"/>
  <c r="H308" i="12"/>
  <c r="G308" i="12"/>
  <c r="I307" i="12"/>
  <c r="H307" i="12"/>
  <c r="G307" i="12"/>
  <c r="I306" i="12"/>
  <c r="H306" i="12"/>
  <c r="G306" i="12"/>
  <c r="I305" i="12"/>
  <c r="H305" i="12"/>
  <c r="G305" i="12"/>
  <c r="I304" i="12"/>
  <c r="H304" i="12"/>
  <c r="G304" i="12"/>
  <c r="I303" i="12"/>
  <c r="H303" i="12"/>
  <c r="G303" i="12"/>
  <c r="I302" i="12"/>
  <c r="H302" i="12"/>
  <c r="G302" i="12"/>
  <c r="I301" i="12"/>
  <c r="H301" i="12"/>
  <c r="G301" i="12"/>
  <c r="I300" i="12"/>
  <c r="H300" i="12"/>
  <c r="G300" i="12"/>
  <c r="I299" i="12"/>
  <c r="H299" i="12"/>
  <c r="G299" i="12"/>
  <c r="I298" i="12"/>
  <c r="H298" i="12"/>
  <c r="G298" i="12"/>
  <c r="I297" i="12"/>
  <c r="H297" i="12"/>
  <c r="G297" i="12"/>
  <c r="I296" i="12"/>
  <c r="H296" i="12"/>
  <c r="G296" i="12"/>
  <c r="I295" i="12"/>
  <c r="H295" i="12"/>
  <c r="G295" i="12"/>
  <c r="I294" i="12"/>
  <c r="H294" i="12"/>
  <c r="G294" i="12"/>
  <c r="I293" i="12"/>
  <c r="H293" i="12"/>
  <c r="G293" i="12"/>
  <c r="I292" i="12"/>
  <c r="H292" i="12"/>
  <c r="G292" i="12"/>
  <c r="I291" i="12"/>
  <c r="H291" i="12"/>
  <c r="G291" i="12"/>
  <c r="I290" i="12"/>
  <c r="H290" i="12"/>
  <c r="G290" i="12"/>
  <c r="I289" i="12"/>
  <c r="H289" i="12"/>
  <c r="G289" i="12"/>
  <c r="I288" i="12"/>
  <c r="H288" i="12"/>
  <c r="G288" i="12"/>
  <c r="I287" i="12"/>
  <c r="H287" i="12"/>
  <c r="G287" i="12"/>
  <c r="I286" i="12"/>
  <c r="H286" i="12"/>
  <c r="G286" i="12"/>
  <c r="I285" i="12"/>
  <c r="H285" i="12"/>
  <c r="G285" i="12"/>
  <c r="I284" i="12"/>
  <c r="H284" i="12"/>
  <c r="G284" i="12"/>
  <c r="I283" i="12"/>
  <c r="H283" i="12"/>
  <c r="G283" i="12"/>
  <c r="I282" i="12"/>
  <c r="H282" i="12"/>
  <c r="G282" i="12"/>
  <c r="I281" i="12"/>
  <c r="H281" i="12"/>
  <c r="G281" i="12"/>
  <c r="I280" i="12"/>
  <c r="H280" i="12"/>
  <c r="G280" i="12"/>
  <c r="I279" i="12"/>
  <c r="H279" i="12"/>
  <c r="G279" i="12"/>
  <c r="I278" i="12"/>
  <c r="H278" i="12"/>
  <c r="G278" i="12"/>
  <c r="I277" i="12"/>
  <c r="H277" i="12"/>
  <c r="G277" i="12"/>
  <c r="I276" i="12"/>
  <c r="H276" i="12"/>
  <c r="G276" i="12"/>
  <c r="I275" i="12"/>
  <c r="H275" i="12"/>
  <c r="G275" i="12"/>
  <c r="I274" i="12"/>
  <c r="H274" i="12"/>
  <c r="G274" i="12"/>
  <c r="I273" i="12"/>
  <c r="H273" i="12"/>
  <c r="G273" i="12"/>
  <c r="I272" i="12"/>
  <c r="H272" i="12"/>
  <c r="G272" i="12"/>
  <c r="I271" i="12"/>
  <c r="H271" i="12"/>
  <c r="G271" i="12"/>
  <c r="I270" i="12"/>
  <c r="H270" i="12"/>
  <c r="G270" i="12"/>
  <c r="I269" i="12"/>
  <c r="H269" i="12"/>
  <c r="G269" i="12"/>
  <c r="I268" i="12"/>
  <c r="H268" i="12"/>
  <c r="G268" i="12"/>
  <c r="I267" i="12"/>
  <c r="H267" i="12"/>
  <c r="G267" i="12"/>
  <c r="I266" i="12"/>
  <c r="H266" i="12"/>
  <c r="G266" i="12"/>
  <c r="I265" i="12"/>
  <c r="H265" i="12"/>
  <c r="G265" i="12"/>
  <c r="I264" i="12"/>
  <c r="H264" i="12"/>
  <c r="G264" i="12"/>
  <c r="I263" i="12"/>
  <c r="H263" i="12"/>
  <c r="G263" i="12"/>
  <c r="I262" i="12"/>
  <c r="H262" i="12"/>
  <c r="G262" i="12"/>
  <c r="I261" i="12"/>
  <c r="H261" i="12"/>
  <c r="G261" i="12"/>
  <c r="I260" i="12"/>
  <c r="H260" i="12"/>
  <c r="G260" i="12"/>
  <c r="I259" i="12"/>
  <c r="H259" i="12"/>
  <c r="G259" i="12"/>
  <c r="I258" i="12"/>
  <c r="H258" i="12"/>
  <c r="G258" i="12"/>
  <c r="I257" i="12"/>
  <c r="H257" i="12"/>
  <c r="G257" i="12"/>
  <c r="I256" i="12"/>
  <c r="H256" i="12"/>
  <c r="G256" i="12"/>
  <c r="I255" i="12"/>
  <c r="H255" i="12"/>
  <c r="G255" i="12"/>
  <c r="I254" i="12"/>
  <c r="H254" i="12"/>
  <c r="G254" i="12"/>
  <c r="I253" i="12"/>
  <c r="H253" i="12"/>
  <c r="G253" i="12"/>
  <c r="I252" i="12"/>
  <c r="H252" i="12"/>
  <c r="G252" i="12"/>
  <c r="I251" i="12"/>
  <c r="H251" i="12"/>
  <c r="G251" i="12"/>
  <c r="I250" i="12"/>
  <c r="H250" i="12"/>
  <c r="G250" i="12"/>
  <c r="I249" i="12"/>
  <c r="H249" i="12"/>
  <c r="G249" i="12"/>
  <c r="I248" i="12"/>
  <c r="H248" i="12"/>
  <c r="G248" i="12"/>
  <c r="I247" i="12"/>
  <c r="H247" i="12"/>
  <c r="G247" i="12"/>
  <c r="I246" i="12"/>
  <c r="H246" i="12"/>
  <c r="G246" i="12"/>
  <c r="I245" i="12"/>
  <c r="H245" i="12"/>
  <c r="G245" i="12"/>
  <c r="I244" i="12"/>
  <c r="H244" i="12"/>
  <c r="G244" i="12"/>
  <c r="I243" i="12"/>
  <c r="H243" i="12"/>
  <c r="G243" i="12"/>
  <c r="I242" i="12"/>
  <c r="H242" i="12"/>
  <c r="G242" i="12"/>
  <c r="I241" i="12"/>
  <c r="H241" i="12"/>
  <c r="G241" i="12"/>
  <c r="I240" i="12"/>
  <c r="H240" i="12"/>
  <c r="G240" i="12"/>
  <c r="I239" i="12"/>
  <c r="H239" i="12"/>
  <c r="G239" i="12"/>
  <c r="I238" i="12"/>
  <c r="H238" i="12"/>
  <c r="G238" i="12"/>
  <c r="I237" i="12"/>
  <c r="H237" i="12"/>
  <c r="G237" i="12"/>
  <c r="I236" i="12"/>
  <c r="H236" i="12"/>
  <c r="G236" i="12"/>
  <c r="I235" i="12"/>
  <c r="H235" i="12"/>
  <c r="G235" i="12"/>
  <c r="I234" i="12"/>
  <c r="H234" i="12"/>
  <c r="G234" i="12"/>
  <c r="I233" i="12"/>
  <c r="H233" i="12"/>
  <c r="G233" i="12"/>
  <c r="I232" i="12"/>
  <c r="H232" i="12"/>
  <c r="G232" i="12"/>
  <c r="I231" i="12"/>
  <c r="H231" i="12"/>
  <c r="G231" i="12"/>
  <c r="I230" i="12"/>
  <c r="H230" i="12"/>
  <c r="G230" i="12"/>
  <c r="I229" i="12"/>
  <c r="H229" i="12"/>
  <c r="G229" i="12"/>
  <c r="I228" i="12"/>
  <c r="H228" i="12"/>
  <c r="G228" i="12"/>
  <c r="I227" i="12"/>
  <c r="H227" i="12"/>
  <c r="G227" i="12"/>
  <c r="I226" i="12"/>
  <c r="H226" i="12"/>
  <c r="G226" i="12"/>
  <c r="I225" i="12"/>
  <c r="H225" i="12"/>
  <c r="G225" i="12"/>
  <c r="I224" i="12"/>
  <c r="H224" i="12"/>
  <c r="G224" i="12"/>
  <c r="I223" i="12"/>
  <c r="H223" i="12"/>
  <c r="G223" i="12"/>
  <c r="I222" i="12"/>
  <c r="H222" i="12"/>
  <c r="G222" i="12"/>
  <c r="I221" i="12"/>
  <c r="H221" i="12"/>
  <c r="G221" i="12"/>
  <c r="I220" i="12"/>
  <c r="H220" i="12"/>
  <c r="G220" i="12"/>
  <c r="I219" i="12"/>
  <c r="H219" i="12"/>
  <c r="G219" i="12"/>
  <c r="I218" i="12"/>
  <c r="H218" i="12"/>
  <c r="G218" i="12"/>
  <c r="I217" i="12"/>
  <c r="H217" i="12"/>
  <c r="G217" i="12"/>
  <c r="I216" i="12"/>
  <c r="H216" i="12"/>
  <c r="G216" i="12"/>
  <c r="I215" i="12"/>
  <c r="H215" i="12"/>
  <c r="G215" i="12"/>
  <c r="I214" i="12"/>
  <c r="H214" i="12"/>
  <c r="G214" i="12"/>
  <c r="I213" i="12"/>
  <c r="H213" i="12"/>
  <c r="G213" i="12"/>
  <c r="I212" i="12"/>
  <c r="H212" i="12"/>
  <c r="G212" i="12"/>
  <c r="I211" i="12"/>
  <c r="H211" i="12"/>
  <c r="G211" i="12"/>
  <c r="I210" i="12"/>
  <c r="H210" i="12"/>
  <c r="G210" i="12"/>
  <c r="I209" i="12"/>
  <c r="H209" i="12"/>
  <c r="G209" i="12"/>
  <c r="I208" i="12"/>
  <c r="H208" i="12"/>
  <c r="G208" i="12"/>
  <c r="I207" i="12"/>
  <c r="H207" i="12"/>
  <c r="G207" i="12"/>
  <c r="I206" i="12"/>
  <c r="H206" i="12"/>
  <c r="G206" i="12"/>
  <c r="I205" i="12"/>
  <c r="H205" i="12"/>
  <c r="G205" i="12"/>
  <c r="I204" i="12"/>
  <c r="H204" i="12"/>
  <c r="G204" i="12"/>
  <c r="I203" i="12"/>
  <c r="H203" i="12"/>
  <c r="G203" i="12"/>
  <c r="I202" i="12"/>
  <c r="H202" i="12"/>
  <c r="G202" i="12"/>
  <c r="I201" i="12"/>
  <c r="H201" i="12"/>
  <c r="G201" i="12"/>
  <c r="I200" i="12"/>
  <c r="H200" i="12"/>
  <c r="G200" i="12"/>
  <c r="I199" i="12"/>
  <c r="H199" i="12"/>
  <c r="G199" i="12"/>
  <c r="I198" i="12"/>
  <c r="H198" i="12"/>
  <c r="G198" i="12"/>
  <c r="I197" i="12"/>
  <c r="H197" i="12"/>
  <c r="G197" i="12"/>
  <c r="I196" i="12"/>
  <c r="H196" i="12"/>
  <c r="G196" i="12"/>
  <c r="I195" i="12"/>
  <c r="H195" i="12"/>
  <c r="G195" i="12"/>
  <c r="I194" i="12"/>
  <c r="H194" i="12"/>
  <c r="G194" i="12"/>
  <c r="I193" i="12"/>
  <c r="H193" i="12"/>
  <c r="G193" i="12"/>
  <c r="I192" i="12"/>
  <c r="H192" i="12"/>
  <c r="G192" i="12"/>
  <c r="I191" i="12"/>
  <c r="H191" i="12"/>
  <c r="G191" i="12"/>
  <c r="I190" i="12"/>
  <c r="H190" i="12"/>
  <c r="G190" i="12"/>
  <c r="I189" i="12"/>
  <c r="H189" i="12"/>
  <c r="G189" i="12"/>
  <c r="I188" i="12"/>
  <c r="H188" i="12"/>
  <c r="G188" i="12"/>
  <c r="I187" i="12"/>
  <c r="H187" i="12"/>
  <c r="G187" i="12"/>
  <c r="I186" i="12"/>
  <c r="H186" i="12"/>
  <c r="G186" i="12"/>
  <c r="I185" i="12"/>
  <c r="H185" i="12"/>
  <c r="G185" i="12"/>
  <c r="I184" i="12"/>
  <c r="H184" i="12"/>
  <c r="G184" i="12"/>
  <c r="I183" i="12"/>
  <c r="H183" i="12"/>
  <c r="G183" i="12"/>
  <c r="I182" i="12"/>
  <c r="H182" i="12"/>
  <c r="G182" i="12"/>
  <c r="I181" i="12"/>
  <c r="H181" i="12"/>
  <c r="G181" i="12"/>
  <c r="I180" i="12"/>
  <c r="H180" i="12"/>
  <c r="G180" i="12"/>
  <c r="I179" i="12"/>
  <c r="H179" i="12"/>
  <c r="G179" i="12"/>
  <c r="I178" i="12"/>
  <c r="H178" i="12"/>
  <c r="G178" i="12"/>
  <c r="I177" i="12"/>
  <c r="H177" i="12"/>
  <c r="G177" i="12"/>
  <c r="I176" i="12"/>
  <c r="H176" i="12"/>
  <c r="G176" i="12"/>
  <c r="I175" i="12"/>
  <c r="H175" i="12"/>
  <c r="G175" i="12"/>
  <c r="I174" i="12"/>
  <c r="H174" i="12"/>
  <c r="G174" i="12"/>
  <c r="I173" i="12"/>
  <c r="H173" i="12"/>
  <c r="G173" i="12"/>
  <c r="I172" i="12"/>
  <c r="H172" i="12"/>
  <c r="G172" i="12"/>
  <c r="I171" i="12"/>
  <c r="H171" i="12"/>
  <c r="G171" i="12"/>
  <c r="I170" i="12"/>
  <c r="H170" i="12"/>
  <c r="G170" i="12"/>
  <c r="I169" i="12"/>
  <c r="H169" i="12"/>
  <c r="G169" i="12"/>
  <c r="I168" i="12"/>
  <c r="H168" i="12"/>
  <c r="G168" i="12"/>
  <c r="I167" i="12"/>
  <c r="H167" i="12"/>
  <c r="G167" i="12"/>
  <c r="I166" i="12"/>
  <c r="H166" i="12"/>
  <c r="G166" i="12"/>
  <c r="I165" i="12"/>
  <c r="H165" i="12"/>
  <c r="G165" i="12"/>
  <c r="I164" i="12"/>
  <c r="H164" i="12"/>
  <c r="G164" i="12"/>
  <c r="I163" i="12"/>
  <c r="H163" i="12"/>
  <c r="G163" i="12"/>
  <c r="I162" i="12"/>
  <c r="H162" i="12"/>
  <c r="G162" i="12"/>
  <c r="I161" i="12"/>
  <c r="H161" i="12"/>
  <c r="G161" i="12"/>
  <c r="I160" i="12"/>
  <c r="H160" i="12"/>
  <c r="G160" i="12"/>
  <c r="I159" i="12"/>
  <c r="H159" i="12"/>
  <c r="G159" i="12"/>
  <c r="I158" i="12"/>
  <c r="H158" i="12"/>
  <c r="G158" i="12"/>
  <c r="I157" i="12"/>
  <c r="H157" i="12"/>
  <c r="G157" i="12"/>
  <c r="I156" i="12"/>
  <c r="H156" i="12"/>
  <c r="G156" i="12"/>
  <c r="I155" i="12"/>
  <c r="H155" i="12"/>
  <c r="G155" i="12"/>
  <c r="I154" i="12"/>
  <c r="H154" i="12"/>
  <c r="G154" i="12"/>
  <c r="I153" i="12"/>
  <c r="H153" i="12"/>
  <c r="G153" i="12"/>
  <c r="I152" i="12"/>
  <c r="H152" i="12"/>
  <c r="G152" i="12"/>
  <c r="I151" i="12"/>
  <c r="H151" i="12"/>
  <c r="G151" i="12"/>
  <c r="I150" i="12"/>
  <c r="H150" i="12"/>
  <c r="G150" i="12"/>
  <c r="I149" i="12"/>
  <c r="H149" i="12"/>
  <c r="G149" i="12"/>
  <c r="I148" i="12"/>
  <c r="H148" i="12"/>
  <c r="G148" i="12"/>
  <c r="I147" i="12"/>
  <c r="H147" i="12"/>
  <c r="G147" i="12"/>
  <c r="I146" i="12"/>
  <c r="H146" i="12"/>
  <c r="G146" i="12"/>
  <c r="I145" i="12"/>
  <c r="H145" i="12"/>
  <c r="G145" i="12"/>
  <c r="I144" i="12"/>
  <c r="H144" i="12"/>
  <c r="G144" i="12"/>
  <c r="I143" i="12"/>
  <c r="H143" i="12"/>
  <c r="G143" i="12"/>
  <c r="I142" i="12"/>
  <c r="H142" i="12"/>
  <c r="G142" i="12"/>
  <c r="I141" i="12"/>
  <c r="H141" i="12"/>
  <c r="G141" i="12"/>
  <c r="I140" i="12"/>
  <c r="H140" i="12"/>
  <c r="G140" i="12"/>
  <c r="I139" i="12"/>
  <c r="H139" i="12"/>
  <c r="G139" i="12"/>
  <c r="I138" i="12"/>
  <c r="H138" i="12"/>
  <c r="G138" i="12"/>
  <c r="I137" i="12"/>
  <c r="H137" i="12"/>
  <c r="G137" i="12"/>
  <c r="I136" i="12"/>
  <c r="H136" i="12"/>
  <c r="G136" i="12"/>
  <c r="I135" i="12"/>
  <c r="H135" i="12"/>
  <c r="G135" i="12"/>
  <c r="I134" i="12"/>
  <c r="H134" i="12"/>
  <c r="G134" i="12"/>
  <c r="I133" i="12"/>
  <c r="H133" i="12"/>
  <c r="G133" i="12"/>
  <c r="I132" i="12"/>
  <c r="H132" i="12"/>
  <c r="G132" i="12"/>
  <c r="I131" i="12"/>
  <c r="H131" i="12"/>
  <c r="G131" i="12"/>
  <c r="I130" i="12"/>
  <c r="H130" i="12"/>
  <c r="G130" i="12"/>
  <c r="I129" i="12"/>
  <c r="H129" i="12"/>
  <c r="G129" i="12"/>
  <c r="I128" i="12"/>
  <c r="H128" i="12"/>
  <c r="G128" i="12"/>
  <c r="I127" i="12"/>
  <c r="H127" i="12"/>
  <c r="G127" i="12"/>
  <c r="I126" i="12"/>
  <c r="H126" i="12"/>
  <c r="G126" i="12"/>
  <c r="I125" i="12"/>
  <c r="H125" i="12"/>
  <c r="G125" i="12"/>
  <c r="I124" i="12"/>
  <c r="H124" i="12"/>
  <c r="G124" i="12"/>
  <c r="I123" i="12"/>
  <c r="H123" i="12"/>
  <c r="G123" i="12"/>
  <c r="I122" i="12"/>
  <c r="H122" i="12"/>
  <c r="G122" i="12"/>
  <c r="I121" i="12"/>
  <c r="H121" i="12"/>
  <c r="G121" i="12"/>
  <c r="I120" i="12"/>
  <c r="H120" i="12"/>
  <c r="G120" i="12"/>
  <c r="I119" i="12"/>
  <c r="H119" i="12"/>
  <c r="G119" i="12"/>
  <c r="I118" i="12"/>
  <c r="H118" i="12"/>
  <c r="G118" i="12"/>
  <c r="I117" i="12"/>
  <c r="H117" i="12"/>
  <c r="G117" i="12"/>
  <c r="I116" i="12"/>
  <c r="H116" i="12"/>
  <c r="G116" i="12"/>
  <c r="I115" i="12"/>
  <c r="H115" i="12"/>
  <c r="G115" i="12"/>
  <c r="I114" i="12"/>
  <c r="H114" i="12"/>
  <c r="G114" i="12"/>
  <c r="I113" i="12"/>
  <c r="H113" i="12"/>
  <c r="G113" i="12"/>
  <c r="I112" i="12"/>
  <c r="H112" i="12"/>
  <c r="G112" i="12"/>
  <c r="I111" i="12"/>
  <c r="H111" i="12"/>
  <c r="G111" i="12"/>
  <c r="I110" i="12"/>
  <c r="H110" i="12"/>
  <c r="G110" i="12"/>
  <c r="I109" i="12"/>
  <c r="H109" i="12"/>
  <c r="G109" i="12"/>
  <c r="I108" i="12"/>
  <c r="H108" i="12"/>
  <c r="G108" i="12"/>
  <c r="I107" i="12"/>
  <c r="H107" i="12"/>
  <c r="G107" i="12"/>
  <c r="I106" i="12"/>
  <c r="H106" i="12"/>
  <c r="G106" i="12"/>
  <c r="I105" i="12"/>
  <c r="H105" i="12"/>
  <c r="G105" i="12"/>
  <c r="I104" i="12"/>
  <c r="H104" i="12"/>
  <c r="G104" i="12"/>
  <c r="I103" i="12"/>
  <c r="H103" i="12"/>
  <c r="G103" i="12"/>
  <c r="I102" i="12"/>
  <c r="H102" i="12"/>
  <c r="G102" i="12"/>
  <c r="I101" i="12"/>
  <c r="H101" i="12"/>
  <c r="G101" i="12"/>
  <c r="I100" i="12"/>
  <c r="H100" i="12"/>
  <c r="G100" i="12"/>
  <c r="I99" i="12"/>
  <c r="H99" i="12"/>
  <c r="G99" i="12"/>
  <c r="I98" i="12"/>
  <c r="H98" i="12"/>
  <c r="G98" i="12"/>
  <c r="I97" i="12"/>
  <c r="H97" i="12"/>
  <c r="G97" i="12"/>
  <c r="I96" i="12"/>
  <c r="H96" i="12"/>
  <c r="G96" i="12"/>
  <c r="I95" i="12"/>
  <c r="H95" i="12"/>
  <c r="G95" i="12"/>
  <c r="I94" i="12"/>
  <c r="H94" i="12"/>
  <c r="G94" i="12"/>
  <c r="I93" i="12"/>
  <c r="H93" i="12"/>
  <c r="G93" i="12"/>
  <c r="I92" i="12"/>
  <c r="H92" i="12"/>
  <c r="G92" i="12"/>
  <c r="I91" i="12"/>
  <c r="H91" i="12"/>
  <c r="G91" i="12"/>
  <c r="I90" i="12"/>
  <c r="H90" i="12"/>
  <c r="G90" i="12"/>
  <c r="I89" i="12"/>
  <c r="H89" i="12"/>
  <c r="G89" i="12"/>
  <c r="I88" i="12"/>
  <c r="H88" i="12"/>
  <c r="G88" i="12"/>
  <c r="I87" i="12"/>
  <c r="H87" i="12"/>
  <c r="G87" i="12"/>
  <c r="I86" i="12"/>
  <c r="H86" i="12"/>
  <c r="G86" i="12"/>
  <c r="I85" i="12"/>
  <c r="H85" i="12"/>
  <c r="G85" i="12"/>
  <c r="I84" i="12"/>
  <c r="H84" i="12"/>
  <c r="G84" i="12"/>
  <c r="I83" i="12"/>
  <c r="H83" i="12"/>
  <c r="G83" i="12"/>
  <c r="I82" i="12"/>
  <c r="H82" i="12"/>
  <c r="G82" i="12"/>
  <c r="I81" i="12"/>
  <c r="H81" i="12"/>
  <c r="G81" i="12"/>
  <c r="I80" i="12"/>
  <c r="H80" i="12"/>
  <c r="G80" i="12"/>
  <c r="I79" i="12"/>
  <c r="H79" i="12"/>
  <c r="G79" i="12"/>
  <c r="I78" i="12"/>
  <c r="H78" i="12"/>
  <c r="G78" i="12"/>
  <c r="I77" i="12"/>
  <c r="H77" i="12"/>
  <c r="G77" i="12"/>
  <c r="I76" i="12"/>
  <c r="H76" i="12"/>
  <c r="G76" i="12"/>
  <c r="I75" i="12"/>
  <c r="H75" i="12"/>
  <c r="G75" i="12"/>
  <c r="I74" i="12"/>
  <c r="H74" i="12"/>
  <c r="G74" i="12"/>
  <c r="I73" i="12"/>
  <c r="H73" i="12"/>
  <c r="G73" i="12"/>
  <c r="I72" i="12"/>
  <c r="H72" i="12"/>
  <c r="G72" i="12"/>
  <c r="I71" i="12"/>
  <c r="H71" i="12"/>
  <c r="G71" i="12"/>
  <c r="I70" i="12"/>
  <c r="H70" i="12"/>
  <c r="G70" i="12"/>
  <c r="I69" i="12"/>
  <c r="H69" i="12"/>
  <c r="G69" i="12"/>
  <c r="I68" i="12"/>
  <c r="H68" i="12"/>
  <c r="G68" i="12"/>
  <c r="I67" i="12"/>
  <c r="H67" i="12"/>
  <c r="G67" i="12"/>
  <c r="I66" i="12"/>
  <c r="H66" i="12"/>
  <c r="G66" i="12"/>
  <c r="I65" i="12"/>
  <c r="H65" i="12"/>
  <c r="G65" i="12"/>
  <c r="I64" i="12"/>
  <c r="H64" i="12"/>
  <c r="G64" i="12"/>
  <c r="I63" i="12"/>
  <c r="H63" i="12"/>
  <c r="G63" i="12"/>
  <c r="I62" i="12"/>
  <c r="H62" i="12"/>
  <c r="G62" i="12"/>
  <c r="I61" i="12"/>
  <c r="H61" i="12"/>
  <c r="G61" i="12"/>
  <c r="I60" i="12"/>
  <c r="H60" i="12"/>
  <c r="G60" i="12"/>
  <c r="I59" i="12"/>
  <c r="H59" i="12"/>
  <c r="G59" i="12"/>
  <c r="I58" i="12"/>
  <c r="H58" i="12"/>
  <c r="G58" i="12"/>
  <c r="I57" i="12"/>
  <c r="H57" i="12"/>
  <c r="G57" i="12"/>
  <c r="I56" i="12"/>
  <c r="H56" i="12"/>
  <c r="G56" i="12"/>
  <c r="I55" i="12"/>
  <c r="H55" i="12"/>
  <c r="G55" i="12"/>
  <c r="I54" i="12"/>
  <c r="H54" i="12"/>
  <c r="G54" i="12"/>
  <c r="I53" i="12"/>
  <c r="H53" i="12"/>
  <c r="G53" i="12"/>
  <c r="I52" i="12"/>
  <c r="H52" i="12"/>
  <c r="G52" i="12"/>
  <c r="I51" i="12"/>
  <c r="H51" i="12"/>
  <c r="G51" i="12"/>
  <c r="I50" i="12"/>
  <c r="H50" i="12"/>
  <c r="G50" i="12"/>
  <c r="I49" i="12"/>
  <c r="H49" i="12"/>
  <c r="G49" i="12"/>
  <c r="I48" i="12"/>
  <c r="H48" i="12"/>
  <c r="G48" i="12"/>
  <c r="I47" i="12"/>
  <c r="H47" i="12"/>
  <c r="G47" i="12"/>
  <c r="I46" i="12"/>
  <c r="H46" i="12"/>
  <c r="G46" i="12"/>
  <c r="I45" i="12"/>
  <c r="H45" i="12"/>
  <c r="G45" i="12"/>
  <c r="I44" i="12"/>
  <c r="H44" i="12"/>
  <c r="G44" i="12"/>
  <c r="I43" i="12"/>
  <c r="H43" i="12"/>
  <c r="G43" i="12"/>
  <c r="I42" i="12"/>
  <c r="H42" i="12"/>
  <c r="G42" i="12"/>
  <c r="I41" i="12"/>
  <c r="H41" i="12"/>
  <c r="G41" i="12"/>
  <c r="I40" i="12"/>
  <c r="H40" i="12"/>
  <c r="G40" i="12"/>
  <c r="I39" i="12"/>
  <c r="H39" i="12"/>
  <c r="G39" i="12"/>
  <c r="I38" i="12"/>
  <c r="H38" i="12"/>
  <c r="G38" i="12"/>
  <c r="I37" i="12"/>
  <c r="H37" i="12"/>
  <c r="G37" i="12"/>
  <c r="I36" i="12"/>
  <c r="H36" i="12"/>
  <c r="G36" i="12"/>
  <c r="I35" i="12"/>
  <c r="H35" i="12"/>
  <c r="G35" i="12"/>
  <c r="I34" i="12"/>
  <c r="H34" i="12"/>
  <c r="G34" i="12"/>
  <c r="I33" i="12"/>
  <c r="H33" i="12"/>
  <c r="G33" i="12"/>
  <c r="I32" i="12"/>
  <c r="H32" i="12"/>
  <c r="G32" i="12"/>
  <c r="I31" i="12"/>
  <c r="H31" i="12"/>
  <c r="G31" i="12"/>
  <c r="I30" i="12"/>
  <c r="H30" i="12"/>
  <c r="G30" i="12"/>
  <c r="I29" i="12"/>
  <c r="H29" i="12"/>
  <c r="G29" i="12"/>
  <c r="I28" i="12"/>
  <c r="H28" i="12"/>
  <c r="G28" i="12"/>
  <c r="I27" i="12"/>
  <c r="H27" i="12"/>
  <c r="G27" i="12"/>
  <c r="I26" i="12"/>
  <c r="H26" i="12"/>
  <c r="G26" i="12"/>
  <c r="I25" i="12"/>
  <c r="H25" i="12"/>
  <c r="G25" i="12"/>
  <c r="I24" i="12"/>
  <c r="H24" i="12"/>
  <c r="G24" i="12"/>
  <c r="I23" i="12"/>
  <c r="H23" i="12"/>
  <c r="G23" i="12"/>
  <c r="I22" i="12"/>
  <c r="H22" i="12"/>
  <c r="G22" i="12"/>
  <c r="I21" i="12"/>
  <c r="H21" i="12"/>
  <c r="G21" i="12"/>
  <c r="I20" i="12"/>
  <c r="H20" i="12"/>
  <c r="G20" i="12"/>
  <c r="I19" i="12"/>
  <c r="H19" i="12"/>
  <c r="G19" i="12"/>
  <c r="I18" i="12"/>
  <c r="H18" i="12"/>
  <c r="G18" i="12"/>
  <c r="I17" i="12"/>
  <c r="H17" i="12"/>
  <c r="G17" i="12"/>
  <c r="I16" i="12"/>
  <c r="H16" i="12"/>
  <c r="G16" i="12"/>
  <c r="I15" i="12"/>
  <c r="H15" i="12"/>
  <c r="G15" i="12"/>
  <c r="I14" i="12"/>
  <c r="H14" i="12"/>
  <c r="G14" i="12"/>
  <c r="I13" i="12"/>
  <c r="H13" i="12"/>
  <c r="G13" i="12"/>
  <c r="I12" i="12"/>
  <c r="H12" i="12"/>
  <c r="G12" i="12"/>
  <c r="I11" i="12"/>
  <c r="H11" i="12"/>
  <c r="G11" i="12"/>
  <c r="I10" i="12"/>
  <c r="H10" i="12"/>
  <c r="G10" i="12"/>
  <c r="I9" i="12"/>
  <c r="H9" i="12"/>
  <c r="G9" i="12"/>
  <c r="I8" i="12"/>
  <c r="H8" i="12"/>
  <c r="G8" i="12"/>
  <c r="I7" i="12"/>
  <c r="H7" i="12"/>
  <c r="G7" i="12"/>
  <c r="I6" i="12"/>
  <c r="H6" i="12"/>
  <c r="G6" i="12"/>
  <c r="I5" i="12"/>
  <c r="H5" i="12"/>
  <c r="G5" i="12"/>
  <c r="I4" i="12"/>
  <c r="H4" i="12"/>
  <c r="G4" i="12"/>
  <c r="I3" i="12"/>
  <c r="H3" i="12"/>
  <c r="G3" i="12"/>
  <c r="I2" i="12"/>
  <c r="H2" i="12"/>
  <c r="G2" i="12"/>
  <c r="J15" i="10"/>
  <c r="J16" i="10"/>
  <c r="J17" i="10"/>
  <c r="J18" i="10"/>
  <c r="J19" i="10"/>
  <c r="J20" i="10"/>
  <c r="J21" i="10"/>
  <c r="J22" i="10"/>
  <c r="J23" i="10"/>
  <c r="J14" i="10"/>
  <c r="D2" i="4"/>
  <c r="D3" i="4"/>
  <c r="D4" i="4"/>
  <c r="D5" i="4"/>
  <c r="D6" i="4"/>
  <c r="D7" i="4"/>
  <c r="D8" i="4"/>
  <c r="D9" i="4"/>
  <c r="D10" i="4"/>
  <c r="D11" i="4"/>
  <c r="Q67" i="9"/>
  <c r="Q68" i="9"/>
  <c r="Q70" i="9"/>
  <c r="Q71" i="9"/>
  <c r="Q72" i="9"/>
  <c r="Q73" i="9"/>
  <c r="Q74" i="9"/>
  <c r="Q75" i="9"/>
  <c r="Q66" i="9"/>
  <c r="AC18" i="11" a="1"/>
  <c r="G51" i="9"/>
  <c r="G52" i="9"/>
  <c r="G53" i="9"/>
  <c r="G54" i="9"/>
  <c r="G55" i="9"/>
  <c r="G56" i="9"/>
  <c r="G57" i="9"/>
  <c r="G58" i="9"/>
  <c r="G59" i="9"/>
  <c r="G50" i="9"/>
  <c r="G2" i="3"/>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G642" i="3"/>
  <c r="G643" i="3"/>
  <c r="G644" i="3"/>
  <c r="G645" i="3"/>
  <c r="G646" i="3"/>
  <c r="G647" i="3"/>
  <c r="G648" i="3"/>
  <c r="G649" i="3"/>
  <c r="G650" i="3"/>
  <c r="G651" i="3"/>
  <c r="G652" i="3"/>
  <c r="G653" i="3"/>
  <c r="G654" i="3"/>
  <c r="G655" i="3"/>
  <c r="G656" i="3"/>
  <c r="G657" i="3"/>
  <c r="G658" i="3"/>
  <c r="G659" i="3"/>
  <c r="G660" i="3"/>
  <c r="G661" i="3"/>
  <c r="G662" i="3"/>
  <c r="G663" i="3"/>
  <c r="G664" i="3"/>
  <c r="G665" i="3"/>
  <c r="G666" i="3"/>
  <c r="G667" i="3"/>
  <c r="G668" i="3"/>
  <c r="G669" i="3"/>
  <c r="G670" i="3"/>
  <c r="G671" i="3"/>
  <c r="G672" i="3"/>
  <c r="G673" i="3"/>
  <c r="G674" i="3"/>
  <c r="G675" i="3"/>
  <c r="G676" i="3"/>
  <c r="G677" i="3"/>
  <c r="G678" i="3"/>
  <c r="G679" i="3"/>
  <c r="G680" i="3"/>
  <c r="G681" i="3"/>
  <c r="G682" i="3"/>
  <c r="G683" i="3"/>
  <c r="G684" i="3"/>
  <c r="G685" i="3"/>
  <c r="G686" i="3"/>
  <c r="G687" i="3"/>
  <c r="G688" i="3"/>
  <c r="G689" i="3"/>
  <c r="G690" i="3"/>
  <c r="G691" i="3"/>
  <c r="G692" i="3"/>
  <c r="G693" i="3"/>
  <c r="G694" i="3"/>
  <c r="G695" i="3"/>
  <c r="G696" i="3"/>
  <c r="G697" i="3"/>
  <c r="G698" i="3"/>
  <c r="G699" i="3"/>
  <c r="G700" i="3"/>
  <c r="G701" i="3"/>
  <c r="G702" i="3"/>
  <c r="G703" i="3"/>
  <c r="G704" i="3"/>
  <c r="G705" i="3"/>
  <c r="G706" i="3"/>
  <c r="G707" i="3"/>
  <c r="G708" i="3"/>
  <c r="G709" i="3"/>
  <c r="G710" i="3"/>
  <c r="G711" i="3"/>
  <c r="G712" i="3"/>
  <c r="G713" i="3"/>
  <c r="G714" i="3"/>
  <c r="G715" i="3"/>
  <c r="G716" i="3"/>
  <c r="G717" i="3"/>
  <c r="G718" i="3"/>
  <c r="G719" i="3"/>
  <c r="G720" i="3"/>
  <c r="G721" i="3"/>
  <c r="G722" i="3"/>
  <c r="G723" i="3"/>
  <c r="G724" i="3"/>
  <c r="G725" i="3"/>
  <c r="G726" i="3"/>
  <c r="G727" i="3"/>
  <c r="G728" i="3"/>
  <c r="G729" i="3"/>
  <c r="G730" i="3"/>
  <c r="G731" i="3"/>
  <c r="G732" i="3"/>
  <c r="G733" i="3"/>
  <c r="G734" i="3"/>
  <c r="G735" i="3"/>
  <c r="G736" i="3"/>
  <c r="G737" i="3"/>
  <c r="G738" i="3"/>
  <c r="G739" i="3"/>
  <c r="G740" i="3"/>
  <c r="G741" i="3"/>
  <c r="G742" i="3"/>
  <c r="G743" i="3"/>
  <c r="G744" i="3"/>
  <c r="G745" i="3"/>
  <c r="G746" i="3"/>
  <c r="G747" i="3"/>
  <c r="G748" i="3"/>
  <c r="G749" i="3"/>
  <c r="G750" i="3"/>
  <c r="G751" i="3"/>
  <c r="G752" i="3"/>
  <c r="G753" i="3"/>
  <c r="G754" i="3"/>
  <c r="G755" i="3"/>
  <c r="G756" i="3"/>
  <c r="G757" i="3"/>
  <c r="G758" i="3"/>
  <c r="G759" i="3"/>
  <c r="G760" i="3"/>
  <c r="G761" i="3"/>
  <c r="G762" i="3"/>
  <c r="G763" i="3"/>
  <c r="G764" i="3"/>
  <c r="G765" i="3"/>
  <c r="G766" i="3"/>
  <c r="G767" i="3"/>
  <c r="G768" i="3"/>
  <c r="G769" i="3"/>
  <c r="G770" i="3"/>
  <c r="G771" i="3"/>
  <c r="G772" i="3"/>
  <c r="G773" i="3"/>
  <c r="G774" i="3"/>
  <c r="G775" i="3"/>
  <c r="G776" i="3"/>
  <c r="G777" i="3"/>
  <c r="G778" i="3"/>
  <c r="G779" i="3"/>
  <c r="G780" i="3"/>
  <c r="G781" i="3"/>
  <c r="G782" i="3"/>
  <c r="G783" i="3"/>
  <c r="G784" i="3"/>
  <c r="G785" i="3"/>
  <c r="G786" i="3"/>
  <c r="G787" i="3"/>
  <c r="G788" i="3"/>
  <c r="G789" i="3"/>
  <c r="G790" i="3"/>
  <c r="G791" i="3"/>
  <c r="G792" i="3"/>
  <c r="G793" i="3"/>
  <c r="G794" i="3"/>
  <c r="G795" i="3"/>
  <c r="G796" i="3"/>
  <c r="G797" i="3"/>
  <c r="G798" i="3"/>
  <c r="G799" i="3"/>
  <c r="G800" i="3"/>
  <c r="G801" i="3"/>
  <c r="G802" i="3"/>
  <c r="G803" i="3"/>
  <c r="G804" i="3"/>
  <c r="G805" i="3"/>
  <c r="G806" i="3"/>
  <c r="G807" i="3"/>
  <c r="G808" i="3"/>
  <c r="G809" i="3"/>
  <c r="G810" i="3"/>
  <c r="G811" i="3"/>
  <c r="G812" i="3"/>
  <c r="G813" i="3"/>
  <c r="G814" i="3"/>
  <c r="G815" i="3"/>
  <c r="G816" i="3"/>
  <c r="G817" i="3"/>
  <c r="G818" i="3"/>
  <c r="G819" i="3"/>
  <c r="G820" i="3"/>
  <c r="G821" i="3"/>
  <c r="G822" i="3"/>
  <c r="G823" i="3"/>
  <c r="G824" i="3"/>
  <c r="G825" i="3"/>
  <c r="G826" i="3"/>
  <c r="G827" i="3"/>
  <c r="G828" i="3"/>
  <c r="G829" i="3"/>
  <c r="G830" i="3"/>
  <c r="G831" i="3"/>
  <c r="G832" i="3"/>
  <c r="G833" i="3"/>
  <c r="G834" i="3"/>
  <c r="G835" i="3"/>
  <c r="G836" i="3"/>
  <c r="G837" i="3"/>
  <c r="G838" i="3"/>
  <c r="G839" i="3"/>
  <c r="G840" i="3"/>
  <c r="G841" i="3"/>
  <c r="G842" i="3"/>
  <c r="G843" i="3"/>
  <c r="G844" i="3"/>
  <c r="G845" i="3"/>
  <c r="G846" i="3"/>
  <c r="G847" i="3"/>
  <c r="G848" i="3"/>
  <c r="G849" i="3"/>
  <c r="G850" i="3"/>
  <c r="G851" i="3"/>
  <c r="G852" i="3"/>
  <c r="G853" i="3"/>
  <c r="G854" i="3"/>
  <c r="G855" i="3"/>
  <c r="G856" i="3"/>
  <c r="G857" i="3"/>
  <c r="G858" i="3"/>
  <c r="G859" i="3"/>
  <c r="G860" i="3"/>
  <c r="G861" i="3"/>
  <c r="G862" i="3"/>
  <c r="G863" i="3"/>
  <c r="G864" i="3"/>
  <c r="G865" i="3"/>
  <c r="G866" i="3"/>
  <c r="G867" i="3"/>
  <c r="G868" i="3"/>
  <c r="G869" i="3"/>
  <c r="G870" i="3"/>
  <c r="G871" i="3"/>
  <c r="G872" i="3"/>
  <c r="G873" i="3"/>
  <c r="G874" i="3"/>
  <c r="G875" i="3"/>
  <c r="G876" i="3"/>
  <c r="G877" i="3"/>
  <c r="G878" i="3"/>
  <c r="G879" i="3"/>
  <c r="G880" i="3"/>
  <c r="G881" i="3"/>
  <c r="G882" i="3"/>
  <c r="G883" i="3"/>
  <c r="G884" i="3"/>
  <c r="G885" i="3"/>
  <c r="G886" i="3"/>
  <c r="G887" i="3"/>
  <c r="G888" i="3"/>
  <c r="G889" i="3"/>
  <c r="G890" i="3"/>
  <c r="G891" i="3"/>
  <c r="G892" i="3"/>
  <c r="G893" i="3"/>
  <c r="G894" i="3"/>
  <c r="G895" i="3"/>
  <c r="G896" i="3"/>
  <c r="G897" i="3"/>
  <c r="G898" i="3"/>
  <c r="G899" i="3"/>
  <c r="G900" i="3"/>
  <c r="G901" i="3"/>
  <c r="G902" i="3"/>
  <c r="G903" i="3"/>
  <c r="G904" i="3"/>
  <c r="G905" i="3"/>
  <c r="G906" i="3"/>
  <c r="G907" i="3"/>
  <c r="G908" i="3"/>
  <c r="G909" i="3"/>
  <c r="G910" i="3"/>
  <c r="G911" i="3"/>
  <c r="G912" i="3"/>
  <c r="G913" i="3"/>
  <c r="G914" i="3"/>
  <c r="G915" i="3"/>
  <c r="G916" i="3"/>
  <c r="G917" i="3"/>
  <c r="G918" i="3"/>
  <c r="G919" i="3"/>
  <c r="G920" i="3"/>
  <c r="G921" i="3"/>
  <c r="G922" i="3"/>
  <c r="G923" i="3"/>
  <c r="G924" i="3"/>
  <c r="G925" i="3"/>
  <c r="G926" i="3"/>
  <c r="G927" i="3"/>
  <c r="G928" i="3"/>
  <c r="G929" i="3"/>
  <c r="G930" i="3"/>
  <c r="G931" i="3"/>
  <c r="G932" i="3"/>
  <c r="G933" i="3"/>
  <c r="G934" i="3"/>
  <c r="G935" i="3"/>
  <c r="G936" i="3"/>
  <c r="G937" i="3"/>
  <c r="G938" i="3"/>
  <c r="G939" i="3"/>
  <c r="G940" i="3"/>
  <c r="G941" i="3"/>
  <c r="G942" i="3"/>
  <c r="G943" i="3"/>
  <c r="G944" i="3"/>
  <c r="G945" i="3"/>
  <c r="G946" i="3"/>
  <c r="G947" i="3"/>
  <c r="G948" i="3"/>
  <c r="G949" i="3"/>
  <c r="G950" i="3"/>
  <c r="G951" i="3"/>
  <c r="G952" i="3"/>
  <c r="G953" i="3"/>
  <c r="G954" i="3"/>
  <c r="G955" i="3"/>
  <c r="G956" i="3"/>
  <c r="G957" i="3"/>
  <c r="G958" i="3"/>
  <c r="G959" i="3"/>
  <c r="G960" i="3"/>
  <c r="G961" i="3"/>
  <c r="G962" i="3"/>
  <c r="G963" i="3"/>
  <c r="G964" i="3"/>
  <c r="G965" i="3"/>
  <c r="G966" i="3"/>
  <c r="G967" i="3"/>
  <c r="G968" i="3"/>
  <c r="G969" i="3"/>
  <c r="G970" i="3"/>
  <c r="G971" i="3"/>
  <c r="G972" i="3"/>
  <c r="G973" i="3"/>
  <c r="G974" i="3"/>
  <c r="G975" i="3"/>
  <c r="G976" i="3"/>
  <c r="G977" i="3"/>
  <c r="G978" i="3"/>
  <c r="G979" i="3"/>
  <c r="G980" i="3"/>
  <c r="G981" i="3"/>
  <c r="G982" i="3"/>
  <c r="G983" i="3"/>
  <c r="G984" i="3"/>
  <c r="G985" i="3"/>
  <c r="G986" i="3"/>
  <c r="G987" i="3"/>
  <c r="G988" i="3"/>
  <c r="G989" i="3"/>
  <c r="G990" i="3"/>
  <c r="G991" i="3"/>
  <c r="G992" i="3"/>
  <c r="G993" i="3"/>
  <c r="G994" i="3"/>
  <c r="G995" i="3"/>
  <c r="G996" i="3"/>
  <c r="G997" i="3"/>
  <c r="G998" i="3"/>
  <c r="G999" i="3"/>
  <c r="G1000" i="3"/>
  <c r="G1001" i="3"/>
  <c r="F40" i="9"/>
  <c r="F41" i="9"/>
  <c r="F42" i="9"/>
  <c r="F43" i="9"/>
  <c r="F44" i="9"/>
  <c r="F36" i="9"/>
  <c r="F37" i="9"/>
  <c r="F38" i="9"/>
  <c r="F39" i="9"/>
  <c r="F35" i="9"/>
  <c r="AC18" i="11" l="1"/>
  <c r="D19" i="9" a="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I2" i="1"/>
  <c r="J2" i="1" s="1" a="1"/>
  <c r="J2" i="1" s="1"/>
  <c r="I3" i="1"/>
  <c r="J3" i="1" s="1" a="1"/>
  <c r="J3" i="1" s="1"/>
  <c r="I4" i="1"/>
  <c r="J4" i="1" s="1" a="1"/>
  <c r="J4" i="1" s="1"/>
  <c r="I5" i="1"/>
  <c r="J5" i="1" s="1" a="1"/>
  <c r="J5" i="1" s="1"/>
  <c r="I6" i="1"/>
  <c r="J6" i="1" s="1" a="1"/>
  <c r="J6" i="1" s="1"/>
  <c r="I7" i="1"/>
  <c r="J7" i="1" s="1" a="1"/>
  <c r="J7" i="1" s="1"/>
  <c r="I8" i="1"/>
  <c r="J8" i="1" s="1" a="1"/>
  <c r="J8" i="1" s="1"/>
  <c r="I9" i="1"/>
  <c r="J9" i="1" s="1" a="1"/>
  <c r="J9" i="1" s="1"/>
  <c r="I10" i="1"/>
  <c r="J10" i="1" s="1" a="1"/>
  <c r="J10" i="1" s="1"/>
  <c r="I11" i="1"/>
  <c r="J11" i="1" s="1" a="1"/>
  <c r="J11" i="1" s="1"/>
  <c r="I12" i="1"/>
  <c r="J12" i="1" s="1" a="1"/>
  <c r="J12" i="1" s="1"/>
  <c r="I13" i="1"/>
  <c r="J13" i="1" s="1" a="1"/>
  <c r="J13" i="1" s="1"/>
  <c r="I14" i="1"/>
  <c r="J14" i="1" s="1" a="1"/>
  <c r="J14" i="1" s="1"/>
  <c r="I15" i="1"/>
  <c r="J15" i="1" s="1" a="1"/>
  <c r="J15" i="1" s="1"/>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25" i="1"/>
  <c r="J25" i="1" s="1" a="1"/>
  <c r="J25" i="1" s="1"/>
  <c r="I26" i="1"/>
  <c r="J26" i="1" s="1" a="1"/>
  <c r="J26" i="1" s="1"/>
  <c r="I27" i="1"/>
  <c r="J27" i="1" s="1" a="1"/>
  <c r="J27" i="1" s="1"/>
  <c r="I28" i="1"/>
  <c r="J28" i="1" s="1" a="1"/>
  <c r="J28" i="1" s="1"/>
  <c r="I29" i="1"/>
  <c r="J29" i="1" s="1" a="1"/>
  <c r="J29" i="1" s="1"/>
  <c r="I30" i="1"/>
  <c r="J30" i="1" s="1" a="1"/>
  <c r="J30" i="1" s="1"/>
  <c r="I31" i="1"/>
  <c r="J31" i="1" s="1" a="1"/>
  <c r="J31" i="1" s="1"/>
  <c r="I32" i="1"/>
  <c r="J32" i="1" s="1" a="1"/>
  <c r="J32" i="1" s="1"/>
  <c r="I33" i="1"/>
  <c r="J33" i="1" s="1" a="1"/>
  <c r="J33" i="1" s="1"/>
  <c r="I34" i="1"/>
  <c r="J34" i="1" s="1" a="1"/>
  <c r="J34" i="1" s="1"/>
  <c r="I35" i="1"/>
  <c r="J35" i="1" s="1" a="1"/>
  <c r="J35" i="1" s="1"/>
  <c r="I36" i="1"/>
  <c r="J36" i="1" s="1" a="1"/>
  <c r="J36" i="1" s="1"/>
  <c r="I37" i="1"/>
  <c r="J37" i="1" s="1" a="1"/>
  <c r="J37" i="1" s="1"/>
  <c r="I38" i="1"/>
  <c r="J38" i="1" s="1" a="1"/>
  <c r="J38" i="1" s="1"/>
  <c r="I39" i="1"/>
  <c r="J39" i="1" s="1" a="1"/>
  <c r="J39" i="1" s="1"/>
  <c r="I40" i="1"/>
  <c r="J40" i="1" s="1" a="1"/>
  <c r="J40" i="1" s="1"/>
  <c r="I41" i="1"/>
  <c r="J41" i="1" s="1" a="1"/>
  <c r="J41" i="1" s="1"/>
  <c r="I42" i="1"/>
  <c r="J42" i="1" s="1" a="1"/>
  <c r="J42" i="1" s="1"/>
  <c r="I43" i="1"/>
  <c r="J43" i="1" s="1" a="1"/>
  <c r="J43" i="1" s="1"/>
  <c r="I44" i="1"/>
  <c r="J44" i="1" s="1" a="1"/>
  <c r="J44" i="1" s="1"/>
  <c r="I45" i="1"/>
  <c r="J45" i="1" s="1" a="1"/>
  <c r="J45" i="1" s="1"/>
  <c r="I46" i="1"/>
  <c r="J46" i="1" s="1" a="1"/>
  <c r="J46" i="1" s="1"/>
  <c r="I47" i="1"/>
  <c r="J47" i="1" s="1" a="1"/>
  <c r="J47" i="1" s="1"/>
  <c r="I48" i="1"/>
  <c r="J48" i="1" s="1" a="1"/>
  <c r="J48" i="1" s="1"/>
  <c r="I49" i="1"/>
  <c r="J49" i="1" s="1" a="1"/>
  <c r="J49" i="1" s="1"/>
  <c r="I50" i="1"/>
  <c r="J50" i="1" s="1" a="1"/>
  <c r="J50" i="1" s="1"/>
  <c r="I51" i="1"/>
  <c r="J51" i="1" s="1" a="1"/>
  <c r="J51" i="1" s="1"/>
  <c r="I52" i="1"/>
  <c r="J52" i="1" s="1" a="1"/>
  <c r="J52" i="1" s="1"/>
  <c r="I53" i="1"/>
  <c r="J53" i="1" s="1" a="1"/>
  <c r="J53" i="1" s="1"/>
  <c r="I54" i="1"/>
  <c r="J54" i="1" s="1" a="1"/>
  <c r="J54" i="1" s="1"/>
  <c r="I55" i="1"/>
  <c r="J55" i="1" s="1" a="1"/>
  <c r="J55" i="1" s="1"/>
  <c r="I56" i="1"/>
  <c r="J56" i="1" s="1" a="1"/>
  <c r="J56" i="1" s="1"/>
  <c r="I57" i="1"/>
  <c r="J57" i="1" s="1" a="1"/>
  <c r="J57" i="1" s="1"/>
  <c r="I58" i="1"/>
  <c r="J58" i="1" s="1" a="1"/>
  <c r="J58" i="1" s="1"/>
  <c r="I59" i="1"/>
  <c r="J59" i="1" s="1" a="1"/>
  <c r="J59" i="1" s="1"/>
  <c r="I60" i="1"/>
  <c r="J60" i="1" s="1" a="1"/>
  <c r="J60" i="1" s="1"/>
  <c r="I61" i="1"/>
  <c r="J61" i="1" s="1" a="1"/>
  <c r="J61" i="1" s="1"/>
  <c r="I62" i="1"/>
  <c r="J62" i="1" s="1" a="1"/>
  <c r="J62" i="1" s="1"/>
  <c r="I63" i="1"/>
  <c r="J63" i="1" s="1" a="1"/>
  <c r="J63" i="1" s="1"/>
  <c r="I64" i="1"/>
  <c r="J64" i="1" s="1" a="1"/>
  <c r="J64" i="1" s="1"/>
  <c r="I65" i="1"/>
  <c r="J65" i="1" s="1" a="1"/>
  <c r="J65" i="1" s="1"/>
  <c r="I66" i="1"/>
  <c r="J66" i="1" s="1" a="1"/>
  <c r="J66" i="1" s="1"/>
  <c r="I67" i="1"/>
  <c r="J67" i="1" s="1" a="1"/>
  <c r="J67" i="1" s="1"/>
  <c r="I68" i="1"/>
  <c r="J68" i="1" s="1" a="1"/>
  <c r="J68" i="1" s="1"/>
  <c r="I69" i="1"/>
  <c r="J69" i="1" s="1" a="1"/>
  <c r="J69" i="1" s="1"/>
  <c r="I70" i="1"/>
  <c r="J70" i="1" s="1" a="1"/>
  <c r="J70" i="1" s="1"/>
  <c r="I71" i="1"/>
  <c r="J71" i="1" s="1" a="1"/>
  <c r="J71" i="1" s="1"/>
  <c r="I72" i="1"/>
  <c r="J72" i="1" s="1" a="1"/>
  <c r="J72" i="1" s="1"/>
  <c r="I73" i="1"/>
  <c r="J73" i="1" s="1" a="1"/>
  <c r="J73" i="1" s="1"/>
  <c r="I74" i="1"/>
  <c r="J74" i="1" s="1" a="1"/>
  <c r="J74" i="1" s="1"/>
  <c r="I75" i="1"/>
  <c r="J75" i="1" s="1" a="1"/>
  <c r="J75" i="1" s="1"/>
  <c r="I76" i="1"/>
  <c r="J76" i="1" s="1" a="1"/>
  <c r="J76" i="1" s="1"/>
  <c r="I77" i="1"/>
  <c r="J77" i="1" s="1" a="1"/>
  <c r="J77" i="1" s="1"/>
  <c r="I78" i="1"/>
  <c r="J78" i="1" s="1" a="1"/>
  <c r="J78" i="1" s="1"/>
  <c r="I79" i="1"/>
  <c r="J79" i="1" s="1" a="1"/>
  <c r="J79" i="1" s="1"/>
  <c r="I80" i="1"/>
  <c r="J80" i="1" s="1" a="1"/>
  <c r="J80" i="1" s="1"/>
  <c r="I81" i="1"/>
  <c r="J81" i="1" s="1" a="1"/>
  <c r="J81" i="1" s="1"/>
  <c r="I82" i="1"/>
  <c r="J82" i="1" s="1" a="1"/>
  <c r="J82" i="1" s="1"/>
  <c r="I83" i="1"/>
  <c r="J83" i="1" s="1" a="1"/>
  <c r="J83" i="1" s="1"/>
  <c r="I84" i="1"/>
  <c r="J84" i="1" s="1" a="1"/>
  <c r="J84" i="1" s="1"/>
  <c r="I85" i="1"/>
  <c r="J85" i="1" s="1" a="1"/>
  <c r="J85" i="1" s="1"/>
  <c r="I86" i="1"/>
  <c r="J86" i="1" s="1" a="1"/>
  <c r="J86" i="1" s="1"/>
  <c r="I87" i="1"/>
  <c r="J87" i="1" s="1" a="1"/>
  <c r="J87" i="1" s="1"/>
  <c r="I88" i="1"/>
  <c r="J88" i="1" s="1" a="1"/>
  <c r="J88" i="1" s="1"/>
  <c r="I89" i="1"/>
  <c r="J89" i="1" s="1" a="1"/>
  <c r="J89" i="1" s="1"/>
  <c r="I90" i="1"/>
  <c r="J90" i="1" s="1" a="1"/>
  <c r="J90" i="1" s="1"/>
  <c r="I91" i="1"/>
  <c r="J91" i="1" s="1" a="1"/>
  <c r="J91" i="1" s="1"/>
  <c r="I92" i="1"/>
  <c r="J92" i="1" s="1" a="1"/>
  <c r="J92" i="1" s="1"/>
  <c r="I93" i="1"/>
  <c r="J93" i="1" s="1" a="1"/>
  <c r="J93" i="1" s="1"/>
  <c r="I94" i="1"/>
  <c r="J94" i="1" s="1" a="1"/>
  <c r="J94" i="1" s="1"/>
  <c r="I95" i="1"/>
  <c r="J95" i="1" s="1" a="1"/>
  <c r="J95" i="1" s="1"/>
  <c r="I96" i="1"/>
  <c r="J96" i="1" s="1" a="1"/>
  <c r="J96" i="1" s="1"/>
  <c r="I97" i="1"/>
  <c r="J97" i="1" s="1" a="1"/>
  <c r="J97" i="1" s="1"/>
  <c r="I98" i="1"/>
  <c r="J98" i="1" s="1" a="1"/>
  <c r="J98" i="1" s="1"/>
  <c r="I99" i="1"/>
  <c r="J99" i="1" s="1" a="1"/>
  <c r="J99" i="1" s="1"/>
  <c r="I100" i="1"/>
  <c r="J100" i="1" s="1" a="1"/>
  <c r="J100" i="1" s="1"/>
  <c r="I101" i="1"/>
  <c r="J101" i="1" s="1" a="1"/>
  <c r="J101" i="1" s="1"/>
  <c r="I102" i="1"/>
  <c r="J102" i="1" s="1" a="1"/>
  <c r="J102" i="1" s="1"/>
  <c r="I103" i="1"/>
  <c r="J103" i="1" s="1" a="1"/>
  <c r="J103" i="1" s="1"/>
  <c r="I104" i="1"/>
  <c r="J104" i="1" s="1" a="1"/>
  <c r="J104" i="1" s="1"/>
  <c r="I105" i="1"/>
  <c r="J105" i="1" s="1" a="1"/>
  <c r="J105" i="1" s="1"/>
  <c r="I106" i="1"/>
  <c r="J106" i="1" s="1" a="1"/>
  <c r="J106" i="1" s="1"/>
  <c r="I107" i="1"/>
  <c r="J107" i="1" s="1" a="1"/>
  <c r="J107" i="1" s="1"/>
  <c r="I108" i="1"/>
  <c r="J108" i="1" s="1" a="1"/>
  <c r="J108" i="1" s="1"/>
  <c r="I109" i="1"/>
  <c r="J109" i="1" s="1" a="1"/>
  <c r="J109" i="1" s="1"/>
  <c r="I110" i="1"/>
  <c r="J110" i="1" s="1" a="1"/>
  <c r="J110" i="1" s="1"/>
  <c r="I111" i="1"/>
  <c r="J111" i="1" s="1" a="1"/>
  <c r="J111" i="1" s="1"/>
  <c r="I112" i="1"/>
  <c r="J112" i="1" s="1" a="1"/>
  <c r="J112" i="1" s="1"/>
  <c r="I113" i="1"/>
  <c r="J113" i="1" s="1" a="1"/>
  <c r="J113" i="1" s="1"/>
  <c r="I114" i="1"/>
  <c r="J114" i="1" s="1" a="1"/>
  <c r="J114" i="1" s="1"/>
  <c r="I115" i="1"/>
  <c r="J115" i="1" s="1" a="1"/>
  <c r="J115" i="1" s="1"/>
  <c r="I116" i="1"/>
  <c r="J116" i="1" s="1" a="1"/>
  <c r="J116" i="1" s="1"/>
  <c r="I117" i="1"/>
  <c r="J117" i="1" s="1" a="1"/>
  <c r="J117" i="1" s="1"/>
  <c r="I118" i="1"/>
  <c r="J118" i="1" s="1" a="1"/>
  <c r="J118" i="1" s="1"/>
  <c r="I119" i="1"/>
  <c r="J119" i="1" s="1" a="1"/>
  <c r="J119" i="1" s="1"/>
  <c r="I120" i="1"/>
  <c r="J120" i="1" s="1" a="1"/>
  <c r="J120" i="1" s="1"/>
  <c r="I121" i="1"/>
  <c r="J121" i="1" s="1" a="1"/>
  <c r="J121" i="1" s="1"/>
  <c r="I122" i="1"/>
  <c r="J122" i="1" s="1" a="1"/>
  <c r="J122" i="1" s="1"/>
  <c r="I123" i="1"/>
  <c r="J123" i="1" s="1" a="1"/>
  <c r="J123" i="1" s="1"/>
  <c r="I124" i="1"/>
  <c r="J124" i="1" s="1" a="1"/>
  <c r="J124" i="1" s="1"/>
  <c r="I125" i="1"/>
  <c r="J125" i="1" s="1" a="1"/>
  <c r="J125" i="1" s="1"/>
  <c r="I126" i="1"/>
  <c r="J126" i="1" s="1" a="1"/>
  <c r="J126" i="1" s="1"/>
  <c r="I127" i="1"/>
  <c r="J127" i="1" s="1" a="1"/>
  <c r="J127" i="1" s="1"/>
  <c r="I128" i="1"/>
  <c r="J128" i="1" s="1" a="1"/>
  <c r="J128" i="1" s="1"/>
  <c r="I129" i="1"/>
  <c r="J129" i="1" s="1" a="1"/>
  <c r="J129" i="1" s="1"/>
  <c r="I130" i="1"/>
  <c r="J130" i="1" s="1" a="1"/>
  <c r="J130" i="1" s="1"/>
  <c r="I131" i="1"/>
  <c r="J131" i="1" s="1" a="1"/>
  <c r="J131" i="1" s="1"/>
  <c r="I132" i="1"/>
  <c r="J132" i="1" s="1" a="1"/>
  <c r="J132" i="1" s="1"/>
  <c r="I133" i="1"/>
  <c r="J133" i="1" s="1" a="1"/>
  <c r="J133" i="1" s="1"/>
  <c r="I134" i="1"/>
  <c r="J134" i="1" s="1" a="1"/>
  <c r="J134" i="1" s="1"/>
  <c r="I135" i="1"/>
  <c r="J135" i="1" s="1" a="1"/>
  <c r="J135" i="1" s="1"/>
  <c r="I136" i="1"/>
  <c r="J136" i="1" s="1" a="1"/>
  <c r="J136" i="1" s="1"/>
  <c r="I137" i="1"/>
  <c r="J137" i="1" s="1" a="1"/>
  <c r="J137" i="1" s="1"/>
  <c r="I138" i="1"/>
  <c r="J138" i="1" s="1" a="1"/>
  <c r="J138" i="1" s="1"/>
  <c r="I139" i="1"/>
  <c r="J139" i="1" s="1" a="1"/>
  <c r="J139" i="1" s="1"/>
  <c r="I140" i="1"/>
  <c r="J140" i="1" s="1" a="1"/>
  <c r="J140" i="1" s="1"/>
  <c r="I141" i="1"/>
  <c r="J141" i="1" s="1" a="1"/>
  <c r="J141" i="1" s="1"/>
  <c r="I142" i="1"/>
  <c r="J142" i="1" s="1" a="1"/>
  <c r="J142" i="1" s="1"/>
  <c r="I143" i="1"/>
  <c r="J143" i="1" s="1" a="1"/>
  <c r="J143" i="1" s="1"/>
  <c r="I144" i="1"/>
  <c r="J144" i="1" s="1" a="1"/>
  <c r="J144" i="1" s="1"/>
  <c r="I145" i="1"/>
  <c r="J145" i="1" s="1" a="1"/>
  <c r="J145" i="1" s="1"/>
  <c r="I146" i="1"/>
  <c r="J146" i="1" s="1" a="1"/>
  <c r="J146" i="1" s="1"/>
  <c r="I147" i="1"/>
  <c r="J147" i="1" s="1" a="1"/>
  <c r="J147" i="1" s="1"/>
  <c r="I148" i="1"/>
  <c r="J148" i="1" s="1" a="1"/>
  <c r="J148" i="1" s="1"/>
  <c r="I149" i="1"/>
  <c r="J149" i="1" s="1" a="1"/>
  <c r="J149" i="1" s="1"/>
  <c r="I150" i="1"/>
  <c r="J150" i="1" s="1" a="1"/>
  <c r="J150" i="1" s="1"/>
  <c r="I151" i="1"/>
  <c r="J151" i="1" s="1" a="1"/>
  <c r="J151" i="1" s="1"/>
  <c r="I152" i="1"/>
  <c r="J152" i="1" s="1" a="1"/>
  <c r="J152" i="1" s="1"/>
  <c r="I153" i="1"/>
  <c r="J153" i="1" s="1" a="1"/>
  <c r="J153" i="1" s="1"/>
  <c r="I154" i="1"/>
  <c r="J154" i="1" s="1" a="1"/>
  <c r="J154" i="1" s="1"/>
  <c r="I155" i="1"/>
  <c r="J155" i="1" s="1" a="1"/>
  <c r="J155" i="1" s="1"/>
  <c r="I156" i="1"/>
  <c r="J156" i="1" s="1" a="1"/>
  <c r="J156" i="1" s="1"/>
  <c r="I157" i="1"/>
  <c r="J157" i="1" s="1" a="1"/>
  <c r="J157" i="1" s="1"/>
  <c r="I158" i="1"/>
  <c r="J158" i="1" s="1" a="1"/>
  <c r="J158" i="1" s="1"/>
  <c r="I159" i="1"/>
  <c r="J159" i="1" s="1" a="1"/>
  <c r="J159" i="1" s="1"/>
  <c r="I160" i="1"/>
  <c r="J160" i="1" s="1" a="1"/>
  <c r="J160" i="1" s="1"/>
  <c r="I161" i="1"/>
  <c r="J161" i="1" s="1" a="1"/>
  <c r="J161" i="1" s="1"/>
  <c r="I162" i="1"/>
  <c r="J162" i="1" s="1" a="1"/>
  <c r="J162" i="1" s="1"/>
  <c r="I163" i="1"/>
  <c r="J163" i="1" s="1" a="1"/>
  <c r="J163" i="1" s="1"/>
  <c r="I164" i="1"/>
  <c r="J164" i="1" s="1" a="1"/>
  <c r="J164" i="1" s="1"/>
  <c r="I165" i="1"/>
  <c r="J165" i="1" s="1" a="1"/>
  <c r="J165" i="1" s="1"/>
  <c r="I166" i="1"/>
  <c r="J166" i="1" s="1" a="1"/>
  <c r="J166" i="1" s="1"/>
  <c r="I167" i="1"/>
  <c r="J167" i="1" s="1" a="1"/>
  <c r="J167" i="1" s="1"/>
  <c r="I168" i="1"/>
  <c r="J168" i="1" s="1" a="1"/>
  <c r="J168" i="1" s="1"/>
  <c r="I169" i="1"/>
  <c r="J169" i="1" s="1" a="1"/>
  <c r="J169" i="1" s="1"/>
  <c r="I170" i="1"/>
  <c r="J170" i="1" s="1" a="1"/>
  <c r="J170" i="1" s="1"/>
  <c r="I171" i="1"/>
  <c r="J171" i="1" s="1" a="1"/>
  <c r="J171" i="1" s="1"/>
  <c r="I172" i="1"/>
  <c r="J172" i="1" s="1" a="1"/>
  <c r="J172" i="1" s="1"/>
  <c r="I173" i="1"/>
  <c r="J173" i="1" s="1" a="1"/>
  <c r="J173" i="1" s="1"/>
  <c r="I174" i="1"/>
  <c r="J174" i="1" s="1" a="1"/>
  <c r="J174" i="1" s="1"/>
  <c r="I175" i="1"/>
  <c r="J175" i="1" s="1" a="1"/>
  <c r="J175" i="1" s="1"/>
  <c r="I176" i="1"/>
  <c r="J176" i="1" s="1" a="1"/>
  <c r="J176" i="1" s="1"/>
  <c r="I177" i="1"/>
  <c r="J177" i="1" s="1" a="1"/>
  <c r="J177" i="1" s="1"/>
  <c r="I178" i="1"/>
  <c r="J178" i="1" s="1" a="1"/>
  <c r="J178" i="1" s="1"/>
  <c r="I179" i="1"/>
  <c r="J179" i="1" s="1" a="1"/>
  <c r="J179" i="1" s="1"/>
  <c r="I180" i="1"/>
  <c r="J180" i="1" s="1" a="1"/>
  <c r="J180" i="1" s="1"/>
  <c r="I181" i="1"/>
  <c r="J181" i="1" s="1" a="1"/>
  <c r="J181" i="1" s="1"/>
  <c r="I182" i="1"/>
  <c r="J182" i="1" s="1" a="1"/>
  <c r="J182" i="1" s="1"/>
  <c r="I183" i="1"/>
  <c r="J183" i="1" s="1" a="1"/>
  <c r="J183" i="1" s="1"/>
  <c r="I184" i="1"/>
  <c r="J184" i="1" s="1" a="1"/>
  <c r="J184" i="1" s="1"/>
  <c r="I185" i="1"/>
  <c r="J185" i="1" s="1" a="1"/>
  <c r="J185" i="1" s="1"/>
  <c r="I186" i="1"/>
  <c r="J186" i="1" s="1" a="1"/>
  <c r="J186" i="1" s="1"/>
  <c r="I187" i="1"/>
  <c r="J187" i="1" s="1" a="1"/>
  <c r="J187" i="1" s="1"/>
  <c r="I188" i="1"/>
  <c r="J188" i="1" s="1" a="1"/>
  <c r="J188" i="1" s="1"/>
  <c r="I189" i="1"/>
  <c r="J189" i="1" s="1" a="1"/>
  <c r="J189" i="1" s="1"/>
  <c r="I190" i="1"/>
  <c r="J190" i="1" s="1" a="1"/>
  <c r="J190" i="1" s="1"/>
  <c r="I191" i="1"/>
  <c r="J191" i="1" s="1" a="1"/>
  <c r="J191" i="1" s="1"/>
  <c r="I192" i="1"/>
  <c r="J192" i="1" s="1" a="1"/>
  <c r="J192" i="1" s="1"/>
  <c r="I193" i="1"/>
  <c r="J193" i="1" s="1" a="1"/>
  <c r="J193" i="1" s="1"/>
  <c r="I194" i="1"/>
  <c r="J194" i="1" s="1" a="1"/>
  <c r="J194" i="1" s="1"/>
  <c r="I195" i="1"/>
  <c r="J195" i="1" s="1" a="1"/>
  <c r="J195" i="1" s="1"/>
  <c r="I196" i="1"/>
  <c r="J196" i="1" s="1" a="1"/>
  <c r="J196" i="1" s="1"/>
  <c r="I197" i="1"/>
  <c r="J197" i="1" s="1" a="1"/>
  <c r="J197" i="1" s="1"/>
  <c r="I198" i="1"/>
  <c r="J198" i="1" s="1" a="1"/>
  <c r="J198" i="1" s="1"/>
  <c r="I199" i="1"/>
  <c r="J199" i="1" s="1" a="1"/>
  <c r="J199" i="1" s="1"/>
  <c r="I200" i="1"/>
  <c r="J200" i="1" s="1" a="1"/>
  <c r="J200" i="1" s="1"/>
  <c r="I201" i="1"/>
  <c r="J201" i="1" s="1" a="1"/>
  <c r="J201" i="1" s="1"/>
  <c r="I202" i="1"/>
  <c r="J202" i="1" s="1" a="1"/>
  <c r="J202" i="1" s="1"/>
  <c r="I203" i="1"/>
  <c r="J203" i="1" s="1" a="1"/>
  <c r="J203" i="1" s="1"/>
  <c r="I204" i="1"/>
  <c r="J204" i="1" s="1" a="1"/>
  <c r="J204" i="1" s="1"/>
  <c r="I205" i="1"/>
  <c r="J205" i="1" s="1" a="1"/>
  <c r="J205" i="1" s="1"/>
  <c r="I206" i="1"/>
  <c r="J206" i="1" s="1" a="1"/>
  <c r="J206" i="1" s="1"/>
  <c r="I207" i="1"/>
  <c r="J207" i="1" s="1" a="1"/>
  <c r="J207" i="1" s="1"/>
  <c r="I208" i="1"/>
  <c r="J208" i="1" s="1" a="1"/>
  <c r="J208" i="1" s="1"/>
  <c r="I209" i="1"/>
  <c r="J209" i="1" s="1" a="1"/>
  <c r="J209" i="1" s="1"/>
  <c r="I210" i="1"/>
  <c r="J210" i="1" s="1" a="1"/>
  <c r="J210" i="1" s="1"/>
  <c r="I211" i="1"/>
  <c r="J211" i="1" s="1" a="1"/>
  <c r="J211" i="1" s="1"/>
  <c r="I212" i="1"/>
  <c r="J212" i="1" s="1" a="1"/>
  <c r="J212" i="1" s="1"/>
  <c r="I213" i="1"/>
  <c r="J213" i="1" s="1" a="1"/>
  <c r="J213" i="1" s="1"/>
  <c r="I214" i="1"/>
  <c r="J214" i="1" s="1" a="1"/>
  <c r="J214" i="1" s="1"/>
  <c r="I215" i="1"/>
  <c r="J215" i="1" s="1" a="1"/>
  <c r="J215" i="1" s="1"/>
  <c r="I216" i="1"/>
  <c r="J216" i="1" s="1" a="1"/>
  <c r="J216" i="1" s="1"/>
  <c r="I217" i="1"/>
  <c r="J217" i="1" s="1" a="1"/>
  <c r="J217" i="1" s="1"/>
  <c r="I218" i="1"/>
  <c r="J218" i="1" s="1" a="1"/>
  <c r="J218" i="1" s="1"/>
  <c r="I219" i="1"/>
  <c r="J219" i="1" s="1" a="1"/>
  <c r="J219" i="1" s="1"/>
  <c r="I220" i="1"/>
  <c r="J220" i="1" s="1" a="1"/>
  <c r="J220" i="1" s="1"/>
  <c r="I221" i="1"/>
  <c r="J221" i="1" s="1" a="1"/>
  <c r="J221" i="1" s="1"/>
  <c r="I222" i="1"/>
  <c r="J222" i="1" s="1" a="1"/>
  <c r="J222" i="1" s="1"/>
  <c r="I223" i="1"/>
  <c r="J223" i="1" s="1" a="1"/>
  <c r="J223" i="1" s="1"/>
  <c r="I224" i="1"/>
  <c r="J224" i="1" s="1" a="1"/>
  <c r="J224" i="1" s="1"/>
  <c r="I225" i="1"/>
  <c r="J225" i="1" s="1" a="1"/>
  <c r="J225" i="1" s="1"/>
  <c r="I226" i="1"/>
  <c r="J226" i="1" s="1" a="1"/>
  <c r="J226" i="1" s="1"/>
  <c r="I227" i="1"/>
  <c r="J227" i="1" s="1" a="1"/>
  <c r="J227" i="1" s="1"/>
  <c r="I228" i="1"/>
  <c r="J228" i="1" s="1" a="1"/>
  <c r="J228" i="1" s="1"/>
  <c r="I229" i="1"/>
  <c r="J229" i="1" s="1" a="1"/>
  <c r="J229" i="1" s="1"/>
  <c r="I230" i="1"/>
  <c r="J230" i="1" s="1" a="1"/>
  <c r="J230" i="1" s="1"/>
  <c r="I231" i="1"/>
  <c r="J231" i="1" s="1" a="1"/>
  <c r="J231" i="1" s="1"/>
  <c r="I232" i="1"/>
  <c r="J232" i="1" s="1" a="1"/>
  <c r="J232" i="1" s="1"/>
  <c r="I233" i="1"/>
  <c r="J233" i="1" s="1" a="1"/>
  <c r="J233" i="1" s="1"/>
  <c r="I234" i="1"/>
  <c r="J234" i="1" s="1" a="1"/>
  <c r="J234" i="1" s="1"/>
  <c r="I235" i="1"/>
  <c r="J235" i="1" s="1" a="1"/>
  <c r="J235" i="1" s="1"/>
  <c r="I236" i="1"/>
  <c r="J236" i="1" s="1" a="1"/>
  <c r="J236" i="1" s="1"/>
  <c r="I237" i="1"/>
  <c r="J237" i="1" s="1" a="1"/>
  <c r="J237" i="1" s="1"/>
  <c r="I238" i="1"/>
  <c r="J238" i="1" s="1" a="1"/>
  <c r="J238" i="1" s="1"/>
  <c r="I239" i="1"/>
  <c r="J239" i="1" s="1" a="1"/>
  <c r="J239" i="1" s="1"/>
  <c r="I240" i="1"/>
  <c r="J240" i="1" s="1" a="1"/>
  <c r="J240" i="1" s="1"/>
  <c r="I241" i="1"/>
  <c r="J241" i="1" s="1" a="1"/>
  <c r="J241" i="1" s="1"/>
  <c r="I242" i="1"/>
  <c r="J242" i="1" s="1" a="1"/>
  <c r="J242" i="1" s="1"/>
  <c r="I243" i="1"/>
  <c r="J243" i="1" s="1" a="1"/>
  <c r="J243" i="1" s="1"/>
  <c r="I244" i="1"/>
  <c r="J244" i="1" s="1" a="1"/>
  <c r="J244" i="1" s="1"/>
  <c r="I245" i="1"/>
  <c r="J245" i="1" s="1" a="1"/>
  <c r="J245" i="1" s="1"/>
  <c r="I246" i="1"/>
  <c r="J246" i="1" s="1" a="1"/>
  <c r="J246" i="1" s="1"/>
  <c r="I247" i="1"/>
  <c r="J247" i="1" s="1" a="1"/>
  <c r="J247" i="1" s="1"/>
  <c r="I248" i="1"/>
  <c r="J248" i="1" s="1" a="1"/>
  <c r="J248" i="1" s="1"/>
  <c r="I249" i="1"/>
  <c r="J249" i="1" s="1" a="1"/>
  <c r="J249" i="1" s="1"/>
  <c r="I250" i="1"/>
  <c r="J250" i="1" s="1" a="1"/>
  <c r="J250" i="1" s="1"/>
  <c r="I251" i="1"/>
  <c r="J251" i="1" s="1" a="1"/>
  <c r="J251" i="1" s="1"/>
  <c r="I252" i="1"/>
  <c r="J252" i="1" s="1" a="1"/>
  <c r="J252" i="1" s="1"/>
  <c r="I253" i="1"/>
  <c r="J253" i="1" s="1" a="1"/>
  <c r="J253" i="1" s="1"/>
  <c r="I254" i="1"/>
  <c r="J254" i="1" s="1" a="1"/>
  <c r="J254" i="1" s="1"/>
  <c r="I255" i="1"/>
  <c r="J255" i="1" s="1" a="1"/>
  <c r="J255" i="1" s="1"/>
  <c r="I256" i="1"/>
  <c r="J256" i="1" s="1" a="1"/>
  <c r="J256" i="1" s="1"/>
  <c r="I257" i="1"/>
  <c r="J257" i="1" s="1" a="1"/>
  <c r="J257" i="1" s="1"/>
  <c r="I258" i="1"/>
  <c r="J258" i="1" s="1" a="1"/>
  <c r="J258" i="1" s="1"/>
  <c r="I259" i="1"/>
  <c r="J259" i="1" s="1" a="1"/>
  <c r="J259" i="1" s="1"/>
  <c r="I260" i="1"/>
  <c r="J260" i="1" s="1" a="1"/>
  <c r="J260" i="1" s="1"/>
  <c r="I261" i="1"/>
  <c r="J261" i="1" s="1" a="1"/>
  <c r="J261" i="1" s="1"/>
  <c r="I262" i="1"/>
  <c r="J262" i="1" s="1" a="1"/>
  <c r="J262" i="1" s="1"/>
  <c r="I263" i="1"/>
  <c r="J263" i="1" s="1" a="1"/>
  <c r="J263" i="1" s="1"/>
  <c r="I264" i="1"/>
  <c r="J264" i="1" s="1" a="1"/>
  <c r="J264" i="1" s="1"/>
  <c r="I265" i="1"/>
  <c r="J265" i="1" s="1" a="1"/>
  <c r="J265" i="1" s="1"/>
  <c r="I266" i="1"/>
  <c r="J266" i="1" s="1" a="1"/>
  <c r="J266" i="1" s="1"/>
  <c r="I267" i="1"/>
  <c r="J267" i="1" s="1" a="1"/>
  <c r="J267" i="1" s="1"/>
  <c r="I268" i="1"/>
  <c r="J268" i="1" s="1" a="1"/>
  <c r="J268" i="1" s="1"/>
  <c r="I269" i="1"/>
  <c r="J269" i="1" s="1" a="1"/>
  <c r="J269" i="1" s="1"/>
  <c r="I270" i="1"/>
  <c r="J270" i="1" s="1" a="1"/>
  <c r="J270" i="1" s="1"/>
  <c r="I271" i="1"/>
  <c r="J271" i="1" s="1" a="1"/>
  <c r="J271" i="1" s="1"/>
  <c r="I272" i="1"/>
  <c r="J272" i="1" s="1" a="1"/>
  <c r="J272" i="1" s="1"/>
  <c r="I273" i="1"/>
  <c r="J273" i="1" s="1" a="1"/>
  <c r="J273" i="1" s="1"/>
  <c r="I274" i="1"/>
  <c r="J274" i="1" s="1" a="1"/>
  <c r="J274" i="1" s="1"/>
  <c r="I275" i="1"/>
  <c r="J275" i="1" s="1" a="1"/>
  <c r="J275" i="1" s="1"/>
  <c r="I276" i="1"/>
  <c r="J276" i="1" s="1" a="1"/>
  <c r="J276" i="1" s="1"/>
  <c r="I277" i="1"/>
  <c r="J277" i="1" s="1" a="1"/>
  <c r="J277" i="1" s="1"/>
  <c r="I278" i="1"/>
  <c r="J278" i="1" s="1" a="1"/>
  <c r="J278" i="1" s="1"/>
  <c r="I279" i="1"/>
  <c r="J279" i="1" s="1" a="1"/>
  <c r="J279" i="1" s="1"/>
  <c r="I280" i="1"/>
  <c r="J280" i="1" s="1" a="1"/>
  <c r="J280" i="1" s="1"/>
  <c r="I281" i="1"/>
  <c r="J281" i="1" s="1" a="1"/>
  <c r="J281" i="1" s="1"/>
  <c r="I282" i="1"/>
  <c r="J282" i="1" s="1" a="1"/>
  <c r="J282" i="1" s="1"/>
  <c r="I283" i="1"/>
  <c r="J283" i="1" s="1" a="1"/>
  <c r="J283" i="1" s="1"/>
  <c r="I284" i="1"/>
  <c r="J284" i="1" s="1" a="1"/>
  <c r="J284" i="1" s="1"/>
  <c r="I285" i="1"/>
  <c r="J285" i="1" s="1" a="1"/>
  <c r="J285" i="1" s="1"/>
  <c r="I286" i="1"/>
  <c r="J286" i="1" s="1" a="1"/>
  <c r="J286" i="1" s="1"/>
  <c r="I287" i="1"/>
  <c r="J287" i="1" s="1" a="1"/>
  <c r="J287" i="1" s="1"/>
  <c r="I288" i="1"/>
  <c r="J288" i="1" s="1" a="1"/>
  <c r="J288" i="1" s="1"/>
  <c r="I289" i="1"/>
  <c r="J289" i="1" s="1" a="1"/>
  <c r="J289" i="1" s="1"/>
  <c r="I290" i="1"/>
  <c r="J290" i="1" s="1" a="1"/>
  <c r="J290" i="1" s="1"/>
  <c r="I291" i="1"/>
  <c r="J291" i="1" s="1" a="1"/>
  <c r="J291" i="1" s="1"/>
  <c r="I292" i="1"/>
  <c r="J292" i="1" s="1" a="1"/>
  <c r="J292" i="1" s="1"/>
  <c r="I293" i="1"/>
  <c r="J293" i="1" s="1" a="1"/>
  <c r="J293" i="1" s="1"/>
  <c r="I294" i="1"/>
  <c r="J294" i="1" s="1" a="1"/>
  <c r="J294" i="1" s="1"/>
  <c r="I295" i="1"/>
  <c r="J295" i="1" s="1" a="1"/>
  <c r="J295" i="1" s="1"/>
  <c r="I296" i="1"/>
  <c r="J296" i="1" s="1" a="1"/>
  <c r="J296" i="1" s="1"/>
  <c r="I297" i="1"/>
  <c r="J297" i="1" s="1" a="1"/>
  <c r="J297" i="1" s="1"/>
  <c r="I298" i="1"/>
  <c r="J298" i="1" s="1" a="1"/>
  <c r="J298" i="1" s="1"/>
  <c r="I299" i="1"/>
  <c r="J299" i="1" s="1" a="1"/>
  <c r="J299" i="1" s="1"/>
  <c r="I300" i="1"/>
  <c r="J300" i="1" s="1" a="1"/>
  <c r="J300" i="1" s="1"/>
  <c r="I301" i="1"/>
  <c r="J301" i="1" s="1" a="1"/>
  <c r="J301" i="1" s="1"/>
  <c r="I302" i="1"/>
  <c r="J302" i="1" s="1" a="1"/>
  <c r="J302" i="1" s="1"/>
  <c r="I303" i="1"/>
  <c r="J303" i="1" s="1" a="1"/>
  <c r="J303" i="1" s="1"/>
  <c r="I304" i="1"/>
  <c r="J304" i="1" s="1" a="1"/>
  <c r="J304" i="1" s="1"/>
  <c r="I305" i="1"/>
  <c r="J305" i="1" s="1" a="1"/>
  <c r="J305" i="1" s="1"/>
  <c r="I306" i="1"/>
  <c r="J306" i="1" s="1" a="1"/>
  <c r="J306" i="1" s="1"/>
  <c r="I307" i="1"/>
  <c r="J307" i="1" s="1" a="1"/>
  <c r="J307" i="1" s="1"/>
  <c r="I308" i="1"/>
  <c r="J308" i="1" s="1" a="1"/>
  <c r="J308" i="1" s="1"/>
  <c r="I309" i="1"/>
  <c r="J309" i="1" s="1" a="1"/>
  <c r="J309" i="1" s="1"/>
  <c r="I310" i="1"/>
  <c r="J310" i="1" s="1" a="1"/>
  <c r="J310" i="1" s="1"/>
  <c r="I311" i="1"/>
  <c r="J311" i="1" s="1" a="1"/>
  <c r="J311" i="1" s="1"/>
  <c r="I312" i="1"/>
  <c r="J312" i="1" s="1" a="1"/>
  <c r="J312" i="1" s="1"/>
  <c r="I313" i="1"/>
  <c r="J313" i="1" s="1" a="1"/>
  <c r="J313" i="1" s="1"/>
  <c r="I314" i="1"/>
  <c r="J314" i="1" s="1" a="1"/>
  <c r="J314" i="1" s="1"/>
  <c r="I315" i="1"/>
  <c r="J315" i="1" s="1" a="1"/>
  <c r="J315" i="1" s="1"/>
  <c r="I316" i="1"/>
  <c r="J316" i="1" s="1" a="1"/>
  <c r="J316" i="1" s="1"/>
  <c r="I317" i="1"/>
  <c r="J317" i="1" s="1" a="1"/>
  <c r="J317" i="1" s="1"/>
  <c r="I318" i="1"/>
  <c r="J318" i="1" s="1" a="1"/>
  <c r="J318" i="1" s="1"/>
  <c r="I319" i="1"/>
  <c r="J319" i="1" s="1" a="1"/>
  <c r="J319" i="1" s="1"/>
  <c r="I320" i="1"/>
  <c r="J320" i="1" s="1" a="1"/>
  <c r="J320" i="1" s="1"/>
  <c r="I321" i="1"/>
  <c r="J321" i="1" s="1" a="1"/>
  <c r="J321" i="1" s="1"/>
  <c r="I322" i="1"/>
  <c r="J322" i="1" s="1" a="1"/>
  <c r="J322" i="1" s="1"/>
  <c r="I323" i="1"/>
  <c r="J323" i="1" s="1" a="1"/>
  <c r="J323" i="1" s="1"/>
  <c r="I324" i="1"/>
  <c r="J324" i="1" s="1" a="1"/>
  <c r="J324" i="1" s="1"/>
  <c r="I325" i="1"/>
  <c r="J325" i="1" s="1" a="1"/>
  <c r="J325" i="1" s="1"/>
  <c r="I326" i="1"/>
  <c r="J326" i="1" s="1" a="1"/>
  <c r="J326" i="1" s="1"/>
  <c r="I327" i="1"/>
  <c r="J327" i="1" s="1" a="1"/>
  <c r="J327" i="1" s="1"/>
  <c r="I328" i="1"/>
  <c r="J328" i="1" s="1" a="1"/>
  <c r="J328" i="1" s="1"/>
  <c r="I329" i="1"/>
  <c r="J329" i="1" s="1" a="1"/>
  <c r="J329" i="1" s="1"/>
  <c r="I330" i="1"/>
  <c r="J330" i="1" s="1" a="1"/>
  <c r="J330" i="1" s="1"/>
  <c r="I331" i="1"/>
  <c r="J331" i="1" s="1" a="1"/>
  <c r="J331" i="1" s="1"/>
  <c r="I332" i="1"/>
  <c r="J332" i="1" s="1" a="1"/>
  <c r="J332" i="1" s="1"/>
  <c r="I333" i="1"/>
  <c r="J333" i="1" s="1" a="1"/>
  <c r="J333" i="1" s="1"/>
  <c r="I334" i="1"/>
  <c r="J334" i="1" s="1" a="1"/>
  <c r="J334" i="1" s="1"/>
  <c r="I335" i="1"/>
  <c r="J335" i="1" s="1" a="1"/>
  <c r="J335" i="1" s="1"/>
  <c r="I336" i="1"/>
  <c r="J336" i="1" s="1" a="1"/>
  <c r="J336" i="1" s="1"/>
  <c r="I337" i="1"/>
  <c r="J337" i="1" s="1" a="1"/>
  <c r="J337" i="1" s="1"/>
  <c r="I338" i="1"/>
  <c r="J338" i="1" s="1" a="1"/>
  <c r="J338" i="1" s="1"/>
  <c r="I339" i="1"/>
  <c r="J339" i="1" s="1" a="1"/>
  <c r="J339" i="1" s="1"/>
  <c r="I340" i="1"/>
  <c r="J340" i="1" s="1" a="1"/>
  <c r="J340" i="1" s="1"/>
  <c r="I341" i="1"/>
  <c r="J341" i="1" s="1" a="1"/>
  <c r="J341" i="1" s="1"/>
  <c r="I342" i="1"/>
  <c r="J342" i="1" s="1" a="1"/>
  <c r="J342" i="1" s="1"/>
  <c r="I343" i="1"/>
  <c r="J343" i="1" s="1" a="1"/>
  <c r="J343" i="1" s="1"/>
  <c r="I344" i="1"/>
  <c r="J344" i="1" s="1" a="1"/>
  <c r="J344" i="1" s="1"/>
  <c r="I345" i="1"/>
  <c r="J345" i="1" s="1" a="1"/>
  <c r="J345" i="1" s="1"/>
  <c r="I346" i="1"/>
  <c r="J346" i="1" s="1" a="1"/>
  <c r="J346" i="1" s="1"/>
  <c r="I347" i="1"/>
  <c r="J347" i="1" s="1" a="1"/>
  <c r="J347" i="1" s="1"/>
  <c r="I348" i="1"/>
  <c r="J348" i="1" s="1" a="1"/>
  <c r="J348" i="1" s="1"/>
  <c r="I349" i="1"/>
  <c r="J349" i="1" s="1" a="1"/>
  <c r="J349" i="1" s="1"/>
  <c r="I350" i="1"/>
  <c r="J350" i="1" s="1" a="1"/>
  <c r="J350" i="1" s="1"/>
  <c r="I351" i="1"/>
  <c r="J351" i="1" s="1" a="1"/>
  <c r="J351" i="1" s="1"/>
  <c r="I352" i="1"/>
  <c r="J352" i="1" s="1" a="1"/>
  <c r="J352" i="1" s="1"/>
  <c r="I353" i="1"/>
  <c r="J353" i="1" s="1" a="1"/>
  <c r="J353" i="1" s="1"/>
  <c r="I354" i="1"/>
  <c r="J354" i="1" s="1" a="1"/>
  <c r="J354" i="1" s="1"/>
  <c r="I355" i="1"/>
  <c r="J355" i="1" s="1" a="1"/>
  <c r="J355" i="1" s="1"/>
  <c r="I356" i="1"/>
  <c r="J356" i="1" s="1" a="1"/>
  <c r="J356" i="1" s="1"/>
  <c r="I357" i="1"/>
  <c r="J357" i="1" s="1" a="1"/>
  <c r="J357" i="1" s="1"/>
  <c r="I358" i="1"/>
  <c r="J358" i="1" s="1" a="1"/>
  <c r="J358" i="1" s="1"/>
  <c r="I359" i="1"/>
  <c r="J359" i="1" s="1" a="1"/>
  <c r="J359" i="1" s="1"/>
  <c r="I360" i="1"/>
  <c r="J360" i="1" s="1" a="1"/>
  <c r="J360" i="1" s="1"/>
  <c r="I361" i="1"/>
  <c r="J361" i="1" s="1" a="1"/>
  <c r="J361" i="1" s="1"/>
  <c r="I362" i="1"/>
  <c r="J362" i="1" s="1" a="1"/>
  <c r="J362" i="1" s="1"/>
  <c r="I363" i="1"/>
  <c r="J363" i="1" s="1" a="1"/>
  <c r="J363" i="1" s="1"/>
  <c r="I364" i="1"/>
  <c r="J364" i="1" s="1" a="1"/>
  <c r="J364" i="1" s="1"/>
  <c r="I365" i="1"/>
  <c r="J365" i="1" s="1" a="1"/>
  <c r="J365" i="1" s="1"/>
  <c r="I366" i="1"/>
  <c r="J366" i="1" s="1" a="1"/>
  <c r="J366" i="1" s="1"/>
  <c r="I367" i="1"/>
  <c r="J367" i="1" s="1" a="1"/>
  <c r="J367" i="1" s="1"/>
  <c r="I368" i="1"/>
  <c r="J368" i="1" s="1" a="1"/>
  <c r="J368" i="1" s="1"/>
  <c r="I369" i="1"/>
  <c r="J369" i="1" s="1" a="1"/>
  <c r="J369" i="1" s="1"/>
  <c r="I370" i="1"/>
  <c r="J370" i="1" s="1" a="1"/>
  <c r="J370" i="1" s="1"/>
  <c r="I371" i="1"/>
  <c r="J371" i="1" s="1" a="1"/>
  <c r="J371" i="1" s="1"/>
  <c r="I372" i="1"/>
  <c r="J372" i="1" s="1" a="1"/>
  <c r="J372" i="1" s="1"/>
  <c r="I373" i="1"/>
  <c r="J373" i="1" s="1" a="1"/>
  <c r="J373" i="1" s="1"/>
  <c r="I374" i="1"/>
  <c r="J374" i="1" s="1" a="1"/>
  <c r="J374" i="1" s="1"/>
  <c r="I375" i="1"/>
  <c r="J375" i="1" s="1" a="1"/>
  <c r="J375" i="1" s="1"/>
  <c r="I376" i="1"/>
  <c r="J376" i="1" s="1" a="1"/>
  <c r="J376" i="1" s="1"/>
  <c r="I377" i="1"/>
  <c r="J377" i="1" s="1" a="1"/>
  <c r="J377" i="1" s="1"/>
  <c r="I378" i="1"/>
  <c r="J378" i="1" s="1" a="1"/>
  <c r="J378" i="1" s="1"/>
  <c r="I379" i="1"/>
  <c r="J379" i="1" s="1" a="1"/>
  <c r="J379" i="1" s="1"/>
  <c r="I380" i="1"/>
  <c r="J380" i="1" s="1" a="1"/>
  <c r="J380" i="1" s="1"/>
  <c r="I381" i="1"/>
  <c r="J381" i="1" s="1" a="1"/>
  <c r="J381" i="1" s="1"/>
  <c r="I382" i="1"/>
  <c r="J382" i="1" s="1" a="1"/>
  <c r="J382" i="1" s="1"/>
  <c r="I383" i="1"/>
  <c r="J383" i="1" s="1" a="1"/>
  <c r="J383" i="1" s="1"/>
  <c r="I384" i="1"/>
  <c r="J384" i="1" s="1" a="1"/>
  <c r="J384" i="1" s="1"/>
  <c r="I385" i="1"/>
  <c r="J385" i="1" s="1" a="1"/>
  <c r="J385" i="1" s="1"/>
  <c r="I386" i="1"/>
  <c r="J386" i="1" s="1" a="1"/>
  <c r="J386" i="1" s="1"/>
  <c r="I387" i="1"/>
  <c r="J387" i="1" s="1" a="1"/>
  <c r="J387" i="1" s="1"/>
  <c r="I388" i="1"/>
  <c r="J388" i="1" s="1" a="1"/>
  <c r="J388" i="1" s="1"/>
  <c r="I389" i="1"/>
  <c r="J389" i="1" s="1" a="1"/>
  <c r="J389" i="1" s="1"/>
  <c r="I390" i="1"/>
  <c r="J390" i="1" s="1" a="1"/>
  <c r="J390" i="1" s="1"/>
  <c r="I391" i="1"/>
  <c r="J391" i="1" s="1" a="1"/>
  <c r="J391" i="1" s="1"/>
  <c r="I392" i="1"/>
  <c r="J392" i="1" s="1" a="1"/>
  <c r="J392" i="1" s="1"/>
  <c r="I393" i="1"/>
  <c r="J393" i="1" s="1" a="1"/>
  <c r="J393" i="1" s="1"/>
  <c r="I394" i="1"/>
  <c r="J394" i="1" s="1" a="1"/>
  <c r="J394" i="1" s="1"/>
  <c r="I395" i="1"/>
  <c r="J395" i="1" s="1" a="1"/>
  <c r="J395" i="1" s="1"/>
  <c r="I396" i="1"/>
  <c r="J396" i="1" s="1" a="1"/>
  <c r="J396" i="1" s="1"/>
  <c r="I397" i="1"/>
  <c r="J397" i="1" s="1" a="1"/>
  <c r="J397" i="1" s="1"/>
  <c r="I398" i="1"/>
  <c r="J398" i="1" s="1" a="1"/>
  <c r="J398" i="1" s="1"/>
  <c r="I399" i="1"/>
  <c r="J399" i="1" s="1" a="1"/>
  <c r="J399" i="1" s="1"/>
  <c r="I400" i="1"/>
  <c r="J400" i="1" s="1" a="1"/>
  <c r="J400" i="1" s="1"/>
  <c r="I401" i="1"/>
  <c r="J401" i="1" s="1" a="1"/>
  <c r="J401" i="1" s="1"/>
  <c r="I402" i="1"/>
  <c r="J402" i="1" s="1" a="1"/>
  <c r="J402" i="1" s="1"/>
  <c r="I403" i="1"/>
  <c r="J403" i="1" s="1" a="1"/>
  <c r="J403" i="1" s="1"/>
  <c r="I404" i="1"/>
  <c r="J404" i="1" s="1" a="1"/>
  <c r="J404" i="1" s="1"/>
  <c r="I405" i="1"/>
  <c r="J405" i="1" s="1" a="1"/>
  <c r="J405" i="1" s="1"/>
  <c r="I406" i="1"/>
  <c r="J406" i="1" s="1" a="1"/>
  <c r="J406" i="1" s="1"/>
  <c r="I407" i="1"/>
  <c r="J407" i="1" s="1" a="1"/>
  <c r="J407" i="1" s="1"/>
  <c r="I408" i="1"/>
  <c r="J408" i="1" s="1" a="1"/>
  <c r="J408" i="1" s="1"/>
  <c r="I409" i="1"/>
  <c r="J409" i="1" s="1" a="1"/>
  <c r="J409" i="1" s="1"/>
  <c r="I410" i="1"/>
  <c r="J410" i="1" s="1" a="1"/>
  <c r="J410" i="1" s="1"/>
  <c r="I411" i="1"/>
  <c r="J411" i="1" s="1" a="1"/>
  <c r="J411" i="1" s="1"/>
  <c r="I412" i="1"/>
  <c r="J412" i="1" s="1" a="1"/>
  <c r="J412" i="1" s="1"/>
  <c r="I413" i="1"/>
  <c r="J413" i="1" s="1" a="1"/>
  <c r="J413" i="1" s="1"/>
  <c r="I414" i="1"/>
  <c r="J414" i="1" s="1" a="1"/>
  <c r="J414" i="1" s="1"/>
  <c r="I415" i="1"/>
  <c r="J415" i="1" s="1" a="1"/>
  <c r="J415" i="1" s="1"/>
  <c r="I416" i="1"/>
  <c r="J416" i="1" s="1" a="1"/>
  <c r="J416" i="1" s="1"/>
  <c r="I417" i="1"/>
  <c r="J417" i="1" s="1" a="1"/>
  <c r="J417" i="1" s="1"/>
  <c r="I418" i="1"/>
  <c r="J418" i="1" s="1" a="1"/>
  <c r="J418" i="1" s="1"/>
  <c r="I419" i="1"/>
  <c r="J419" i="1" s="1" a="1"/>
  <c r="J419" i="1" s="1"/>
  <c r="I420" i="1"/>
  <c r="J420" i="1" s="1" a="1"/>
  <c r="J420" i="1" s="1"/>
  <c r="I421" i="1"/>
  <c r="J421" i="1" s="1" a="1"/>
  <c r="J421" i="1" s="1"/>
  <c r="I422" i="1"/>
  <c r="J422" i="1" s="1" a="1"/>
  <c r="J422" i="1" s="1"/>
  <c r="I423" i="1"/>
  <c r="J423" i="1" s="1" a="1"/>
  <c r="J423" i="1" s="1"/>
  <c r="I424" i="1"/>
  <c r="J424" i="1" s="1" a="1"/>
  <c r="J424" i="1" s="1"/>
  <c r="I425" i="1"/>
  <c r="J425" i="1" s="1" a="1"/>
  <c r="J425" i="1" s="1"/>
  <c r="I426" i="1"/>
  <c r="J426" i="1" s="1" a="1"/>
  <c r="J426" i="1" s="1"/>
  <c r="I427" i="1"/>
  <c r="J427" i="1" s="1" a="1"/>
  <c r="J427" i="1" s="1"/>
  <c r="I428" i="1"/>
  <c r="J428" i="1" s="1" a="1"/>
  <c r="J428" i="1" s="1"/>
  <c r="I429" i="1"/>
  <c r="J429" i="1" s="1" a="1"/>
  <c r="J429" i="1" s="1"/>
  <c r="I430" i="1"/>
  <c r="J430" i="1" s="1" a="1"/>
  <c r="J430" i="1" s="1"/>
  <c r="I431" i="1"/>
  <c r="J431" i="1" s="1" a="1"/>
  <c r="J431" i="1" s="1"/>
  <c r="I432" i="1"/>
  <c r="J432" i="1" s="1" a="1"/>
  <c r="J432" i="1" s="1"/>
  <c r="I433" i="1"/>
  <c r="J433" i="1" s="1" a="1"/>
  <c r="J433" i="1" s="1"/>
  <c r="I434" i="1"/>
  <c r="J434" i="1" s="1" a="1"/>
  <c r="J434" i="1" s="1"/>
  <c r="I435" i="1"/>
  <c r="J435" i="1" s="1" a="1"/>
  <c r="J435" i="1" s="1"/>
  <c r="I436" i="1"/>
  <c r="J436" i="1" s="1" a="1"/>
  <c r="J436" i="1" s="1"/>
  <c r="I437" i="1"/>
  <c r="J437" i="1" s="1" a="1"/>
  <c r="J437" i="1" s="1"/>
  <c r="I438" i="1"/>
  <c r="J438" i="1" s="1" a="1"/>
  <c r="J438" i="1" s="1"/>
  <c r="I439" i="1"/>
  <c r="J439" i="1" s="1" a="1"/>
  <c r="J439" i="1" s="1"/>
  <c r="I440" i="1"/>
  <c r="J440" i="1" s="1" a="1"/>
  <c r="J440" i="1" s="1"/>
  <c r="I441" i="1"/>
  <c r="J441" i="1" s="1" a="1"/>
  <c r="J441" i="1" s="1"/>
  <c r="I442" i="1"/>
  <c r="J442" i="1" s="1" a="1"/>
  <c r="J442" i="1" s="1"/>
  <c r="I443" i="1"/>
  <c r="J443" i="1" s="1" a="1"/>
  <c r="J443" i="1" s="1"/>
  <c r="I444" i="1"/>
  <c r="J444" i="1" s="1" a="1"/>
  <c r="J444" i="1" s="1"/>
  <c r="I445" i="1"/>
  <c r="J445" i="1" s="1" a="1"/>
  <c r="J445" i="1" s="1"/>
  <c r="I446" i="1"/>
  <c r="J446" i="1" s="1" a="1"/>
  <c r="J446" i="1" s="1"/>
  <c r="I447" i="1"/>
  <c r="J447" i="1" s="1" a="1"/>
  <c r="J447" i="1" s="1"/>
  <c r="I448" i="1"/>
  <c r="J448" i="1" s="1" a="1"/>
  <c r="J448" i="1" s="1"/>
  <c r="I449" i="1"/>
  <c r="J449" i="1" s="1" a="1"/>
  <c r="J449" i="1" s="1"/>
  <c r="I450" i="1"/>
  <c r="J450" i="1" s="1" a="1"/>
  <c r="J450" i="1" s="1"/>
  <c r="I451" i="1"/>
  <c r="J451" i="1" s="1" a="1"/>
  <c r="J451" i="1" s="1"/>
  <c r="I452" i="1"/>
  <c r="J452" i="1" s="1" a="1"/>
  <c r="J452" i="1" s="1"/>
  <c r="I453" i="1"/>
  <c r="J453" i="1" s="1" a="1"/>
  <c r="J453" i="1" s="1"/>
  <c r="I454" i="1"/>
  <c r="J454" i="1" s="1" a="1"/>
  <c r="J454" i="1" s="1"/>
  <c r="I455" i="1"/>
  <c r="J455" i="1" s="1" a="1"/>
  <c r="J455" i="1" s="1"/>
  <c r="I456" i="1"/>
  <c r="J456" i="1" s="1" a="1"/>
  <c r="J456" i="1" s="1"/>
  <c r="I457" i="1"/>
  <c r="J457" i="1" s="1" a="1"/>
  <c r="J457" i="1" s="1"/>
  <c r="I458" i="1"/>
  <c r="J458" i="1" s="1" a="1"/>
  <c r="J458" i="1" s="1"/>
  <c r="I459" i="1"/>
  <c r="J459" i="1" s="1" a="1"/>
  <c r="J459" i="1" s="1"/>
  <c r="I460" i="1"/>
  <c r="J460" i="1" s="1" a="1"/>
  <c r="J460" i="1" s="1"/>
  <c r="I461" i="1"/>
  <c r="J461" i="1" s="1" a="1"/>
  <c r="J461" i="1" s="1"/>
  <c r="I462" i="1"/>
  <c r="J462" i="1" s="1" a="1"/>
  <c r="J462" i="1" s="1"/>
  <c r="I463" i="1"/>
  <c r="J463" i="1" s="1" a="1"/>
  <c r="J463" i="1" s="1"/>
  <c r="I464" i="1"/>
  <c r="J464" i="1" s="1" a="1"/>
  <c r="J464" i="1" s="1"/>
  <c r="I465" i="1"/>
  <c r="J465" i="1" s="1" a="1"/>
  <c r="J465" i="1" s="1"/>
  <c r="I466" i="1"/>
  <c r="J466" i="1" s="1" a="1"/>
  <c r="J466" i="1" s="1"/>
  <c r="I467" i="1"/>
  <c r="J467" i="1" s="1" a="1"/>
  <c r="J467" i="1" s="1"/>
  <c r="I468" i="1"/>
  <c r="J468" i="1" s="1" a="1"/>
  <c r="J468" i="1" s="1"/>
  <c r="I469" i="1"/>
  <c r="J469" i="1" s="1" a="1"/>
  <c r="J469" i="1" s="1"/>
  <c r="I470" i="1"/>
  <c r="J470" i="1" s="1" a="1"/>
  <c r="J470" i="1" s="1"/>
  <c r="I471" i="1"/>
  <c r="J471" i="1" s="1" a="1"/>
  <c r="J471" i="1" s="1"/>
  <c r="I472" i="1"/>
  <c r="J472" i="1" s="1" a="1"/>
  <c r="J472" i="1" s="1"/>
  <c r="I473" i="1"/>
  <c r="J473" i="1" s="1" a="1"/>
  <c r="J473" i="1" s="1"/>
  <c r="I474" i="1"/>
  <c r="J474" i="1" s="1" a="1"/>
  <c r="J474" i="1" s="1"/>
  <c r="I475" i="1"/>
  <c r="J475" i="1" s="1" a="1"/>
  <c r="J475" i="1" s="1"/>
  <c r="I476" i="1"/>
  <c r="J476" i="1" s="1" a="1"/>
  <c r="J476" i="1" s="1"/>
  <c r="I477" i="1"/>
  <c r="J477" i="1" s="1" a="1"/>
  <c r="J477" i="1" s="1"/>
  <c r="I478" i="1"/>
  <c r="J478" i="1" s="1" a="1"/>
  <c r="J478" i="1" s="1"/>
  <c r="I479" i="1"/>
  <c r="J479" i="1" s="1" a="1"/>
  <c r="J479" i="1" s="1"/>
  <c r="I480" i="1"/>
  <c r="J480" i="1" s="1" a="1"/>
  <c r="J480" i="1" s="1"/>
  <c r="I481" i="1"/>
  <c r="J481" i="1" s="1" a="1"/>
  <c r="J481" i="1" s="1"/>
  <c r="I482" i="1"/>
  <c r="J482" i="1" s="1" a="1"/>
  <c r="J482" i="1" s="1"/>
  <c r="I483" i="1"/>
  <c r="J483" i="1" s="1" a="1"/>
  <c r="J483" i="1" s="1"/>
  <c r="I484" i="1"/>
  <c r="J484" i="1" s="1" a="1"/>
  <c r="J484" i="1" s="1"/>
  <c r="I485" i="1"/>
  <c r="J485" i="1" s="1" a="1"/>
  <c r="J485" i="1" s="1"/>
  <c r="I486" i="1"/>
  <c r="J486" i="1" s="1" a="1"/>
  <c r="J486" i="1" s="1"/>
  <c r="I487" i="1"/>
  <c r="J487" i="1" s="1" a="1"/>
  <c r="J487" i="1" s="1"/>
  <c r="I488" i="1"/>
  <c r="J488" i="1" s="1" a="1"/>
  <c r="J488" i="1" s="1"/>
  <c r="I489" i="1"/>
  <c r="J489" i="1" s="1" a="1"/>
  <c r="J489" i="1" s="1"/>
  <c r="I490" i="1"/>
  <c r="J490" i="1" s="1" a="1"/>
  <c r="J490" i="1" s="1"/>
  <c r="I491" i="1"/>
  <c r="J491" i="1" s="1" a="1"/>
  <c r="J491" i="1" s="1"/>
  <c r="I492" i="1"/>
  <c r="J492" i="1" s="1" a="1"/>
  <c r="J492" i="1" s="1"/>
  <c r="I493" i="1"/>
  <c r="J493" i="1" s="1" a="1"/>
  <c r="J493" i="1" s="1"/>
  <c r="I494" i="1"/>
  <c r="J494" i="1" s="1" a="1"/>
  <c r="J494" i="1" s="1"/>
  <c r="I495" i="1"/>
  <c r="J495" i="1" s="1" a="1"/>
  <c r="J495" i="1" s="1"/>
  <c r="I496" i="1"/>
  <c r="J496" i="1" s="1" a="1"/>
  <c r="J496" i="1" s="1"/>
  <c r="I497" i="1"/>
  <c r="J497" i="1" s="1" a="1"/>
  <c r="J497" i="1" s="1"/>
  <c r="I498" i="1"/>
  <c r="J498" i="1" s="1" a="1"/>
  <c r="J498" i="1" s="1"/>
  <c r="I499" i="1"/>
  <c r="J499" i="1" s="1" a="1"/>
  <c r="J499" i="1" s="1"/>
  <c r="I500" i="1"/>
  <c r="J500" i="1" s="1" a="1"/>
  <c r="J500" i="1" s="1"/>
  <c r="I501" i="1"/>
  <c r="J501" i="1" s="1" a="1"/>
  <c r="J501" i="1" s="1"/>
  <c r="I502" i="1"/>
  <c r="J502" i="1" s="1" a="1"/>
  <c r="J502" i="1" s="1"/>
  <c r="I503" i="1"/>
  <c r="J503" i="1" s="1" a="1"/>
  <c r="J503" i="1" s="1"/>
  <c r="I504" i="1"/>
  <c r="J504" i="1" s="1" a="1"/>
  <c r="J504" i="1" s="1"/>
  <c r="I505" i="1"/>
  <c r="J505" i="1" s="1" a="1"/>
  <c r="J505" i="1" s="1"/>
  <c r="I506" i="1"/>
  <c r="J506" i="1" s="1" a="1"/>
  <c r="J506" i="1" s="1"/>
  <c r="I507" i="1"/>
  <c r="J507" i="1" s="1" a="1"/>
  <c r="J507" i="1" s="1"/>
  <c r="I508" i="1"/>
  <c r="J508" i="1" s="1" a="1"/>
  <c r="J508" i="1" s="1"/>
  <c r="I509" i="1"/>
  <c r="J509" i="1" s="1" a="1"/>
  <c r="J509" i="1" s="1"/>
  <c r="I510" i="1"/>
  <c r="J510" i="1" s="1" a="1"/>
  <c r="J510" i="1" s="1"/>
  <c r="I511" i="1"/>
  <c r="J511" i="1" s="1" a="1"/>
  <c r="J511" i="1" s="1"/>
  <c r="I512" i="1"/>
  <c r="J512" i="1" s="1" a="1"/>
  <c r="J512" i="1" s="1"/>
  <c r="I513" i="1"/>
  <c r="J513" i="1" s="1" a="1"/>
  <c r="J513" i="1" s="1"/>
  <c r="I514" i="1"/>
  <c r="J514" i="1" s="1" a="1"/>
  <c r="J514" i="1" s="1"/>
  <c r="I515" i="1"/>
  <c r="J515" i="1" s="1" a="1"/>
  <c r="J515" i="1" s="1"/>
  <c r="I516" i="1"/>
  <c r="J516" i="1" s="1" a="1"/>
  <c r="J516" i="1" s="1"/>
  <c r="I517" i="1"/>
  <c r="J517" i="1" s="1" a="1"/>
  <c r="J517" i="1" s="1"/>
  <c r="I518" i="1"/>
  <c r="J518" i="1" s="1" a="1"/>
  <c r="J518" i="1" s="1"/>
  <c r="I519" i="1"/>
  <c r="J519" i="1" s="1" a="1"/>
  <c r="J519" i="1" s="1"/>
  <c r="I520" i="1"/>
  <c r="J520" i="1" s="1" a="1"/>
  <c r="J520" i="1" s="1"/>
  <c r="I521" i="1"/>
  <c r="J521" i="1" s="1" a="1"/>
  <c r="J521" i="1" s="1"/>
  <c r="I522" i="1"/>
  <c r="J522" i="1" s="1" a="1"/>
  <c r="J522" i="1" s="1"/>
  <c r="I523" i="1"/>
  <c r="J523" i="1" s="1" a="1"/>
  <c r="J523" i="1" s="1"/>
  <c r="I524" i="1"/>
  <c r="J524" i="1" s="1" a="1"/>
  <c r="J524" i="1" s="1"/>
  <c r="I525" i="1"/>
  <c r="J525" i="1" s="1" a="1"/>
  <c r="J525" i="1" s="1"/>
  <c r="I526" i="1"/>
  <c r="J526" i="1" s="1" a="1"/>
  <c r="J526" i="1" s="1"/>
  <c r="I527" i="1"/>
  <c r="J527" i="1" s="1" a="1"/>
  <c r="J527" i="1" s="1"/>
  <c r="I528" i="1"/>
  <c r="J528" i="1" s="1" a="1"/>
  <c r="J528" i="1" s="1"/>
  <c r="I529" i="1"/>
  <c r="J529" i="1" s="1" a="1"/>
  <c r="J529" i="1" s="1"/>
  <c r="I530" i="1"/>
  <c r="J530" i="1" s="1" a="1"/>
  <c r="J530" i="1" s="1"/>
  <c r="I531" i="1"/>
  <c r="J531" i="1" s="1" a="1"/>
  <c r="J531" i="1" s="1"/>
  <c r="I532" i="1"/>
  <c r="J532" i="1" s="1" a="1"/>
  <c r="J532" i="1" s="1"/>
  <c r="I533" i="1"/>
  <c r="J533" i="1" s="1" a="1"/>
  <c r="J533" i="1" s="1"/>
  <c r="I534" i="1"/>
  <c r="J534" i="1" s="1" a="1"/>
  <c r="J534" i="1" s="1"/>
  <c r="I535" i="1"/>
  <c r="J535" i="1" s="1" a="1"/>
  <c r="J535" i="1" s="1"/>
  <c r="I536" i="1"/>
  <c r="J536" i="1" s="1" a="1"/>
  <c r="J536" i="1" s="1"/>
  <c r="I537" i="1"/>
  <c r="J537" i="1" s="1" a="1"/>
  <c r="J537" i="1" s="1"/>
  <c r="I538" i="1"/>
  <c r="J538" i="1" s="1" a="1"/>
  <c r="J538" i="1" s="1"/>
  <c r="I539" i="1"/>
  <c r="J539" i="1" s="1" a="1"/>
  <c r="J539" i="1" s="1"/>
  <c r="I540" i="1"/>
  <c r="J540" i="1" s="1" a="1"/>
  <c r="J540" i="1" s="1"/>
  <c r="I541" i="1"/>
  <c r="J541" i="1" s="1" a="1"/>
  <c r="J541" i="1" s="1"/>
  <c r="I542" i="1"/>
  <c r="J542" i="1" s="1" a="1"/>
  <c r="J542" i="1" s="1"/>
  <c r="I543" i="1"/>
  <c r="J543" i="1" s="1" a="1"/>
  <c r="J543" i="1" s="1"/>
  <c r="I544" i="1"/>
  <c r="J544" i="1" s="1" a="1"/>
  <c r="J544" i="1" s="1"/>
  <c r="I545" i="1"/>
  <c r="J545" i="1" s="1" a="1"/>
  <c r="J545" i="1" s="1"/>
  <c r="I546" i="1"/>
  <c r="J546" i="1" s="1" a="1"/>
  <c r="J546" i="1" s="1"/>
  <c r="I547" i="1"/>
  <c r="J547" i="1" s="1" a="1"/>
  <c r="J547" i="1" s="1"/>
  <c r="I548" i="1"/>
  <c r="J548" i="1" s="1" a="1"/>
  <c r="J548" i="1" s="1"/>
  <c r="I549" i="1"/>
  <c r="J549" i="1" s="1" a="1"/>
  <c r="J549" i="1" s="1"/>
  <c r="I550" i="1"/>
  <c r="J550" i="1" s="1" a="1"/>
  <c r="J550" i="1" s="1"/>
  <c r="I551" i="1"/>
  <c r="J551" i="1" s="1" a="1"/>
  <c r="J551" i="1" s="1"/>
  <c r="I552" i="1"/>
  <c r="J552" i="1" s="1" a="1"/>
  <c r="J552" i="1" s="1"/>
  <c r="I553" i="1"/>
  <c r="J553" i="1" s="1" a="1"/>
  <c r="J553" i="1" s="1"/>
  <c r="I554" i="1"/>
  <c r="J554" i="1" s="1" a="1"/>
  <c r="J554" i="1" s="1"/>
  <c r="I555" i="1"/>
  <c r="J555" i="1" s="1" a="1"/>
  <c r="J555" i="1" s="1"/>
  <c r="I556" i="1"/>
  <c r="J556" i="1" s="1" a="1"/>
  <c r="J556" i="1" s="1"/>
  <c r="I557" i="1"/>
  <c r="J557" i="1" s="1" a="1"/>
  <c r="J557" i="1" s="1"/>
  <c r="I558" i="1"/>
  <c r="J558" i="1" s="1" a="1"/>
  <c r="J558" i="1" s="1"/>
  <c r="I559" i="1"/>
  <c r="J559" i="1" s="1" a="1"/>
  <c r="J559" i="1" s="1"/>
  <c r="I560" i="1"/>
  <c r="J560" i="1" s="1" a="1"/>
  <c r="J560" i="1" s="1"/>
  <c r="I561" i="1"/>
  <c r="J561" i="1" s="1" a="1"/>
  <c r="J561" i="1" s="1"/>
  <c r="I562" i="1"/>
  <c r="J562" i="1" s="1" a="1"/>
  <c r="J562" i="1" s="1"/>
  <c r="I563" i="1"/>
  <c r="J563" i="1" s="1" a="1"/>
  <c r="J563" i="1" s="1"/>
  <c r="I564" i="1"/>
  <c r="J564" i="1" s="1" a="1"/>
  <c r="J564" i="1" s="1"/>
  <c r="I565" i="1"/>
  <c r="J565" i="1" s="1" a="1"/>
  <c r="J565" i="1" s="1"/>
  <c r="I566" i="1"/>
  <c r="J566" i="1" s="1" a="1"/>
  <c r="J566" i="1" s="1"/>
  <c r="I567" i="1"/>
  <c r="J567" i="1" s="1" a="1"/>
  <c r="J567" i="1" s="1"/>
  <c r="I568" i="1"/>
  <c r="J568" i="1" s="1" a="1"/>
  <c r="J568" i="1" s="1"/>
  <c r="I569" i="1"/>
  <c r="J569" i="1" s="1" a="1"/>
  <c r="J569" i="1" s="1"/>
  <c r="I570" i="1"/>
  <c r="J570" i="1" s="1" a="1"/>
  <c r="J570" i="1" s="1"/>
  <c r="I571" i="1"/>
  <c r="J571" i="1" s="1" a="1"/>
  <c r="J571" i="1" s="1"/>
  <c r="I572" i="1"/>
  <c r="J572" i="1" s="1" a="1"/>
  <c r="J572" i="1" s="1"/>
  <c r="I573" i="1"/>
  <c r="J573" i="1" s="1" a="1"/>
  <c r="J573" i="1" s="1"/>
  <c r="I574" i="1"/>
  <c r="J574" i="1" s="1" a="1"/>
  <c r="J574" i="1" s="1"/>
  <c r="I575" i="1"/>
  <c r="J575" i="1" s="1" a="1"/>
  <c r="J575" i="1" s="1"/>
  <c r="I576" i="1"/>
  <c r="J576" i="1" s="1" a="1"/>
  <c r="J576" i="1" s="1"/>
  <c r="I577" i="1"/>
  <c r="J577" i="1" s="1" a="1"/>
  <c r="J577" i="1" s="1"/>
  <c r="I578" i="1"/>
  <c r="J578" i="1" s="1" a="1"/>
  <c r="J578" i="1" s="1"/>
  <c r="I579" i="1"/>
  <c r="J579" i="1" s="1" a="1"/>
  <c r="J579" i="1" s="1"/>
  <c r="I580" i="1"/>
  <c r="J580" i="1" s="1" a="1"/>
  <c r="J580" i="1" s="1"/>
  <c r="I581" i="1"/>
  <c r="J581" i="1" s="1" a="1"/>
  <c r="J581" i="1" s="1"/>
  <c r="I582" i="1"/>
  <c r="J582" i="1" s="1" a="1"/>
  <c r="J582" i="1" s="1"/>
  <c r="I583" i="1"/>
  <c r="J583" i="1" s="1" a="1"/>
  <c r="J583" i="1" s="1"/>
  <c r="I584" i="1"/>
  <c r="J584" i="1" s="1" a="1"/>
  <c r="J584" i="1" s="1"/>
  <c r="I585" i="1"/>
  <c r="J585" i="1" s="1" a="1"/>
  <c r="J585" i="1" s="1"/>
  <c r="I586" i="1"/>
  <c r="J586" i="1" s="1" a="1"/>
  <c r="J586" i="1" s="1"/>
  <c r="I587" i="1"/>
  <c r="J587" i="1" s="1" a="1"/>
  <c r="J587" i="1" s="1"/>
  <c r="I588" i="1"/>
  <c r="J588" i="1" s="1" a="1"/>
  <c r="J588" i="1" s="1"/>
  <c r="I589" i="1"/>
  <c r="J589" i="1" s="1" a="1"/>
  <c r="J589" i="1" s="1"/>
  <c r="I590" i="1"/>
  <c r="J590" i="1" s="1" a="1"/>
  <c r="J590" i="1" s="1"/>
  <c r="I591" i="1"/>
  <c r="J591" i="1" s="1" a="1"/>
  <c r="J591" i="1" s="1"/>
  <c r="I592" i="1"/>
  <c r="J592" i="1" s="1" a="1"/>
  <c r="J592" i="1" s="1"/>
  <c r="I593" i="1"/>
  <c r="J593" i="1" s="1" a="1"/>
  <c r="J593" i="1" s="1"/>
  <c r="I594" i="1"/>
  <c r="J594" i="1" s="1" a="1"/>
  <c r="J594" i="1" s="1"/>
  <c r="I595" i="1"/>
  <c r="J595" i="1" s="1" a="1"/>
  <c r="J595" i="1" s="1"/>
  <c r="I596" i="1"/>
  <c r="J596" i="1" s="1" a="1"/>
  <c r="J596" i="1" s="1"/>
  <c r="I597" i="1"/>
  <c r="J597" i="1" s="1" a="1"/>
  <c r="J597" i="1" s="1"/>
  <c r="I598" i="1"/>
  <c r="J598" i="1" s="1" a="1"/>
  <c r="J598" i="1" s="1"/>
  <c r="I599" i="1"/>
  <c r="J599" i="1" s="1" a="1"/>
  <c r="J599" i="1" s="1"/>
  <c r="I600" i="1"/>
  <c r="J600" i="1" s="1" a="1"/>
  <c r="J600" i="1" s="1"/>
  <c r="I601" i="1"/>
  <c r="J601" i="1" s="1" a="1"/>
  <c r="J601" i="1" s="1"/>
  <c r="I602" i="1"/>
  <c r="J602" i="1" s="1" a="1"/>
  <c r="J602" i="1" s="1"/>
  <c r="I603" i="1"/>
  <c r="J603" i="1" s="1" a="1"/>
  <c r="J603" i="1" s="1"/>
  <c r="I604" i="1"/>
  <c r="J604" i="1" s="1" a="1"/>
  <c r="J604" i="1" s="1"/>
  <c r="I605" i="1"/>
  <c r="J605" i="1" s="1" a="1"/>
  <c r="J605" i="1" s="1"/>
  <c r="I606" i="1"/>
  <c r="J606" i="1" s="1" a="1"/>
  <c r="J606" i="1" s="1"/>
  <c r="I607" i="1"/>
  <c r="J607" i="1" s="1" a="1"/>
  <c r="J607" i="1" s="1"/>
  <c r="I608" i="1"/>
  <c r="J608" i="1" s="1" a="1"/>
  <c r="J608" i="1" s="1"/>
  <c r="I609" i="1"/>
  <c r="J609" i="1" s="1" a="1"/>
  <c r="J609" i="1" s="1"/>
  <c r="I610" i="1"/>
  <c r="J610" i="1" s="1" a="1"/>
  <c r="J610" i="1" s="1"/>
  <c r="I611" i="1"/>
  <c r="J611" i="1" s="1" a="1"/>
  <c r="J611" i="1" s="1"/>
  <c r="I612" i="1"/>
  <c r="J612" i="1" s="1" a="1"/>
  <c r="J612" i="1" s="1"/>
  <c r="I613" i="1"/>
  <c r="J613" i="1" s="1" a="1"/>
  <c r="J613" i="1" s="1"/>
  <c r="I614" i="1"/>
  <c r="J614" i="1" s="1" a="1"/>
  <c r="J614" i="1" s="1"/>
  <c r="I615" i="1"/>
  <c r="J615" i="1" s="1" a="1"/>
  <c r="J615" i="1" s="1"/>
  <c r="I616" i="1"/>
  <c r="J616" i="1" s="1" a="1"/>
  <c r="J616" i="1" s="1"/>
  <c r="I617" i="1"/>
  <c r="J617" i="1" s="1" a="1"/>
  <c r="J617" i="1" s="1"/>
  <c r="I618" i="1"/>
  <c r="J618" i="1" s="1" a="1"/>
  <c r="J618" i="1" s="1"/>
  <c r="I619" i="1"/>
  <c r="J619" i="1" s="1" a="1"/>
  <c r="J619" i="1" s="1"/>
  <c r="I620" i="1"/>
  <c r="J620" i="1" s="1" a="1"/>
  <c r="J620" i="1" s="1"/>
  <c r="I621" i="1"/>
  <c r="J621" i="1" s="1" a="1"/>
  <c r="J621" i="1" s="1"/>
  <c r="I622" i="1"/>
  <c r="J622" i="1" s="1" a="1"/>
  <c r="J622" i="1" s="1"/>
  <c r="I623" i="1"/>
  <c r="J623" i="1" s="1" a="1"/>
  <c r="J623" i="1" s="1"/>
  <c r="I624" i="1"/>
  <c r="J624" i="1" s="1" a="1"/>
  <c r="J624" i="1" s="1"/>
  <c r="I625" i="1"/>
  <c r="J625" i="1" s="1" a="1"/>
  <c r="J625" i="1" s="1"/>
  <c r="I626" i="1"/>
  <c r="J626" i="1" s="1" a="1"/>
  <c r="J626" i="1" s="1"/>
  <c r="I627" i="1"/>
  <c r="J627" i="1" s="1" a="1"/>
  <c r="J627" i="1" s="1"/>
  <c r="I628" i="1"/>
  <c r="J628" i="1" s="1" a="1"/>
  <c r="J628" i="1" s="1"/>
  <c r="I629" i="1"/>
  <c r="J629" i="1" s="1" a="1"/>
  <c r="J629" i="1" s="1"/>
  <c r="I630" i="1"/>
  <c r="J630" i="1" s="1" a="1"/>
  <c r="J630" i="1" s="1"/>
  <c r="I631" i="1"/>
  <c r="J631" i="1" s="1" a="1"/>
  <c r="J631" i="1" s="1"/>
  <c r="I632" i="1"/>
  <c r="J632" i="1" s="1" a="1"/>
  <c r="J632" i="1" s="1"/>
  <c r="I633" i="1"/>
  <c r="J633" i="1" s="1" a="1"/>
  <c r="J633" i="1" s="1"/>
  <c r="I634" i="1"/>
  <c r="J634" i="1" s="1" a="1"/>
  <c r="J634" i="1" s="1"/>
  <c r="I635" i="1"/>
  <c r="J635" i="1" s="1" a="1"/>
  <c r="J635" i="1" s="1"/>
  <c r="I636" i="1"/>
  <c r="J636" i="1" s="1" a="1"/>
  <c r="J636" i="1" s="1"/>
  <c r="I637" i="1"/>
  <c r="J637" i="1" s="1" a="1"/>
  <c r="J637" i="1" s="1"/>
  <c r="I638" i="1"/>
  <c r="J638" i="1" s="1" a="1"/>
  <c r="J638" i="1" s="1"/>
  <c r="I639" i="1"/>
  <c r="J639" i="1" s="1" a="1"/>
  <c r="J639" i="1" s="1"/>
  <c r="I640" i="1"/>
  <c r="J640" i="1" s="1" a="1"/>
  <c r="J640" i="1" s="1"/>
  <c r="I641" i="1"/>
  <c r="J641" i="1" s="1" a="1"/>
  <c r="J641" i="1" s="1"/>
  <c r="I642" i="1"/>
  <c r="J642" i="1" s="1" a="1"/>
  <c r="J642" i="1" s="1"/>
  <c r="I643" i="1"/>
  <c r="J643" i="1" s="1" a="1"/>
  <c r="J643" i="1" s="1"/>
  <c r="I644" i="1"/>
  <c r="J644" i="1" s="1" a="1"/>
  <c r="J644" i="1" s="1"/>
  <c r="I645" i="1"/>
  <c r="J645" i="1" s="1" a="1"/>
  <c r="J645" i="1" s="1"/>
  <c r="I646" i="1"/>
  <c r="J646" i="1" s="1" a="1"/>
  <c r="J646" i="1" s="1"/>
  <c r="I647" i="1"/>
  <c r="J647" i="1" s="1" a="1"/>
  <c r="J647" i="1" s="1"/>
  <c r="I648" i="1"/>
  <c r="J648" i="1" s="1" a="1"/>
  <c r="J648" i="1" s="1"/>
  <c r="I649" i="1"/>
  <c r="J649" i="1" s="1" a="1"/>
  <c r="J649" i="1" s="1"/>
  <c r="I650" i="1"/>
  <c r="J650" i="1" s="1" a="1"/>
  <c r="J650" i="1" s="1"/>
  <c r="I651" i="1"/>
  <c r="J651" i="1" s="1" a="1"/>
  <c r="J651" i="1" s="1"/>
  <c r="I652" i="1"/>
  <c r="J652" i="1" s="1" a="1"/>
  <c r="J652" i="1" s="1"/>
  <c r="I653" i="1"/>
  <c r="J653" i="1" s="1" a="1"/>
  <c r="J653" i="1" s="1"/>
  <c r="I654" i="1"/>
  <c r="J654" i="1" s="1" a="1"/>
  <c r="J654" i="1" s="1"/>
  <c r="I655" i="1"/>
  <c r="J655" i="1" s="1" a="1"/>
  <c r="J655" i="1" s="1"/>
  <c r="I656" i="1"/>
  <c r="J656" i="1" s="1" a="1"/>
  <c r="J656" i="1" s="1"/>
  <c r="I657" i="1"/>
  <c r="J657" i="1" s="1" a="1"/>
  <c r="J657" i="1" s="1"/>
  <c r="I658" i="1"/>
  <c r="J658" i="1" s="1" a="1"/>
  <c r="J658" i="1" s="1"/>
  <c r="I659" i="1"/>
  <c r="J659" i="1" s="1" a="1"/>
  <c r="J659" i="1" s="1"/>
  <c r="I660" i="1"/>
  <c r="J660" i="1" s="1" a="1"/>
  <c r="J660" i="1" s="1"/>
  <c r="I661" i="1"/>
  <c r="J661" i="1" s="1" a="1"/>
  <c r="J661" i="1" s="1"/>
  <c r="I662" i="1"/>
  <c r="J662" i="1" s="1" a="1"/>
  <c r="J662" i="1" s="1"/>
  <c r="I663" i="1"/>
  <c r="J663" i="1" s="1" a="1"/>
  <c r="J663" i="1" s="1"/>
  <c r="I664" i="1"/>
  <c r="J664" i="1" s="1" a="1"/>
  <c r="J664" i="1" s="1"/>
  <c r="I665" i="1"/>
  <c r="J665" i="1" s="1" a="1"/>
  <c r="J665" i="1" s="1"/>
  <c r="I666" i="1"/>
  <c r="J666" i="1" s="1" a="1"/>
  <c r="J666" i="1" s="1"/>
  <c r="I667" i="1"/>
  <c r="J667" i="1" s="1" a="1"/>
  <c r="J667" i="1" s="1"/>
  <c r="I668" i="1"/>
  <c r="J668" i="1" s="1" a="1"/>
  <c r="J668" i="1" s="1"/>
  <c r="I669" i="1"/>
  <c r="J669" i="1" s="1" a="1"/>
  <c r="J669" i="1" s="1"/>
  <c r="I670" i="1"/>
  <c r="J670" i="1" s="1" a="1"/>
  <c r="J670" i="1" s="1"/>
  <c r="F4" i="9"/>
  <c r="F5" i="9"/>
  <c r="F6" i="9"/>
  <c r="F7" i="9"/>
  <c r="F8" i="9"/>
  <c r="F3" i="9"/>
  <c r="D19" i="9" l="1"/>
  <c r="L1001" i="8"/>
  <c r="K1001" i="8"/>
  <c r="J1001" i="8"/>
  <c r="I1001" i="8"/>
  <c r="H1001" i="8"/>
  <c r="L1000" i="8"/>
  <c r="K1000" i="8"/>
  <c r="J1000" i="8"/>
  <c r="I1000" i="8"/>
  <c r="H1000" i="8"/>
  <c r="L999" i="8"/>
  <c r="K999" i="8"/>
  <c r="J999" i="8"/>
  <c r="I999" i="8"/>
  <c r="H999" i="8"/>
  <c r="L998" i="8"/>
  <c r="K998" i="8"/>
  <c r="J998" i="8"/>
  <c r="I998" i="8"/>
  <c r="H998" i="8"/>
  <c r="L997" i="8"/>
  <c r="K997" i="8"/>
  <c r="J997" i="8"/>
  <c r="I997" i="8"/>
  <c r="H997" i="8"/>
  <c r="L996" i="8"/>
  <c r="K996" i="8"/>
  <c r="J996" i="8"/>
  <c r="I996" i="8"/>
  <c r="H996" i="8"/>
  <c r="L995" i="8"/>
  <c r="K995" i="8"/>
  <c r="J995" i="8"/>
  <c r="I995" i="8"/>
  <c r="H995" i="8"/>
  <c r="L994" i="8"/>
  <c r="K994" i="8"/>
  <c r="J994" i="8"/>
  <c r="I994" i="8"/>
  <c r="H994" i="8"/>
  <c r="L993" i="8"/>
  <c r="K993" i="8"/>
  <c r="J993" i="8"/>
  <c r="I993" i="8"/>
  <c r="H993" i="8"/>
  <c r="L992" i="8"/>
  <c r="K992" i="8"/>
  <c r="J992" i="8"/>
  <c r="I992" i="8"/>
  <c r="H992" i="8"/>
  <c r="L991" i="8"/>
  <c r="K991" i="8"/>
  <c r="J991" i="8"/>
  <c r="I991" i="8"/>
  <c r="H991" i="8"/>
  <c r="L990" i="8"/>
  <c r="K990" i="8"/>
  <c r="J990" i="8"/>
  <c r="I990" i="8"/>
  <c r="H990" i="8"/>
  <c r="L989" i="8"/>
  <c r="K989" i="8"/>
  <c r="J989" i="8"/>
  <c r="I989" i="8"/>
  <c r="H989" i="8"/>
  <c r="L988" i="8"/>
  <c r="K988" i="8"/>
  <c r="J988" i="8"/>
  <c r="I988" i="8"/>
  <c r="H988" i="8"/>
  <c r="L987" i="8"/>
  <c r="K987" i="8"/>
  <c r="J987" i="8"/>
  <c r="I987" i="8"/>
  <c r="H987" i="8"/>
  <c r="L986" i="8"/>
  <c r="K986" i="8"/>
  <c r="J986" i="8"/>
  <c r="I986" i="8"/>
  <c r="H986" i="8"/>
  <c r="L985" i="8"/>
  <c r="K985" i="8"/>
  <c r="J985" i="8"/>
  <c r="I985" i="8"/>
  <c r="H985" i="8"/>
  <c r="L984" i="8"/>
  <c r="K984" i="8"/>
  <c r="J984" i="8"/>
  <c r="I984" i="8"/>
  <c r="H984" i="8"/>
  <c r="L983" i="8"/>
  <c r="K983" i="8"/>
  <c r="J983" i="8"/>
  <c r="I983" i="8"/>
  <c r="H983" i="8"/>
  <c r="L982" i="8"/>
  <c r="K982" i="8"/>
  <c r="J982" i="8"/>
  <c r="I982" i="8"/>
  <c r="H982" i="8"/>
  <c r="L981" i="8"/>
  <c r="K981" i="8"/>
  <c r="J981" i="8"/>
  <c r="I981" i="8"/>
  <c r="H981" i="8"/>
  <c r="L980" i="8"/>
  <c r="K980" i="8"/>
  <c r="J980" i="8"/>
  <c r="I980" i="8"/>
  <c r="H980" i="8"/>
  <c r="L979" i="8"/>
  <c r="K979" i="8"/>
  <c r="J979" i="8"/>
  <c r="I979" i="8"/>
  <c r="H979" i="8"/>
  <c r="L978" i="8"/>
  <c r="K978" i="8"/>
  <c r="J978" i="8"/>
  <c r="I978" i="8"/>
  <c r="H978" i="8"/>
  <c r="L977" i="8"/>
  <c r="K977" i="8"/>
  <c r="J977" i="8"/>
  <c r="I977" i="8"/>
  <c r="H977" i="8"/>
  <c r="L976" i="8"/>
  <c r="K976" i="8"/>
  <c r="J976" i="8"/>
  <c r="I976" i="8"/>
  <c r="H976" i="8"/>
  <c r="L975" i="8"/>
  <c r="K975" i="8"/>
  <c r="J975" i="8"/>
  <c r="I975" i="8"/>
  <c r="H975" i="8"/>
  <c r="L974" i="8"/>
  <c r="K974" i="8"/>
  <c r="J974" i="8"/>
  <c r="I974" i="8"/>
  <c r="H974" i="8"/>
  <c r="L973" i="8"/>
  <c r="K973" i="8"/>
  <c r="J973" i="8"/>
  <c r="I973" i="8"/>
  <c r="H973" i="8"/>
  <c r="L972" i="8"/>
  <c r="K972" i="8"/>
  <c r="J972" i="8"/>
  <c r="I972" i="8"/>
  <c r="H972" i="8"/>
  <c r="L971" i="8"/>
  <c r="K971" i="8"/>
  <c r="J971" i="8"/>
  <c r="I971" i="8"/>
  <c r="H971" i="8"/>
  <c r="L970" i="8"/>
  <c r="K970" i="8"/>
  <c r="J970" i="8"/>
  <c r="I970" i="8"/>
  <c r="H970" i="8"/>
  <c r="L969" i="8"/>
  <c r="K969" i="8"/>
  <c r="J969" i="8"/>
  <c r="I969" i="8"/>
  <c r="H969" i="8"/>
  <c r="L968" i="8"/>
  <c r="K968" i="8"/>
  <c r="J968" i="8"/>
  <c r="I968" i="8"/>
  <c r="H968" i="8"/>
  <c r="L967" i="8"/>
  <c r="K967" i="8"/>
  <c r="J967" i="8"/>
  <c r="I967" i="8"/>
  <c r="H967" i="8"/>
  <c r="L966" i="8"/>
  <c r="K966" i="8"/>
  <c r="J966" i="8"/>
  <c r="I966" i="8"/>
  <c r="H966" i="8"/>
  <c r="L965" i="8"/>
  <c r="K965" i="8"/>
  <c r="J965" i="8"/>
  <c r="I965" i="8"/>
  <c r="H965" i="8"/>
  <c r="L964" i="8"/>
  <c r="K964" i="8"/>
  <c r="J964" i="8"/>
  <c r="I964" i="8"/>
  <c r="H964" i="8"/>
  <c r="L963" i="8"/>
  <c r="K963" i="8"/>
  <c r="J963" i="8"/>
  <c r="I963" i="8"/>
  <c r="H963" i="8"/>
  <c r="L962" i="8"/>
  <c r="K962" i="8"/>
  <c r="J962" i="8"/>
  <c r="I962" i="8"/>
  <c r="H962" i="8"/>
  <c r="L961" i="8"/>
  <c r="K961" i="8"/>
  <c r="J961" i="8"/>
  <c r="I961" i="8"/>
  <c r="H961" i="8"/>
  <c r="L960" i="8"/>
  <c r="K960" i="8"/>
  <c r="J960" i="8"/>
  <c r="I960" i="8"/>
  <c r="H960" i="8"/>
  <c r="L959" i="8"/>
  <c r="K959" i="8"/>
  <c r="J959" i="8"/>
  <c r="I959" i="8"/>
  <c r="H959" i="8"/>
  <c r="L958" i="8"/>
  <c r="K958" i="8"/>
  <c r="J958" i="8"/>
  <c r="I958" i="8"/>
  <c r="H958" i="8"/>
  <c r="L957" i="8"/>
  <c r="K957" i="8"/>
  <c r="J957" i="8"/>
  <c r="I957" i="8"/>
  <c r="H957" i="8"/>
  <c r="L956" i="8"/>
  <c r="K956" i="8"/>
  <c r="J956" i="8"/>
  <c r="I956" i="8"/>
  <c r="H956" i="8"/>
  <c r="L955" i="8"/>
  <c r="K955" i="8"/>
  <c r="J955" i="8"/>
  <c r="I955" i="8"/>
  <c r="H955" i="8"/>
  <c r="L954" i="8"/>
  <c r="K954" i="8"/>
  <c r="J954" i="8"/>
  <c r="I954" i="8"/>
  <c r="H954" i="8"/>
  <c r="L953" i="8"/>
  <c r="K953" i="8"/>
  <c r="J953" i="8"/>
  <c r="I953" i="8"/>
  <c r="H953" i="8"/>
  <c r="L952" i="8"/>
  <c r="K952" i="8"/>
  <c r="J952" i="8"/>
  <c r="I952" i="8"/>
  <c r="H952" i="8"/>
  <c r="L951" i="8"/>
  <c r="K951" i="8"/>
  <c r="J951" i="8"/>
  <c r="I951" i="8"/>
  <c r="H951" i="8"/>
  <c r="L950" i="8"/>
  <c r="K950" i="8"/>
  <c r="J950" i="8"/>
  <c r="I950" i="8"/>
  <c r="H950" i="8"/>
  <c r="L949" i="8"/>
  <c r="K949" i="8"/>
  <c r="J949" i="8"/>
  <c r="I949" i="8"/>
  <c r="H949" i="8"/>
  <c r="L948" i="8"/>
  <c r="K948" i="8"/>
  <c r="J948" i="8"/>
  <c r="I948" i="8"/>
  <c r="H948" i="8"/>
  <c r="L947" i="8"/>
  <c r="K947" i="8"/>
  <c r="J947" i="8"/>
  <c r="I947" i="8"/>
  <c r="H947" i="8"/>
  <c r="L946" i="8"/>
  <c r="K946" i="8"/>
  <c r="J946" i="8"/>
  <c r="I946" i="8"/>
  <c r="H946" i="8"/>
  <c r="L945" i="8"/>
  <c r="K945" i="8"/>
  <c r="J945" i="8"/>
  <c r="I945" i="8"/>
  <c r="H945" i="8"/>
  <c r="L944" i="8"/>
  <c r="K944" i="8"/>
  <c r="J944" i="8"/>
  <c r="I944" i="8"/>
  <c r="H944" i="8"/>
  <c r="L943" i="8"/>
  <c r="K943" i="8"/>
  <c r="J943" i="8"/>
  <c r="I943" i="8"/>
  <c r="H943" i="8"/>
  <c r="L942" i="8"/>
  <c r="K942" i="8"/>
  <c r="J942" i="8"/>
  <c r="I942" i="8"/>
  <c r="H942" i="8"/>
  <c r="L941" i="8"/>
  <c r="K941" i="8"/>
  <c r="J941" i="8"/>
  <c r="I941" i="8"/>
  <c r="H941" i="8"/>
  <c r="L940" i="8"/>
  <c r="K940" i="8"/>
  <c r="J940" i="8"/>
  <c r="I940" i="8"/>
  <c r="H940" i="8"/>
  <c r="L939" i="8"/>
  <c r="K939" i="8"/>
  <c r="J939" i="8"/>
  <c r="I939" i="8"/>
  <c r="H939" i="8"/>
  <c r="L938" i="8"/>
  <c r="K938" i="8"/>
  <c r="J938" i="8"/>
  <c r="I938" i="8"/>
  <c r="H938" i="8"/>
  <c r="L937" i="8"/>
  <c r="K937" i="8"/>
  <c r="J937" i="8"/>
  <c r="I937" i="8"/>
  <c r="H937" i="8"/>
  <c r="L936" i="8"/>
  <c r="K936" i="8"/>
  <c r="J936" i="8"/>
  <c r="I936" i="8"/>
  <c r="H936" i="8"/>
  <c r="L935" i="8"/>
  <c r="K935" i="8"/>
  <c r="J935" i="8"/>
  <c r="I935" i="8"/>
  <c r="H935" i="8"/>
  <c r="L934" i="8"/>
  <c r="K934" i="8"/>
  <c r="J934" i="8"/>
  <c r="I934" i="8"/>
  <c r="H934" i="8"/>
  <c r="L933" i="8"/>
  <c r="K933" i="8"/>
  <c r="J933" i="8"/>
  <c r="I933" i="8"/>
  <c r="H933" i="8"/>
  <c r="L932" i="8"/>
  <c r="K932" i="8"/>
  <c r="J932" i="8"/>
  <c r="I932" i="8"/>
  <c r="H932" i="8"/>
  <c r="L931" i="8"/>
  <c r="K931" i="8"/>
  <c r="J931" i="8"/>
  <c r="I931" i="8"/>
  <c r="H931" i="8"/>
  <c r="L930" i="8"/>
  <c r="K930" i="8"/>
  <c r="J930" i="8"/>
  <c r="I930" i="8"/>
  <c r="H930" i="8"/>
  <c r="L929" i="8"/>
  <c r="K929" i="8"/>
  <c r="J929" i="8"/>
  <c r="I929" i="8"/>
  <c r="H929" i="8"/>
  <c r="L928" i="8"/>
  <c r="K928" i="8"/>
  <c r="J928" i="8"/>
  <c r="I928" i="8"/>
  <c r="H928" i="8"/>
  <c r="L927" i="8"/>
  <c r="K927" i="8"/>
  <c r="J927" i="8"/>
  <c r="I927" i="8"/>
  <c r="H927" i="8"/>
  <c r="L926" i="8"/>
  <c r="K926" i="8"/>
  <c r="J926" i="8"/>
  <c r="I926" i="8"/>
  <c r="H926" i="8"/>
  <c r="L925" i="8"/>
  <c r="K925" i="8"/>
  <c r="J925" i="8"/>
  <c r="I925" i="8"/>
  <c r="H925" i="8"/>
  <c r="L924" i="8"/>
  <c r="K924" i="8"/>
  <c r="J924" i="8"/>
  <c r="I924" i="8"/>
  <c r="H924" i="8"/>
  <c r="L923" i="8"/>
  <c r="K923" i="8"/>
  <c r="J923" i="8"/>
  <c r="I923" i="8"/>
  <c r="H923" i="8"/>
  <c r="L922" i="8"/>
  <c r="K922" i="8"/>
  <c r="J922" i="8"/>
  <c r="I922" i="8"/>
  <c r="H922" i="8"/>
  <c r="L921" i="8"/>
  <c r="K921" i="8"/>
  <c r="J921" i="8"/>
  <c r="I921" i="8"/>
  <c r="H921" i="8"/>
  <c r="L920" i="8"/>
  <c r="K920" i="8"/>
  <c r="J920" i="8"/>
  <c r="I920" i="8"/>
  <c r="H920" i="8"/>
  <c r="L919" i="8"/>
  <c r="K919" i="8"/>
  <c r="J919" i="8"/>
  <c r="I919" i="8"/>
  <c r="H919" i="8"/>
  <c r="L918" i="8"/>
  <c r="K918" i="8"/>
  <c r="J918" i="8"/>
  <c r="I918" i="8"/>
  <c r="H918" i="8"/>
  <c r="L917" i="8"/>
  <c r="K917" i="8"/>
  <c r="J917" i="8"/>
  <c r="I917" i="8"/>
  <c r="H917" i="8"/>
  <c r="L916" i="8"/>
  <c r="K916" i="8"/>
  <c r="J916" i="8"/>
  <c r="I916" i="8"/>
  <c r="H916" i="8"/>
  <c r="L915" i="8"/>
  <c r="K915" i="8"/>
  <c r="J915" i="8"/>
  <c r="I915" i="8"/>
  <c r="H915" i="8"/>
  <c r="L914" i="8"/>
  <c r="K914" i="8"/>
  <c r="J914" i="8"/>
  <c r="I914" i="8"/>
  <c r="H914" i="8"/>
  <c r="L913" i="8"/>
  <c r="K913" i="8"/>
  <c r="J913" i="8"/>
  <c r="I913" i="8"/>
  <c r="H913" i="8"/>
  <c r="L912" i="8"/>
  <c r="K912" i="8"/>
  <c r="J912" i="8"/>
  <c r="I912" i="8"/>
  <c r="H912" i="8"/>
  <c r="L911" i="8"/>
  <c r="K911" i="8"/>
  <c r="J911" i="8"/>
  <c r="I911" i="8"/>
  <c r="H911" i="8"/>
  <c r="L910" i="8"/>
  <c r="K910" i="8"/>
  <c r="J910" i="8"/>
  <c r="I910" i="8"/>
  <c r="H910" i="8"/>
  <c r="L909" i="8"/>
  <c r="K909" i="8"/>
  <c r="J909" i="8"/>
  <c r="I909" i="8"/>
  <c r="H909" i="8"/>
  <c r="L908" i="8"/>
  <c r="K908" i="8"/>
  <c r="J908" i="8"/>
  <c r="I908" i="8"/>
  <c r="H908" i="8"/>
  <c r="L907" i="8"/>
  <c r="K907" i="8"/>
  <c r="J907" i="8"/>
  <c r="I907" i="8"/>
  <c r="H907" i="8"/>
  <c r="L906" i="8"/>
  <c r="K906" i="8"/>
  <c r="J906" i="8"/>
  <c r="I906" i="8"/>
  <c r="H906" i="8"/>
  <c r="L905" i="8"/>
  <c r="K905" i="8"/>
  <c r="J905" i="8"/>
  <c r="I905" i="8"/>
  <c r="H905" i="8"/>
  <c r="L904" i="8"/>
  <c r="K904" i="8"/>
  <c r="J904" i="8"/>
  <c r="I904" i="8"/>
  <c r="H904" i="8"/>
  <c r="L903" i="8"/>
  <c r="K903" i="8"/>
  <c r="J903" i="8"/>
  <c r="I903" i="8"/>
  <c r="H903" i="8"/>
  <c r="L902" i="8"/>
  <c r="K902" i="8"/>
  <c r="J902" i="8"/>
  <c r="I902" i="8"/>
  <c r="H902" i="8"/>
  <c r="L901" i="8"/>
  <c r="K901" i="8"/>
  <c r="J901" i="8"/>
  <c r="I901" i="8"/>
  <c r="H901" i="8"/>
  <c r="L900" i="8"/>
  <c r="K900" i="8"/>
  <c r="J900" i="8"/>
  <c r="I900" i="8"/>
  <c r="H900" i="8"/>
  <c r="L899" i="8"/>
  <c r="K899" i="8"/>
  <c r="J899" i="8"/>
  <c r="I899" i="8"/>
  <c r="H899" i="8"/>
  <c r="L898" i="8"/>
  <c r="K898" i="8"/>
  <c r="J898" i="8"/>
  <c r="I898" i="8"/>
  <c r="H898" i="8"/>
  <c r="L897" i="8"/>
  <c r="K897" i="8"/>
  <c r="J897" i="8"/>
  <c r="I897" i="8"/>
  <c r="H897" i="8"/>
  <c r="L896" i="8"/>
  <c r="K896" i="8"/>
  <c r="J896" i="8"/>
  <c r="I896" i="8"/>
  <c r="H896" i="8"/>
  <c r="L895" i="8"/>
  <c r="K895" i="8"/>
  <c r="J895" i="8"/>
  <c r="I895" i="8"/>
  <c r="H895" i="8"/>
  <c r="L894" i="8"/>
  <c r="K894" i="8"/>
  <c r="J894" i="8"/>
  <c r="I894" i="8"/>
  <c r="H894" i="8"/>
  <c r="L893" i="8"/>
  <c r="K893" i="8"/>
  <c r="J893" i="8"/>
  <c r="I893" i="8"/>
  <c r="H893" i="8"/>
  <c r="L892" i="8"/>
  <c r="K892" i="8"/>
  <c r="J892" i="8"/>
  <c r="I892" i="8"/>
  <c r="H892" i="8"/>
  <c r="L891" i="8"/>
  <c r="K891" i="8"/>
  <c r="J891" i="8"/>
  <c r="I891" i="8"/>
  <c r="H891" i="8"/>
  <c r="L890" i="8"/>
  <c r="K890" i="8"/>
  <c r="J890" i="8"/>
  <c r="I890" i="8"/>
  <c r="H890" i="8"/>
  <c r="L889" i="8"/>
  <c r="K889" i="8"/>
  <c r="J889" i="8"/>
  <c r="I889" i="8"/>
  <c r="H889" i="8"/>
  <c r="L888" i="8"/>
  <c r="K888" i="8"/>
  <c r="J888" i="8"/>
  <c r="I888" i="8"/>
  <c r="H888" i="8"/>
  <c r="L887" i="8"/>
  <c r="K887" i="8"/>
  <c r="J887" i="8"/>
  <c r="I887" i="8"/>
  <c r="H887" i="8"/>
  <c r="L886" i="8"/>
  <c r="K886" i="8"/>
  <c r="J886" i="8"/>
  <c r="I886" i="8"/>
  <c r="H886" i="8"/>
  <c r="L885" i="8"/>
  <c r="K885" i="8"/>
  <c r="J885" i="8"/>
  <c r="I885" i="8"/>
  <c r="H885" i="8"/>
  <c r="L884" i="8"/>
  <c r="K884" i="8"/>
  <c r="J884" i="8"/>
  <c r="I884" i="8"/>
  <c r="H884" i="8"/>
  <c r="L883" i="8"/>
  <c r="K883" i="8"/>
  <c r="J883" i="8"/>
  <c r="I883" i="8"/>
  <c r="H883" i="8"/>
  <c r="L882" i="8"/>
  <c r="K882" i="8"/>
  <c r="J882" i="8"/>
  <c r="I882" i="8"/>
  <c r="H882" i="8"/>
  <c r="L881" i="8"/>
  <c r="K881" i="8"/>
  <c r="J881" i="8"/>
  <c r="I881" i="8"/>
  <c r="H881" i="8"/>
  <c r="L880" i="8"/>
  <c r="K880" i="8"/>
  <c r="J880" i="8"/>
  <c r="I880" i="8"/>
  <c r="H880" i="8"/>
  <c r="L879" i="8"/>
  <c r="K879" i="8"/>
  <c r="J879" i="8"/>
  <c r="I879" i="8"/>
  <c r="H879" i="8"/>
  <c r="L878" i="8"/>
  <c r="K878" i="8"/>
  <c r="J878" i="8"/>
  <c r="I878" i="8"/>
  <c r="H878" i="8"/>
  <c r="L877" i="8"/>
  <c r="K877" i="8"/>
  <c r="J877" i="8"/>
  <c r="I877" i="8"/>
  <c r="H877" i="8"/>
  <c r="L876" i="8"/>
  <c r="K876" i="8"/>
  <c r="J876" i="8"/>
  <c r="I876" i="8"/>
  <c r="H876" i="8"/>
  <c r="L875" i="8"/>
  <c r="K875" i="8"/>
  <c r="J875" i="8"/>
  <c r="I875" i="8"/>
  <c r="H875" i="8"/>
  <c r="L874" i="8"/>
  <c r="K874" i="8"/>
  <c r="J874" i="8"/>
  <c r="I874" i="8"/>
  <c r="H874" i="8"/>
  <c r="L873" i="8"/>
  <c r="K873" i="8"/>
  <c r="J873" i="8"/>
  <c r="I873" i="8"/>
  <c r="H873" i="8"/>
  <c r="L872" i="8"/>
  <c r="K872" i="8"/>
  <c r="J872" i="8"/>
  <c r="I872" i="8"/>
  <c r="H872" i="8"/>
  <c r="L871" i="8"/>
  <c r="K871" i="8"/>
  <c r="J871" i="8"/>
  <c r="I871" i="8"/>
  <c r="H871" i="8"/>
  <c r="L870" i="8"/>
  <c r="K870" i="8"/>
  <c r="J870" i="8"/>
  <c r="I870" i="8"/>
  <c r="H870" i="8"/>
  <c r="L869" i="8"/>
  <c r="K869" i="8"/>
  <c r="J869" i="8"/>
  <c r="I869" i="8"/>
  <c r="H869" i="8"/>
  <c r="L868" i="8"/>
  <c r="K868" i="8"/>
  <c r="J868" i="8"/>
  <c r="I868" i="8"/>
  <c r="H868" i="8"/>
  <c r="L867" i="8"/>
  <c r="K867" i="8"/>
  <c r="J867" i="8"/>
  <c r="I867" i="8"/>
  <c r="H867" i="8"/>
  <c r="L866" i="8"/>
  <c r="K866" i="8"/>
  <c r="J866" i="8"/>
  <c r="I866" i="8"/>
  <c r="H866" i="8"/>
  <c r="L865" i="8"/>
  <c r="K865" i="8"/>
  <c r="J865" i="8"/>
  <c r="I865" i="8"/>
  <c r="H865" i="8"/>
  <c r="L864" i="8"/>
  <c r="K864" i="8"/>
  <c r="J864" i="8"/>
  <c r="I864" i="8"/>
  <c r="H864" i="8"/>
  <c r="L863" i="8"/>
  <c r="K863" i="8"/>
  <c r="J863" i="8"/>
  <c r="I863" i="8"/>
  <c r="H863" i="8"/>
  <c r="L862" i="8"/>
  <c r="K862" i="8"/>
  <c r="J862" i="8"/>
  <c r="I862" i="8"/>
  <c r="H862" i="8"/>
  <c r="L861" i="8"/>
  <c r="K861" i="8"/>
  <c r="J861" i="8"/>
  <c r="I861" i="8"/>
  <c r="H861" i="8"/>
  <c r="L860" i="8"/>
  <c r="K860" i="8"/>
  <c r="J860" i="8"/>
  <c r="I860" i="8"/>
  <c r="H860" i="8"/>
  <c r="L859" i="8"/>
  <c r="K859" i="8"/>
  <c r="J859" i="8"/>
  <c r="I859" i="8"/>
  <c r="H859" i="8"/>
  <c r="L858" i="8"/>
  <c r="K858" i="8"/>
  <c r="J858" i="8"/>
  <c r="I858" i="8"/>
  <c r="H858" i="8"/>
  <c r="L857" i="8"/>
  <c r="K857" i="8"/>
  <c r="J857" i="8"/>
  <c r="I857" i="8"/>
  <c r="H857" i="8"/>
  <c r="L856" i="8"/>
  <c r="K856" i="8"/>
  <c r="J856" i="8"/>
  <c r="I856" i="8"/>
  <c r="H856" i="8"/>
  <c r="L855" i="8"/>
  <c r="K855" i="8"/>
  <c r="J855" i="8"/>
  <c r="I855" i="8"/>
  <c r="H855" i="8"/>
  <c r="L854" i="8"/>
  <c r="K854" i="8"/>
  <c r="J854" i="8"/>
  <c r="I854" i="8"/>
  <c r="H854" i="8"/>
  <c r="L853" i="8"/>
  <c r="K853" i="8"/>
  <c r="J853" i="8"/>
  <c r="I853" i="8"/>
  <c r="H853" i="8"/>
  <c r="L852" i="8"/>
  <c r="K852" i="8"/>
  <c r="J852" i="8"/>
  <c r="I852" i="8"/>
  <c r="H852" i="8"/>
  <c r="L851" i="8"/>
  <c r="K851" i="8"/>
  <c r="J851" i="8"/>
  <c r="I851" i="8"/>
  <c r="H851" i="8"/>
  <c r="L850" i="8"/>
  <c r="K850" i="8"/>
  <c r="J850" i="8"/>
  <c r="I850" i="8"/>
  <c r="H850" i="8"/>
  <c r="L849" i="8"/>
  <c r="K849" i="8"/>
  <c r="J849" i="8"/>
  <c r="I849" i="8"/>
  <c r="H849" i="8"/>
  <c r="L848" i="8"/>
  <c r="K848" i="8"/>
  <c r="J848" i="8"/>
  <c r="I848" i="8"/>
  <c r="H848" i="8"/>
  <c r="L847" i="8"/>
  <c r="K847" i="8"/>
  <c r="J847" i="8"/>
  <c r="I847" i="8"/>
  <c r="H847" i="8"/>
  <c r="L846" i="8"/>
  <c r="K846" i="8"/>
  <c r="J846" i="8"/>
  <c r="I846" i="8"/>
  <c r="H846" i="8"/>
  <c r="L845" i="8"/>
  <c r="K845" i="8"/>
  <c r="J845" i="8"/>
  <c r="I845" i="8"/>
  <c r="H845" i="8"/>
  <c r="L844" i="8"/>
  <c r="K844" i="8"/>
  <c r="J844" i="8"/>
  <c r="I844" i="8"/>
  <c r="H844" i="8"/>
  <c r="L843" i="8"/>
  <c r="K843" i="8"/>
  <c r="J843" i="8"/>
  <c r="I843" i="8"/>
  <c r="H843" i="8"/>
  <c r="L842" i="8"/>
  <c r="K842" i="8"/>
  <c r="J842" i="8"/>
  <c r="I842" i="8"/>
  <c r="H842" i="8"/>
  <c r="L841" i="8"/>
  <c r="K841" i="8"/>
  <c r="J841" i="8"/>
  <c r="I841" i="8"/>
  <c r="H841" i="8"/>
  <c r="L840" i="8"/>
  <c r="K840" i="8"/>
  <c r="J840" i="8"/>
  <c r="I840" i="8"/>
  <c r="H840" i="8"/>
  <c r="L839" i="8"/>
  <c r="K839" i="8"/>
  <c r="J839" i="8"/>
  <c r="I839" i="8"/>
  <c r="H839" i="8"/>
  <c r="L838" i="8"/>
  <c r="K838" i="8"/>
  <c r="J838" i="8"/>
  <c r="I838" i="8"/>
  <c r="H838" i="8"/>
  <c r="L837" i="8"/>
  <c r="K837" i="8"/>
  <c r="J837" i="8"/>
  <c r="I837" i="8"/>
  <c r="H837" i="8"/>
  <c r="L836" i="8"/>
  <c r="K836" i="8"/>
  <c r="J836" i="8"/>
  <c r="I836" i="8"/>
  <c r="H836" i="8"/>
  <c r="L835" i="8"/>
  <c r="K835" i="8"/>
  <c r="J835" i="8"/>
  <c r="I835" i="8"/>
  <c r="H835" i="8"/>
  <c r="L834" i="8"/>
  <c r="K834" i="8"/>
  <c r="J834" i="8"/>
  <c r="I834" i="8"/>
  <c r="H834" i="8"/>
  <c r="L833" i="8"/>
  <c r="K833" i="8"/>
  <c r="J833" i="8"/>
  <c r="I833" i="8"/>
  <c r="H833" i="8"/>
  <c r="L832" i="8"/>
  <c r="K832" i="8"/>
  <c r="J832" i="8"/>
  <c r="I832" i="8"/>
  <c r="H832" i="8"/>
  <c r="L831" i="8"/>
  <c r="K831" i="8"/>
  <c r="J831" i="8"/>
  <c r="I831" i="8"/>
  <c r="H831" i="8"/>
  <c r="L830" i="8"/>
  <c r="K830" i="8"/>
  <c r="J830" i="8"/>
  <c r="I830" i="8"/>
  <c r="H830" i="8"/>
  <c r="L829" i="8"/>
  <c r="K829" i="8"/>
  <c r="J829" i="8"/>
  <c r="I829" i="8"/>
  <c r="H829" i="8"/>
  <c r="L828" i="8"/>
  <c r="K828" i="8"/>
  <c r="J828" i="8"/>
  <c r="I828" i="8"/>
  <c r="H828" i="8"/>
  <c r="L827" i="8"/>
  <c r="K827" i="8"/>
  <c r="J827" i="8"/>
  <c r="I827" i="8"/>
  <c r="H827" i="8"/>
  <c r="L826" i="8"/>
  <c r="K826" i="8"/>
  <c r="J826" i="8"/>
  <c r="I826" i="8"/>
  <c r="H826" i="8"/>
  <c r="L825" i="8"/>
  <c r="K825" i="8"/>
  <c r="J825" i="8"/>
  <c r="I825" i="8"/>
  <c r="H825" i="8"/>
  <c r="L824" i="8"/>
  <c r="K824" i="8"/>
  <c r="J824" i="8"/>
  <c r="I824" i="8"/>
  <c r="H824" i="8"/>
  <c r="L823" i="8"/>
  <c r="K823" i="8"/>
  <c r="J823" i="8"/>
  <c r="I823" i="8"/>
  <c r="H823" i="8"/>
  <c r="L822" i="8"/>
  <c r="K822" i="8"/>
  <c r="J822" i="8"/>
  <c r="I822" i="8"/>
  <c r="H822" i="8"/>
  <c r="L821" i="8"/>
  <c r="K821" i="8"/>
  <c r="J821" i="8"/>
  <c r="I821" i="8"/>
  <c r="H821" i="8"/>
  <c r="L820" i="8"/>
  <c r="K820" i="8"/>
  <c r="J820" i="8"/>
  <c r="I820" i="8"/>
  <c r="H820" i="8"/>
  <c r="L819" i="8"/>
  <c r="K819" i="8"/>
  <c r="J819" i="8"/>
  <c r="I819" i="8"/>
  <c r="H819" i="8"/>
  <c r="L818" i="8"/>
  <c r="K818" i="8"/>
  <c r="J818" i="8"/>
  <c r="I818" i="8"/>
  <c r="H818" i="8"/>
  <c r="L817" i="8"/>
  <c r="K817" i="8"/>
  <c r="J817" i="8"/>
  <c r="I817" i="8"/>
  <c r="H817" i="8"/>
  <c r="L816" i="8"/>
  <c r="K816" i="8"/>
  <c r="J816" i="8"/>
  <c r="I816" i="8"/>
  <c r="H816" i="8"/>
  <c r="L815" i="8"/>
  <c r="K815" i="8"/>
  <c r="J815" i="8"/>
  <c r="I815" i="8"/>
  <c r="H815" i="8"/>
  <c r="L814" i="8"/>
  <c r="K814" i="8"/>
  <c r="J814" i="8"/>
  <c r="I814" i="8"/>
  <c r="H814" i="8"/>
  <c r="L813" i="8"/>
  <c r="K813" i="8"/>
  <c r="J813" i="8"/>
  <c r="I813" i="8"/>
  <c r="H813" i="8"/>
  <c r="L812" i="8"/>
  <c r="K812" i="8"/>
  <c r="J812" i="8"/>
  <c r="I812" i="8"/>
  <c r="H812" i="8"/>
  <c r="L811" i="8"/>
  <c r="K811" i="8"/>
  <c r="J811" i="8"/>
  <c r="I811" i="8"/>
  <c r="H811" i="8"/>
  <c r="L810" i="8"/>
  <c r="K810" i="8"/>
  <c r="J810" i="8"/>
  <c r="I810" i="8"/>
  <c r="H810" i="8"/>
  <c r="L809" i="8"/>
  <c r="K809" i="8"/>
  <c r="J809" i="8"/>
  <c r="I809" i="8"/>
  <c r="H809" i="8"/>
  <c r="L808" i="8"/>
  <c r="K808" i="8"/>
  <c r="J808" i="8"/>
  <c r="I808" i="8"/>
  <c r="H808" i="8"/>
  <c r="L807" i="8"/>
  <c r="K807" i="8"/>
  <c r="J807" i="8"/>
  <c r="I807" i="8"/>
  <c r="H807" i="8"/>
  <c r="L806" i="8"/>
  <c r="K806" i="8"/>
  <c r="J806" i="8"/>
  <c r="I806" i="8"/>
  <c r="H806" i="8"/>
  <c r="L805" i="8"/>
  <c r="K805" i="8"/>
  <c r="J805" i="8"/>
  <c r="I805" i="8"/>
  <c r="H805" i="8"/>
  <c r="L804" i="8"/>
  <c r="K804" i="8"/>
  <c r="J804" i="8"/>
  <c r="I804" i="8"/>
  <c r="H804" i="8"/>
  <c r="L803" i="8"/>
  <c r="K803" i="8"/>
  <c r="J803" i="8"/>
  <c r="I803" i="8"/>
  <c r="H803" i="8"/>
  <c r="L802" i="8"/>
  <c r="K802" i="8"/>
  <c r="J802" i="8"/>
  <c r="I802" i="8"/>
  <c r="H802" i="8"/>
  <c r="L801" i="8"/>
  <c r="K801" i="8"/>
  <c r="J801" i="8"/>
  <c r="I801" i="8"/>
  <c r="H801" i="8"/>
  <c r="L800" i="8"/>
  <c r="K800" i="8"/>
  <c r="J800" i="8"/>
  <c r="I800" i="8"/>
  <c r="H800" i="8"/>
  <c r="L799" i="8"/>
  <c r="K799" i="8"/>
  <c r="J799" i="8"/>
  <c r="I799" i="8"/>
  <c r="H799" i="8"/>
  <c r="L798" i="8"/>
  <c r="K798" i="8"/>
  <c r="J798" i="8"/>
  <c r="I798" i="8"/>
  <c r="H798" i="8"/>
  <c r="L797" i="8"/>
  <c r="K797" i="8"/>
  <c r="J797" i="8"/>
  <c r="I797" i="8"/>
  <c r="H797" i="8"/>
  <c r="L796" i="8"/>
  <c r="K796" i="8"/>
  <c r="J796" i="8"/>
  <c r="I796" i="8"/>
  <c r="H796" i="8"/>
  <c r="L795" i="8"/>
  <c r="K795" i="8"/>
  <c r="J795" i="8"/>
  <c r="I795" i="8"/>
  <c r="H795" i="8"/>
  <c r="L794" i="8"/>
  <c r="K794" i="8"/>
  <c r="J794" i="8"/>
  <c r="I794" i="8"/>
  <c r="H794" i="8"/>
  <c r="L793" i="8"/>
  <c r="K793" i="8"/>
  <c r="J793" i="8"/>
  <c r="I793" i="8"/>
  <c r="H793" i="8"/>
  <c r="L792" i="8"/>
  <c r="K792" i="8"/>
  <c r="J792" i="8"/>
  <c r="I792" i="8"/>
  <c r="H792" i="8"/>
  <c r="L791" i="8"/>
  <c r="K791" i="8"/>
  <c r="J791" i="8"/>
  <c r="I791" i="8"/>
  <c r="H791" i="8"/>
  <c r="L790" i="8"/>
  <c r="K790" i="8"/>
  <c r="J790" i="8"/>
  <c r="I790" i="8"/>
  <c r="H790" i="8"/>
  <c r="L789" i="8"/>
  <c r="K789" i="8"/>
  <c r="J789" i="8"/>
  <c r="I789" i="8"/>
  <c r="H789" i="8"/>
  <c r="L788" i="8"/>
  <c r="K788" i="8"/>
  <c r="J788" i="8"/>
  <c r="I788" i="8"/>
  <c r="H788" i="8"/>
  <c r="L787" i="8"/>
  <c r="K787" i="8"/>
  <c r="J787" i="8"/>
  <c r="I787" i="8"/>
  <c r="H787" i="8"/>
  <c r="L786" i="8"/>
  <c r="K786" i="8"/>
  <c r="J786" i="8"/>
  <c r="I786" i="8"/>
  <c r="H786" i="8"/>
  <c r="L785" i="8"/>
  <c r="K785" i="8"/>
  <c r="J785" i="8"/>
  <c r="I785" i="8"/>
  <c r="H785" i="8"/>
  <c r="L784" i="8"/>
  <c r="K784" i="8"/>
  <c r="J784" i="8"/>
  <c r="I784" i="8"/>
  <c r="H784" i="8"/>
  <c r="L783" i="8"/>
  <c r="K783" i="8"/>
  <c r="J783" i="8"/>
  <c r="I783" i="8"/>
  <c r="H783" i="8"/>
  <c r="L782" i="8"/>
  <c r="K782" i="8"/>
  <c r="J782" i="8"/>
  <c r="I782" i="8"/>
  <c r="H782" i="8"/>
  <c r="L781" i="8"/>
  <c r="K781" i="8"/>
  <c r="J781" i="8"/>
  <c r="I781" i="8"/>
  <c r="H781" i="8"/>
  <c r="L780" i="8"/>
  <c r="K780" i="8"/>
  <c r="J780" i="8"/>
  <c r="I780" i="8"/>
  <c r="H780" i="8"/>
  <c r="L779" i="8"/>
  <c r="K779" i="8"/>
  <c r="J779" i="8"/>
  <c r="I779" i="8"/>
  <c r="H779" i="8"/>
  <c r="L778" i="8"/>
  <c r="K778" i="8"/>
  <c r="J778" i="8"/>
  <c r="I778" i="8"/>
  <c r="H778" i="8"/>
  <c r="L777" i="8"/>
  <c r="K777" i="8"/>
  <c r="J777" i="8"/>
  <c r="I777" i="8"/>
  <c r="H777" i="8"/>
  <c r="L776" i="8"/>
  <c r="K776" i="8"/>
  <c r="J776" i="8"/>
  <c r="I776" i="8"/>
  <c r="H776" i="8"/>
  <c r="L775" i="8"/>
  <c r="K775" i="8"/>
  <c r="J775" i="8"/>
  <c r="I775" i="8"/>
  <c r="H775" i="8"/>
  <c r="L774" i="8"/>
  <c r="K774" i="8"/>
  <c r="J774" i="8"/>
  <c r="I774" i="8"/>
  <c r="H774" i="8"/>
  <c r="L773" i="8"/>
  <c r="K773" i="8"/>
  <c r="J773" i="8"/>
  <c r="I773" i="8"/>
  <c r="H773" i="8"/>
  <c r="L772" i="8"/>
  <c r="K772" i="8"/>
  <c r="J772" i="8"/>
  <c r="I772" i="8"/>
  <c r="H772" i="8"/>
  <c r="L771" i="8"/>
  <c r="K771" i="8"/>
  <c r="J771" i="8"/>
  <c r="I771" i="8"/>
  <c r="H771" i="8"/>
  <c r="L770" i="8"/>
  <c r="K770" i="8"/>
  <c r="J770" i="8"/>
  <c r="I770" i="8"/>
  <c r="H770" i="8"/>
  <c r="L769" i="8"/>
  <c r="K769" i="8"/>
  <c r="J769" i="8"/>
  <c r="I769" i="8"/>
  <c r="H769" i="8"/>
  <c r="L768" i="8"/>
  <c r="K768" i="8"/>
  <c r="J768" i="8"/>
  <c r="I768" i="8"/>
  <c r="H768" i="8"/>
  <c r="L767" i="8"/>
  <c r="K767" i="8"/>
  <c r="J767" i="8"/>
  <c r="I767" i="8"/>
  <c r="H767" i="8"/>
  <c r="L766" i="8"/>
  <c r="K766" i="8"/>
  <c r="J766" i="8"/>
  <c r="I766" i="8"/>
  <c r="H766" i="8"/>
  <c r="L765" i="8"/>
  <c r="K765" i="8"/>
  <c r="J765" i="8"/>
  <c r="I765" i="8"/>
  <c r="H765" i="8"/>
  <c r="L764" i="8"/>
  <c r="K764" i="8"/>
  <c r="J764" i="8"/>
  <c r="I764" i="8"/>
  <c r="H764" i="8"/>
  <c r="L763" i="8"/>
  <c r="K763" i="8"/>
  <c r="J763" i="8"/>
  <c r="I763" i="8"/>
  <c r="H763" i="8"/>
  <c r="L762" i="8"/>
  <c r="K762" i="8"/>
  <c r="J762" i="8"/>
  <c r="I762" i="8"/>
  <c r="H762" i="8"/>
  <c r="L761" i="8"/>
  <c r="K761" i="8"/>
  <c r="J761" i="8"/>
  <c r="I761" i="8"/>
  <c r="H761" i="8"/>
  <c r="L760" i="8"/>
  <c r="K760" i="8"/>
  <c r="J760" i="8"/>
  <c r="I760" i="8"/>
  <c r="H760" i="8"/>
  <c r="L759" i="8"/>
  <c r="K759" i="8"/>
  <c r="J759" i="8"/>
  <c r="I759" i="8"/>
  <c r="H759" i="8"/>
  <c r="L758" i="8"/>
  <c r="K758" i="8"/>
  <c r="J758" i="8"/>
  <c r="I758" i="8"/>
  <c r="H758" i="8"/>
  <c r="L757" i="8"/>
  <c r="K757" i="8"/>
  <c r="J757" i="8"/>
  <c r="I757" i="8"/>
  <c r="H757" i="8"/>
  <c r="L756" i="8"/>
  <c r="K756" i="8"/>
  <c r="J756" i="8"/>
  <c r="I756" i="8"/>
  <c r="H756" i="8"/>
  <c r="L755" i="8"/>
  <c r="K755" i="8"/>
  <c r="J755" i="8"/>
  <c r="I755" i="8"/>
  <c r="H755" i="8"/>
  <c r="L754" i="8"/>
  <c r="K754" i="8"/>
  <c r="J754" i="8"/>
  <c r="I754" i="8"/>
  <c r="H754" i="8"/>
  <c r="L753" i="8"/>
  <c r="K753" i="8"/>
  <c r="J753" i="8"/>
  <c r="I753" i="8"/>
  <c r="H753" i="8"/>
  <c r="L752" i="8"/>
  <c r="K752" i="8"/>
  <c r="J752" i="8"/>
  <c r="I752" i="8"/>
  <c r="H752" i="8"/>
  <c r="L751" i="8"/>
  <c r="K751" i="8"/>
  <c r="J751" i="8"/>
  <c r="I751" i="8"/>
  <c r="H751" i="8"/>
  <c r="L750" i="8"/>
  <c r="K750" i="8"/>
  <c r="J750" i="8"/>
  <c r="I750" i="8"/>
  <c r="H750" i="8"/>
  <c r="L749" i="8"/>
  <c r="K749" i="8"/>
  <c r="J749" i="8"/>
  <c r="I749" i="8"/>
  <c r="H749" i="8"/>
  <c r="L748" i="8"/>
  <c r="K748" i="8"/>
  <c r="J748" i="8"/>
  <c r="I748" i="8"/>
  <c r="H748" i="8"/>
  <c r="L747" i="8"/>
  <c r="K747" i="8"/>
  <c r="J747" i="8"/>
  <c r="I747" i="8"/>
  <c r="H747" i="8"/>
  <c r="L746" i="8"/>
  <c r="K746" i="8"/>
  <c r="J746" i="8"/>
  <c r="I746" i="8"/>
  <c r="H746" i="8"/>
  <c r="L745" i="8"/>
  <c r="K745" i="8"/>
  <c r="J745" i="8"/>
  <c r="I745" i="8"/>
  <c r="H745" i="8"/>
  <c r="L744" i="8"/>
  <c r="K744" i="8"/>
  <c r="J744" i="8"/>
  <c r="I744" i="8"/>
  <c r="H744" i="8"/>
  <c r="L743" i="8"/>
  <c r="K743" i="8"/>
  <c r="J743" i="8"/>
  <c r="I743" i="8"/>
  <c r="H743" i="8"/>
  <c r="L742" i="8"/>
  <c r="K742" i="8"/>
  <c r="J742" i="8"/>
  <c r="I742" i="8"/>
  <c r="H742" i="8"/>
  <c r="L741" i="8"/>
  <c r="K741" i="8"/>
  <c r="J741" i="8"/>
  <c r="I741" i="8"/>
  <c r="H741" i="8"/>
  <c r="L740" i="8"/>
  <c r="K740" i="8"/>
  <c r="J740" i="8"/>
  <c r="I740" i="8"/>
  <c r="H740" i="8"/>
  <c r="L739" i="8"/>
  <c r="K739" i="8"/>
  <c r="J739" i="8"/>
  <c r="I739" i="8"/>
  <c r="H739" i="8"/>
  <c r="L738" i="8"/>
  <c r="K738" i="8"/>
  <c r="J738" i="8"/>
  <c r="I738" i="8"/>
  <c r="H738" i="8"/>
  <c r="L737" i="8"/>
  <c r="K737" i="8"/>
  <c r="J737" i="8"/>
  <c r="I737" i="8"/>
  <c r="H737" i="8"/>
  <c r="L736" i="8"/>
  <c r="K736" i="8"/>
  <c r="J736" i="8"/>
  <c r="I736" i="8"/>
  <c r="H736" i="8"/>
  <c r="L735" i="8"/>
  <c r="K735" i="8"/>
  <c r="J735" i="8"/>
  <c r="I735" i="8"/>
  <c r="H735" i="8"/>
  <c r="L734" i="8"/>
  <c r="K734" i="8"/>
  <c r="J734" i="8"/>
  <c r="I734" i="8"/>
  <c r="H734" i="8"/>
  <c r="L733" i="8"/>
  <c r="K733" i="8"/>
  <c r="J733" i="8"/>
  <c r="I733" i="8"/>
  <c r="H733" i="8"/>
  <c r="L732" i="8"/>
  <c r="K732" i="8"/>
  <c r="J732" i="8"/>
  <c r="I732" i="8"/>
  <c r="H732" i="8"/>
  <c r="L731" i="8"/>
  <c r="K731" i="8"/>
  <c r="J731" i="8"/>
  <c r="I731" i="8"/>
  <c r="H731" i="8"/>
  <c r="L730" i="8"/>
  <c r="K730" i="8"/>
  <c r="J730" i="8"/>
  <c r="I730" i="8"/>
  <c r="H730" i="8"/>
  <c r="L729" i="8"/>
  <c r="K729" i="8"/>
  <c r="J729" i="8"/>
  <c r="I729" i="8"/>
  <c r="H729" i="8"/>
  <c r="L728" i="8"/>
  <c r="K728" i="8"/>
  <c r="J728" i="8"/>
  <c r="I728" i="8"/>
  <c r="H728" i="8"/>
  <c r="L727" i="8"/>
  <c r="K727" i="8"/>
  <c r="J727" i="8"/>
  <c r="I727" i="8"/>
  <c r="H727" i="8"/>
  <c r="L726" i="8"/>
  <c r="K726" i="8"/>
  <c r="J726" i="8"/>
  <c r="I726" i="8"/>
  <c r="H726" i="8"/>
  <c r="L725" i="8"/>
  <c r="K725" i="8"/>
  <c r="J725" i="8"/>
  <c r="I725" i="8"/>
  <c r="H725" i="8"/>
  <c r="L724" i="8"/>
  <c r="K724" i="8"/>
  <c r="J724" i="8"/>
  <c r="I724" i="8"/>
  <c r="H724" i="8"/>
  <c r="L723" i="8"/>
  <c r="K723" i="8"/>
  <c r="J723" i="8"/>
  <c r="I723" i="8"/>
  <c r="H723" i="8"/>
  <c r="L722" i="8"/>
  <c r="K722" i="8"/>
  <c r="J722" i="8"/>
  <c r="I722" i="8"/>
  <c r="H722" i="8"/>
  <c r="L721" i="8"/>
  <c r="K721" i="8"/>
  <c r="J721" i="8"/>
  <c r="I721" i="8"/>
  <c r="H721" i="8"/>
  <c r="L720" i="8"/>
  <c r="K720" i="8"/>
  <c r="J720" i="8"/>
  <c r="I720" i="8"/>
  <c r="H720" i="8"/>
  <c r="L719" i="8"/>
  <c r="K719" i="8"/>
  <c r="J719" i="8"/>
  <c r="I719" i="8"/>
  <c r="H719" i="8"/>
  <c r="L718" i="8"/>
  <c r="K718" i="8"/>
  <c r="J718" i="8"/>
  <c r="I718" i="8"/>
  <c r="H718" i="8"/>
  <c r="L717" i="8"/>
  <c r="K717" i="8"/>
  <c r="J717" i="8"/>
  <c r="I717" i="8"/>
  <c r="H717" i="8"/>
  <c r="L716" i="8"/>
  <c r="K716" i="8"/>
  <c r="J716" i="8"/>
  <c r="I716" i="8"/>
  <c r="H716" i="8"/>
  <c r="L715" i="8"/>
  <c r="K715" i="8"/>
  <c r="J715" i="8"/>
  <c r="I715" i="8"/>
  <c r="H715" i="8"/>
  <c r="L714" i="8"/>
  <c r="K714" i="8"/>
  <c r="J714" i="8"/>
  <c r="I714" i="8"/>
  <c r="H714" i="8"/>
  <c r="L713" i="8"/>
  <c r="K713" i="8"/>
  <c r="J713" i="8"/>
  <c r="I713" i="8"/>
  <c r="H713" i="8"/>
  <c r="L712" i="8"/>
  <c r="K712" i="8"/>
  <c r="J712" i="8"/>
  <c r="I712" i="8"/>
  <c r="H712" i="8"/>
  <c r="L711" i="8"/>
  <c r="K711" i="8"/>
  <c r="J711" i="8"/>
  <c r="I711" i="8"/>
  <c r="H711" i="8"/>
  <c r="L710" i="8"/>
  <c r="K710" i="8"/>
  <c r="J710" i="8"/>
  <c r="I710" i="8"/>
  <c r="H710" i="8"/>
  <c r="L709" i="8"/>
  <c r="K709" i="8"/>
  <c r="J709" i="8"/>
  <c r="I709" i="8"/>
  <c r="H709" i="8"/>
  <c r="L708" i="8"/>
  <c r="K708" i="8"/>
  <c r="J708" i="8"/>
  <c r="I708" i="8"/>
  <c r="H708" i="8"/>
  <c r="L707" i="8"/>
  <c r="K707" i="8"/>
  <c r="J707" i="8"/>
  <c r="I707" i="8"/>
  <c r="H707" i="8"/>
  <c r="L706" i="8"/>
  <c r="K706" i="8"/>
  <c r="J706" i="8"/>
  <c r="I706" i="8"/>
  <c r="H706" i="8"/>
  <c r="L705" i="8"/>
  <c r="K705" i="8"/>
  <c r="J705" i="8"/>
  <c r="I705" i="8"/>
  <c r="H705" i="8"/>
  <c r="L704" i="8"/>
  <c r="K704" i="8"/>
  <c r="J704" i="8"/>
  <c r="I704" i="8"/>
  <c r="H704" i="8"/>
  <c r="L703" i="8"/>
  <c r="K703" i="8"/>
  <c r="J703" i="8"/>
  <c r="I703" i="8"/>
  <c r="H703" i="8"/>
  <c r="L702" i="8"/>
  <c r="K702" i="8"/>
  <c r="J702" i="8"/>
  <c r="I702" i="8"/>
  <c r="H702" i="8"/>
  <c r="L701" i="8"/>
  <c r="K701" i="8"/>
  <c r="J701" i="8"/>
  <c r="I701" i="8"/>
  <c r="H701" i="8"/>
  <c r="L700" i="8"/>
  <c r="K700" i="8"/>
  <c r="J700" i="8"/>
  <c r="I700" i="8"/>
  <c r="H700" i="8"/>
  <c r="L699" i="8"/>
  <c r="K699" i="8"/>
  <c r="J699" i="8"/>
  <c r="I699" i="8"/>
  <c r="H699" i="8"/>
  <c r="L698" i="8"/>
  <c r="K698" i="8"/>
  <c r="J698" i="8"/>
  <c r="I698" i="8"/>
  <c r="H698" i="8"/>
  <c r="L697" i="8"/>
  <c r="K697" i="8"/>
  <c r="J697" i="8"/>
  <c r="I697" i="8"/>
  <c r="H697" i="8"/>
  <c r="L696" i="8"/>
  <c r="K696" i="8"/>
  <c r="J696" i="8"/>
  <c r="I696" i="8"/>
  <c r="H696" i="8"/>
  <c r="L695" i="8"/>
  <c r="K695" i="8"/>
  <c r="J695" i="8"/>
  <c r="I695" i="8"/>
  <c r="H695" i="8"/>
  <c r="L694" i="8"/>
  <c r="K694" i="8"/>
  <c r="J694" i="8"/>
  <c r="I694" i="8"/>
  <c r="H694" i="8"/>
  <c r="L693" i="8"/>
  <c r="K693" i="8"/>
  <c r="J693" i="8"/>
  <c r="I693" i="8"/>
  <c r="H693" i="8"/>
  <c r="L692" i="8"/>
  <c r="K692" i="8"/>
  <c r="J692" i="8"/>
  <c r="I692" i="8"/>
  <c r="H692" i="8"/>
  <c r="L691" i="8"/>
  <c r="K691" i="8"/>
  <c r="J691" i="8"/>
  <c r="I691" i="8"/>
  <c r="H691" i="8"/>
  <c r="L690" i="8"/>
  <c r="K690" i="8"/>
  <c r="J690" i="8"/>
  <c r="I690" i="8"/>
  <c r="H690" i="8"/>
  <c r="L689" i="8"/>
  <c r="K689" i="8"/>
  <c r="J689" i="8"/>
  <c r="I689" i="8"/>
  <c r="H689" i="8"/>
  <c r="L688" i="8"/>
  <c r="K688" i="8"/>
  <c r="J688" i="8"/>
  <c r="I688" i="8"/>
  <c r="H688" i="8"/>
  <c r="L687" i="8"/>
  <c r="K687" i="8"/>
  <c r="J687" i="8"/>
  <c r="I687" i="8"/>
  <c r="H687" i="8"/>
  <c r="L686" i="8"/>
  <c r="K686" i="8"/>
  <c r="J686" i="8"/>
  <c r="I686" i="8"/>
  <c r="H686" i="8"/>
  <c r="L685" i="8"/>
  <c r="K685" i="8"/>
  <c r="J685" i="8"/>
  <c r="I685" i="8"/>
  <c r="H685" i="8"/>
  <c r="L684" i="8"/>
  <c r="K684" i="8"/>
  <c r="J684" i="8"/>
  <c r="I684" i="8"/>
  <c r="H684" i="8"/>
  <c r="L683" i="8"/>
  <c r="K683" i="8"/>
  <c r="J683" i="8"/>
  <c r="I683" i="8"/>
  <c r="H683" i="8"/>
  <c r="L682" i="8"/>
  <c r="K682" i="8"/>
  <c r="J682" i="8"/>
  <c r="I682" i="8"/>
  <c r="H682" i="8"/>
  <c r="L681" i="8"/>
  <c r="K681" i="8"/>
  <c r="J681" i="8"/>
  <c r="I681" i="8"/>
  <c r="H681" i="8"/>
  <c r="L680" i="8"/>
  <c r="K680" i="8"/>
  <c r="J680" i="8"/>
  <c r="I680" i="8"/>
  <c r="H680" i="8"/>
  <c r="L679" i="8"/>
  <c r="K679" i="8"/>
  <c r="J679" i="8"/>
  <c r="I679" i="8"/>
  <c r="H679" i="8"/>
  <c r="L678" i="8"/>
  <c r="K678" i="8"/>
  <c r="J678" i="8"/>
  <c r="I678" i="8"/>
  <c r="H678" i="8"/>
  <c r="L677" i="8"/>
  <c r="K677" i="8"/>
  <c r="J677" i="8"/>
  <c r="I677" i="8"/>
  <c r="H677" i="8"/>
  <c r="L676" i="8"/>
  <c r="K676" i="8"/>
  <c r="J676" i="8"/>
  <c r="I676" i="8"/>
  <c r="H676" i="8"/>
  <c r="L675" i="8"/>
  <c r="K675" i="8"/>
  <c r="J675" i="8"/>
  <c r="I675" i="8"/>
  <c r="H675" i="8"/>
  <c r="L674" i="8"/>
  <c r="K674" i="8"/>
  <c r="J674" i="8"/>
  <c r="I674" i="8"/>
  <c r="H674" i="8"/>
  <c r="L673" i="8"/>
  <c r="K673" i="8"/>
  <c r="J673" i="8"/>
  <c r="I673" i="8"/>
  <c r="H673" i="8"/>
  <c r="L672" i="8"/>
  <c r="K672" i="8"/>
  <c r="J672" i="8"/>
  <c r="I672" i="8"/>
  <c r="H672" i="8"/>
  <c r="L671" i="8"/>
  <c r="K671" i="8"/>
  <c r="J671" i="8"/>
  <c r="I671" i="8"/>
  <c r="H671" i="8"/>
  <c r="L670" i="8"/>
  <c r="K670" i="8"/>
  <c r="J670" i="8"/>
  <c r="I670" i="8"/>
  <c r="H670" i="8"/>
  <c r="L669" i="8"/>
  <c r="K669" i="8"/>
  <c r="J669" i="8"/>
  <c r="I669" i="8"/>
  <c r="H669" i="8"/>
  <c r="L668" i="8"/>
  <c r="K668" i="8"/>
  <c r="J668" i="8"/>
  <c r="I668" i="8"/>
  <c r="H668" i="8"/>
  <c r="L667" i="8"/>
  <c r="K667" i="8"/>
  <c r="J667" i="8"/>
  <c r="I667" i="8"/>
  <c r="H667" i="8"/>
  <c r="L666" i="8"/>
  <c r="K666" i="8"/>
  <c r="J666" i="8"/>
  <c r="I666" i="8"/>
  <c r="H666" i="8"/>
  <c r="L665" i="8"/>
  <c r="K665" i="8"/>
  <c r="J665" i="8"/>
  <c r="I665" i="8"/>
  <c r="H665" i="8"/>
  <c r="L664" i="8"/>
  <c r="K664" i="8"/>
  <c r="J664" i="8"/>
  <c r="I664" i="8"/>
  <c r="H664" i="8"/>
  <c r="L663" i="8"/>
  <c r="K663" i="8"/>
  <c r="J663" i="8"/>
  <c r="I663" i="8"/>
  <c r="H663" i="8"/>
  <c r="L662" i="8"/>
  <c r="K662" i="8"/>
  <c r="J662" i="8"/>
  <c r="I662" i="8"/>
  <c r="H662" i="8"/>
  <c r="L661" i="8"/>
  <c r="K661" i="8"/>
  <c r="J661" i="8"/>
  <c r="I661" i="8"/>
  <c r="H661" i="8"/>
  <c r="L660" i="8"/>
  <c r="K660" i="8"/>
  <c r="J660" i="8"/>
  <c r="I660" i="8"/>
  <c r="H660" i="8"/>
  <c r="L659" i="8"/>
  <c r="K659" i="8"/>
  <c r="J659" i="8"/>
  <c r="I659" i="8"/>
  <c r="H659" i="8"/>
  <c r="L658" i="8"/>
  <c r="K658" i="8"/>
  <c r="J658" i="8"/>
  <c r="I658" i="8"/>
  <c r="H658" i="8"/>
  <c r="L657" i="8"/>
  <c r="K657" i="8"/>
  <c r="J657" i="8"/>
  <c r="I657" i="8"/>
  <c r="H657" i="8"/>
  <c r="L656" i="8"/>
  <c r="K656" i="8"/>
  <c r="J656" i="8"/>
  <c r="I656" i="8"/>
  <c r="H656" i="8"/>
  <c r="L655" i="8"/>
  <c r="K655" i="8"/>
  <c r="J655" i="8"/>
  <c r="I655" i="8"/>
  <c r="H655" i="8"/>
  <c r="L654" i="8"/>
  <c r="K654" i="8"/>
  <c r="J654" i="8"/>
  <c r="I654" i="8"/>
  <c r="H654" i="8"/>
  <c r="L653" i="8"/>
  <c r="K653" i="8"/>
  <c r="J653" i="8"/>
  <c r="I653" i="8"/>
  <c r="H653" i="8"/>
  <c r="L652" i="8"/>
  <c r="K652" i="8"/>
  <c r="J652" i="8"/>
  <c r="I652" i="8"/>
  <c r="H652" i="8"/>
  <c r="L651" i="8"/>
  <c r="K651" i="8"/>
  <c r="J651" i="8"/>
  <c r="I651" i="8"/>
  <c r="H651" i="8"/>
  <c r="L650" i="8"/>
  <c r="K650" i="8"/>
  <c r="J650" i="8"/>
  <c r="I650" i="8"/>
  <c r="H650" i="8"/>
  <c r="L649" i="8"/>
  <c r="K649" i="8"/>
  <c r="J649" i="8"/>
  <c r="I649" i="8"/>
  <c r="H649" i="8"/>
  <c r="L648" i="8"/>
  <c r="K648" i="8"/>
  <c r="J648" i="8"/>
  <c r="I648" i="8"/>
  <c r="H648" i="8"/>
  <c r="L647" i="8"/>
  <c r="K647" i="8"/>
  <c r="J647" i="8"/>
  <c r="I647" i="8"/>
  <c r="H647" i="8"/>
  <c r="L646" i="8"/>
  <c r="K646" i="8"/>
  <c r="J646" i="8"/>
  <c r="I646" i="8"/>
  <c r="H646" i="8"/>
  <c r="L645" i="8"/>
  <c r="K645" i="8"/>
  <c r="J645" i="8"/>
  <c r="I645" i="8"/>
  <c r="H645" i="8"/>
  <c r="L644" i="8"/>
  <c r="K644" i="8"/>
  <c r="J644" i="8"/>
  <c r="I644" i="8"/>
  <c r="H644" i="8"/>
  <c r="L643" i="8"/>
  <c r="K643" i="8"/>
  <c r="J643" i="8"/>
  <c r="I643" i="8"/>
  <c r="H643" i="8"/>
  <c r="L642" i="8"/>
  <c r="K642" i="8"/>
  <c r="J642" i="8"/>
  <c r="I642" i="8"/>
  <c r="H642" i="8"/>
  <c r="L641" i="8"/>
  <c r="K641" i="8"/>
  <c r="J641" i="8"/>
  <c r="I641" i="8"/>
  <c r="H641" i="8"/>
  <c r="L640" i="8"/>
  <c r="K640" i="8"/>
  <c r="J640" i="8"/>
  <c r="I640" i="8"/>
  <c r="H640" i="8"/>
  <c r="L639" i="8"/>
  <c r="K639" i="8"/>
  <c r="J639" i="8"/>
  <c r="I639" i="8"/>
  <c r="H639" i="8"/>
  <c r="L638" i="8"/>
  <c r="K638" i="8"/>
  <c r="J638" i="8"/>
  <c r="I638" i="8"/>
  <c r="H638" i="8"/>
  <c r="L637" i="8"/>
  <c r="K637" i="8"/>
  <c r="J637" i="8"/>
  <c r="I637" i="8"/>
  <c r="H637" i="8"/>
  <c r="L636" i="8"/>
  <c r="K636" i="8"/>
  <c r="J636" i="8"/>
  <c r="I636" i="8"/>
  <c r="H636" i="8"/>
  <c r="L635" i="8"/>
  <c r="K635" i="8"/>
  <c r="J635" i="8"/>
  <c r="I635" i="8"/>
  <c r="H635" i="8"/>
  <c r="L634" i="8"/>
  <c r="K634" i="8"/>
  <c r="J634" i="8"/>
  <c r="I634" i="8"/>
  <c r="H634" i="8"/>
  <c r="L633" i="8"/>
  <c r="K633" i="8"/>
  <c r="J633" i="8"/>
  <c r="I633" i="8"/>
  <c r="H633" i="8"/>
  <c r="L632" i="8"/>
  <c r="K632" i="8"/>
  <c r="J632" i="8"/>
  <c r="I632" i="8"/>
  <c r="H632" i="8"/>
  <c r="L631" i="8"/>
  <c r="K631" i="8"/>
  <c r="J631" i="8"/>
  <c r="I631" i="8"/>
  <c r="H631" i="8"/>
  <c r="L630" i="8"/>
  <c r="K630" i="8"/>
  <c r="J630" i="8"/>
  <c r="I630" i="8"/>
  <c r="H630" i="8"/>
  <c r="L629" i="8"/>
  <c r="K629" i="8"/>
  <c r="J629" i="8"/>
  <c r="I629" i="8"/>
  <c r="H629" i="8"/>
  <c r="L628" i="8"/>
  <c r="K628" i="8"/>
  <c r="J628" i="8"/>
  <c r="I628" i="8"/>
  <c r="H628" i="8"/>
  <c r="L627" i="8"/>
  <c r="K627" i="8"/>
  <c r="J627" i="8"/>
  <c r="I627" i="8"/>
  <c r="H627" i="8"/>
  <c r="L626" i="8"/>
  <c r="K626" i="8"/>
  <c r="J626" i="8"/>
  <c r="I626" i="8"/>
  <c r="H626" i="8"/>
  <c r="L625" i="8"/>
  <c r="K625" i="8"/>
  <c r="J625" i="8"/>
  <c r="I625" i="8"/>
  <c r="H625" i="8"/>
  <c r="L624" i="8"/>
  <c r="K624" i="8"/>
  <c r="J624" i="8"/>
  <c r="I624" i="8"/>
  <c r="H624" i="8"/>
  <c r="L623" i="8"/>
  <c r="K623" i="8"/>
  <c r="J623" i="8"/>
  <c r="I623" i="8"/>
  <c r="H623" i="8"/>
  <c r="L622" i="8"/>
  <c r="K622" i="8"/>
  <c r="J622" i="8"/>
  <c r="I622" i="8"/>
  <c r="H622" i="8"/>
  <c r="L621" i="8"/>
  <c r="K621" i="8"/>
  <c r="J621" i="8"/>
  <c r="I621" i="8"/>
  <c r="H621" i="8"/>
  <c r="L620" i="8"/>
  <c r="K620" i="8"/>
  <c r="J620" i="8"/>
  <c r="I620" i="8"/>
  <c r="H620" i="8"/>
  <c r="L619" i="8"/>
  <c r="K619" i="8"/>
  <c r="J619" i="8"/>
  <c r="I619" i="8"/>
  <c r="H619" i="8"/>
  <c r="L618" i="8"/>
  <c r="K618" i="8"/>
  <c r="J618" i="8"/>
  <c r="I618" i="8"/>
  <c r="H618" i="8"/>
  <c r="L617" i="8"/>
  <c r="K617" i="8"/>
  <c r="J617" i="8"/>
  <c r="I617" i="8"/>
  <c r="H617" i="8"/>
  <c r="L616" i="8"/>
  <c r="K616" i="8"/>
  <c r="J616" i="8"/>
  <c r="I616" i="8"/>
  <c r="H616" i="8"/>
  <c r="L615" i="8"/>
  <c r="K615" i="8"/>
  <c r="J615" i="8"/>
  <c r="I615" i="8"/>
  <c r="H615" i="8"/>
  <c r="L614" i="8"/>
  <c r="K614" i="8"/>
  <c r="J614" i="8"/>
  <c r="I614" i="8"/>
  <c r="H614" i="8"/>
  <c r="L613" i="8"/>
  <c r="K613" i="8"/>
  <c r="J613" i="8"/>
  <c r="I613" i="8"/>
  <c r="H613" i="8"/>
  <c r="L612" i="8"/>
  <c r="K612" i="8"/>
  <c r="J612" i="8"/>
  <c r="I612" i="8"/>
  <c r="H612" i="8"/>
  <c r="L611" i="8"/>
  <c r="K611" i="8"/>
  <c r="J611" i="8"/>
  <c r="I611" i="8"/>
  <c r="H611" i="8"/>
  <c r="L610" i="8"/>
  <c r="K610" i="8"/>
  <c r="J610" i="8"/>
  <c r="I610" i="8"/>
  <c r="H610" i="8"/>
  <c r="L609" i="8"/>
  <c r="K609" i="8"/>
  <c r="J609" i="8"/>
  <c r="I609" i="8"/>
  <c r="H609" i="8"/>
  <c r="L608" i="8"/>
  <c r="K608" i="8"/>
  <c r="J608" i="8"/>
  <c r="I608" i="8"/>
  <c r="H608" i="8"/>
  <c r="L607" i="8"/>
  <c r="K607" i="8"/>
  <c r="J607" i="8"/>
  <c r="I607" i="8"/>
  <c r="H607" i="8"/>
  <c r="L606" i="8"/>
  <c r="K606" i="8"/>
  <c r="J606" i="8"/>
  <c r="I606" i="8"/>
  <c r="H606" i="8"/>
  <c r="L605" i="8"/>
  <c r="K605" i="8"/>
  <c r="J605" i="8"/>
  <c r="I605" i="8"/>
  <c r="H605" i="8"/>
  <c r="L604" i="8"/>
  <c r="K604" i="8"/>
  <c r="J604" i="8"/>
  <c r="I604" i="8"/>
  <c r="H604" i="8"/>
  <c r="L603" i="8"/>
  <c r="K603" i="8"/>
  <c r="J603" i="8"/>
  <c r="I603" i="8"/>
  <c r="H603" i="8"/>
  <c r="L602" i="8"/>
  <c r="K602" i="8"/>
  <c r="J602" i="8"/>
  <c r="I602" i="8"/>
  <c r="H602" i="8"/>
  <c r="L601" i="8"/>
  <c r="K601" i="8"/>
  <c r="J601" i="8"/>
  <c r="I601" i="8"/>
  <c r="H601" i="8"/>
  <c r="L600" i="8"/>
  <c r="K600" i="8"/>
  <c r="J600" i="8"/>
  <c r="I600" i="8"/>
  <c r="H600" i="8"/>
  <c r="L599" i="8"/>
  <c r="K599" i="8"/>
  <c r="J599" i="8"/>
  <c r="I599" i="8"/>
  <c r="H599" i="8"/>
  <c r="L598" i="8"/>
  <c r="K598" i="8"/>
  <c r="J598" i="8"/>
  <c r="I598" i="8"/>
  <c r="H598" i="8"/>
  <c r="L597" i="8"/>
  <c r="K597" i="8"/>
  <c r="J597" i="8"/>
  <c r="I597" i="8"/>
  <c r="H597" i="8"/>
  <c r="L596" i="8"/>
  <c r="K596" i="8"/>
  <c r="J596" i="8"/>
  <c r="I596" i="8"/>
  <c r="H596" i="8"/>
  <c r="L595" i="8"/>
  <c r="K595" i="8"/>
  <c r="J595" i="8"/>
  <c r="I595" i="8"/>
  <c r="H595" i="8"/>
  <c r="L594" i="8"/>
  <c r="K594" i="8"/>
  <c r="J594" i="8"/>
  <c r="I594" i="8"/>
  <c r="H594" i="8"/>
  <c r="L593" i="8"/>
  <c r="K593" i="8"/>
  <c r="J593" i="8"/>
  <c r="I593" i="8"/>
  <c r="H593" i="8"/>
  <c r="L592" i="8"/>
  <c r="K592" i="8"/>
  <c r="J592" i="8"/>
  <c r="I592" i="8"/>
  <c r="H592" i="8"/>
  <c r="L591" i="8"/>
  <c r="K591" i="8"/>
  <c r="J591" i="8"/>
  <c r="I591" i="8"/>
  <c r="H591" i="8"/>
  <c r="L590" i="8"/>
  <c r="K590" i="8"/>
  <c r="J590" i="8"/>
  <c r="I590" i="8"/>
  <c r="H590" i="8"/>
  <c r="L589" i="8"/>
  <c r="K589" i="8"/>
  <c r="J589" i="8"/>
  <c r="I589" i="8"/>
  <c r="H589" i="8"/>
  <c r="L588" i="8"/>
  <c r="K588" i="8"/>
  <c r="J588" i="8"/>
  <c r="I588" i="8"/>
  <c r="H588" i="8"/>
  <c r="L587" i="8"/>
  <c r="K587" i="8"/>
  <c r="J587" i="8"/>
  <c r="I587" i="8"/>
  <c r="H587" i="8"/>
  <c r="L586" i="8"/>
  <c r="K586" i="8"/>
  <c r="J586" i="8"/>
  <c r="I586" i="8"/>
  <c r="H586" i="8"/>
  <c r="L585" i="8"/>
  <c r="K585" i="8"/>
  <c r="J585" i="8"/>
  <c r="I585" i="8"/>
  <c r="H585" i="8"/>
  <c r="L584" i="8"/>
  <c r="K584" i="8"/>
  <c r="J584" i="8"/>
  <c r="I584" i="8"/>
  <c r="H584" i="8"/>
  <c r="L583" i="8"/>
  <c r="K583" i="8"/>
  <c r="J583" i="8"/>
  <c r="I583" i="8"/>
  <c r="H583" i="8"/>
  <c r="L582" i="8"/>
  <c r="K582" i="8"/>
  <c r="J582" i="8"/>
  <c r="I582" i="8"/>
  <c r="H582" i="8"/>
  <c r="L581" i="8"/>
  <c r="K581" i="8"/>
  <c r="J581" i="8"/>
  <c r="I581" i="8"/>
  <c r="H581" i="8"/>
  <c r="L580" i="8"/>
  <c r="K580" i="8"/>
  <c r="J580" i="8"/>
  <c r="I580" i="8"/>
  <c r="H580" i="8"/>
  <c r="L579" i="8"/>
  <c r="K579" i="8"/>
  <c r="J579" i="8"/>
  <c r="I579" i="8"/>
  <c r="H579" i="8"/>
  <c r="L578" i="8"/>
  <c r="K578" i="8"/>
  <c r="J578" i="8"/>
  <c r="I578" i="8"/>
  <c r="H578" i="8"/>
  <c r="L577" i="8"/>
  <c r="K577" i="8"/>
  <c r="J577" i="8"/>
  <c r="I577" i="8"/>
  <c r="H577" i="8"/>
  <c r="L576" i="8"/>
  <c r="K576" i="8"/>
  <c r="J576" i="8"/>
  <c r="I576" i="8"/>
  <c r="H576" i="8"/>
  <c r="L575" i="8"/>
  <c r="K575" i="8"/>
  <c r="J575" i="8"/>
  <c r="I575" i="8"/>
  <c r="H575" i="8"/>
  <c r="L574" i="8"/>
  <c r="K574" i="8"/>
  <c r="J574" i="8"/>
  <c r="I574" i="8"/>
  <c r="H574" i="8"/>
  <c r="L573" i="8"/>
  <c r="K573" i="8"/>
  <c r="J573" i="8"/>
  <c r="I573" i="8"/>
  <c r="H573" i="8"/>
  <c r="L572" i="8"/>
  <c r="K572" i="8"/>
  <c r="J572" i="8"/>
  <c r="I572" i="8"/>
  <c r="H572" i="8"/>
  <c r="L571" i="8"/>
  <c r="K571" i="8"/>
  <c r="J571" i="8"/>
  <c r="I571" i="8"/>
  <c r="H571" i="8"/>
  <c r="L570" i="8"/>
  <c r="K570" i="8"/>
  <c r="J570" i="8"/>
  <c r="I570" i="8"/>
  <c r="H570" i="8"/>
  <c r="L569" i="8"/>
  <c r="K569" i="8"/>
  <c r="J569" i="8"/>
  <c r="I569" i="8"/>
  <c r="H569" i="8"/>
  <c r="L568" i="8"/>
  <c r="K568" i="8"/>
  <c r="J568" i="8"/>
  <c r="I568" i="8"/>
  <c r="H568" i="8"/>
  <c r="L567" i="8"/>
  <c r="K567" i="8"/>
  <c r="J567" i="8"/>
  <c r="I567" i="8"/>
  <c r="H567" i="8"/>
  <c r="L566" i="8"/>
  <c r="K566" i="8"/>
  <c r="J566" i="8"/>
  <c r="I566" i="8"/>
  <c r="H566" i="8"/>
  <c r="L565" i="8"/>
  <c r="K565" i="8"/>
  <c r="J565" i="8"/>
  <c r="I565" i="8"/>
  <c r="H565" i="8"/>
  <c r="L564" i="8"/>
  <c r="K564" i="8"/>
  <c r="J564" i="8"/>
  <c r="I564" i="8"/>
  <c r="H564" i="8"/>
  <c r="L563" i="8"/>
  <c r="K563" i="8"/>
  <c r="J563" i="8"/>
  <c r="I563" i="8"/>
  <c r="H563" i="8"/>
  <c r="L562" i="8"/>
  <c r="K562" i="8"/>
  <c r="J562" i="8"/>
  <c r="I562" i="8"/>
  <c r="H562" i="8"/>
  <c r="L561" i="8"/>
  <c r="K561" i="8"/>
  <c r="J561" i="8"/>
  <c r="I561" i="8"/>
  <c r="H561" i="8"/>
  <c r="L560" i="8"/>
  <c r="K560" i="8"/>
  <c r="J560" i="8"/>
  <c r="I560" i="8"/>
  <c r="H560" i="8"/>
  <c r="L559" i="8"/>
  <c r="K559" i="8"/>
  <c r="J559" i="8"/>
  <c r="I559" i="8"/>
  <c r="H559" i="8"/>
  <c r="L558" i="8"/>
  <c r="K558" i="8"/>
  <c r="J558" i="8"/>
  <c r="I558" i="8"/>
  <c r="H558" i="8"/>
  <c r="L557" i="8"/>
  <c r="K557" i="8"/>
  <c r="J557" i="8"/>
  <c r="I557" i="8"/>
  <c r="H557" i="8"/>
  <c r="L556" i="8"/>
  <c r="K556" i="8"/>
  <c r="J556" i="8"/>
  <c r="I556" i="8"/>
  <c r="H556" i="8"/>
  <c r="L555" i="8"/>
  <c r="K555" i="8"/>
  <c r="J555" i="8"/>
  <c r="I555" i="8"/>
  <c r="H555" i="8"/>
  <c r="L554" i="8"/>
  <c r="K554" i="8"/>
  <c r="J554" i="8"/>
  <c r="I554" i="8"/>
  <c r="H554" i="8"/>
  <c r="L553" i="8"/>
  <c r="K553" i="8"/>
  <c r="J553" i="8"/>
  <c r="I553" i="8"/>
  <c r="H553" i="8"/>
  <c r="L552" i="8"/>
  <c r="K552" i="8"/>
  <c r="J552" i="8"/>
  <c r="I552" i="8"/>
  <c r="H552" i="8"/>
  <c r="L551" i="8"/>
  <c r="K551" i="8"/>
  <c r="J551" i="8"/>
  <c r="I551" i="8"/>
  <c r="H551" i="8"/>
  <c r="L550" i="8"/>
  <c r="K550" i="8"/>
  <c r="J550" i="8"/>
  <c r="I550" i="8"/>
  <c r="H550" i="8"/>
  <c r="L549" i="8"/>
  <c r="K549" i="8"/>
  <c r="J549" i="8"/>
  <c r="I549" i="8"/>
  <c r="H549" i="8"/>
  <c r="L548" i="8"/>
  <c r="K548" i="8"/>
  <c r="J548" i="8"/>
  <c r="I548" i="8"/>
  <c r="H548" i="8"/>
  <c r="L547" i="8"/>
  <c r="K547" i="8"/>
  <c r="J547" i="8"/>
  <c r="I547" i="8"/>
  <c r="H547" i="8"/>
  <c r="L546" i="8"/>
  <c r="K546" i="8"/>
  <c r="J546" i="8"/>
  <c r="I546" i="8"/>
  <c r="H546" i="8"/>
  <c r="L545" i="8"/>
  <c r="K545" i="8"/>
  <c r="J545" i="8"/>
  <c r="I545" i="8"/>
  <c r="H545" i="8"/>
  <c r="L544" i="8"/>
  <c r="K544" i="8"/>
  <c r="J544" i="8"/>
  <c r="I544" i="8"/>
  <c r="H544" i="8"/>
  <c r="L543" i="8"/>
  <c r="K543" i="8"/>
  <c r="J543" i="8"/>
  <c r="I543" i="8"/>
  <c r="H543" i="8"/>
  <c r="L542" i="8"/>
  <c r="K542" i="8"/>
  <c r="J542" i="8"/>
  <c r="I542" i="8"/>
  <c r="H542" i="8"/>
  <c r="L541" i="8"/>
  <c r="K541" i="8"/>
  <c r="J541" i="8"/>
  <c r="I541" i="8"/>
  <c r="H541" i="8"/>
  <c r="L540" i="8"/>
  <c r="K540" i="8"/>
  <c r="J540" i="8"/>
  <c r="I540" i="8"/>
  <c r="H540" i="8"/>
  <c r="L539" i="8"/>
  <c r="K539" i="8"/>
  <c r="J539" i="8"/>
  <c r="I539" i="8"/>
  <c r="H539" i="8"/>
  <c r="L538" i="8"/>
  <c r="K538" i="8"/>
  <c r="J538" i="8"/>
  <c r="I538" i="8"/>
  <c r="H538" i="8"/>
  <c r="L537" i="8"/>
  <c r="K537" i="8"/>
  <c r="J537" i="8"/>
  <c r="I537" i="8"/>
  <c r="H537" i="8"/>
  <c r="L536" i="8"/>
  <c r="K536" i="8"/>
  <c r="J536" i="8"/>
  <c r="I536" i="8"/>
  <c r="H536" i="8"/>
  <c r="L535" i="8"/>
  <c r="K535" i="8"/>
  <c r="J535" i="8"/>
  <c r="I535" i="8"/>
  <c r="H535" i="8"/>
  <c r="L534" i="8"/>
  <c r="K534" i="8"/>
  <c r="J534" i="8"/>
  <c r="I534" i="8"/>
  <c r="H534" i="8"/>
  <c r="L533" i="8"/>
  <c r="K533" i="8"/>
  <c r="J533" i="8"/>
  <c r="I533" i="8"/>
  <c r="H533" i="8"/>
  <c r="L532" i="8"/>
  <c r="K532" i="8"/>
  <c r="J532" i="8"/>
  <c r="I532" i="8"/>
  <c r="H532" i="8"/>
  <c r="L531" i="8"/>
  <c r="K531" i="8"/>
  <c r="J531" i="8"/>
  <c r="I531" i="8"/>
  <c r="H531" i="8"/>
  <c r="L530" i="8"/>
  <c r="K530" i="8"/>
  <c r="J530" i="8"/>
  <c r="I530" i="8"/>
  <c r="H530" i="8"/>
  <c r="L529" i="8"/>
  <c r="K529" i="8"/>
  <c r="J529" i="8"/>
  <c r="I529" i="8"/>
  <c r="H529" i="8"/>
  <c r="L528" i="8"/>
  <c r="K528" i="8"/>
  <c r="J528" i="8"/>
  <c r="I528" i="8"/>
  <c r="H528" i="8"/>
  <c r="L527" i="8"/>
  <c r="K527" i="8"/>
  <c r="J527" i="8"/>
  <c r="I527" i="8"/>
  <c r="H527" i="8"/>
  <c r="L526" i="8"/>
  <c r="K526" i="8"/>
  <c r="J526" i="8"/>
  <c r="I526" i="8"/>
  <c r="H526" i="8"/>
  <c r="L525" i="8"/>
  <c r="K525" i="8"/>
  <c r="J525" i="8"/>
  <c r="I525" i="8"/>
  <c r="H525" i="8"/>
  <c r="L524" i="8"/>
  <c r="K524" i="8"/>
  <c r="J524" i="8"/>
  <c r="I524" i="8"/>
  <c r="H524" i="8"/>
  <c r="L523" i="8"/>
  <c r="K523" i="8"/>
  <c r="J523" i="8"/>
  <c r="I523" i="8"/>
  <c r="H523" i="8"/>
  <c r="L522" i="8"/>
  <c r="K522" i="8"/>
  <c r="J522" i="8"/>
  <c r="I522" i="8"/>
  <c r="H522" i="8"/>
  <c r="L521" i="8"/>
  <c r="K521" i="8"/>
  <c r="J521" i="8"/>
  <c r="I521" i="8"/>
  <c r="H521" i="8"/>
  <c r="L520" i="8"/>
  <c r="K520" i="8"/>
  <c r="J520" i="8"/>
  <c r="I520" i="8"/>
  <c r="H520" i="8"/>
  <c r="L519" i="8"/>
  <c r="K519" i="8"/>
  <c r="J519" i="8"/>
  <c r="I519" i="8"/>
  <c r="H519" i="8"/>
  <c r="L518" i="8"/>
  <c r="K518" i="8"/>
  <c r="J518" i="8"/>
  <c r="I518" i="8"/>
  <c r="H518" i="8"/>
  <c r="L517" i="8"/>
  <c r="K517" i="8"/>
  <c r="J517" i="8"/>
  <c r="I517" i="8"/>
  <c r="H517" i="8"/>
  <c r="L516" i="8"/>
  <c r="K516" i="8"/>
  <c r="J516" i="8"/>
  <c r="I516" i="8"/>
  <c r="H516" i="8"/>
  <c r="L515" i="8"/>
  <c r="K515" i="8"/>
  <c r="J515" i="8"/>
  <c r="I515" i="8"/>
  <c r="H515" i="8"/>
  <c r="L514" i="8"/>
  <c r="K514" i="8"/>
  <c r="J514" i="8"/>
  <c r="I514" i="8"/>
  <c r="H514" i="8"/>
  <c r="L513" i="8"/>
  <c r="K513" i="8"/>
  <c r="J513" i="8"/>
  <c r="I513" i="8"/>
  <c r="H513" i="8"/>
  <c r="L512" i="8"/>
  <c r="K512" i="8"/>
  <c r="J512" i="8"/>
  <c r="I512" i="8"/>
  <c r="H512" i="8"/>
  <c r="L511" i="8"/>
  <c r="K511" i="8"/>
  <c r="J511" i="8"/>
  <c r="I511" i="8"/>
  <c r="H511" i="8"/>
  <c r="L510" i="8"/>
  <c r="K510" i="8"/>
  <c r="J510" i="8"/>
  <c r="I510" i="8"/>
  <c r="H510" i="8"/>
  <c r="L509" i="8"/>
  <c r="K509" i="8"/>
  <c r="J509" i="8"/>
  <c r="I509" i="8"/>
  <c r="H509" i="8"/>
  <c r="L508" i="8"/>
  <c r="K508" i="8"/>
  <c r="J508" i="8"/>
  <c r="I508" i="8"/>
  <c r="H508" i="8"/>
  <c r="L507" i="8"/>
  <c r="K507" i="8"/>
  <c r="J507" i="8"/>
  <c r="I507" i="8"/>
  <c r="H507" i="8"/>
  <c r="L506" i="8"/>
  <c r="K506" i="8"/>
  <c r="J506" i="8"/>
  <c r="I506" i="8"/>
  <c r="H506" i="8"/>
  <c r="L505" i="8"/>
  <c r="K505" i="8"/>
  <c r="J505" i="8"/>
  <c r="I505" i="8"/>
  <c r="H505" i="8"/>
  <c r="L504" i="8"/>
  <c r="K504" i="8"/>
  <c r="J504" i="8"/>
  <c r="I504" i="8"/>
  <c r="H504" i="8"/>
  <c r="L503" i="8"/>
  <c r="K503" i="8"/>
  <c r="J503" i="8"/>
  <c r="I503" i="8"/>
  <c r="H503" i="8"/>
  <c r="L502" i="8"/>
  <c r="K502" i="8"/>
  <c r="J502" i="8"/>
  <c r="I502" i="8"/>
  <c r="H502" i="8"/>
  <c r="L501" i="8"/>
  <c r="K501" i="8"/>
  <c r="J501" i="8"/>
  <c r="I501" i="8"/>
  <c r="H501" i="8"/>
  <c r="L500" i="8"/>
  <c r="K500" i="8"/>
  <c r="J500" i="8"/>
  <c r="I500" i="8"/>
  <c r="H500" i="8"/>
  <c r="L499" i="8"/>
  <c r="K499" i="8"/>
  <c r="J499" i="8"/>
  <c r="I499" i="8"/>
  <c r="H499" i="8"/>
  <c r="L498" i="8"/>
  <c r="K498" i="8"/>
  <c r="J498" i="8"/>
  <c r="I498" i="8"/>
  <c r="H498" i="8"/>
  <c r="L497" i="8"/>
  <c r="K497" i="8"/>
  <c r="J497" i="8"/>
  <c r="I497" i="8"/>
  <c r="H497" i="8"/>
  <c r="L496" i="8"/>
  <c r="K496" i="8"/>
  <c r="J496" i="8"/>
  <c r="I496" i="8"/>
  <c r="H496" i="8"/>
  <c r="L495" i="8"/>
  <c r="K495" i="8"/>
  <c r="J495" i="8"/>
  <c r="I495" i="8"/>
  <c r="H495" i="8"/>
  <c r="L494" i="8"/>
  <c r="K494" i="8"/>
  <c r="J494" i="8"/>
  <c r="I494" i="8"/>
  <c r="H494" i="8"/>
  <c r="L493" i="8"/>
  <c r="K493" i="8"/>
  <c r="J493" i="8"/>
  <c r="I493" i="8"/>
  <c r="H493" i="8"/>
  <c r="L492" i="8"/>
  <c r="K492" i="8"/>
  <c r="J492" i="8"/>
  <c r="I492" i="8"/>
  <c r="H492" i="8"/>
  <c r="L491" i="8"/>
  <c r="K491" i="8"/>
  <c r="J491" i="8"/>
  <c r="I491" i="8"/>
  <c r="H491" i="8"/>
  <c r="L490" i="8"/>
  <c r="K490" i="8"/>
  <c r="J490" i="8"/>
  <c r="I490" i="8"/>
  <c r="H490" i="8"/>
  <c r="L489" i="8"/>
  <c r="K489" i="8"/>
  <c r="J489" i="8"/>
  <c r="I489" i="8"/>
  <c r="H489" i="8"/>
  <c r="L488" i="8"/>
  <c r="K488" i="8"/>
  <c r="J488" i="8"/>
  <c r="I488" i="8"/>
  <c r="H488" i="8"/>
  <c r="L487" i="8"/>
  <c r="K487" i="8"/>
  <c r="J487" i="8"/>
  <c r="I487" i="8"/>
  <c r="H487" i="8"/>
  <c r="L486" i="8"/>
  <c r="K486" i="8"/>
  <c r="J486" i="8"/>
  <c r="I486" i="8"/>
  <c r="H486" i="8"/>
  <c r="L485" i="8"/>
  <c r="K485" i="8"/>
  <c r="J485" i="8"/>
  <c r="I485" i="8"/>
  <c r="H485" i="8"/>
  <c r="L484" i="8"/>
  <c r="K484" i="8"/>
  <c r="J484" i="8"/>
  <c r="I484" i="8"/>
  <c r="H484" i="8"/>
  <c r="L483" i="8"/>
  <c r="K483" i="8"/>
  <c r="J483" i="8"/>
  <c r="I483" i="8"/>
  <c r="H483" i="8"/>
  <c r="L482" i="8"/>
  <c r="K482" i="8"/>
  <c r="J482" i="8"/>
  <c r="I482" i="8"/>
  <c r="H482" i="8"/>
  <c r="L481" i="8"/>
  <c r="K481" i="8"/>
  <c r="J481" i="8"/>
  <c r="I481" i="8"/>
  <c r="H481" i="8"/>
  <c r="L480" i="8"/>
  <c r="K480" i="8"/>
  <c r="J480" i="8"/>
  <c r="I480" i="8"/>
  <c r="H480" i="8"/>
  <c r="L479" i="8"/>
  <c r="K479" i="8"/>
  <c r="J479" i="8"/>
  <c r="I479" i="8"/>
  <c r="H479" i="8"/>
  <c r="L478" i="8"/>
  <c r="K478" i="8"/>
  <c r="J478" i="8"/>
  <c r="I478" i="8"/>
  <c r="H478" i="8"/>
  <c r="L477" i="8"/>
  <c r="K477" i="8"/>
  <c r="J477" i="8"/>
  <c r="I477" i="8"/>
  <c r="H477" i="8"/>
  <c r="L476" i="8"/>
  <c r="K476" i="8"/>
  <c r="J476" i="8"/>
  <c r="I476" i="8"/>
  <c r="H476" i="8"/>
  <c r="L475" i="8"/>
  <c r="K475" i="8"/>
  <c r="J475" i="8"/>
  <c r="I475" i="8"/>
  <c r="H475" i="8"/>
  <c r="L474" i="8"/>
  <c r="K474" i="8"/>
  <c r="J474" i="8"/>
  <c r="I474" i="8"/>
  <c r="H474" i="8"/>
  <c r="L473" i="8"/>
  <c r="K473" i="8"/>
  <c r="J473" i="8"/>
  <c r="I473" i="8"/>
  <c r="H473" i="8"/>
  <c r="L472" i="8"/>
  <c r="K472" i="8"/>
  <c r="J472" i="8"/>
  <c r="I472" i="8"/>
  <c r="H472" i="8"/>
  <c r="L471" i="8"/>
  <c r="K471" i="8"/>
  <c r="J471" i="8"/>
  <c r="I471" i="8"/>
  <c r="H471" i="8"/>
  <c r="L470" i="8"/>
  <c r="K470" i="8"/>
  <c r="J470" i="8"/>
  <c r="I470" i="8"/>
  <c r="H470" i="8"/>
  <c r="L469" i="8"/>
  <c r="K469" i="8"/>
  <c r="J469" i="8"/>
  <c r="I469" i="8"/>
  <c r="H469" i="8"/>
  <c r="L468" i="8"/>
  <c r="K468" i="8"/>
  <c r="J468" i="8"/>
  <c r="I468" i="8"/>
  <c r="H468" i="8"/>
  <c r="L467" i="8"/>
  <c r="K467" i="8"/>
  <c r="J467" i="8"/>
  <c r="I467" i="8"/>
  <c r="H467" i="8"/>
  <c r="L466" i="8"/>
  <c r="K466" i="8"/>
  <c r="J466" i="8"/>
  <c r="I466" i="8"/>
  <c r="H466" i="8"/>
  <c r="L465" i="8"/>
  <c r="K465" i="8"/>
  <c r="J465" i="8"/>
  <c r="I465" i="8"/>
  <c r="H465" i="8"/>
  <c r="L464" i="8"/>
  <c r="K464" i="8"/>
  <c r="J464" i="8"/>
  <c r="I464" i="8"/>
  <c r="H464" i="8"/>
  <c r="L463" i="8"/>
  <c r="K463" i="8"/>
  <c r="J463" i="8"/>
  <c r="I463" i="8"/>
  <c r="H463" i="8"/>
  <c r="L462" i="8"/>
  <c r="K462" i="8"/>
  <c r="J462" i="8"/>
  <c r="I462" i="8"/>
  <c r="H462" i="8"/>
  <c r="L461" i="8"/>
  <c r="K461" i="8"/>
  <c r="J461" i="8"/>
  <c r="I461" i="8"/>
  <c r="H461" i="8"/>
  <c r="L460" i="8"/>
  <c r="K460" i="8"/>
  <c r="J460" i="8"/>
  <c r="I460" i="8"/>
  <c r="H460" i="8"/>
  <c r="L459" i="8"/>
  <c r="K459" i="8"/>
  <c r="J459" i="8"/>
  <c r="I459" i="8"/>
  <c r="H459" i="8"/>
  <c r="L458" i="8"/>
  <c r="K458" i="8"/>
  <c r="J458" i="8"/>
  <c r="I458" i="8"/>
  <c r="H458" i="8"/>
  <c r="L457" i="8"/>
  <c r="K457" i="8"/>
  <c r="J457" i="8"/>
  <c r="I457" i="8"/>
  <c r="H457" i="8"/>
  <c r="L456" i="8"/>
  <c r="K456" i="8"/>
  <c r="J456" i="8"/>
  <c r="I456" i="8"/>
  <c r="H456" i="8"/>
  <c r="L455" i="8"/>
  <c r="K455" i="8"/>
  <c r="J455" i="8"/>
  <c r="I455" i="8"/>
  <c r="H455" i="8"/>
  <c r="L454" i="8"/>
  <c r="K454" i="8"/>
  <c r="J454" i="8"/>
  <c r="I454" i="8"/>
  <c r="H454" i="8"/>
  <c r="L453" i="8"/>
  <c r="K453" i="8"/>
  <c r="J453" i="8"/>
  <c r="I453" i="8"/>
  <c r="H453" i="8"/>
  <c r="L452" i="8"/>
  <c r="K452" i="8"/>
  <c r="J452" i="8"/>
  <c r="I452" i="8"/>
  <c r="H452" i="8"/>
  <c r="L451" i="8"/>
  <c r="K451" i="8"/>
  <c r="J451" i="8"/>
  <c r="I451" i="8"/>
  <c r="H451" i="8"/>
  <c r="L450" i="8"/>
  <c r="K450" i="8"/>
  <c r="J450" i="8"/>
  <c r="I450" i="8"/>
  <c r="H450" i="8"/>
  <c r="L449" i="8"/>
  <c r="K449" i="8"/>
  <c r="J449" i="8"/>
  <c r="I449" i="8"/>
  <c r="H449" i="8"/>
  <c r="L448" i="8"/>
  <c r="K448" i="8"/>
  <c r="J448" i="8"/>
  <c r="I448" i="8"/>
  <c r="H448" i="8"/>
  <c r="L447" i="8"/>
  <c r="K447" i="8"/>
  <c r="J447" i="8"/>
  <c r="I447" i="8"/>
  <c r="H447" i="8"/>
  <c r="L446" i="8"/>
  <c r="K446" i="8"/>
  <c r="J446" i="8"/>
  <c r="I446" i="8"/>
  <c r="H446" i="8"/>
  <c r="L445" i="8"/>
  <c r="K445" i="8"/>
  <c r="J445" i="8"/>
  <c r="I445" i="8"/>
  <c r="H445" i="8"/>
  <c r="L444" i="8"/>
  <c r="K444" i="8"/>
  <c r="J444" i="8"/>
  <c r="I444" i="8"/>
  <c r="H444" i="8"/>
  <c r="L443" i="8"/>
  <c r="K443" i="8"/>
  <c r="J443" i="8"/>
  <c r="I443" i="8"/>
  <c r="H443" i="8"/>
  <c r="L442" i="8"/>
  <c r="K442" i="8"/>
  <c r="J442" i="8"/>
  <c r="I442" i="8"/>
  <c r="H442" i="8"/>
  <c r="L441" i="8"/>
  <c r="K441" i="8"/>
  <c r="J441" i="8"/>
  <c r="I441" i="8"/>
  <c r="H441" i="8"/>
  <c r="L440" i="8"/>
  <c r="K440" i="8"/>
  <c r="J440" i="8"/>
  <c r="I440" i="8"/>
  <c r="H440" i="8"/>
  <c r="L439" i="8"/>
  <c r="K439" i="8"/>
  <c r="J439" i="8"/>
  <c r="I439" i="8"/>
  <c r="H439" i="8"/>
  <c r="L438" i="8"/>
  <c r="K438" i="8"/>
  <c r="J438" i="8"/>
  <c r="I438" i="8"/>
  <c r="H438" i="8"/>
  <c r="L437" i="8"/>
  <c r="K437" i="8"/>
  <c r="J437" i="8"/>
  <c r="I437" i="8"/>
  <c r="H437" i="8"/>
  <c r="L436" i="8"/>
  <c r="K436" i="8"/>
  <c r="J436" i="8"/>
  <c r="I436" i="8"/>
  <c r="H436" i="8"/>
  <c r="L435" i="8"/>
  <c r="K435" i="8"/>
  <c r="J435" i="8"/>
  <c r="I435" i="8"/>
  <c r="H435" i="8"/>
  <c r="L434" i="8"/>
  <c r="K434" i="8"/>
  <c r="J434" i="8"/>
  <c r="I434" i="8"/>
  <c r="H434" i="8"/>
  <c r="L433" i="8"/>
  <c r="K433" i="8"/>
  <c r="J433" i="8"/>
  <c r="I433" i="8"/>
  <c r="H433" i="8"/>
  <c r="L432" i="8"/>
  <c r="K432" i="8"/>
  <c r="J432" i="8"/>
  <c r="I432" i="8"/>
  <c r="H432" i="8"/>
  <c r="L431" i="8"/>
  <c r="K431" i="8"/>
  <c r="J431" i="8"/>
  <c r="I431" i="8"/>
  <c r="H431" i="8"/>
  <c r="L430" i="8"/>
  <c r="K430" i="8"/>
  <c r="J430" i="8"/>
  <c r="I430" i="8"/>
  <c r="H430" i="8"/>
  <c r="L429" i="8"/>
  <c r="K429" i="8"/>
  <c r="J429" i="8"/>
  <c r="I429" i="8"/>
  <c r="H429" i="8"/>
  <c r="L428" i="8"/>
  <c r="K428" i="8"/>
  <c r="J428" i="8"/>
  <c r="I428" i="8"/>
  <c r="H428" i="8"/>
  <c r="L427" i="8"/>
  <c r="K427" i="8"/>
  <c r="J427" i="8"/>
  <c r="I427" i="8"/>
  <c r="H427" i="8"/>
  <c r="L426" i="8"/>
  <c r="K426" i="8"/>
  <c r="J426" i="8"/>
  <c r="I426" i="8"/>
  <c r="H426" i="8"/>
  <c r="L425" i="8"/>
  <c r="K425" i="8"/>
  <c r="J425" i="8"/>
  <c r="I425" i="8"/>
  <c r="H425" i="8"/>
  <c r="L424" i="8"/>
  <c r="K424" i="8"/>
  <c r="J424" i="8"/>
  <c r="I424" i="8"/>
  <c r="H424" i="8"/>
  <c r="L423" i="8"/>
  <c r="K423" i="8"/>
  <c r="J423" i="8"/>
  <c r="I423" i="8"/>
  <c r="H423" i="8"/>
  <c r="L422" i="8"/>
  <c r="K422" i="8"/>
  <c r="J422" i="8"/>
  <c r="I422" i="8"/>
  <c r="H422" i="8"/>
  <c r="L421" i="8"/>
  <c r="K421" i="8"/>
  <c r="J421" i="8"/>
  <c r="I421" i="8"/>
  <c r="H421" i="8"/>
  <c r="L420" i="8"/>
  <c r="K420" i="8"/>
  <c r="J420" i="8"/>
  <c r="I420" i="8"/>
  <c r="H420" i="8"/>
  <c r="L419" i="8"/>
  <c r="K419" i="8"/>
  <c r="J419" i="8"/>
  <c r="I419" i="8"/>
  <c r="H419" i="8"/>
  <c r="L418" i="8"/>
  <c r="K418" i="8"/>
  <c r="J418" i="8"/>
  <c r="I418" i="8"/>
  <c r="H418" i="8"/>
  <c r="L417" i="8"/>
  <c r="K417" i="8"/>
  <c r="J417" i="8"/>
  <c r="I417" i="8"/>
  <c r="H417" i="8"/>
  <c r="L416" i="8"/>
  <c r="K416" i="8"/>
  <c r="J416" i="8"/>
  <c r="I416" i="8"/>
  <c r="H416" i="8"/>
  <c r="L415" i="8"/>
  <c r="K415" i="8"/>
  <c r="J415" i="8"/>
  <c r="I415" i="8"/>
  <c r="H415" i="8"/>
  <c r="L414" i="8"/>
  <c r="K414" i="8"/>
  <c r="J414" i="8"/>
  <c r="I414" i="8"/>
  <c r="H414" i="8"/>
  <c r="L413" i="8"/>
  <c r="K413" i="8"/>
  <c r="J413" i="8"/>
  <c r="I413" i="8"/>
  <c r="H413" i="8"/>
  <c r="L412" i="8"/>
  <c r="K412" i="8"/>
  <c r="J412" i="8"/>
  <c r="I412" i="8"/>
  <c r="H412" i="8"/>
  <c r="L411" i="8"/>
  <c r="K411" i="8"/>
  <c r="J411" i="8"/>
  <c r="I411" i="8"/>
  <c r="H411" i="8"/>
  <c r="L410" i="8"/>
  <c r="K410" i="8"/>
  <c r="J410" i="8"/>
  <c r="I410" i="8"/>
  <c r="H410" i="8"/>
  <c r="L409" i="8"/>
  <c r="K409" i="8"/>
  <c r="J409" i="8"/>
  <c r="I409" i="8"/>
  <c r="H409" i="8"/>
  <c r="L408" i="8"/>
  <c r="K408" i="8"/>
  <c r="J408" i="8"/>
  <c r="I408" i="8"/>
  <c r="H408" i="8"/>
  <c r="L407" i="8"/>
  <c r="K407" i="8"/>
  <c r="J407" i="8"/>
  <c r="I407" i="8"/>
  <c r="H407" i="8"/>
  <c r="L406" i="8"/>
  <c r="K406" i="8"/>
  <c r="J406" i="8"/>
  <c r="I406" i="8"/>
  <c r="H406" i="8"/>
  <c r="L405" i="8"/>
  <c r="K405" i="8"/>
  <c r="J405" i="8"/>
  <c r="I405" i="8"/>
  <c r="H405" i="8"/>
  <c r="L404" i="8"/>
  <c r="K404" i="8"/>
  <c r="J404" i="8"/>
  <c r="I404" i="8"/>
  <c r="H404" i="8"/>
  <c r="L403" i="8"/>
  <c r="K403" i="8"/>
  <c r="J403" i="8"/>
  <c r="I403" i="8"/>
  <c r="H403" i="8"/>
  <c r="L402" i="8"/>
  <c r="K402" i="8"/>
  <c r="J402" i="8"/>
  <c r="I402" i="8"/>
  <c r="H402" i="8"/>
  <c r="L401" i="8"/>
  <c r="K401" i="8"/>
  <c r="J401" i="8"/>
  <c r="I401" i="8"/>
  <c r="H401" i="8"/>
  <c r="L400" i="8"/>
  <c r="K400" i="8"/>
  <c r="J400" i="8"/>
  <c r="I400" i="8"/>
  <c r="H400" i="8"/>
  <c r="L399" i="8"/>
  <c r="K399" i="8"/>
  <c r="J399" i="8"/>
  <c r="I399" i="8"/>
  <c r="H399" i="8"/>
  <c r="L398" i="8"/>
  <c r="K398" i="8"/>
  <c r="J398" i="8"/>
  <c r="I398" i="8"/>
  <c r="H398" i="8"/>
  <c r="L397" i="8"/>
  <c r="K397" i="8"/>
  <c r="J397" i="8"/>
  <c r="I397" i="8"/>
  <c r="H397" i="8"/>
  <c r="L396" i="8"/>
  <c r="K396" i="8"/>
  <c r="J396" i="8"/>
  <c r="I396" i="8"/>
  <c r="H396" i="8"/>
  <c r="L395" i="8"/>
  <c r="K395" i="8"/>
  <c r="J395" i="8"/>
  <c r="I395" i="8"/>
  <c r="H395" i="8"/>
  <c r="L394" i="8"/>
  <c r="K394" i="8"/>
  <c r="J394" i="8"/>
  <c r="I394" i="8"/>
  <c r="H394" i="8"/>
  <c r="L393" i="8"/>
  <c r="K393" i="8"/>
  <c r="J393" i="8"/>
  <c r="I393" i="8"/>
  <c r="H393" i="8"/>
  <c r="L392" i="8"/>
  <c r="K392" i="8"/>
  <c r="J392" i="8"/>
  <c r="I392" i="8"/>
  <c r="H392" i="8"/>
  <c r="L391" i="8"/>
  <c r="K391" i="8"/>
  <c r="J391" i="8"/>
  <c r="I391" i="8"/>
  <c r="H391" i="8"/>
  <c r="L390" i="8"/>
  <c r="K390" i="8"/>
  <c r="J390" i="8"/>
  <c r="I390" i="8"/>
  <c r="H390" i="8"/>
  <c r="L389" i="8"/>
  <c r="K389" i="8"/>
  <c r="J389" i="8"/>
  <c r="I389" i="8"/>
  <c r="H389" i="8"/>
  <c r="L388" i="8"/>
  <c r="K388" i="8"/>
  <c r="J388" i="8"/>
  <c r="I388" i="8"/>
  <c r="H388" i="8"/>
  <c r="L387" i="8"/>
  <c r="K387" i="8"/>
  <c r="J387" i="8"/>
  <c r="I387" i="8"/>
  <c r="H387" i="8"/>
  <c r="L386" i="8"/>
  <c r="K386" i="8"/>
  <c r="J386" i="8"/>
  <c r="I386" i="8"/>
  <c r="H386" i="8"/>
  <c r="L385" i="8"/>
  <c r="K385" i="8"/>
  <c r="J385" i="8"/>
  <c r="I385" i="8"/>
  <c r="H385" i="8"/>
  <c r="L384" i="8"/>
  <c r="K384" i="8"/>
  <c r="J384" i="8"/>
  <c r="I384" i="8"/>
  <c r="H384" i="8"/>
  <c r="L383" i="8"/>
  <c r="K383" i="8"/>
  <c r="J383" i="8"/>
  <c r="I383" i="8"/>
  <c r="H383" i="8"/>
  <c r="L382" i="8"/>
  <c r="K382" i="8"/>
  <c r="J382" i="8"/>
  <c r="I382" i="8"/>
  <c r="H382" i="8"/>
  <c r="L381" i="8"/>
  <c r="K381" i="8"/>
  <c r="J381" i="8"/>
  <c r="I381" i="8"/>
  <c r="H381" i="8"/>
  <c r="L380" i="8"/>
  <c r="K380" i="8"/>
  <c r="J380" i="8"/>
  <c r="I380" i="8"/>
  <c r="H380" i="8"/>
  <c r="L379" i="8"/>
  <c r="K379" i="8"/>
  <c r="J379" i="8"/>
  <c r="I379" i="8"/>
  <c r="H379" i="8"/>
  <c r="L378" i="8"/>
  <c r="K378" i="8"/>
  <c r="J378" i="8"/>
  <c r="I378" i="8"/>
  <c r="H378" i="8"/>
  <c r="L377" i="8"/>
  <c r="K377" i="8"/>
  <c r="J377" i="8"/>
  <c r="I377" i="8"/>
  <c r="H377" i="8"/>
  <c r="L376" i="8"/>
  <c r="K376" i="8"/>
  <c r="J376" i="8"/>
  <c r="I376" i="8"/>
  <c r="H376" i="8"/>
  <c r="L375" i="8"/>
  <c r="K375" i="8"/>
  <c r="J375" i="8"/>
  <c r="I375" i="8"/>
  <c r="H375" i="8"/>
  <c r="L374" i="8"/>
  <c r="K374" i="8"/>
  <c r="J374" i="8"/>
  <c r="I374" i="8"/>
  <c r="H374" i="8"/>
  <c r="L373" i="8"/>
  <c r="K373" i="8"/>
  <c r="J373" i="8"/>
  <c r="I373" i="8"/>
  <c r="H373" i="8"/>
  <c r="L372" i="8"/>
  <c r="K372" i="8"/>
  <c r="J372" i="8"/>
  <c r="I372" i="8"/>
  <c r="H372" i="8"/>
  <c r="L371" i="8"/>
  <c r="K371" i="8"/>
  <c r="J371" i="8"/>
  <c r="I371" i="8"/>
  <c r="H371" i="8"/>
  <c r="L370" i="8"/>
  <c r="K370" i="8"/>
  <c r="J370" i="8"/>
  <c r="I370" i="8"/>
  <c r="H370" i="8"/>
  <c r="L369" i="8"/>
  <c r="K369" i="8"/>
  <c r="J369" i="8"/>
  <c r="I369" i="8"/>
  <c r="H369" i="8"/>
  <c r="L368" i="8"/>
  <c r="K368" i="8"/>
  <c r="J368" i="8"/>
  <c r="I368" i="8"/>
  <c r="H368" i="8"/>
  <c r="L367" i="8"/>
  <c r="K367" i="8"/>
  <c r="J367" i="8"/>
  <c r="I367" i="8"/>
  <c r="H367" i="8"/>
  <c r="L366" i="8"/>
  <c r="K366" i="8"/>
  <c r="J366" i="8"/>
  <c r="I366" i="8"/>
  <c r="H366" i="8"/>
  <c r="L365" i="8"/>
  <c r="K365" i="8"/>
  <c r="J365" i="8"/>
  <c r="I365" i="8"/>
  <c r="H365" i="8"/>
  <c r="L364" i="8"/>
  <c r="K364" i="8"/>
  <c r="J364" i="8"/>
  <c r="I364" i="8"/>
  <c r="H364" i="8"/>
  <c r="L363" i="8"/>
  <c r="K363" i="8"/>
  <c r="J363" i="8"/>
  <c r="I363" i="8"/>
  <c r="H363" i="8"/>
  <c r="L362" i="8"/>
  <c r="K362" i="8"/>
  <c r="J362" i="8"/>
  <c r="I362" i="8"/>
  <c r="H362" i="8"/>
  <c r="L361" i="8"/>
  <c r="K361" i="8"/>
  <c r="J361" i="8"/>
  <c r="I361" i="8"/>
  <c r="H361" i="8"/>
  <c r="L360" i="8"/>
  <c r="K360" i="8"/>
  <c r="J360" i="8"/>
  <c r="I360" i="8"/>
  <c r="H360" i="8"/>
  <c r="L359" i="8"/>
  <c r="K359" i="8"/>
  <c r="J359" i="8"/>
  <c r="I359" i="8"/>
  <c r="H359" i="8"/>
  <c r="L358" i="8"/>
  <c r="K358" i="8"/>
  <c r="J358" i="8"/>
  <c r="I358" i="8"/>
  <c r="H358" i="8"/>
  <c r="L357" i="8"/>
  <c r="K357" i="8"/>
  <c r="J357" i="8"/>
  <c r="I357" i="8"/>
  <c r="H357" i="8"/>
  <c r="L356" i="8"/>
  <c r="K356" i="8"/>
  <c r="J356" i="8"/>
  <c r="I356" i="8"/>
  <c r="H356" i="8"/>
  <c r="L355" i="8"/>
  <c r="K355" i="8"/>
  <c r="J355" i="8"/>
  <c r="I355" i="8"/>
  <c r="H355" i="8"/>
  <c r="L354" i="8"/>
  <c r="K354" i="8"/>
  <c r="J354" i="8"/>
  <c r="I354" i="8"/>
  <c r="H354" i="8"/>
  <c r="L353" i="8"/>
  <c r="K353" i="8"/>
  <c r="J353" i="8"/>
  <c r="I353" i="8"/>
  <c r="H353" i="8"/>
  <c r="L352" i="8"/>
  <c r="K352" i="8"/>
  <c r="J352" i="8"/>
  <c r="I352" i="8"/>
  <c r="H352" i="8"/>
  <c r="L351" i="8"/>
  <c r="K351" i="8"/>
  <c r="J351" i="8"/>
  <c r="I351" i="8"/>
  <c r="H351" i="8"/>
  <c r="L350" i="8"/>
  <c r="K350" i="8"/>
  <c r="J350" i="8"/>
  <c r="I350" i="8"/>
  <c r="H350" i="8"/>
  <c r="L349" i="8"/>
  <c r="K349" i="8"/>
  <c r="J349" i="8"/>
  <c r="I349" i="8"/>
  <c r="H349" i="8"/>
  <c r="L348" i="8"/>
  <c r="K348" i="8"/>
  <c r="J348" i="8"/>
  <c r="I348" i="8"/>
  <c r="H348" i="8"/>
  <c r="L347" i="8"/>
  <c r="K347" i="8"/>
  <c r="J347" i="8"/>
  <c r="I347" i="8"/>
  <c r="H347" i="8"/>
  <c r="L346" i="8"/>
  <c r="K346" i="8"/>
  <c r="J346" i="8"/>
  <c r="I346" i="8"/>
  <c r="H346" i="8"/>
  <c r="L345" i="8"/>
  <c r="K345" i="8"/>
  <c r="J345" i="8"/>
  <c r="I345" i="8"/>
  <c r="H345" i="8"/>
  <c r="L344" i="8"/>
  <c r="K344" i="8"/>
  <c r="J344" i="8"/>
  <c r="I344" i="8"/>
  <c r="H344" i="8"/>
  <c r="L343" i="8"/>
  <c r="K343" i="8"/>
  <c r="J343" i="8"/>
  <c r="I343" i="8"/>
  <c r="H343" i="8"/>
  <c r="L342" i="8"/>
  <c r="K342" i="8"/>
  <c r="J342" i="8"/>
  <c r="I342" i="8"/>
  <c r="H342" i="8"/>
  <c r="L341" i="8"/>
  <c r="K341" i="8"/>
  <c r="J341" i="8"/>
  <c r="I341" i="8"/>
  <c r="H341" i="8"/>
  <c r="L340" i="8"/>
  <c r="K340" i="8"/>
  <c r="J340" i="8"/>
  <c r="I340" i="8"/>
  <c r="H340" i="8"/>
  <c r="L339" i="8"/>
  <c r="K339" i="8"/>
  <c r="J339" i="8"/>
  <c r="I339" i="8"/>
  <c r="H339" i="8"/>
  <c r="L338" i="8"/>
  <c r="K338" i="8"/>
  <c r="J338" i="8"/>
  <c r="I338" i="8"/>
  <c r="H338" i="8"/>
  <c r="L337" i="8"/>
  <c r="K337" i="8"/>
  <c r="J337" i="8"/>
  <c r="I337" i="8"/>
  <c r="H337" i="8"/>
  <c r="L336" i="8"/>
  <c r="K336" i="8"/>
  <c r="J336" i="8"/>
  <c r="I336" i="8"/>
  <c r="H336" i="8"/>
  <c r="L335" i="8"/>
  <c r="K335" i="8"/>
  <c r="J335" i="8"/>
  <c r="I335" i="8"/>
  <c r="H335" i="8"/>
  <c r="L334" i="8"/>
  <c r="K334" i="8"/>
  <c r="J334" i="8"/>
  <c r="I334" i="8"/>
  <c r="H334" i="8"/>
  <c r="L333" i="8"/>
  <c r="K333" i="8"/>
  <c r="J333" i="8"/>
  <c r="I333" i="8"/>
  <c r="H333" i="8"/>
  <c r="L332" i="8"/>
  <c r="K332" i="8"/>
  <c r="J332" i="8"/>
  <c r="I332" i="8"/>
  <c r="H332" i="8"/>
  <c r="L331" i="8"/>
  <c r="K331" i="8"/>
  <c r="J331" i="8"/>
  <c r="I331" i="8"/>
  <c r="H331" i="8"/>
  <c r="L330" i="8"/>
  <c r="K330" i="8"/>
  <c r="J330" i="8"/>
  <c r="I330" i="8"/>
  <c r="H330" i="8"/>
  <c r="L329" i="8"/>
  <c r="K329" i="8"/>
  <c r="J329" i="8"/>
  <c r="I329" i="8"/>
  <c r="H329" i="8"/>
  <c r="L328" i="8"/>
  <c r="K328" i="8"/>
  <c r="J328" i="8"/>
  <c r="I328" i="8"/>
  <c r="H328" i="8"/>
  <c r="L327" i="8"/>
  <c r="K327" i="8"/>
  <c r="J327" i="8"/>
  <c r="I327" i="8"/>
  <c r="H327" i="8"/>
  <c r="L326" i="8"/>
  <c r="K326" i="8"/>
  <c r="J326" i="8"/>
  <c r="I326" i="8"/>
  <c r="H326" i="8"/>
  <c r="L325" i="8"/>
  <c r="K325" i="8"/>
  <c r="J325" i="8"/>
  <c r="I325" i="8"/>
  <c r="H325" i="8"/>
  <c r="L324" i="8"/>
  <c r="K324" i="8"/>
  <c r="J324" i="8"/>
  <c r="I324" i="8"/>
  <c r="H324" i="8"/>
  <c r="L323" i="8"/>
  <c r="K323" i="8"/>
  <c r="J323" i="8"/>
  <c r="I323" i="8"/>
  <c r="H323" i="8"/>
  <c r="L322" i="8"/>
  <c r="K322" i="8"/>
  <c r="J322" i="8"/>
  <c r="I322" i="8"/>
  <c r="H322" i="8"/>
  <c r="L321" i="8"/>
  <c r="K321" i="8"/>
  <c r="J321" i="8"/>
  <c r="I321" i="8"/>
  <c r="H321" i="8"/>
  <c r="L320" i="8"/>
  <c r="K320" i="8"/>
  <c r="J320" i="8"/>
  <c r="I320" i="8"/>
  <c r="H320" i="8"/>
  <c r="L319" i="8"/>
  <c r="K319" i="8"/>
  <c r="J319" i="8"/>
  <c r="I319" i="8"/>
  <c r="H319" i="8"/>
  <c r="L318" i="8"/>
  <c r="K318" i="8"/>
  <c r="J318" i="8"/>
  <c r="I318" i="8"/>
  <c r="H318" i="8"/>
  <c r="L317" i="8"/>
  <c r="K317" i="8"/>
  <c r="J317" i="8"/>
  <c r="I317" i="8"/>
  <c r="H317" i="8"/>
  <c r="L316" i="8"/>
  <c r="K316" i="8"/>
  <c r="J316" i="8"/>
  <c r="I316" i="8"/>
  <c r="H316" i="8"/>
  <c r="L315" i="8"/>
  <c r="K315" i="8"/>
  <c r="J315" i="8"/>
  <c r="I315" i="8"/>
  <c r="H315" i="8"/>
  <c r="L314" i="8"/>
  <c r="K314" i="8"/>
  <c r="J314" i="8"/>
  <c r="I314" i="8"/>
  <c r="H314" i="8"/>
  <c r="L313" i="8"/>
  <c r="K313" i="8"/>
  <c r="J313" i="8"/>
  <c r="I313" i="8"/>
  <c r="H313" i="8"/>
  <c r="L312" i="8"/>
  <c r="K312" i="8"/>
  <c r="J312" i="8"/>
  <c r="I312" i="8"/>
  <c r="H312" i="8"/>
  <c r="L311" i="8"/>
  <c r="K311" i="8"/>
  <c r="J311" i="8"/>
  <c r="I311" i="8"/>
  <c r="H311" i="8"/>
  <c r="L310" i="8"/>
  <c r="K310" i="8"/>
  <c r="J310" i="8"/>
  <c r="I310" i="8"/>
  <c r="H310" i="8"/>
  <c r="L309" i="8"/>
  <c r="K309" i="8"/>
  <c r="J309" i="8"/>
  <c r="I309" i="8"/>
  <c r="H309" i="8"/>
  <c r="L308" i="8"/>
  <c r="K308" i="8"/>
  <c r="J308" i="8"/>
  <c r="I308" i="8"/>
  <c r="H308" i="8"/>
  <c r="L307" i="8"/>
  <c r="K307" i="8"/>
  <c r="J307" i="8"/>
  <c r="I307" i="8"/>
  <c r="H307" i="8"/>
  <c r="L306" i="8"/>
  <c r="K306" i="8"/>
  <c r="J306" i="8"/>
  <c r="I306" i="8"/>
  <c r="H306" i="8"/>
  <c r="L305" i="8"/>
  <c r="K305" i="8"/>
  <c r="J305" i="8"/>
  <c r="I305" i="8"/>
  <c r="H305" i="8"/>
  <c r="L304" i="8"/>
  <c r="K304" i="8"/>
  <c r="J304" i="8"/>
  <c r="I304" i="8"/>
  <c r="H304" i="8"/>
  <c r="L303" i="8"/>
  <c r="K303" i="8"/>
  <c r="J303" i="8"/>
  <c r="I303" i="8"/>
  <c r="H303" i="8"/>
  <c r="L302" i="8"/>
  <c r="K302" i="8"/>
  <c r="J302" i="8"/>
  <c r="I302" i="8"/>
  <c r="H302" i="8"/>
  <c r="L301" i="8"/>
  <c r="K301" i="8"/>
  <c r="J301" i="8"/>
  <c r="I301" i="8"/>
  <c r="H301" i="8"/>
  <c r="L300" i="8"/>
  <c r="K300" i="8"/>
  <c r="J300" i="8"/>
  <c r="I300" i="8"/>
  <c r="H300" i="8"/>
  <c r="L299" i="8"/>
  <c r="K299" i="8"/>
  <c r="J299" i="8"/>
  <c r="I299" i="8"/>
  <c r="H299" i="8"/>
  <c r="L298" i="8"/>
  <c r="K298" i="8"/>
  <c r="J298" i="8"/>
  <c r="I298" i="8"/>
  <c r="H298" i="8"/>
  <c r="L297" i="8"/>
  <c r="K297" i="8"/>
  <c r="J297" i="8"/>
  <c r="I297" i="8"/>
  <c r="H297" i="8"/>
  <c r="L296" i="8"/>
  <c r="K296" i="8"/>
  <c r="J296" i="8"/>
  <c r="I296" i="8"/>
  <c r="H296" i="8"/>
  <c r="L295" i="8"/>
  <c r="K295" i="8"/>
  <c r="J295" i="8"/>
  <c r="I295" i="8"/>
  <c r="H295" i="8"/>
  <c r="L294" i="8"/>
  <c r="K294" i="8"/>
  <c r="J294" i="8"/>
  <c r="I294" i="8"/>
  <c r="H294" i="8"/>
  <c r="L293" i="8"/>
  <c r="K293" i="8"/>
  <c r="J293" i="8"/>
  <c r="I293" i="8"/>
  <c r="H293" i="8"/>
  <c r="L292" i="8"/>
  <c r="K292" i="8"/>
  <c r="J292" i="8"/>
  <c r="I292" i="8"/>
  <c r="H292" i="8"/>
  <c r="L291" i="8"/>
  <c r="K291" i="8"/>
  <c r="J291" i="8"/>
  <c r="I291" i="8"/>
  <c r="H291" i="8"/>
  <c r="L290" i="8"/>
  <c r="K290" i="8"/>
  <c r="J290" i="8"/>
  <c r="I290" i="8"/>
  <c r="H290" i="8"/>
  <c r="L289" i="8"/>
  <c r="K289" i="8"/>
  <c r="J289" i="8"/>
  <c r="I289" i="8"/>
  <c r="H289" i="8"/>
  <c r="L288" i="8"/>
  <c r="K288" i="8"/>
  <c r="J288" i="8"/>
  <c r="I288" i="8"/>
  <c r="H288" i="8"/>
  <c r="L287" i="8"/>
  <c r="K287" i="8"/>
  <c r="J287" i="8"/>
  <c r="I287" i="8"/>
  <c r="H287" i="8"/>
  <c r="L286" i="8"/>
  <c r="K286" i="8"/>
  <c r="J286" i="8"/>
  <c r="I286" i="8"/>
  <c r="H286" i="8"/>
  <c r="L285" i="8"/>
  <c r="K285" i="8"/>
  <c r="J285" i="8"/>
  <c r="I285" i="8"/>
  <c r="H285" i="8"/>
  <c r="L284" i="8"/>
  <c r="K284" i="8"/>
  <c r="J284" i="8"/>
  <c r="I284" i="8"/>
  <c r="H284" i="8"/>
  <c r="L283" i="8"/>
  <c r="K283" i="8"/>
  <c r="J283" i="8"/>
  <c r="I283" i="8"/>
  <c r="H283" i="8"/>
  <c r="L282" i="8"/>
  <c r="K282" i="8"/>
  <c r="J282" i="8"/>
  <c r="I282" i="8"/>
  <c r="H282" i="8"/>
  <c r="L281" i="8"/>
  <c r="K281" i="8"/>
  <c r="J281" i="8"/>
  <c r="I281" i="8"/>
  <c r="H281" i="8"/>
  <c r="L280" i="8"/>
  <c r="K280" i="8"/>
  <c r="J280" i="8"/>
  <c r="I280" i="8"/>
  <c r="H280" i="8"/>
  <c r="L279" i="8"/>
  <c r="K279" i="8"/>
  <c r="J279" i="8"/>
  <c r="I279" i="8"/>
  <c r="H279" i="8"/>
  <c r="L278" i="8"/>
  <c r="K278" i="8"/>
  <c r="J278" i="8"/>
  <c r="I278" i="8"/>
  <c r="H278" i="8"/>
  <c r="L277" i="8"/>
  <c r="K277" i="8"/>
  <c r="J277" i="8"/>
  <c r="I277" i="8"/>
  <c r="H277" i="8"/>
  <c r="L276" i="8"/>
  <c r="K276" i="8"/>
  <c r="J276" i="8"/>
  <c r="I276" i="8"/>
  <c r="H276" i="8"/>
  <c r="L275" i="8"/>
  <c r="K275" i="8"/>
  <c r="J275" i="8"/>
  <c r="I275" i="8"/>
  <c r="H275" i="8"/>
  <c r="L274" i="8"/>
  <c r="K274" i="8"/>
  <c r="J274" i="8"/>
  <c r="I274" i="8"/>
  <c r="H274" i="8"/>
  <c r="L273" i="8"/>
  <c r="K273" i="8"/>
  <c r="J273" i="8"/>
  <c r="I273" i="8"/>
  <c r="H273" i="8"/>
  <c r="L272" i="8"/>
  <c r="K272" i="8"/>
  <c r="J272" i="8"/>
  <c r="I272" i="8"/>
  <c r="H272" i="8"/>
  <c r="L271" i="8"/>
  <c r="K271" i="8"/>
  <c r="J271" i="8"/>
  <c r="I271" i="8"/>
  <c r="H271" i="8"/>
  <c r="L270" i="8"/>
  <c r="K270" i="8"/>
  <c r="J270" i="8"/>
  <c r="I270" i="8"/>
  <c r="H270" i="8"/>
  <c r="L269" i="8"/>
  <c r="K269" i="8"/>
  <c r="J269" i="8"/>
  <c r="I269" i="8"/>
  <c r="H269" i="8"/>
  <c r="L268" i="8"/>
  <c r="K268" i="8"/>
  <c r="J268" i="8"/>
  <c r="I268" i="8"/>
  <c r="H268" i="8"/>
  <c r="L267" i="8"/>
  <c r="K267" i="8"/>
  <c r="J267" i="8"/>
  <c r="I267" i="8"/>
  <c r="H267" i="8"/>
  <c r="L266" i="8"/>
  <c r="K266" i="8"/>
  <c r="J266" i="8"/>
  <c r="I266" i="8"/>
  <c r="H266" i="8"/>
  <c r="L265" i="8"/>
  <c r="K265" i="8"/>
  <c r="J265" i="8"/>
  <c r="I265" i="8"/>
  <c r="H265" i="8"/>
  <c r="L264" i="8"/>
  <c r="K264" i="8"/>
  <c r="J264" i="8"/>
  <c r="I264" i="8"/>
  <c r="H264" i="8"/>
  <c r="L263" i="8"/>
  <c r="K263" i="8"/>
  <c r="J263" i="8"/>
  <c r="I263" i="8"/>
  <c r="H263" i="8"/>
  <c r="L262" i="8"/>
  <c r="K262" i="8"/>
  <c r="J262" i="8"/>
  <c r="I262" i="8"/>
  <c r="H262" i="8"/>
  <c r="L261" i="8"/>
  <c r="K261" i="8"/>
  <c r="J261" i="8"/>
  <c r="I261" i="8"/>
  <c r="H261" i="8"/>
  <c r="L260" i="8"/>
  <c r="K260" i="8"/>
  <c r="J260" i="8"/>
  <c r="I260" i="8"/>
  <c r="H260" i="8"/>
  <c r="L259" i="8"/>
  <c r="K259" i="8"/>
  <c r="J259" i="8"/>
  <c r="I259" i="8"/>
  <c r="H259" i="8"/>
  <c r="L258" i="8"/>
  <c r="K258" i="8"/>
  <c r="J258" i="8"/>
  <c r="I258" i="8"/>
  <c r="H258" i="8"/>
  <c r="L257" i="8"/>
  <c r="K257" i="8"/>
  <c r="J257" i="8"/>
  <c r="I257" i="8"/>
  <c r="H257" i="8"/>
  <c r="L256" i="8"/>
  <c r="K256" i="8"/>
  <c r="J256" i="8"/>
  <c r="I256" i="8"/>
  <c r="H256" i="8"/>
  <c r="L255" i="8"/>
  <c r="K255" i="8"/>
  <c r="J255" i="8"/>
  <c r="I255" i="8"/>
  <c r="H255" i="8"/>
  <c r="L254" i="8"/>
  <c r="K254" i="8"/>
  <c r="J254" i="8"/>
  <c r="I254" i="8"/>
  <c r="H254" i="8"/>
  <c r="L253" i="8"/>
  <c r="K253" i="8"/>
  <c r="J253" i="8"/>
  <c r="I253" i="8"/>
  <c r="H253" i="8"/>
  <c r="L252" i="8"/>
  <c r="K252" i="8"/>
  <c r="J252" i="8"/>
  <c r="I252" i="8"/>
  <c r="H252" i="8"/>
  <c r="L251" i="8"/>
  <c r="K251" i="8"/>
  <c r="J251" i="8"/>
  <c r="I251" i="8"/>
  <c r="H251" i="8"/>
  <c r="L250" i="8"/>
  <c r="K250" i="8"/>
  <c r="J250" i="8"/>
  <c r="I250" i="8"/>
  <c r="H250" i="8"/>
  <c r="L249" i="8"/>
  <c r="K249" i="8"/>
  <c r="J249" i="8"/>
  <c r="I249" i="8"/>
  <c r="H249" i="8"/>
  <c r="L248" i="8"/>
  <c r="K248" i="8"/>
  <c r="J248" i="8"/>
  <c r="I248" i="8"/>
  <c r="H248" i="8"/>
  <c r="L247" i="8"/>
  <c r="K247" i="8"/>
  <c r="J247" i="8"/>
  <c r="I247" i="8"/>
  <c r="H247" i="8"/>
  <c r="L246" i="8"/>
  <c r="K246" i="8"/>
  <c r="J246" i="8"/>
  <c r="I246" i="8"/>
  <c r="H246" i="8"/>
  <c r="L245" i="8"/>
  <c r="K245" i="8"/>
  <c r="J245" i="8"/>
  <c r="I245" i="8"/>
  <c r="H245" i="8"/>
  <c r="L244" i="8"/>
  <c r="K244" i="8"/>
  <c r="J244" i="8"/>
  <c r="I244" i="8"/>
  <c r="H244" i="8"/>
  <c r="L243" i="8"/>
  <c r="K243" i="8"/>
  <c r="J243" i="8"/>
  <c r="I243" i="8"/>
  <c r="H243" i="8"/>
  <c r="L242" i="8"/>
  <c r="K242" i="8"/>
  <c r="J242" i="8"/>
  <c r="I242" i="8"/>
  <c r="H242" i="8"/>
  <c r="L241" i="8"/>
  <c r="K241" i="8"/>
  <c r="J241" i="8"/>
  <c r="I241" i="8"/>
  <c r="H241" i="8"/>
  <c r="L240" i="8"/>
  <c r="K240" i="8"/>
  <c r="J240" i="8"/>
  <c r="I240" i="8"/>
  <c r="H240" i="8"/>
  <c r="L239" i="8"/>
  <c r="K239" i="8"/>
  <c r="J239" i="8"/>
  <c r="I239" i="8"/>
  <c r="H239" i="8"/>
  <c r="L238" i="8"/>
  <c r="K238" i="8"/>
  <c r="J238" i="8"/>
  <c r="I238" i="8"/>
  <c r="H238" i="8"/>
  <c r="L237" i="8"/>
  <c r="K237" i="8"/>
  <c r="J237" i="8"/>
  <c r="I237" i="8"/>
  <c r="H237" i="8"/>
  <c r="L236" i="8"/>
  <c r="K236" i="8"/>
  <c r="J236" i="8"/>
  <c r="I236" i="8"/>
  <c r="H236" i="8"/>
  <c r="L235" i="8"/>
  <c r="K235" i="8"/>
  <c r="J235" i="8"/>
  <c r="I235" i="8"/>
  <c r="H235" i="8"/>
  <c r="L234" i="8"/>
  <c r="K234" i="8"/>
  <c r="J234" i="8"/>
  <c r="I234" i="8"/>
  <c r="H234" i="8"/>
  <c r="L233" i="8"/>
  <c r="K233" i="8"/>
  <c r="J233" i="8"/>
  <c r="I233" i="8"/>
  <c r="H233" i="8"/>
  <c r="L232" i="8"/>
  <c r="K232" i="8"/>
  <c r="J232" i="8"/>
  <c r="I232" i="8"/>
  <c r="H232" i="8"/>
  <c r="L231" i="8"/>
  <c r="K231" i="8"/>
  <c r="J231" i="8"/>
  <c r="I231" i="8"/>
  <c r="H231" i="8"/>
  <c r="L230" i="8"/>
  <c r="K230" i="8"/>
  <c r="J230" i="8"/>
  <c r="I230" i="8"/>
  <c r="H230" i="8"/>
  <c r="L229" i="8"/>
  <c r="K229" i="8"/>
  <c r="J229" i="8"/>
  <c r="I229" i="8"/>
  <c r="H229" i="8"/>
  <c r="L228" i="8"/>
  <c r="K228" i="8"/>
  <c r="J228" i="8"/>
  <c r="I228" i="8"/>
  <c r="H228" i="8"/>
  <c r="L227" i="8"/>
  <c r="K227" i="8"/>
  <c r="J227" i="8"/>
  <c r="I227" i="8"/>
  <c r="H227" i="8"/>
  <c r="L226" i="8"/>
  <c r="K226" i="8"/>
  <c r="J226" i="8"/>
  <c r="I226" i="8"/>
  <c r="H226" i="8"/>
  <c r="L225" i="8"/>
  <c r="K225" i="8"/>
  <c r="J225" i="8"/>
  <c r="I225" i="8"/>
  <c r="H225" i="8"/>
  <c r="L224" i="8"/>
  <c r="K224" i="8"/>
  <c r="J224" i="8"/>
  <c r="I224" i="8"/>
  <c r="H224" i="8"/>
  <c r="L223" i="8"/>
  <c r="K223" i="8"/>
  <c r="J223" i="8"/>
  <c r="I223" i="8"/>
  <c r="H223" i="8"/>
  <c r="L222" i="8"/>
  <c r="K222" i="8"/>
  <c r="J222" i="8"/>
  <c r="I222" i="8"/>
  <c r="H222" i="8"/>
  <c r="L221" i="8"/>
  <c r="K221" i="8"/>
  <c r="J221" i="8"/>
  <c r="I221" i="8"/>
  <c r="H221" i="8"/>
  <c r="L220" i="8"/>
  <c r="K220" i="8"/>
  <c r="J220" i="8"/>
  <c r="I220" i="8"/>
  <c r="H220" i="8"/>
  <c r="L219" i="8"/>
  <c r="K219" i="8"/>
  <c r="J219" i="8"/>
  <c r="I219" i="8"/>
  <c r="H219" i="8"/>
  <c r="L218" i="8"/>
  <c r="K218" i="8"/>
  <c r="J218" i="8"/>
  <c r="I218" i="8"/>
  <c r="H218" i="8"/>
  <c r="L217" i="8"/>
  <c r="K217" i="8"/>
  <c r="J217" i="8"/>
  <c r="I217" i="8"/>
  <c r="H217" i="8"/>
  <c r="L216" i="8"/>
  <c r="K216" i="8"/>
  <c r="J216" i="8"/>
  <c r="I216" i="8"/>
  <c r="H216" i="8"/>
  <c r="L215" i="8"/>
  <c r="K215" i="8"/>
  <c r="J215" i="8"/>
  <c r="I215" i="8"/>
  <c r="H215" i="8"/>
  <c r="L214" i="8"/>
  <c r="K214" i="8"/>
  <c r="J214" i="8"/>
  <c r="I214" i="8"/>
  <c r="H214" i="8"/>
  <c r="L213" i="8"/>
  <c r="K213" i="8"/>
  <c r="J213" i="8"/>
  <c r="I213" i="8"/>
  <c r="H213" i="8"/>
  <c r="L212" i="8"/>
  <c r="K212" i="8"/>
  <c r="J212" i="8"/>
  <c r="I212" i="8"/>
  <c r="H212" i="8"/>
  <c r="L211" i="8"/>
  <c r="K211" i="8"/>
  <c r="J211" i="8"/>
  <c r="I211" i="8"/>
  <c r="H211" i="8"/>
  <c r="L210" i="8"/>
  <c r="K210" i="8"/>
  <c r="J210" i="8"/>
  <c r="I210" i="8"/>
  <c r="H210" i="8"/>
  <c r="L209" i="8"/>
  <c r="K209" i="8"/>
  <c r="J209" i="8"/>
  <c r="I209" i="8"/>
  <c r="H209" i="8"/>
  <c r="L208" i="8"/>
  <c r="K208" i="8"/>
  <c r="J208" i="8"/>
  <c r="I208" i="8"/>
  <c r="H208" i="8"/>
  <c r="L207" i="8"/>
  <c r="K207" i="8"/>
  <c r="J207" i="8"/>
  <c r="I207" i="8"/>
  <c r="H207" i="8"/>
  <c r="L206" i="8"/>
  <c r="K206" i="8"/>
  <c r="J206" i="8"/>
  <c r="I206" i="8"/>
  <c r="H206" i="8"/>
  <c r="L205" i="8"/>
  <c r="K205" i="8"/>
  <c r="J205" i="8"/>
  <c r="I205" i="8"/>
  <c r="H205" i="8"/>
  <c r="L204" i="8"/>
  <c r="K204" i="8"/>
  <c r="J204" i="8"/>
  <c r="I204" i="8"/>
  <c r="H204" i="8"/>
  <c r="L203" i="8"/>
  <c r="K203" i="8"/>
  <c r="J203" i="8"/>
  <c r="I203" i="8"/>
  <c r="H203" i="8"/>
  <c r="L202" i="8"/>
  <c r="K202" i="8"/>
  <c r="J202" i="8"/>
  <c r="I202" i="8"/>
  <c r="H202" i="8"/>
  <c r="L201" i="8"/>
  <c r="K201" i="8"/>
  <c r="J201" i="8"/>
  <c r="I201" i="8"/>
  <c r="H201" i="8"/>
  <c r="L200" i="8"/>
  <c r="K200" i="8"/>
  <c r="J200" i="8"/>
  <c r="I200" i="8"/>
  <c r="H200" i="8"/>
  <c r="L199" i="8"/>
  <c r="K199" i="8"/>
  <c r="J199" i="8"/>
  <c r="I199" i="8"/>
  <c r="H199" i="8"/>
  <c r="L198" i="8"/>
  <c r="K198" i="8"/>
  <c r="J198" i="8"/>
  <c r="I198" i="8"/>
  <c r="H198" i="8"/>
  <c r="L197" i="8"/>
  <c r="K197" i="8"/>
  <c r="J197" i="8"/>
  <c r="I197" i="8"/>
  <c r="H197" i="8"/>
  <c r="L196" i="8"/>
  <c r="K196" i="8"/>
  <c r="J196" i="8"/>
  <c r="I196" i="8"/>
  <c r="H196" i="8"/>
  <c r="L195" i="8"/>
  <c r="K195" i="8"/>
  <c r="J195" i="8"/>
  <c r="I195" i="8"/>
  <c r="H195" i="8"/>
  <c r="L194" i="8"/>
  <c r="K194" i="8"/>
  <c r="J194" i="8"/>
  <c r="I194" i="8"/>
  <c r="H194" i="8"/>
  <c r="L193" i="8"/>
  <c r="K193" i="8"/>
  <c r="J193" i="8"/>
  <c r="I193" i="8"/>
  <c r="H193" i="8"/>
  <c r="L192" i="8"/>
  <c r="K192" i="8"/>
  <c r="J192" i="8"/>
  <c r="I192" i="8"/>
  <c r="H192" i="8"/>
  <c r="L191" i="8"/>
  <c r="K191" i="8"/>
  <c r="J191" i="8"/>
  <c r="I191" i="8"/>
  <c r="H191" i="8"/>
  <c r="L190" i="8"/>
  <c r="K190" i="8"/>
  <c r="J190" i="8"/>
  <c r="I190" i="8"/>
  <c r="H190" i="8"/>
  <c r="L189" i="8"/>
  <c r="K189" i="8"/>
  <c r="J189" i="8"/>
  <c r="I189" i="8"/>
  <c r="H189" i="8"/>
  <c r="L188" i="8"/>
  <c r="K188" i="8"/>
  <c r="J188" i="8"/>
  <c r="I188" i="8"/>
  <c r="H188" i="8"/>
  <c r="L187" i="8"/>
  <c r="K187" i="8"/>
  <c r="J187" i="8"/>
  <c r="I187" i="8"/>
  <c r="H187" i="8"/>
  <c r="L186" i="8"/>
  <c r="K186" i="8"/>
  <c r="J186" i="8"/>
  <c r="I186" i="8"/>
  <c r="H186" i="8"/>
  <c r="L185" i="8"/>
  <c r="K185" i="8"/>
  <c r="J185" i="8"/>
  <c r="I185" i="8"/>
  <c r="H185" i="8"/>
  <c r="L184" i="8"/>
  <c r="K184" i="8"/>
  <c r="J184" i="8"/>
  <c r="I184" i="8"/>
  <c r="H184" i="8"/>
  <c r="L183" i="8"/>
  <c r="K183" i="8"/>
  <c r="J183" i="8"/>
  <c r="I183" i="8"/>
  <c r="H183" i="8"/>
  <c r="L182" i="8"/>
  <c r="K182" i="8"/>
  <c r="J182" i="8"/>
  <c r="I182" i="8"/>
  <c r="H182" i="8"/>
  <c r="L181" i="8"/>
  <c r="K181" i="8"/>
  <c r="J181" i="8"/>
  <c r="I181" i="8"/>
  <c r="H181" i="8"/>
  <c r="L180" i="8"/>
  <c r="K180" i="8"/>
  <c r="J180" i="8"/>
  <c r="I180" i="8"/>
  <c r="H180" i="8"/>
  <c r="L179" i="8"/>
  <c r="K179" i="8"/>
  <c r="J179" i="8"/>
  <c r="I179" i="8"/>
  <c r="H179" i="8"/>
  <c r="L178" i="8"/>
  <c r="K178" i="8"/>
  <c r="J178" i="8"/>
  <c r="I178" i="8"/>
  <c r="H178" i="8"/>
  <c r="L177" i="8"/>
  <c r="K177" i="8"/>
  <c r="J177" i="8"/>
  <c r="I177" i="8"/>
  <c r="H177" i="8"/>
  <c r="L176" i="8"/>
  <c r="K176" i="8"/>
  <c r="J176" i="8"/>
  <c r="I176" i="8"/>
  <c r="H176" i="8"/>
  <c r="L175" i="8"/>
  <c r="K175" i="8"/>
  <c r="J175" i="8"/>
  <c r="I175" i="8"/>
  <c r="H175" i="8"/>
  <c r="L174" i="8"/>
  <c r="K174" i="8"/>
  <c r="J174" i="8"/>
  <c r="I174" i="8"/>
  <c r="H174" i="8"/>
  <c r="L173" i="8"/>
  <c r="K173" i="8"/>
  <c r="J173" i="8"/>
  <c r="I173" i="8"/>
  <c r="H173" i="8"/>
  <c r="L172" i="8"/>
  <c r="K172" i="8"/>
  <c r="J172" i="8"/>
  <c r="I172" i="8"/>
  <c r="H172" i="8"/>
  <c r="L171" i="8"/>
  <c r="K171" i="8"/>
  <c r="J171" i="8"/>
  <c r="I171" i="8"/>
  <c r="H171" i="8"/>
  <c r="L170" i="8"/>
  <c r="K170" i="8"/>
  <c r="J170" i="8"/>
  <c r="I170" i="8"/>
  <c r="H170" i="8"/>
  <c r="L169" i="8"/>
  <c r="K169" i="8"/>
  <c r="J169" i="8"/>
  <c r="I169" i="8"/>
  <c r="H169" i="8"/>
  <c r="L168" i="8"/>
  <c r="K168" i="8"/>
  <c r="J168" i="8"/>
  <c r="I168" i="8"/>
  <c r="H168" i="8"/>
  <c r="L167" i="8"/>
  <c r="K167" i="8"/>
  <c r="J167" i="8"/>
  <c r="I167" i="8"/>
  <c r="H167" i="8"/>
  <c r="L166" i="8"/>
  <c r="K166" i="8"/>
  <c r="J166" i="8"/>
  <c r="I166" i="8"/>
  <c r="H166" i="8"/>
  <c r="L165" i="8"/>
  <c r="K165" i="8"/>
  <c r="J165" i="8"/>
  <c r="I165" i="8"/>
  <c r="H165" i="8"/>
  <c r="L164" i="8"/>
  <c r="K164" i="8"/>
  <c r="J164" i="8"/>
  <c r="I164" i="8"/>
  <c r="H164" i="8"/>
  <c r="L163" i="8"/>
  <c r="K163" i="8"/>
  <c r="J163" i="8"/>
  <c r="I163" i="8"/>
  <c r="H163" i="8"/>
  <c r="L162" i="8"/>
  <c r="K162" i="8"/>
  <c r="J162" i="8"/>
  <c r="I162" i="8"/>
  <c r="H162" i="8"/>
  <c r="L161" i="8"/>
  <c r="K161" i="8"/>
  <c r="J161" i="8"/>
  <c r="I161" i="8"/>
  <c r="H161" i="8"/>
  <c r="L160" i="8"/>
  <c r="K160" i="8"/>
  <c r="J160" i="8"/>
  <c r="I160" i="8"/>
  <c r="H160" i="8"/>
  <c r="L159" i="8"/>
  <c r="K159" i="8"/>
  <c r="J159" i="8"/>
  <c r="I159" i="8"/>
  <c r="H159" i="8"/>
  <c r="L158" i="8"/>
  <c r="K158" i="8"/>
  <c r="J158" i="8"/>
  <c r="I158" i="8"/>
  <c r="H158" i="8"/>
  <c r="L157" i="8"/>
  <c r="K157" i="8"/>
  <c r="J157" i="8"/>
  <c r="I157" i="8"/>
  <c r="H157" i="8"/>
  <c r="L156" i="8"/>
  <c r="K156" i="8"/>
  <c r="J156" i="8"/>
  <c r="I156" i="8"/>
  <c r="H156" i="8"/>
  <c r="L155" i="8"/>
  <c r="K155" i="8"/>
  <c r="J155" i="8"/>
  <c r="I155" i="8"/>
  <c r="H155" i="8"/>
  <c r="L154" i="8"/>
  <c r="K154" i="8"/>
  <c r="J154" i="8"/>
  <c r="I154" i="8"/>
  <c r="H154" i="8"/>
  <c r="L153" i="8"/>
  <c r="K153" i="8"/>
  <c r="J153" i="8"/>
  <c r="I153" i="8"/>
  <c r="H153" i="8"/>
  <c r="L152" i="8"/>
  <c r="K152" i="8"/>
  <c r="J152" i="8"/>
  <c r="I152" i="8"/>
  <c r="H152" i="8"/>
  <c r="L151" i="8"/>
  <c r="K151" i="8"/>
  <c r="J151" i="8"/>
  <c r="I151" i="8"/>
  <c r="H151" i="8"/>
  <c r="L150" i="8"/>
  <c r="K150" i="8"/>
  <c r="J150" i="8"/>
  <c r="I150" i="8"/>
  <c r="H150" i="8"/>
  <c r="L149" i="8"/>
  <c r="K149" i="8"/>
  <c r="J149" i="8"/>
  <c r="I149" i="8"/>
  <c r="H149" i="8"/>
  <c r="L148" i="8"/>
  <c r="K148" i="8"/>
  <c r="J148" i="8"/>
  <c r="I148" i="8"/>
  <c r="H148" i="8"/>
  <c r="L147" i="8"/>
  <c r="K147" i="8"/>
  <c r="J147" i="8"/>
  <c r="I147" i="8"/>
  <c r="H147" i="8"/>
  <c r="L146" i="8"/>
  <c r="K146" i="8"/>
  <c r="J146" i="8"/>
  <c r="I146" i="8"/>
  <c r="H146" i="8"/>
  <c r="L145" i="8"/>
  <c r="K145" i="8"/>
  <c r="J145" i="8"/>
  <c r="I145" i="8"/>
  <c r="H145" i="8"/>
  <c r="L144" i="8"/>
  <c r="K144" i="8"/>
  <c r="J144" i="8"/>
  <c r="I144" i="8"/>
  <c r="H144" i="8"/>
  <c r="L143" i="8"/>
  <c r="K143" i="8"/>
  <c r="J143" i="8"/>
  <c r="I143" i="8"/>
  <c r="H143" i="8"/>
  <c r="L142" i="8"/>
  <c r="K142" i="8"/>
  <c r="J142" i="8"/>
  <c r="I142" i="8"/>
  <c r="H142" i="8"/>
  <c r="L141" i="8"/>
  <c r="K141" i="8"/>
  <c r="J141" i="8"/>
  <c r="I141" i="8"/>
  <c r="H141" i="8"/>
  <c r="L140" i="8"/>
  <c r="K140" i="8"/>
  <c r="J140" i="8"/>
  <c r="I140" i="8"/>
  <c r="H140" i="8"/>
  <c r="L139" i="8"/>
  <c r="K139" i="8"/>
  <c r="J139" i="8"/>
  <c r="I139" i="8"/>
  <c r="H139" i="8"/>
  <c r="L138" i="8"/>
  <c r="K138" i="8"/>
  <c r="J138" i="8"/>
  <c r="I138" i="8"/>
  <c r="H138" i="8"/>
  <c r="L137" i="8"/>
  <c r="K137" i="8"/>
  <c r="J137" i="8"/>
  <c r="I137" i="8"/>
  <c r="H137" i="8"/>
  <c r="L136" i="8"/>
  <c r="K136" i="8"/>
  <c r="J136" i="8"/>
  <c r="I136" i="8"/>
  <c r="H136" i="8"/>
  <c r="L135" i="8"/>
  <c r="K135" i="8"/>
  <c r="J135" i="8"/>
  <c r="I135" i="8"/>
  <c r="H135" i="8"/>
  <c r="L134" i="8"/>
  <c r="K134" i="8"/>
  <c r="J134" i="8"/>
  <c r="I134" i="8"/>
  <c r="H134" i="8"/>
  <c r="L133" i="8"/>
  <c r="K133" i="8"/>
  <c r="J133" i="8"/>
  <c r="I133" i="8"/>
  <c r="H133" i="8"/>
  <c r="L132" i="8"/>
  <c r="K132" i="8"/>
  <c r="J132" i="8"/>
  <c r="I132" i="8"/>
  <c r="H132" i="8"/>
  <c r="L131" i="8"/>
  <c r="K131" i="8"/>
  <c r="J131" i="8"/>
  <c r="I131" i="8"/>
  <c r="H131" i="8"/>
  <c r="L130" i="8"/>
  <c r="K130" i="8"/>
  <c r="J130" i="8"/>
  <c r="I130" i="8"/>
  <c r="H130" i="8"/>
  <c r="L129" i="8"/>
  <c r="K129" i="8"/>
  <c r="J129" i="8"/>
  <c r="I129" i="8"/>
  <c r="H129" i="8"/>
  <c r="L128" i="8"/>
  <c r="K128" i="8"/>
  <c r="J128" i="8"/>
  <c r="I128" i="8"/>
  <c r="H128" i="8"/>
  <c r="L127" i="8"/>
  <c r="K127" i="8"/>
  <c r="J127" i="8"/>
  <c r="I127" i="8"/>
  <c r="H127" i="8"/>
  <c r="L126" i="8"/>
  <c r="K126" i="8"/>
  <c r="J126" i="8"/>
  <c r="I126" i="8"/>
  <c r="H126" i="8"/>
  <c r="L125" i="8"/>
  <c r="K125" i="8"/>
  <c r="J125" i="8"/>
  <c r="I125" i="8"/>
  <c r="H125" i="8"/>
  <c r="L124" i="8"/>
  <c r="K124" i="8"/>
  <c r="J124" i="8"/>
  <c r="I124" i="8"/>
  <c r="H124" i="8"/>
  <c r="L123" i="8"/>
  <c r="K123" i="8"/>
  <c r="J123" i="8"/>
  <c r="I123" i="8"/>
  <c r="H123" i="8"/>
  <c r="L122" i="8"/>
  <c r="K122" i="8"/>
  <c r="J122" i="8"/>
  <c r="I122" i="8"/>
  <c r="H122" i="8"/>
  <c r="L121" i="8"/>
  <c r="K121" i="8"/>
  <c r="J121" i="8"/>
  <c r="I121" i="8"/>
  <c r="H121" i="8"/>
  <c r="L120" i="8"/>
  <c r="K120" i="8"/>
  <c r="J120" i="8"/>
  <c r="I120" i="8"/>
  <c r="H120" i="8"/>
  <c r="L119" i="8"/>
  <c r="K119" i="8"/>
  <c r="J119" i="8"/>
  <c r="I119" i="8"/>
  <c r="H119" i="8"/>
  <c r="L118" i="8"/>
  <c r="K118" i="8"/>
  <c r="J118" i="8"/>
  <c r="I118" i="8"/>
  <c r="H118" i="8"/>
  <c r="L117" i="8"/>
  <c r="K117" i="8"/>
  <c r="J117" i="8"/>
  <c r="I117" i="8"/>
  <c r="H117" i="8"/>
  <c r="L116" i="8"/>
  <c r="K116" i="8"/>
  <c r="J116" i="8"/>
  <c r="I116" i="8"/>
  <c r="H116" i="8"/>
  <c r="L115" i="8"/>
  <c r="K115" i="8"/>
  <c r="J115" i="8"/>
  <c r="I115" i="8"/>
  <c r="H115" i="8"/>
  <c r="L114" i="8"/>
  <c r="K114" i="8"/>
  <c r="J114" i="8"/>
  <c r="I114" i="8"/>
  <c r="H114" i="8"/>
  <c r="L113" i="8"/>
  <c r="K113" i="8"/>
  <c r="J113" i="8"/>
  <c r="I113" i="8"/>
  <c r="H113" i="8"/>
  <c r="L112" i="8"/>
  <c r="K112" i="8"/>
  <c r="J112" i="8"/>
  <c r="I112" i="8"/>
  <c r="H112" i="8"/>
  <c r="L111" i="8"/>
  <c r="K111" i="8"/>
  <c r="J111" i="8"/>
  <c r="I111" i="8"/>
  <c r="H111" i="8"/>
  <c r="L110" i="8"/>
  <c r="K110" i="8"/>
  <c r="J110" i="8"/>
  <c r="I110" i="8"/>
  <c r="H110" i="8"/>
  <c r="L109" i="8"/>
  <c r="K109" i="8"/>
  <c r="J109" i="8"/>
  <c r="I109" i="8"/>
  <c r="H109" i="8"/>
  <c r="L108" i="8"/>
  <c r="K108" i="8"/>
  <c r="J108" i="8"/>
  <c r="I108" i="8"/>
  <c r="H108" i="8"/>
  <c r="L107" i="8"/>
  <c r="K107" i="8"/>
  <c r="J107" i="8"/>
  <c r="I107" i="8"/>
  <c r="H107" i="8"/>
  <c r="L106" i="8"/>
  <c r="K106" i="8"/>
  <c r="J106" i="8"/>
  <c r="I106" i="8"/>
  <c r="H106" i="8"/>
  <c r="L105" i="8"/>
  <c r="K105" i="8"/>
  <c r="J105" i="8"/>
  <c r="I105" i="8"/>
  <c r="H105" i="8"/>
  <c r="L104" i="8"/>
  <c r="K104" i="8"/>
  <c r="J104" i="8"/>
  <c r="I104" i="8"/>
  <c r="H104" i="8"/>
  <c r="L103" i="8"/>
  <c r="K103" i="8"/>
  <c r="J103" i="8"/>
  <c r="I103" i="8"/>
  <c r="H103" i="8"/>
  <c r="L102" i="8"/>
  <c r="K102" i="8"/>
  <c r="J102" i="8"/>
  <c r="I102" i="8"/>
  <c r="H102" i="8"/>
  <c r="L101" i="8"/>
  <c r="K101" i="8"/>
  <c r="J101" i="8"/>
  <c r="I101" i="8"/>
  <c r="H101" i="8"/>
  <c r="L100" i="8"/>
  <c r="K100" i="8"/>
  <c r="J100" i="8"/>
  <c r="I100" i="8"/>
  <c r="H100" i="8"/>
  <c r="L99" i="8"/>
  <c r="K99" i="8"/>
  <c r="J99" i="8"/>
  <c r="I99" i="8"/>
  <c r="H99" i="8"/>
  <c r="L98" i="8"/>
  <c r="K98" i="8"/>
  <c r="J98" i="8"/>
  <c r="I98" i="8"/>
  <c r="H98" i="8"/>
  <c r="L97" i="8"/>
  <c r="K97" i="8"/>
  <c r="J97" i="8"/>
  <c r="I97" i="8"/>
  <c r="H97" i="8"/>
  <c r="L96" i="8"/>
  <c r="K96" i="8"/>
  <c r="J96" i="8"/>
  <c r="I96" i="8"/>
  <c r="H96" i="8"/>
  <c r="L95" i="8"/>
  <c r="K95" i="8"/>
  <c r="J95" i="8"/>
  <c r="I95" i="8"/>
  <c r="H95" i="8"/>
  <c r="L94" i="8"/>
  <c r="K94" i="8"/>
  <c r="J94" i="8"/>
  <c r="I94" i="8"/>
  <c r="H94" i="8"/>
  <c r="L93" i="8"/>
  <c r="K93" i="8"/>
  <c r="J93" i="8"/>
  <c r="I93" i="8"/>
  <c r="H93" i="8"/>
  <c r="L92" i="8"/>
  <c r="K92" i="8"/>
  <c r="J92" i="8"/>
  <c r="I92" i="8"/>
  <c r="H92" i="8"/>
  <c r="L91" i="8"/>
  <c r="K91" i="8"/>
  <c r="J91" i="8"/>
  <c r="I91" i="8"/>
  <c r="H91" i="8"/>
  <c r="L90" i="8"/>
  <c r="K90" i="8"/>
  <c r="J90" i="8"/>
  <c r="I90" i="8"/>
  <c r="H90" i="8"/>
  <c r="L89" i="8"/>
  <c r="K89" i="8"/>
  <c r="J89" i="8"/>
  <c r="I89" i="8"/>
  <c r="H89" i="8"/>
  <c r="L88" i="8"/>
  <c r="K88" i="8"/>
  <c r="J88" i="8"/>
  <c r="I88" i="8"/>
  <c r="H88" i="8"/>
  <c r="L87" i="8"/>
  <c r="K87" i="8"/>
  <c r="J87" i="8"/>
  <c r="I87" i="8"/>
  <c r="H87" i="8"/>
  <c r="L86" i="8"/>
  <c r="K86" i="8"/>
  <c r="J86" i="8"/>
  <c r="I86" i="8"/>
  <c r="H86" i="8"/>
  <c r="L85" i="8"/>
  <c r="K85" i="8"/>
  <c r="J85" i="8"/>
  <c r="I85" i="8"/>
  <c r="H85" i="8"/>
  <c r="L84" i="8"/>
  <c r="K84" i="8"/>
  <c r="J84" i="8"/>
  <c r="I84" i="8"/>
  <c r="H84" i="8"/>
  <c r="L83" i="8"/>
  <c r="K83" i="8"/>
  <c r="J83" i="8"/>
  <c r="I83" i="8"/>
  <c r="H83" i="8"/>
  <c r="L82" i="8"/>
  <c r="K82" i="8"/>
  <c r="J82" i="8"/>
  <c r="I82" i="8"/>
  <c r="H82" i="8"/>
  <c r="L81" i="8"/>
  <c r="K81" i="8"/>
  <c r="J81" i="8"/>
  <c r="I81" i="8"/>
  <c r="H81" i="8"/>
  <c r="L80" i="8"/>
  <c r="K80" i="8"/>
  <c r="J80" i="8"/>
  <c r="I80" i="8"/>
  <c r="H80" i="8"/>
  <c r="L79" i="8"/>
  <c r="K79" i="8"/>
  <c r="J79" i="8"/>
  <c r="I79" i="8"/>
  <c r="H79" i="8"/>
  <c r="L78" i="8"/>
  <c r="K78" i="8"/>
  <c r="J78" i="8"/>
  <c r="I78" i="8"/>
  <c r="H78" i="8"/>
  <c r="L77" i="8"/>
  <c r="K77" i="8"/>
  <c r="J77" i="8"/>
  <c r="I77" i="8"/>
  <c r="H77" i="8"/>
  <c r="L76" i="8"/>
  <c r="K76" i="8"/>
  <c r="J76" i="8"/>
  <c r="I76" i="8"/>
  <c r="H76" i="8"/>
  <c r="L75" i="8"/>
  <c r="K75" i="8"/>
  <c r="J75" i="8"/>
  <c r="I75" i="8"/>
  <c r="H75" i="8"/>
  <c r="L74" i="8"/>
  <c r="K74" i="8"/>
  <c r="J74" i="8"/>
  <c r="I74" i="8"/>
  <c r="H74" i="8"/>
  <c r="L73" i="8"/>
  <c r="K73" i="8"/>
  <c r="J73" i="8"/>
  <c r="I73" i="8"/>
  <c r="H73" i="8"/>
  <c r="L72" i="8"/>
  <c r="K72" i="8"/>
  <c r="J72" i="8"/>
  <c r="I72" i="8"/>
  <c r="H72" i="8"/>
  <c r="L71" i="8"/>
  <c r="K71" i="8"/>
  <c r="J71" i="8"/>
  <c r="I71" i="8"/>
  <c r="H71" i="8"/>
  <c r="L70" i="8"/>
  <c r="K70" i="8"/>
  <c r="J70" i="8"/>
  <c r="I70" i="8"/>
  <c r="H70" i="8"/>
  <c r="L69" i="8"/>
  <c r="K69" i="8"/>
  <c r="J69" i="8"/>
  <c r="I69" i="8"/>
  <c r="H69" i="8"/>
  <c r="L68" i="8"/>
  <c r="K68" i="8"/>
  <c r="J68" i="8"/>
  <c r="I68" i="8"/>
  <c r="H68" i="8"/>
  <c r="L67" i="8"/>
  <c r="K67" i="8"/>
  <c r="J67" i="8"/>
  <c r="I67" i="8"/>
  <c r="H67" i="8"/>
  <c r="L66" i="8"/>
  <c r="K66" i="8"/>
  <c r="J66" i="8"/>
  <c r="I66" i="8"/>
  <c r="H66" i="8"/>
  <c r="L65" i="8"/>
  <c r="K65" i="8"/>
  <c r="J65" i="8"/>
  <c r="I65" i="8"/>
  <c r="H65" i="8"/>
  <c r="L64" i="8"/>
  <c r="K64" i="8"/>
  <c r="J64" i="8"/>
  <c r="I64" i="8"/>
  <c r="H64" i="8"/>
  <c r="L63" i="8"/>
  <c r="K63" i="8"/>
  <c r="J63" i="8"/>
  <c r="I63" i="8"/>
  <c r="H63" i="8"/>
  <c r="L62" i="8"/>
  <c r="K62" i="8"/>
  <c r="J62" i="8"/>
  <c r="I62" i="8"/>
  <c r="H62" i="8"/>
  <c r="L61" i="8"/>
  <c r="K61" i="8"/>
  <c r="J61" i="8"/>
  <c r="I61" i="8"/>
  <c r="H61" i="8"/>
  <c r="L60" i="8"/>
  <c r="K60" i="8"/>
  <c r="J60" i="8"/>
  <c r="I60" i="8"/>
  <c r="H60" i="8"/>
  <c r="L59" i="8"/>
  <c r="K59" i="8"/>
  <c r="J59" i="8"/>
  <c r="I59" i="8"/>
  <c r="H59" i="8"/>
  <c r="L58" i="8"/>
  <c r="K58" i="8"/>
  <c r="J58" i="8"/>
  <c r="I58" i="8"/>
  <c r="H58" i="8"/>
  <c r="L57" i="8"/>
  <c r="K57" i="8"/>
  <c r="J57" i="8"/>
  <c r="I57" i="8"/>
  <c r="H57" i="8"/>
  <c r="L56" i="8"/>
  <c r="K56" i="8"/>
  <c r="J56" i="8"/>
  <c r="I56" i="8"/>
  <c r="H56" i="8"/>
  <c r="L55" i="8"/>
  <c r="K55" i="8"/>
  <c r="J55" i="8"/>
  <c r="I55" i="8"/>
  <c r="H55" i="8"/>
  <c r="L54" i="8"/>
  <c r="K54" i="8"/>
  <c r="J54" i="8"/>
  <c r="I54" i="8"/>
  <c r="H54" i="8"/>
  <c r="L53" i="8"/>
  <c r="K53" i="8"/>
  <c r="J53" i="8"/>
  <c r="I53" i="8"/>
  <c r="H53" i="8"/>
  <c r="L52" i="8"/>
  <c r="K52" i="8"/>
  <c r="J52" i="8"/>
  <c r="I52" i="8"/>
  <c r="H52" i="8"/>
  <c r="L51" i="8"/>
  <c r="K51" i="8"/>
  <c r="J51" i="8"/>
  <c r="I51" i="8"/>
  <c r="H51" i="8"/>
  <c r="L50" i="8"/>
  <c r="K50" i="8"/>
  <c r="J50" i="8"/>
  <c r="I50" i="8"/>
  <c r="H50" i="8"/>
  <c r="L49" i="8"/>
  <c r="K49" i="8"/>
  <c r="J49" i="8"/>
  <c r="I49" i="8"/>
  <c r="H49" i="8"/>
  <c r="L48" i="8"/>
  <c r="K48" i="8"/>
  <c r="J48" i="8"/>
  <c r="I48" i="8"/>
  <c r="H48" i="8"/>
  <c r="L47" i="8"/>
  <c r="K47" i="8"/>
  <c r="J47" i="8"/>
  <c r="I47" i="8"/>
  <c r="H47" i="8"/>
  <c r="L46" i="8"/>
  <c r="K46" i="8"/>
  <c r="J46" i="8"/>
  <c r="I46" i="8"/>
  <c r="H46" i="8"/>
  <c r="L45" i="8"/>
  <c r="K45" i="8"/>
  <c r="J45" i="8"/>
  <c r="I45" i="8"/>
  <c r="H45" i="8"/>
  <c r="L44" i="8"/>
  <c r="K44" i="8"/>
  <c r="J44" i="8"/>
  <c r="I44" i="8"/>
  <c r="H44" i="8"/>
  <c r="L43" i="8"/>
  <c r="K43" i="8"/>
  <c r="J43" i="8"/>
  <c r="I43" i="8"/>
  <c r="H43" i="8"/>
  <c r="L42" i="8"/>
  <c r="K42" i="8"/>
  <c r="J42" i="8"/>
  <c r="I42" i="8"/>
  <c r="H42" i="8"/>
  <c r="L41" i="8"/>
  <c r="K41" i="8"/>
  <c r="J41" i="8"/>
  <c r="I41" i="8"/>
  <c r="H41" i="8"/>
  <c r="L40" i="8"/>
  <c r="K40" i="8"/>
  <c r="J40" i="8"/>
  <c r="I40" i="8"/>
  <c r="H40" i="8"/>
  <c r="L39" i="8"/>
  <c r="K39" i="8"/>
  <c r="J39" i="8"/>
  <c r="I39" i="8"/>
  <c r="H39" i="8"/>
  <c r="L38" i="8"/>
  <c r="K38" i="8"/>
  <c r="J38" i="8"/>
  <c r="I38" i="8"/>
  <c r="H38" i="8"/>
  <c r="L37" i="8"/>
  <c r="K37" i="8"/>
  <c r="J37" i="8"/>
  <c r="I37" i="8"/>
  <c r="H37" i="8"/>
  <c r="L36" i="8"/>
  <c r="K36" i="8"/>
  <c r="J36" i="8"/>
  <c r="I36" i="8"/>
  <c r="H36" i="8"/>
  <c r="L35" i="8"/>
  <c r="K35" i="8"/>
  <c r="J35" i="8"/>
  <c r="I35" i="8"/>
  <c r="H35" i="8"/>
  <c r="L34" i="8"/>
  <c r="K34" i="8"/>
  <c r="J34" i="8"/>
  <c r="I34" i="8"/>
  <c r="H34" i="8"/>
  <c r="L33" i="8"/>
  <c r="K33" i="8"/>
  <c r="J33" i="8"/>
  <c r="I33" i="8"/>
  <c r="H33" i="8"/>
  <c r="L32" i="8"/>
  <c r="K32" i="8"/>
  <c r="J32" i="8"/>
  <c r="I32" i="8"/>
  <c r="H32" i="8"/>
  <c r="L31" i="8"/>
  <c r="K31" i="8"/>
  <c r="J31" i="8"/>
  <c r="I31" i="8"/>
  <c r="H31" i="8"/>
  <c r="L30" i="8"/>
  <c r="K30" i="8"/>
  <c r="J30" i="8"/>
  <c r="I30" i="8"/>
  <c r="H30" i="8"/>
  <c r="L29" i="8"/>
  <c r="K29" i="8"/>
  <c r="J29" i="8"/>
  <c r="I29" i="8"/>
  <c r="H29" i="8"/>
  <c r="L28" i="8"/>
  <c r="K28" i="8"/>
  <c r="J28" i="8"/>
  <c r="I28" i="8"/>
  <c r="H28" i="8"/>
  <c r="L27" i="8"/>
  <c r="K27" i="8"/>
  <c r="J27" i="8"/>
  <c r="I27" i="8"/>
  <c r="H27" i="8"/>
  <c r="L26" i="8"/>
  <c r="K26" i="8"/>
  <c r="J26" i="8"/>
  <c r="I26" i="8"/>
  <c r="H26" i="8"/>
  <c r="L25" i="8"/>
  <c r="K25" i="8"/>
  <c r="J25" i="8"/>
  <c r="I25" i="8"/>
  <c r="H25" i="8"/>
  <c r="L24" i="8"/>
  <c r="K24" i="8"/>
  <c r="J24" i="8"/>
  <c r="I24" i="8"/>
  <c r="H24" i="8"/>
  <c r="L23" i="8"/>
  <c r="K23" i="8"/>
  <c r="J23" i="8"/>
  <c r="I23" i="8"/>
  <c r="H23" i="8"/>
  <c r="L22" i="8"/>
  <c r="K22" i="8"/>
  <c r="J22" i="8"/>
  <c r="I22" i="8"/>
  <c r="H22" i="8"/>
  <c r="L21" i="8"/>
  <c r="K21" i="8"/>
  <c r="J21" i="8"/>
  <c r="I21" i="8"/>
  <c r="H21" i="8"/>
  <c r="L20" i="8"/>
  <c r="K20" i="8"/>
  <c r="J20" i="8"/>
  <c r="I20" i="8"/>
  <c r="H20" i="8"/>
  <c r="L19" i="8"/>
  <c r="K19" i="8"/>
  <c r="J19" i="8"/>
  <c r="I19" i="8"/>
  <c r="H19" i="8"/>
  <c r="L18" i="8"/>
  <c r="K18" i="8"/>
  <c r="J18" i="8"/>
  <c r="I18" i="8"/>
  <c r="H18" i="8"/>
  <c r="L17" i="8"/>
  <c r="K17" i="8"/>
  <c r="J17" i="8"/>
  <c r="I17" i="8"/>
  <c r="H17" i="8"/>
  <c r="L16" i="8"/>
  <c r="K16" i="8"/>
  <c r="J16" i="8"/>
  <c r="I16" i="8"/>
  <c r="H16" i="8"/>
  <c r="L15" i="8"/>
  <c r="K15" i="8"/>
  <c r="J15" i="8"/>
  <c r="I15" i="8"/>
  <c r="H15" i="8"/>
  <c r="L14" i="8"/>
  <c r="K14" i="8"/>
  <c r="J14" i="8"/>
  <c r="I14" i="8"/>
  <c r="H14" i="8"/>
  <c r="L13" i="8"/>
  <c r="K13" i="8"/>
  <c r="J13" i="8"/>
  <c r="I13" i="8"/>
  <c r="H13" i="8"/>
  <c r="L12" i="8"/>
  <c r="K12" i="8"/>
  <c r="J12" i="8"/>
  <c r="I12" i="8"/>
  <c r="H12" i="8"/>
  <c r="L11" i="8"/>
  <c r="K11" i="8"/>
  <c r="J11" i="8"/>
  <c r="I11" i="8"/>
  <c r="H11" i="8"/>
  <c r="L10" i="8"/>
  <c r="K10" i="8"/>
  <c r="J10" i="8"/>
  <c r="I10" i="8"/>
  <c r="H10" i="8"/>
  <c r="L9" i="8"/>
  <c r="K9" i="8"/>
  <c r="J9" i="8"/>
  <c r="I9" i="8"/>
  <c r="H9" i="8"/>
  <c r="L8" i="8"/>
  <c r="K8" i="8"/>
  <c r="J8" i="8"/>
  <c r="I8" i="8"/>
  <c r="H8" i="8"/>
  <c r="L7" i="8"/>
  <c r="K7" i="8"/>
  <c r="J7" i="8"/>
  <c r="I7" i="8"/>
  <c r="H7" i="8"/>
  <c r="L6" i="8"/>
  <c r="K6" i="8"/>
  <c r="J6" i="8"/>
  <c r="I6" i="8"/>
  <c r="H6" i="8"/>
  <c r="L5" i="8"/>
  <c r="K5" i="8"/>
  <c r="J5" i="8"/>
  <c r="I5" i="8"/>
  <c r="H5" i="8"/>
  <c r="L4" i="8"/>
  <c r="K4" i="8"/>
  <c r="J4" i="8"/>
  <c r="I4" i="8"/>
  <c r="H4" i="8"/>
  <c r="L3" i="8"/>
  <c r="K3" i="8"/>
  <c r="J3" i="8"/>
  <c r="I3" i="8"/>
  <c r="H3" i="8"/>
  <c r="L2" i="8"/>
  <c r="K2" i="8"/>
  <c r="J2" i="8"/>
  <c r="I2" i="8"/>
  <c r="H2" i="8"/>
  <c r="M2" i="6"/>
  <c r="M3" i="6"/>
  <c r="M4" i="6"/>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M113" i="6"/>
  <c r="M114" i="6"/>
  <c r="M115" i="6"/>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70" i="6"/>
  <c r="M171" i="6"/>
  <c r="M172" i="6"/>
  <c r="M173" i="6"/>
  <c r="M174" i="6"/>
  <c r="M175" i="6"/>
  <c r="M176" i="6"/>
  <c r="M177" i="6"/>
  <c r="M178" i="6"/>
  <c r="M179" i="6"/>
  <c r="M180" i="6"/>
  <c r="M181" i="6"/>
  <c r="M182" i="6"/>
  <c r="M183" i="6"/>
  <c r="M184" i="6"/>
  <c r="M185" i="6"/>
  <c r="M186" i="6"/>
  <c r="M187" i="6"/>
  <c r="M188" i="6"/>
  <c r="M189" i="6"/>
  <c r="M190" i="6"/>
  <c r="M191" i="6"/>
  <c r="M192" i="6"/>
  <c r="M193" i="6"/>
  <c r="M194" i="6"/>
  <c r="M195" i="6"/>
  <c r="M196" i="6"/>
  <c r="M197" i="6"/>
  <c r="M198" i="6"/>
  <c r="M199" i="6"/>
  <c r="M200" i="6"/>
  <c r="M201" i="6"/>
  <c r="M202" i="6"/>
  <c r="M203" i="6"/>
  <c r="M204" i="6"/>
  <c r="M205" i="6"/>
  <c r="M206" i="6"/>
  <c r="M207" i="6"/>
  <c r="M208" i="6"/>
  <c r="M209" i="6"/>
  <c r="M210" i="6"/>
  <c r="M211" i="6"/>
  <c r="M212" i="6"/>
  <c r="M213" i="6"/>
  <c r="M214" i="6"/>
  <c r="M215" i="6"/>
  <c r="M216" i="6"/>
  <c r="M217" i="6"/>
  <c r="M218" i="6"/>
  <c r="M219" i="6"/>
  <c r="M220" i="6"/>
  <c r="M221" i="6"/>
  <c r="M222" i="6"/>
  <c r="M223" i="6"/>
  <c r="M224" i="6"/>
  <c r="M225" i="6"/>
  <c r="M226" i="6"/>
  <c r="M227" i="6"/>
  <c r="M228" i="6"/>
  <c r="M229" i="6"/>
  <c r="M230" i="6"/>
  <c r="M231" i="6"/>
  <c r="M232" i="6"/>
  <c r="M233" i="6"/>
  <c r="M234" i="6"/>
  <c r="M235" i="6"/>
  <c r="M236" i="6"/>
  <c r="M237" i="6"/>
  <c r="M238" i="6"/>
  <c r="M239" i="6"/>
  <c r="M240" i="6"/>
  <c r="M241" i="6"/>
  <c r="M242" i="6"/>
  <c r="M243" i="6"/>
  <c r="M244" i="6"/>
  <c r="M245" i="6"/>
  <c r="M246" i="6"/>
  <c r="M247" i="6"/>
  <c r="M248" i="6"/>
  <c r="M249" i="6"/>
  <c r="M250" i="6"/>
  <c r="M251" i="6"/>
  <c r="M252" i="6"/>
  <c r="M253" i="6"/>
  <c r="M254" i="6"/>
  <c r="M255" i="6"/>
  <c r="M256" i="6"/>
  <c r="M257" i="6"/>
  <c r="M258" i="6"/>
  <c r="M259" i="6"/>
  <c r="M260" i="6"/>
  <c r="M261" i="6"/>
  <c r="M262" i="6"/>
  <c r="M263" i="6"/>
  <c r="M264" i="6"/>
  <c r="M265" i="6"/>
  <c r="M266" i="6"/>
  <c r="M267" i="6"/>
  <c r="M268" i="6"/>
  <c r="M269" i="6"/>
  <c r="M270" i="6"/>
  <c r="M271" i="6"/>
  <c r="M272" i="6"/>
  <c r="M273" i="6"/>
  <c r="M274" i="6"/>
  <c r="M275" i="6"/>
  <c r="M276" i="6"/>
  <c r="M277" i="6"/>
  <c r="M278" i="6"/>
  <c r="M279" i="6"/>
  <c r="M280" i="6"/>
  <c r="M281" i="6"/>
  <c r="M282" i="6"/>
  <c r="M283" i="6"/>
  <c r="M284" i="6"/>
  <c r="M285" i="6"/>
  <c r="M286" i="6"/>
  <c r="M287" i="6"/>
  <c r="M288" i="6"/>
  <c r="M289" i="6"/>
  <c r="M290" i="6"/>
  <c r="M291" i="6"/>
  <c r="M292" i="6"/>
  <c r="M293" i="6"/>
  <c r="M294" i="6"/>
  <c r="M295" i="6"/>
  <c r="M296" i="6"/>
  <c r="M297" i="6"/>
  <c r="M298" i="6"/>
  <c r="M299" i="6"/>
  <c r="M300" i="6"/>
  <c r="M301" i="6"/>
  <c r="M302" i="6"/>
  <c r="M303" i="6"/>
  <c r="M304" i="6"/>
  <c r="M305" i="6"/>
  <c r="M306" i="6"/>
  <c r="M307" i="6"/>
  <c r="M308" i="6"/>
  <c r="M309" i="6"/>
  <c r="M310" i="6"/>
  <c r="M311" i="6"/>
  <c r="M312" i="6"/>
  <c r="M313" i="6"/>
  <c r="M314" i="6"/>
  <c r="M315" i="6"/>
  <c r="M316" i="6"/>
  <c r="M317" i="6"/>
  <c r="M318" i="6"/>
  <c r="M319" i="6"/>
  <c r="M320" i="6"/>
  <c r="M321" i="6"/>
  <c r="M322" i="6"/>
  <c r="M323" i="6"/>
  <c r="M324" i="6"/>
  <c r="M325" i="6"/>
  <c r="M326" i="6"/>
  <c r="M327" i="6"/>
  <c r="M328" i="6"/>
  <c r="M329" i="6"/>
  <c r="M330" i="6"/>
  <c r="M331" i="6"/>
  <c r="M332" i="6"/>
  <c r="M333" i="6"/>
  <c r="M334" i="6"/>
  <c r="M335" i="6"/>
  <c r="M336" i="6"/>
  <c r="M337" i="6"/>
  <c r="M338" i="6"/>
  <c r="M339" i="6"/>
  <c r="M340" i="6"/>
  <c r="M341" i="6"/>
  <c r="M342" i="6"/>
  <c r="M343" i="6"/>
  <c r="M344" i="6"/>
  <c r="M345" i="6"/>
  <c r="M346" i="6"/>
  <c r="M347" i="6"/>
  <c r="M348" i="6"/>
  <c r="M349" i="6"/>
  <c r="M350" i="6"/>
  <c r="M351" i="6"/>
  <c r="M352" i="6"/>
  <c r="M353" i="6"/>
  <c r="M354" i="6"/>
  <c r="M355" i="6"/>
  <c r="M356" i="6"/>
  <c r="M357" i="6"/>
  <c r="M358" i="6"/>
  <c r="M359" i="6"/>
  <c r="M360" i="6"/>
  <c r="M361" i="6"/>
  <c r="M362" i="6"/>
  <c r="M363" i="6"/>
  <c r="M364" i="6"/>
  <c r="M365" i="6"/>
  <c r="M366" i="6"/>
  <c r="M367" i="6"/>
  <c r="M368" i="6"/>
  <c r="M369" i="6"/>
  <c r="M370" i="6"/>
  <c r="M371" i="6"/>
  <c r="M372" i="6"/>
  <c r="M373" i="6"/>
  <c r="M374" i="6"/>
  <c r="M375" i="6"/>
  <c r="M376" i="6"/>
  <c r="M377" i="6"/>
  <c r="M378" i="6"/>
  <c r="M379" i="6"/>
  <c r="M380" i="6"/>
  <c r="M381" i="6"/>
  <c r="M382" i="6"/>
  <c r="M383" i="6"/>
  <c r="M384" i="6"/>
  <c r="M385" i="6"/>
  <c r="M386" i="6"/>
  <c r="M387" i="6"/>
  <c r="M388" i="6"/>
  <c r="M389" i="6"/>
  <c r="M390" i="6"/>
  <c r="M391" i="6"/>
  <c r="M392" i="6"/>
  <c r="M393" i="6"/>
  <c r="M394" i="6"/>
  <c r="M395" i="6"/>
  <c r="M396" i="6"/>
  <c r="M397" i="6"/>
  <c r="M398" i="6"/>
  <c r="M399" i="6"/>
  <c r="M400" i="6"/>
  <c r="M401" i="6"/>
  <c r="M402" i="6"/>
  <c r="M403" i="6"/>
  <c r="M404" i="6"/>
  <c r="M405" i="6"/>
  <c r="M406" i="6"/>
  <c r="M407" i="6"/>
  <c r="M408" i="6"/>
  <c r="M409" i="6"/>
  <c r="M410" i="6"/>
  <c r="M411" i="6"/>
  <c r="M412" i="6"/>
  <c r="M413" i="6"/>
  <c r="M414" i="6"/>
  <c r="M415" i="6"/>
  <c r="M416" i="6"/>
  <c r="M417" i="6"/>
  <c r="M418" i="6"/>
  <c r="M419" i="6"/>
  <c r="M420" i="6"/>
  <c r="M421" i="6"/>
  <c r="M422" i="6"/>
  <c r="M423" i="6"/>
  <c r="M424" i="6"/>
  <c r="M425" i="6"/>
  <c r="M426" i="6"/>
  <c r="M427" i="6"/>
  <c r="M428" i="6"/>
  <c r="M429" i="6"/>
  <c r="M430" i="6"/>
  <c r="M431" i="6"/>
  <c r="M432" i="6"/>
  <c r="M433" i="6"/>
  <c r="M434" i="6"/>
  <c r="M435" i="6"/>
  <c r="M436" i="6"/>
  <c r="M437" i="6"/>
  <c r="M438" i="6"/>
  <c r="M439" i="6"/>
  <c r="M440" i="6"/>
  <c r="M441" i="6"/>
  <c r="M442" i="6"/>
  <c r="M443" i="6"/>
  <c r="M444" i="6"/>
  <c r="M445" i="6"/>
  <c r="M446" i="6"/>
  <c r="M447" i="6"/>
  <c r="M448" i="6"/>
  <c r="M449" i="6"/>
  <c r="M450" i="6"/>
  <c r="M451" i="6"/>
  <c r="M452" i="6"/>
  <c r="M453" i="6"/>
  <c r="M454" i="6"/>
  <c r="M455" i="6"/>
  <c r="M456" i="6"/>
  <c r="M457" i="6"/>
  <c r="M458" i="6"/>
  <c r="M459" i="6"/>
  <c r="M460" i="6"/>
  <c r="M461" i="6"/>
  <c r="M462" i="6"/>
  <c r="M463" i="6"/>
  <c r="M464" i="6"/>
  <c r="M465" i="6"/>
  <c r="M466" i="6"/>
  <c r="M467" i="6"/>
  <c r="M468" i="6"/>
  <c r="M469" i="6"/>
  <c r="M470" i="6"/>
  <c r="M471" i="6"/>
  <c r="M472" i="6"/>
  <c r="M473" i="6"/>
  <c r="M474" i="6"/>
  <c r="M475" i="6"/>
  <c r="M476" i="6"/>
  <c r="M477" i="6"/>
  <c r="M478" i="6"/>
  <c r="M479" i="6"/>
  <c r="M480" i="6"/>
  <c r="M481" i="6"/>
  <c r="M482" i="6"/>
  <c r="M483" i="6"/>
  <c r="M484" i="6"/>
  <c r="M485" i="6"/>
  <c r="M486" i="6"/>
  <c r="M487" i="6"/>
  <c r="M488" i="6"/>
  <c r="M489" i="6"/>
  <c r="M490" i="6"/>
  <c r="M491" i="6"/>
  <c r="M492" i="6"/>
  <c r="M493" i="6"/>
  <c r="M494" i="6"/>
  <c r="M495" i="6"/>
  <c r="M496" i="6"/>
  <c r="M497" i="6"/>
  <c r="M498" i="6"/>
  <c r="M499" i="6"/>
  <c r="M500" i="6"/>
  <c r="M501" i="6"/>
  <c r="M502" i="6"/>
  <c r="M503" i="6"/>
  <c r="M504" i="6"/>
  <c r="M505" i="6"/>
  <c r="M506" i="6"/>
  <c r="M507" i="6"/>
  <c r="M508" i="6"/>
  <c r="M509" i="6"/>
  <c r="M510" i="6"/>
  <c r="M511" i="6"/>
  <c r="M512" i="6"/>
  <c r="M513" i="6"/>
  <c r="M514" i="6"/>
  <c r="M515" i="6"/>
  <c r="M516" i="6"/>
  <c r="M517" i="6"/>
  <c r="M518" i="6"/>
  <c r="M519" i="6"/>
  <c r="M520" i="6"/>
  <c r="M521" i="6"/>
  <c r="M522" i="6"/>
  <c r="M523" i="6"/>
  <c r="M524" i="6"/>
  <c r="M525" i="6"/>
  <c r="M526" i="6"/>
  <c r="M527" i="6"/>
  <c r="M528" i="6"/>
  <c r="M529" i="6"/>
  <c r="M530" i="6"/>
  <c r="M531" i="6"/>
  <c r="M532" i="6"/>
  <c r="M533" i="6"/>
  <c r="M534" i="6"/>
  <c r="M535" i="6"/>
  <c r="M536" i="6"/>
  <c r="M537" i="6"/>
  <c r="M538" i="6"/>
  <c r="M539" i="6"/>
  <c r="M540" i="6"/>
  <c r="M541" i="6"/>
  <c r="M542" i="6"/>
  <c r="M543" i="6"/>
  <c r="M544" i="6"/>
  <c r="M545" i="6"/>
  <c r="M546" i="6"/>
  <c r="M547" i="6"/>
  <c r="M548" i="6"/>
  <c r="M549" i="6"/>
  <c r="M550" i="6"/>
  <c r="M551" i="6"/>
  <c r="M552" i="6"/>
  <c r="M553" i="6"/>
  <c r="M554" i="6"/>
  <c r="M555" i="6"/>
  <c r="M556" i="6"/>
  <c r="M557" i="6"/>
  <c r="M558" i="6"/>
  <c r="M559" i="6"/>
  <c r="M560" i="6"/>
  <c r="M561" i="6"/>
  <c r="M562" i="6"/>
  <c r="M563" i="6"/>
  <c r="M564" i="6"/>
  <c r="M565" i="6"/>
  <c r="M566" i="6"/>
  <c r="M567" i="6"/>
  <c r="M568" i="6"/>
  <c r="M569" i="6"/>
  <c r="M570" i="6"/>
  <c r="M571" i="6"/>
  <c r="M572" i="6"/>
  <c r="M573" i="6"/>
  <c r="M574" i="6"/>
  <c r="M575" i="6"/>
  <c r="M576" i="6"/>
  <c r="M577" i="6"/>
  <c r="M578" i="6"/>
  <c r="M579" i="6"/>
  <c r="M580" i="6"/>
  <c r="M581" i="6"/>
  <c r="M582" i="6"/>
  <c r="M583" i="6"/>
  <c r="M584" i="6"/>
  <c r="M585" i="6"/>
  <c r="M586" i="6"/>
  <c r="M587" i="6"/>
  <c r="M588" i="6"/>
  <c r="M589" i="6"/>
  <c r="M590" i="6"/>
  <c r="M591" i="6"/>
  <c r="M592" i="6"/>
  <c r="M593" i="6"/>
  <c r="M594" i="6"/>
  <c r="M595" i="6"/>
  <c r="M596" i="6"/>
  <c r="M597" i="6"/>
  <c r="M598" i="6"/>
  <c r="M599" i="6"/>
  <c r="M600" i="6"/>
  <c r="M601" i="6"/>
  <c r="M602" i="6"/>
  <c r="M603" i="6"/>
  <c r="M604" i="6"/>
  <c r="M605" i="6"/>
  <c r="M606" i="6"/>
  <c r="M607" i="6"/>
  <c r="M608" i="6"/>
  <c r="M609" i="6"/>
  <c r="M610" i="6"/>
  <c r="M611" i="6"/>
  <c r="M612" i="6"/>
  <c r="M613" i="6"/>
  <c r="M614" i="6"/>
  <c r="M615" i="6"/>
  <c r="M616" i="6"/>
  <c r="M617" i="6"/>
  <c r="M618" i="6"/>
  <c r="M619" i="6"/>
  <c r="M620" i="6"/>
  <c r="M621" i="6"/>
  <c r="M622" i="6"/>
  <c r="M623" i="6"/>
  <c r="M624" i="6"/>
  <c r="M625" i="6"/>
  <c r="M626" i="6"/>
  <c r="M627" i="6"/>
  <c r="M628" i="6"/>
  <c r="M629" i="6"/>
  <c r="M630" i="6"/>
  <c r="M631" i="6"/>
  <c r="M632" i="6"/>
  <c r="M633" i="6"/>
  <c r="M634" i="6"/>
  <c r="M635" i="6"/>
  <c r="M636" i="6"/>
  <c r="M637" i="6"/>
  <c r="M638" i="6"/>
  <c r="M639" i="6"/>
  <c r="M640" i="6"/>
  <c r="M641" i="6"/>
  <c r="M642" i="6"/>
  <c r="M643" i="6"/>
  <c r="M644" i="6"/>
  <c r="M645" i="6"/>
  <c r="M646" i="6"/>
  <c r="M647" i="6"/>
  <c r="M648" i="6"/>
  <c r="M649" i="6"/>
  <c r="M650" i="6"/>
  <c r="M651" i="6"/>
  <c r="M652" i="6"/>
  <c r="M653" i="6"/>
  <c r="M654" i="6"/>
  <c r="M655" i="6"/>
  <c r="M656" i="6"/>
  <c r="M657" i="6"/>
  <c r="M658" i="6"/>
  <c r="M659" i="6"/>
  <c r="M660" i="6"/>
  <c r="M661" i="6"/>
  <c r="M662" i="6"/>
  <c r="M663" i="6"/>
  <c r="M664" i="6"/>
  <c r="M665" i="6"/>
  <c r="M666" i="6"/>
  <c r="M667" i="6"/>
  <c r="M668" i="6"/>
  <c r="M669" i="6"/>
  <c r="M670" i="6"/>
  <c r="L2" i="6"/>
  <c r="L3" i="6"/>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53" i="6"/>
  <c r="L54" i="6"/>
  <c r="L55" i="6"/>
  <c r="L56" i="6"/>
  <c r="L57" i="6"/>
  <c r="L58" i="6"/>
  <c r="L59" i="6"/>
  <c r="L60" i="6"/>
  <c r="L61" i="6"/>
  <c r="L62" i="6"/>
  <c r="L63" i="6"/>
  <c r="L64" i="6"/>
  <c r="L65" i="6"/>
  <c r="L66" i="6"/>
  <c r="L67" i="6"/>
  <c r="L68" i="6"/>
  <c r="L69" i="6"/>
  <c r="L70" i="6"/>
  <c r="L71" i="6"/>
  <c r="L72" i="6"/>
  <c r="L73" i="6"/>
  <c r="L74" i="6"/>
  <c r="L75" i="6"/>
  <c r="L76" i="6"/>
  <c r="L77" i="6"/>
  <c r="L78" i="6"/>
  <c r="L79" i="6"/>
  <c r="L80" i="6"/>
  <c r="L81" i="6"/>
  <c r="L82" i="6"/>
  <c r="L83" i="6"/>
  <c r="L84" i="6"/>
  <c r="L85" i="6"/>
  <c r="L86" i="6"/>
  <c r="L87" i="6"/>
  <c r="L88" i="6"/>
  <c r="L89" i="6"/>
  <c r="L90" i="6"/>
  <c r="L91" i="6"/>
  <c r="L92" i="6"/>
  <c r="L93" i="6"/>
  <c r="L94" i="6"/>
  <c r="L95" i="6"/>
  <c r="L96" i="6"/>
  <c r="L97" i="6"/>
  <c r="L98" i="6"/>
  <c r="L99" i="6"/>
  <c r="L100" i="6"/>
  <c r="L101" i="6"/>
  <c r="L102" i="6"/>
  <c r="L103" i="6"/>
  <c r="L104" i="6"/>
  <c r="L105" i="6"/>
  <c r="L106" i="6"/>
  <c r="L107" i="6"/>
  <c r="L108" i="6"/>
  <c r="L109" i="6"/>
  <c r="L110" i="6"/>
  <c r="L111" i="6"/>
  <c r="L112" i="6"/>
  <c r="L113" i="6"/>
  <c r="L114" i="6"/>
  <c r="L115" i="6"/>
  <c r="L116" i="6"/>
  <c r="L117" i="6"/>
  <c r="L118" i="6"/>
  <c r="L119" i="6"/>
  <c r="L120" i="6"/>
  <c r="L121" i="6"/>
  <c r="L122" i="6"/>
  <c r="L123" i="6"/>
  <c r="L124" i="6"/>
  <c r="L125" i="6"/>
  <c r="L126" i="6"/>
  <c r="L127" i="6"/>
  <c r="L128" i="6"/>
  <c r="L129" i="6"/>
  <c r="L130" i="6"/>
  <c r="L131" i="6"/>
  <c r="L132" i="6"/>
  <c r="L133" i="6"/>
  <c r="L134" i="6"/>
  <c r="L135" i="6"/>
  <c r="L136" i="6"/>
  <c r="L137" i="6"/>
  <c r="L138" i="6"/>
  <c r="L139" i="6"/>
  <c r="L140" i="6"/>
  <c r="L141" i="6"/>
  <c r="L142" i="6"/>
  <c r="L143" i="6"/>
  <c r="L144" i="6"/>
  <c r="L145" i="6"/>
  <c r="L146" i="6"/>
  <c r="L147" i="6"/>
  <c r="L148" i="6"/>
  <c r="L149" i="6"/>
  <c r="L150" i="6"/>
  <c r="L151" i="6"/>
  <c r="L152" i="6"/>
  <c r="L153" i="6"/>
  <c r="L154" i="6"/>
  <c r="L155" i="6"/>
  <c r="L156" i="6"/>
  <c r="L157" i="6"/>
  <c r="L158" i="6"/>
  <c r="L159" i="6"/>
  <c r="L160" i="6"/>
  <c r="L161" i="6"/>
  <c r="L162" i="6"/>
  <c r="L163" i="6"/>
  <c r="L164" i="6"/>
  <c r="L165" i="6"/>
  <c r="L166" i="6"/>
  <c r="L167" i="6"/>
  <c r="L168" i="6"/>
  <c r="L169" i="6"/>
  <c r="L170" i="6"/>
  <c r="L171" i="6"/>
  <c r="L172" i="6"/>
  <c r="L173" i="6"/>
  <c r="L174" i="6"/>
  <c r="L175" i="6"/>
  <c r="L176" i="6"/>
  <c r="L177" i="6"/>
  <c r="L178" i="6"/>
  <c r="L179" i="6"/>
  <c r="L180" i="6"/>
  <c r="L181" i="6"/>
  <c r="L182" i="6"/>
  <c r="L183" i="6"/>
  <c r="L184" i="6"/>
  <c r="L185" i="6"/>
  <c r="L186" i="6"/>
  <c r="L187" i="6"/>
  <c r="L188" i="6"/>
  <c r="L189" i="6"/>
  <c r="L190" i="6"/>
  <c r="L191" i="6"/>
  <c r="L192" i="6"/>
  <c r="L193" i="6"/>
  <c r="L194" i="6"/>
  <c r="L195" i="6"/>
  <c r="L196" i="6"/>
  <c r="L197" i="6"/>
  <c r="L198" i="6"/>
  <c r="L199" i="6"/>
  <c r="L200" i="6"/>
  <c r="L201" i="6"/>
  <c r="L202" i="6"/>
  <c r="L203" i="6"/>
  <c r="L204" i="6"/>
  <c r="L205" i="6"/>
  <c r="L206" i="6"/>
  <c r="L207" i="6"/>
  <c r="L208" i="6"/>
  <c r="L209" i="6"/>
  <c r="L210" i="6"/>
  <c r="L211" i="6"/>
  <c r="L212" i="6"/>
  <c r="L213" i="6"/>
  <c r="L214" i="6"/>
  <c r="L215" i="6"/>
  <c r="L216" i="6"/>
  <c r="L217" i="6"/>
  <c r="L218" i="6"/>
  <c r="L219" i="6"/>
  <c r="L220" i="6"/>
  <c r="L221" i="6"/>
  <c r="L222" i="6"/>
  <c r="L223" i="6"/>
  <c r="L224" i="6"/>
  <c r="L225" i="6"/>
  <c r="L226" i="6"/>
  <c r="L227" i="6"/>
  <c r="L228" i="6"/>
  <c r="L229" i="6"/>
  <c r="L230" i="6"/>
  <c r="L231" i="6"/>
  <c r="L232" i="6"/>
  <c r="L233" i="6"/>
  <c r="L234" i="6"/>
  <c r="L235" i="6"/>
  <c r="L236" i="6"/>
  <c r="L237" i="6"/>
  <c r="L238" i="6"/>
  <c r="L239" i="6"/>
  <c r="L240" i="6"/>
  <c r="L241" i="6"/>
  <c r="L242" i="6"/>
  <c r="L243" i="6"/>
  <c r="L244" i="6"/>
  <c r="L245" i="6"/>
  <c r="L246" i="6"/>
  <c r="L247" i="6"/>
  <c r="L248" i="6"/>
  <c r="L249" i="6"/>
  <c r="L250" i="6"/>
  <c r="L251" i="6"/>
  <c r="L252" i="6"/>
  <c r="L253" i="6"/>
  <c r="L254" i="6"/>
  <c r="L255" i="6"/>
  <c r="L256" i="6"/>
  <c r="L257" i="6"/>
  <c r="L258" i="6"/>
  <c r="L259" i="6"/>
  <c r="L260" i="6"/>
  <c r="L261" i="6"/>
  <c r="L262" i="6"/>
  <c r="L263" i="6"/>
  <c r="L264" i="6"/>
  <c r="L265" i="6"/>
  <c r="L266" i="6"/>
  <c r="L267" i="6"/>
  <c r="L268" i="6"/>
  <c r="L269" i="6"/>
  <c r="L270" i="6"/>
  <c r="L271" i="6"/>
  <c r="L272" i="6"/>
  <c r="L273" i="6"/>
  <c r="L274" i="6"/>
  <c r="L275" i="6"/>
  <c r="L276" i="6"/>
  <c r="L277" i="6"/>
  <c r="L278" i="6"/>
  <c r="L279" i="6"/>
  <c r="L280" i="6"/>
  <c r="L281" i="6"/>
  <c r="L282" i="6"/>
  <c r="L283" i="6"/>
  <c r="L284" i="6"/>
  <c r="L285" i="6"/>
  <c r="L286" i="6"/>
  <c r="L287" i="6"/>
  <c r="L288" i="6"/>
  <c r="L289" i="6"/>
  <c r="L290" i="6"/>
  <c r="L291" i="6"/>
  <c r="L292" i="6"/>
  <c r="L293" i="6"/>
  <c r="L294" i="6"/>
  <c r="L295" i="6"/>
  <c r="L296" i="6"/>
  <c r="L297" i="6"/>
  <c r="L298" i="6"/>
  <c r="L299" i="6"/>
  <c r="L300" i="6"/>
  <c r="L301" i="6"/>
  <c r="L302" i="6"/>
  <c r="L303" i="6"/>
  <c r="L304" i="6"/>
  <c r="L305" i="6"/>
  <c r="L306" i="6"/>
  <c r="L307" i="6"/>
  <c r="L308" i="6"/>
  <c r="L309" i="6"/>
  <c r="L310" i="6"/>
  <c r="L311" i="6"/>
  <c r="L312" i="6"/>
  <c r="L313" i="6"/>
  <c r="L314" i="6"/>
  <c r="L315" i="6"/>
  <c r="L316" i="6"/>
  <c r="L317" i="6"/>
  <c r="L318" i="6"/>
  <c r="L319" i="6"/>
  <c r="L320" i="6"/>
  <c r="L321" i="6"/>
  <c r="L322" i="6"/>
  <c r="L323" i="6"/>
  <c r="L324" i="6"/>
  <c r="L325" i="6"/>
  <c r="L326" i="6"/>
  <c r="L327" i="6"/>
  <c r="L328" i="6"/>
  <c r="L329" i="6"/>
  <c r="L330" i="6"/>
  <c r="L331" i="6"/>
  <c r="L332" i="6"/>
  <c r="L333" i="6"/>
  <c r="L334" i="6"/>
  <c r="L335" i="6"/>
  <c r="L336" i="6"/>
  <c r="L337" i="6"/>
  <c r="L338" i="6"/>
  <c r="L339" i="6"/>
  <c r="L340" i="6"/>
  <c r="L341" i="6"/>
  <c r="L342" i="6"/>
  <c r="L343" i="6"/>
  <c r="L344" i="6"/>
  <c r="L345" i="6"/>
  <c r="L346" i="6"/>
  <c r="L347" i="6"/>
  <c r="L348" i="6"/>
  <c r="L349" i="6"/>
  <c r="L350" i="6"/>
  <c r="L351" i="6"/>
  <c r="L352" i="6"/>
  <c r="L353" i="6"/>
  <c r="L354" i="6"/>
  <c r="L355" i="6"/>
  <c r="L356" i="6"/>
  <c r="L357" i="6"/>
  <c r="L358" i="6"/>
  <c r="L359" i="6"/>
  <c r="L360" i="6"/>
  <c r="L361" i="6"/>
  <c r="L362" i="6"/>
  <c r="L363" i="6"/>
  <c r="L364" i="6"/>
  <c r="L365" i="6"/>
  <c r="L366" i="6"/>
  <c r="L367" i="6"/>
  <c r="L368" i="6"/>
  <c r="L369" i="6"/>
  <c r="L370" i="6"/>
  <c r="L371" i="6"/>
  <c r="L372" i="6"/>
  <c r="L373" i="6"/>
  <c r="L374" i="6"/>
  <c r="L375" i="6"/>
  <c r="L376" i="6"/>
  <c r="L377" i="6"/>
  <c r="L378" i="6"/>
  <c r="L379" i="6"/>
  <c r="L380" i="6"/>
  <c r="L381" i="6"/>
  <c r="L382" i="6"/>
  <c r="L383" i="6"/>
  <c r="L384" i="6"/>
  <c r="L385" i="6"/>
  <c r="L386" i="6"/>
  <c r="L387" i="6"/>
  <c r="L388" i="6"/>
  <c r="L389" i="6"/>
  <c r="L390" i="6"/>
  <c r="L391" i="6"/>
  <c r="L392" i="6"/>
  <c r="L393" i="6"/>
  <c r="L394" i="6"/>
  <c r="L395" i="6"/>
  <c r="L396" i="6"/>
  <c r="L397" i="6"/>
  <c r="L398" i="6"/>
  <c r="L399" i="6"/>
  <c r="L400" i="6"/>
  <c r="L401" i="6"/>
  <c r="L402" i="6"/>
  <c r="L403" i="6"/>
  <c r="L404" i="6"/>
  <c r="L405" i="6"/>
  <c r="L406" i="6"/>
  <c r="L407" i="6"/>
  <c r="L408" i="6"/>
  <c r="L409" i="6"/>
  <c r="L410" i="6"/>
  <c r="L411" i="6"/>
  <c r="L412" i="6"/>
  <c r="L413" i="6"/>
  <c r="L414" i="6"/>
  <c r="L415" i="6"/>
  <c r="L416" i="6"/>
  <c r="L417" i="6"/>
  <c r="L418" i="6"/>
  <c r="L419" i="6"/>
  <c r="L420" i="6"/>
  <c r="L421" i="6"/>
  <c r="L422" i="6"/>
  <c r="L423" i="6"/>
  <c r="L424" i="6"/>
  <c r="L425" i="6"/>
  <c r="L426" i="6"/>
  <c r="L427" i="6"/>
  <c r="L428" i="6"/>
  <c r="L429" i="6"/>
  <c r="L430" i="6"/>
  <c r="L431" i="6"/>
  <c r="L432" i="6"/>
  <c r="L433" i="6"/>
  <c r="L434" i="6"/>
  <c r="L435" i="6"/>
  <c r="L436" i="6"/>
  <c r="L437" i="6"/>
  <c r="L438" i="6"/>
  <c r="L439" i="6"/>
  <c r="L440" i="6"/>
  <c r="L441" i="6"/>
  <c r="L442" i="6"/>
  <c r="L443" i="6"/>
  <c r="L444" i="6"/>
  <c r="L445" i="6"/>
  <c r="L446" i="6"/>
  <c r="L447" i="6"/>
  <c r="L448" i="6"/>
  <c r="L449" i="6"/>
  <c r="L450" i="6"/>
  <c r="L451" i="6"/>
  <c r="L452" i="6"/>
  <c r="L453" i="6"/>
  <c r="L454" i="6"/>
  <c r="L455" i="6"/>
  <c r="L456" i="6"/>
  <c r="L457" i="6"/>
  <c r="L458" i="6"/>
  <c r="L459" i="6"/>
  <c r="L460" i="6"/>
  <c r="L461" i="6"/>
  <c r="L462" i="6"/>
  <c r="L463" i="6"/>
  <c r="L464" i="6"/>
  <c r="L465" i="6"/>
  <c r="L466" i="6"/>
  <c r="L467" i="6"/>
  <c r="L468" i="6"/>
  <c r="L469" i="6"/>
  <c r="L470" i="6"/>
  <c r="L471" i="6"/>
  <c r="L472" i="6"/>
  <c r="L473" i="6"/>
  <c r="L474" i="6"/>
  <c r="L475" i="6"/>
  <c r="L476" i="6"/>
  <c r="L477" i="6"/>
  <c r="L478" i="6"/>
  <c r="L479" i="6"/>
  <c r="L480" i="6"/>
  <c r="L481" i="6"/>
  <c r="L482" i="6"/>
  <c r="L483" i="6"/>
  <c r="L484" i="6"/>
  <c r="L485" i="6"/>
  <c r="L486" i="6"/>
  <c r="L487" i="6"/>
  <c r="L488" i="6"/>
  <c r="L489" i="6"/>
  <c r="L490" i="6"/>
  <c r="L491" i="6"/>
  <c r="L492" i="6"/>
  <c r="L493" i="6"/>
  <c r="L494" i="6"/>
  <c r="L495" i="6"/>
  <c r="L496" i="6"/>
  <c r="L497" i="6"/>
  <c r="L498" i="6"/>
  <c r="L499" i="6"/>
  <c r="L500" i="6"/>
  <c r="L501" i="6"/>
  <c r="L502" i="6"/>
  <c r="L503" i="6"/>
  <c r="L504" i="6"/>
  <c r="L505" i="6"/>
  <c r="L506" i="6"/>
  <c r="L507" i="6"/>
  <c r="L508" i="6"/>
  <c r="L509" i="6"/>
  <c r="L510" i="6"/>
  <c r="L511" i="6"/>
  <c r="L512" i="6"/>
  <c r="L513" i="6"/>
  <c r="L514" i="6"/>
  <c r="L515" i="6"/>
  <c r="L516" i="6"/>
  <c r="L517" i="6"/>
  <c r="L518" i="6"/>
  <c r="L519" i="6"/>
  <c r="L520" i="6"/>
  <c r="L521" i="6"/>
  <c r="L522" i="6"/>
  <c r="L523" i="6"/>
  <c r="L524" i="6"/>
  <c r="L525" i="6"/>
  <c r="L526" i="6"/>
  <c r="L527" i="6"/>
  <c r="L528" i="6"/>
  <c r="L529" i="6"/>
  <c r="L530" i="6"/>
  <c r="L531" i="6"/>
  <c r="L532" i="6"/>
  <c r="L533" i="6"/>
  <c r="L534" i="6"/>
  <c r="L535" i="6"/>
  <c r="L536" i="6"/>
  <c r="L537" i="6"/>
  <c r="L538" i="6"/>
  <c r="L539" i="6"/>
  <c r="L540" i="6"/>
  <c r="L541" i="6"/>
  <c r="L542" i="6"/>
  <c r="L543" i="6"/>
  <c r="L544" i="6"/>
  <c r="L545" i="6"/>
  <c r="L546" i="6"/>
  <c r="L547" i="6"/>
  <c r="L548" i="6"/>
  <c r="L549" i="6"/>
  <c r="L550" i="6"/>
  <c r="L551" i="6"/>
  <c r="L552" i="6"/>
  <c r="L553" i="6"/>
  <c r="L554" i="6"/>
  <c r="L555" i="6"/>
  <c r="L556" i="6"/>
  <c r="L557" i="6"/>
  <c r="L558" i="6"/>
  <c r="L559" i="6"/>
  <c r="L560" i="6"/>
  <c r="L561" i="6"/>
  <c r="L562" i="6"/>
  <c r="L563" i="6"/>
  <c r="L564" i="6"/>
  <c r="L565" i="6"/>
  <c r="L566" i="6"/>
  <c r="L567" i="6"/>
  <c r="L568" i="6"/>
  <c r="L569" i="6"/>
  <c r="L570" i="6"/>
  <c r="L571" i="6"/>
  <c r="L572" i="6"/>
  <c r="L573" i="6"/>
  <c r="L574" i="6"/>
  <c r="L575" i="6"/>
  <c r="L576" i="6"/>
  <c r="L577" i="6"/>
  <c r="L578" i="6"/>
  <c r="L579" i="6"/>
  <c r="L580" i="6"/>
  <c r="L581" i="6"/>
  <c r="L582" i="6"/>
  <c r="L583" i="6"/>
  <c r="L584" i="6"/>
  <c r="L585" i="6"/>
  <c r="L586" i="6"/>
  <c r="L587" i="6"/>
  <c r="L588" i="6"/>
  <c r="L589" i="6"/>
  <c r="L590" i="6"/>
  <c r="L591" i="6"/>
  <c r="L592" i="6"/>
  <c r="L593" i="6"/>
  <c r="L594" i="6"/>
  <c r="L595" i="6"/>
  <c r="L596" i="6"/>
  <c r="L597" i="6"/>
  <c r="L598" i="6"/>
  <c r="L599" i="6"/>
  <c r="L600" i="6"/>
  <c r="L601" i="6"/>
  <c r="L602" i="6"/>
  <c r="L603" i="6"/>
  <c r="L604" i="6"/>
  <c r="L605" i="6"/>
  <c r="L606" i="6"/>
  <c r="L607" i="6"/>
  <c r="L608" i="6"/>
  <c r="L609" i="6"/>
  <c r="L610" i="6"/>
  <c r="L611" i="6"/>
  <c r="L612" i="6"/>
  <c r="L613" i="6"/>
  <c r="L614" i="6"/>
  <c r="L615" i="6"/>
  <c r="L616" i="6"/>
  <c r="L617" i="6"/>
  <c r="L618" i="6"/>
  <c r="L619" i="6"/>
  <c r="L620" i="6"/>
  <c r="L621" i="6"/>
  <c r="L622" i="6"/>
  <c r="L623" i="6"/>
  <c r="L624" i="6"/>
  <c r="L625" i="6"/>
  <c r="L626" i="6"/>
  <c r="L627" i="6"/>
  <c r="L628" i="6"/>
  <c r="L629" i="6"/>
  <c r="L630" i="6"/>
  <c r="L631" i="6"/>
  <c r="L632" i="6"/>
  <c r="L633" i="6"/>
  <c r="L634" i="6"/>
  <c r="L635" i="6"/>
  <c r="L636" i="6"/>
  <c r="L637" i="6"/>
  <c r="L638" i="6"/>
  <c r="L639" i="6"/>
  <c r="L640" i="6"/>
  <c r="L641" i="6"/>
  <c r="L642" i="6"/>
  <c r="L643" i="6"/>
  <c r="L644" i="6"/>
  <c r="L645" i="6"/>
  <c r="L646" i="6"/>
  <c r="L647" i="6"/>
  <c r="L648" i="6"/>
  <c r="L649" i="6"/>
  <c r="L650" i="6"/>
  <c r="L651" i="6"/>
  <c r="L652" i="6"/>
  <c r="L653" i="6"/>
  <c r="L654" i="6"/>
  <c r="L655" i="6"/>
  <c r="L656" i="6"/>
  <c r="L657" i="6"/>
  <c r="L658" i="6"/>
  <c r="L659" i="6"/>
  <c r="L660" i="6"/>
  <c r="L661" i="6"/>
  <c r="L662" i="6"/>
  <c r="L663" i="6"/>
  <c r="L664" i="6"/>
  <c r="L665" i="6"/>
  <c r="L666" i="6"/>
  <c r="L667" i="6"/>
  <c r="L668" i="6"/>
  <c r="L669" i="6"/>
  <c r="L670" i="6"/>
  <c r="K2" i="6"/>
  <c r="K3" i="6"/>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17" i="6"/>
  <c r="K118" i="6"/>
  <c r="K119" i="6"/>
  <c r="K120" i="6"/>
  <c r="K121" i="6"/>
  <c r="K122" i="6"/>
  <c r="K123"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K158" i="6"/>
  <c r="K159" i="6"/>
  <c r="K160" i="6"/>
  <c r="K161" i="6"/>
  <c r="K162" i="6"/>
  <c r="K163" i="6"/>
  <c r="K164" i="6"/>
  <c r="K165" i="6"/>
  <c r="K166" i="6"/>
  <c r="K167" i="6"/>
  <c r="K168" i="6"/>
  <c r="K169" i="6"/>
  <c r="K170" i="6"/>
  <c r="K171" i="6"/>
  <c r="K172" i="6"/>
  <c r="K173" i="6"/>
  <c r="K174" i="6"/>
  <c r="K175" i="6"/>
  <c r="K176" i="6"/>
  <c r="K177" i="6"/>
  <c r="K178" i="6"/>
  <c r="K179" i="6"/>
  <c r="K180" i="6"/>
  <c r="K181" i="6"/>
  <c r="K182" i="6"/>
  <c r="K183" i="6"/>
  <c r="K184" i="6"/>
  <c r="K185" i="6"/>
  <c r="K186" i="6"/>
  <c r="K187" i="6"/>
  <c r="K188" i="6"/>
  <c r="K189" i="6"/>
  <c r="K190" i="6"/>
  <c r="K191" i="6"/>
  <c r="K192" i="6"/>
  <c r="K193" i="6"/>
  <c r="K194" i="6"/>
  <c r="K195" i="6"/>
  <c r="K196" i="6"/>
  <c r="K197" i="6"/>
  <c r="K198" i="6"/>
  <c r="K199" i="6"/>
  <c r="K200" i="6"/>
  <c r="K201" i="6"/>
  <c r="K202" i="6"/>
  <c r="K203" i="6"/>
  <c r="K204" i="6"/>
  <c r="K205" i="6"/>
  <c r="K206" i="6"/>
  <c r="K207" i="6"/>
  <c r="K208" i="6"/>
  <c r="K209" i="6"/>
  <c r="K210"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41" i="6"/>
  <c r="K242" i="6"/>
  <c r="K243" i="6"/>
  <c r="K244" i="6"/>
  <c r="K245" i="6"/>
  <c r="K246" i="6"/>
  <c r="K247" i="6"/>
  <c r="K248" i="6"/>
  <c r="K249" i="6"/>
  <c r="K250" i="6"/>
  <c r="K251" i="6"/>
  <c r="K252" i="6"/>
  <c r="K253" i="6"/>
  <c r="K254" i="6"/>
  <c r="K255" i="6"/>
  <c r="K256" i="6"/>
  <c r="K257" i="6"/>
  <c r="K258" i="6"/>
  <c r="K259" i="6"/>
  <c r="K260" i="6"/>
  <c r="K261" i="6"/>
  <c r="K262" i="6"/>
  <c r="K263" i="6"/>
  <c r="K264" i="6"/>
  <c r="K265" i="6"/>
  <c r="K266" i="6"/>
  <c r="K267" i="6"/>
  <c r="K268" i="6"/>
  <c r="K269" i="6"/>
  <c r="K270" i="6"/>
  <c r="K271" i="6"/>
  <c r="K272" i="6"/>
  <c r="K273" i="6"/>
  <c r="K274" i="6"/>
  <c r="K275" i="6"/>
  <c r="K276" i="6"/>
  <c r="K277" i="6"/>
  <c r="K278" i="6"/>
  <c r="K279" i="6"/>
  <c r="K280" i="6"/>
  <c r="K281" i="6"/>
  <c r="K282" i="6"/>
  <c r="K283" i="6"/>
  <c r="K284" i="6"/>
  <c r="K285" i="6"/>
  <c r="K286" i="6"/>
  <c r="K287" i="6"/>
  <c r="K288" i="6"/>
  <c r="K289" i="6"/>
  <c r="K290" i="6"/>
  <c r="K291" i="6"/>
  <c r="K292" i="6"/>
  <c r="K293" i="6"/>
  <c r="K294" i="6"/>
  <c r="K295" i="6"/>
  <c r="K296" i="6"/>
  <c r="K297" i="6"/>
  <c r="K298" i="6"/>
  <c r="K299" i="6"/>
  <c r="K300" i="6"/>
  <c r="K301" i="6"/>
  <c r="K302" i="6"/>
  <c r="K303" i="6"/>
  <c r="K304" i="6"/>
  <c r="K305" i="6"/>
  <c r="K306" i="6"/>
  <c r="K307" i="6"/>
  <c r="K308" i="6"/>
  <c r="K309" i="6"/>
  <c r="K310" i="6"/>
  <c r="K311" i="6"/>
  <c r="K312" i="6"/>
  <c r="K313" i="6"/>
  <c r="K314" i="6"/>
  <c r="K315" i="6"/>
  <c r="K316" i="6"/>
  <c r="K317" i="6"/>
  <c r="K318" i="6"/>
  <c r="K319" i="6"/>
  <c r="K320" i="6"/>
  <c r="K321" i="6"/>
  <c r="K322" i="6"/>
  <c r="K323" i="6"/>
  <c r="K324" i="6"/>
  <c r="K325" i="6"/>
  <c r="K326" i="6"/>
  <c r="K327" i="6"/>
  <c r="K328" i="6"/>
  <c r="K329" i="6"/>
  <c r="K330" i="6"/>
  <c r="K331" i="6"/>
  <c r="K332" i="6"/>
  <c r="K333" i="6"/>
  <c r="K334" i="6"/>
  <c r="K335" i="6"/>
  <c r="K336" i="6"/>
  <c r="K337" i="6"/>
  <c r="K338" i="6"/>
  <c r="K339" i="6"/>
  <c r="K340" i="6"/>
  <c r="K341" i="6"/>
  <c r="K342" i="6"/>
  <c r="K343" i="6"/>
  <c r="K344" i="6"/>
  <c r="K345" i="6"/>
  <c r="K346" i="6"/>
  <c r="K347" i="6"/>
  <c r="K348" i="6"/>
  <c r="K349" i="6"/>
  <c r="K350" i="6"/>
  <c r="K351" i="6"/>
  <c r="K352" i="6"/>
  <c r="K353" i="6"/>
  <c r="K354" i="6"/>
  <c r="K355" i="6"/>
  <c r="K356" i="6"/>
  <c r="K357" i="6"/>
  <c r="K358" i="6"/>
  <c r="K359" i="6"/>
  <c r="K360" i="6"/>
  <c r="K361" i="6"/>
  <c r="K362" i="6"/>
  <c r="K363" i="6"/>
  <c r="K364" i="6"/>
  <c r="K365" i="6"/>
  <c r="K366" i="6"/>
  <c r="K367" i="6"/>
  <c r="K368" i="6"/>
  <c r="K369" i="6"/>
  <c r="K370" i="6"/>
  <c r="K371" i="6"/>
  <c r="K372" i="6"/>
  <c r="K373" i="6"/>
  <c r="K374" i="6"/>
  <c r="K375" i="6"/>
  <c r="K376" i="6"/>
  <c r="K377" i="6"/>
  <c r="K378" i="6"/>
  <c r="K379" i="6"/>
  <c r="K380" i="6"/>
  <c r="K381" i="6"/>
  <c r="K382" i="6"/>
  <c r="K383" i="6"/>
  <c r="K384" i="6"/>
  <c r="K385" i="6"/>
  <c r="K386" i="6"/>
  <c r="K387" i="6"/>
  <c r="K388" i="6"/>
  <c r="K389" i="6"/>
  <c r="K390" i="6"/>
  <c r="K391" i="6"/>
  <c r="K392" i="6"/>
  <c r="K393" i="6"/>
  <c r="K394" i="6"/>
  <c r="K395" i="6"/>
  <c r="K396" i="6"/>
  <c r="K397" i="6"/>
  <c r="K398" i="6"/>
  <c r="K399" i="6"/>
  <c r="K400" i="6"/>
  <c r="K401" i="6"/>
  <c r="K402" i="6"/>
  <c r="K403" i="6"/>
  <c r="K404" i="6"/>
  <c r="K405" i="6"/>
  <c r="K406" i="6"/>
  <c r="K407" i="6"/>
  <c r="K408" i="6"/>
  <c r="K409" i="6"/>
  <c r="K410" i="6"/>
  <c r="K411" i="6"/>
  <c r="K412" i="6"/>
  <c r="K413" i="6"/>
  <c r="K414" i="6"/>
  <c r="K415" i="6"/>
  <c r="K416" i="6"/>
  <c r="K417" i="6"/>
  <c r="K418" i="6"/>
  <c r="K419" i="6"/>
  <c r="K420" i="6"/>
  <c r="K421" i="6"/>
  <c r="K422" i="6"/>
  <c r="K423" i="6"/>
  <c r="K424" i="6"/>
  <c r="K425" i="6"/>
  <c r="K426" i="6"/>
  <c r="K427" i="6"/>
  <c r="K428" i="6"/>
  <c r="K429" i="6"/>
  <c r="K430" i="6"/>
  <c r="K431" i="6"/>
  <c r="K432" i="6"/>
  <c r="K433" i="6"/>
  <c r="K434" i="6"/>
  <c r="K435" i="6"/>
  <c r="K436" i="6"/>
  <c r="K437" i="6"/>
  <c r="K438" i="6"/>
  <c r="K439" i="6"/>
  <c r="K440" i="6"/>
  <c r="K441" i="6"/>
  <c r="K442" i="6"/>
  <c r="K443" i="6"/>
  <c r="K444" i="6"/>
  <c r="K445" i="6"/>
  <c r="K446" i="6"/>
  <c r="K447" i="6"/>
  <c r="K448" i="6"/>
  <c r="K449" i="6"/>
  <c r="K450" i="6"/>
  <c r="K451" i="6"/>
  <c r="K452" i="6"/>
  <c r="K453" i="6"/>
  <c r="K454" i="6"/>
  <c r="K455" i="6"/>
  <c r="K456" i="6"/>
  <c r="K457" i="6"/>
  <c r="K458" i="6"/>
  <c r="K459" i="6"/>
  <c r="K460" i="6"/>
  <c r="K461" i="6"/>
  <c r="K462" i="6"/>
  <c r="K463" i="6"/>
  <c r="K464" i="6"/>
  <c r="K465" i="6"/>
  <c r="K466" i="6"/>
  <c r="K467" i="6"/>
  <c r="K468" i="6"/>
  <c r="K469" i="6"/>
  <c r="K470" i="6"/>
  <c r="K471" i="6"/>
  <c r="K472" i="6"/>
  <c r="K473" i="6"/>
  <c r="K474" i="6"/>
  <c r="K475" i="6"/>
  <c r="K476" i="6"/>
  <c r="K477" i="6"/>
  <c r="K478" i="6"/>
  <c r="K479" i="6"/>
  <c r="K480" i="6"/>
  <c r="K481" i="6"/>
  <c r="K482" i="6"/>
  <c r="K483" i="6"/>
  <c r="K484" i="6"/>
  <c r="K485" i="6"/>
  <c r="K486" i="6"/>
  <c r="K487" i="6"/>
  <c r="K488" i="6"/>
  <c r="K489" i="6"/>
  <c r="K490" i="6"/>
  <c r="K491" i="6"/>
  <c r="K492" i="6"/>
  <c r="K493" i="6"/>
  <c r="K494" i="6"/>
  <c r="K495" i="6"/>
  <c r="K496" i="6"/>
  <c r="K497" i="6"/>
  <c r="K498" i="6"/>
  <c r="K499" i="6"/>
  <c r="K500" i="6"/>
  <c r="K501" i="6"/>
  <c r="K502" i="6"/>
  <c r="K503" i="6"/>
  <c r="K504" i="6"/>
  <c r="K505" i="6"/>
  <c r="K506" i="6"/>
  <c r="K507" i="6"/>
  <c r="K508" i="6"/>
  <c r="K509" i="6"/>
  <c r="K510" i="6"/>
  <c r="K511" i="6"/>
  <c r="K512" i="6"/>
  <c r="K513" i="6"/>
  <c r="K514" i="6"/>
  <c r="K515" i="6"/>
  <c r="K516" i="6"/>
  <c r="K517" i="6"/>
  <c r="K518" i="6"/>
  <c r="K519" i="6"/>
  <c r="K520" i="6"/>
  <c r="K521" i="6"/>
  <c r="K522" i="6"/>
  <c r="K523" i="6"/>
  <c r="K524" i="6"/>
  <c r="K525" i="6"/>
  <c r="K526" i="6"/>
  <c r="K527" i="6"/>
  <c r="K528" i="6"/>
  <c r="K529" i="6"/>
  <c r="K530" i="6"/>
  <c r="K531" i="6"/>
  <c r="K532" i="6"/>
  <c r="K533" i="6"/>
  <c r="K534" i="6"/>
  <c r="K535" i="6"/>
  <c r="K536" i="6"/>
  <c r="K537" i="6"/>
  <c r="K538" i="6"/>
  <c r="K539" i="6"/>
  <c r="K540" i="6"/>
  <c r="K541" i="6"/>
  <c r="K542" i="6"/>
  <c r="K543" i="6"/>
  <c r="K544" i="6"/>
  <c r="K545" i="6"/>
  <c r="K546" i="6"/>
  <c r="K547" i="6"/>
  <c r="K548" i="6"/>
  <c r="K549" i="6"/>
  <c r="K550" i="6"/>
  <c r="K551" i="6"/>
  <c r="K552" i="6"/>
  <c r="K553" i="6"/>
  <c r="K554" i="6"/>
  <c r="K555" i="6"/>
  <c r="K556" i="6"/>
  <c r="K557" i="6"/>
  <c r="K558" i="6"/>
  <c r="K559" i="6"/>
  <c r="K560" i="6"/>
  <c r="K561" i="6"/>
  <c r="K562" i="6"/>
  <c r="K563" i="6"/>
  <c r="K564" i="6"/>
  <c r="K565" i="6"/>
  <c r="K566" i="6"/>
  <c r="K567" i="6"/>
  <c r="K568" i="6"/>
  <c r="K569" i="6"/>
  <c r="K570" i="6"/>
  <c r="K571" i="6"/>
  <c r="K572" i="6"/>
  <c r="K573" i="6"/>
  <c r="K574" i="6"/>
  <c r="K575" i="6"/>
  <c r="K576" i="6"/>
  <c r="K577" i="6"/>
  <c r="K578" i="6"/>
  <c r="K579" i="6"/>
  <c r="K580" i="6"/>
  <c r="K581" i="6"/>
  <c r="K582" i="6"/>
  <c r="K583" i="6"/>
  <c r="K584" i="6"/>
  <c r="K585" i="6"/>
  <c r="K586" i="6"/>
  <c r="K587" i="6"/>
  <c r="K588" i="6"/>
  <c r="K589" i="6"/>
  <c r="K590" i="6"/>
  <c r="K591" i="6"/>
  <c r="K592" i="6"/>
  <c r="K593" i="6"/>
  <c r="K594" i="6"/>
  <c r="K595" i="6"/>
  <c r="K596" i="6"/>
  <c r="K597" i="6"/>
  <c r="K598" i="6"/>
  <c r="K599" i="6"/>
  <c r="K600" i="6"/>
  <c r="K601" i="6"/>
  <c r="K602" i="6"/>
  <c r="K603" i="6"/>
  <c r="K604" i="6"/>
  <c r="K605" i="6"/>
  <c r="K606" i="6"/>
  <c r="K607" i="6"/>
  <c r="K608" i="6"/>
  <c r="K609" i="6"/>
  <c r="K610" i="6"/>
  <c r="K611" i="6"/>
  <c r="K612" i="6"/>
  <c r="K613" i="6"/>
  <c r="K614" i="6"/>
  <c r="K615" i="6"/>
  <c r="K616" i="6"/>
  <c r="K617" i="6"/>
  <c r="K618" i="6"/>
  <c r="K619" i="6"/>
  <c r="K620" i="6"/>
  <c r="K621" i="6"/>
  <c r="K622" i="6"/>
  <c r="K623" i="6"/>
  <c r="K624" i="6"/>
  <c r="K625" i="6"/>
  <c r="K626" i="6"/>
  <c r="K627" i="6"/>
  <c r="K628" i="6"/>
  <c r="K629" i="6"/>
  <c r="K630" i="6"/>
  <c r="K631" i="6"/>
  <c r="K632" i="6"/>
  <c r="K633" i="6"/>
  <c r="K634" i="6"/>
  <c r="K635" i="6"/>
  <c r="K636" i="6"/>
  <c r="K637" i="6"/>
  <c r="K638" i="6"/>
  <c r="K639" i="6"/>
  <c r="K640" i="6"/>
  <c r="K641" i="6"/>
  <c r="K642" i="6"/>
  <c r="K643" i="6"/>
  <c r="K644" i="6"/>
  <c r="K645" i="6"/>
  <c r="K646" i="6"/>
  <c r="K647" i="6"/>
  <c r="K648" i="6"/>
  <c r="K649" i="6"/>
  <c r="K650" i="6"/>
  <c r="K651" i="6"/>
  <c r="K652" i="6"/>
  <c r="K653" i="6"/>
  <c r="K654" i="6"/>
  <c r="K655" i="6"/>
  <c r="K656" i="6"/>
  <c r="K657" i="6"/>
  <c r="K658" i="6"/>
  <c r="K659" i="6"/>
  <c r="K660" i="6"/>
  <c r="K661" i="6"/>
  <c r="K662" i="6"/>
  <c r="K663" i="6"/>
  <c r="K664" i="6"/>
  <c r="K665" i="6"/>
  <c r="K666" i="6"/>
  <c r="K667" i="6"/>
  <c r="K668" i="6"/>
  <c r="K669" i="6"/>
  <c r="K670" i="6"/>
  <c r="J2" i="6"/>
  <c r="J3" i="6"/>
  <c r="J4" i="6"/>
  <c r="J5" i="6"/>
  <c r="J6" i="6"/>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J87" i="6"/>
  <c r="J88" i="6"/>
  <c r="J89" i="6"/>
  <c r="J90" i="6"/>
  <c r="J91" i="6"/>
  <c r="J92" i="6"/>
  <c r="J93" i="6"/>
  <c r="J94" i="6"/>
  <c r="J95" i="6"/>
  <c r="J96" i="6"/>
  <c r="J97" i="6"/>
  <c r="J98" i="6"/>
  <c r="J99" i="6"/>
  <c r="J100" i="6"/>
  <c r="J101" i="6"/>
  <c r="J102" i="6"/>
  <c r="J103" i="6"/>
  <c r="J104" i="6"/>
  <c r="J105" i="6"/>
  <c r="J106" i="6"/>
  <c r="J107" i="6"/>
  <c r="J108" i="6"/>
  <c r="J109" i="6"/>
  <c r="J110" i="6"/>
  <c r="J111" i="6"/>
  <c r="J112" i="6"/>
  <c r="J113" i="6"/>
  <c r="J114" i="6"/>
  <c r="J115" i="6"/>
  <c r="J116" i="6"/>
  <c r="J117" i="6"/>
  <c r="J118" i="6"/>
  <c r="J119" i="6"/>
  <c r="J120" i="6"/>
  <c r="J121" i="6"/>
  <c r="J122" i="6"/>
  <c r="J123" i="6"/>
  <c r="J124" i="6"/>
  <c r="J125" i="6"/>
  <c r="J126" i="6"/>
  <c r="J127" i="6"/>
  <c r="J128" i="6"/>
  <c r="J129" i="6"/>
  <c r="J130" i="6"/>
  <c r="J131" i="6"/>
  <c r="J132" i="6"/>
  <c r="J133" i="6"/>
  <c r="J134" i="6"/>
  <c r="J135" i="6"/>
  <c r="J136" i="6"/>
  <c r="J137" i="6"/>
  <c r="J138" i="6"/>
  <c r="J139" i="6"/>
  <c r="J140" i="6"/>
  <c r="J141" i="6"/>
  <c r="J142" i="6"/>
  <c r="J143" i="6"/>
  <c r="J144" i="6"/>
  <c r="J145" i="6"/>
  <c r="J146" i="6"/>
  <c r="J147" i="6"/>
  <c r="J148" i="6"/>
  <c r="J149" i="6"/>
  <c r="J150" i="6"/>
  <c r="J151" i="6"/>
  <c r="J152" i="6"/>
  <c r="J153" i="6"/>
  <c r="J154" i="6"/>
  <c r="J155" i="6"/>
  <c r="J156" i="6"/>
  <c r="J157" i="6"/>
  <c r="J158" i="6"/>
  <c r="J159" i="6"/>
  <c r="J160" i="6"/>
  <c r="J161" i="6"/>
  <c r="J162" i="6"/>
  <c r="J163" i="6"/>
  <c r="J164" i="6"/>
  <c r="J165" i="6"/>
  <c r="J166" i="6"/>
  <c r="J167" i="6"/>
  <c r="J168" i="6"/>
  <c r="J169" i="6"/>
  <c r="J170" i="6"/>
  <c r="J171" i="6"/>
  <c r="J172" i="6"/>
  <c r="J173" i="6"/>
  <c r="J174" i="6"/>
  <c r="J175" i="6"/>
  <c r="J176" i="6"/>
  <c r="J177" i="6"/>
  <c r="J178" i="6"/>
  <c r="J179" i="6"/>
  <c r="J180" i="6"/>
  <c r="J181" i="6"/>
  <c r="J182" i="6"/>
  <c r="J183" i="6"/>
  <c r="J184" i="6"/>
  <c r="J185" i="6"/>
  <c r="J186" i="6"/>
  <c r="J187" i="6"/>
  <c r="J188" i="6"/>
  <c r="J189" i="6"/>
  <c r="J190" i="6"/>
  <c r="J191" i="6"/>
  <c r="J192" i="6"/>
  <c r="J193" i="6"/>
  <c r="J194" i="6"/>
  <c r="J195" i="6"/>
  <c r="J196" i="6"/>
  <c r="J197" i="6"/>
  <c r="J198" i="6"/>
  <c r="J199" i="6"/>
  <c r="J200" i="6"/>
  <c r="J201" i="6"/>
  <c r="J202" i="6"/>
  <c r="J203" i="6"/>
  <c r="J204" i="6"/>
  <c r="J205" i="6"/>
  <c r="J206" i="6"/>
  <c r="J207" i="6"/>
  <c r="J208" i="6"/>
  <c r="J209" i="6"/>
  <c r="J210" i="6"/>
  <c r="J211" i="6"/>
  <c r="J212" i="6"/>
  <c r="J213" i="6"/>
  <c r="J214" i="6"/>
  <c r="J215" i="6"/>
  <c r="J216" i="6"/>
  <c r="J217" i="6"/>
  <c r="J218" i="6"/>
  <c r="J219" i="6"/>
  <c r="J220" i="6"/>
  <c r="J221" i="6"/>
  <c r="J222" i="6"/>
  <c r="J223" i="6"/>
  <c r="J224" i="6"/>
  <c r="J225" i="6"/>
  <c r="J226" i="6"/>
  <c r="J227" i="6"/>
  <c r="J228" i="6"/>
  <c r="J229" i="6"/>
  <c r="J230" i="6"/>
  <c r="J231" i="6"/>
  <c r="J232" i="6"/>
  <c r="J233" i="6"/>
  <c r="J234" i="6"/>
  <c r="J235" i="6"/>
  <c r="J236" i="6"/>
  <c r="J237" i="6"/>
  <c r="J238" i="6"/>
  <c r="J239" i="6"/>
  <c r="J240" i="6"/>
  <c r="J241" i="6"/>
  <c r="J242" i="6"/>
  <c r="J243" i="6"/>
  <c r="J244" i="6"/>
  <c r="J245" i="6"/>
  <c r="J246" i="6"/>
  <c r="J247" i="6"/>
  <c r="J248" i="6"/>
  <c r="J249" i="6"/>
  <c r="J250" i="6"/>
  <c r="J251" i="6"/>
  <c r="J252" i="6"/>
  <c r="J253" i="6"/>
  <c r="J254" i="6"/>
  <c r="J255" i="6"/>
  <c r="J256" i="6"/>
  <c r="J257" i="6"/>
  <c r="J258" i="6"/>
  <c r="J259" i="6"/>
  <c r="J260" i="6"/>
  <c r="J261" i="6"/>
  <c r="J262" i="6"/>
  <c r="J263" i="6"/>
  <c r="J264" i="6"/>
  <c r="J265" i="6"/>
  <c r="J266" i="6"/>
  <c r="J267" i="6"/>
  <c r="J268" i="6"/>
  <c r="J269" i="6"/>
  <c r="J270" i="6"/>
  <c r="J271" i="6"/>
  <c r="J272" i="6"/>
  <c r="J273" i="6"/>
  <c r="J274" i="6"/>
  <c r="J275" i="6"/>
  <c r="J276" i="6"/>
  <c r="J277" i="6"/>
  <c r="J278" i="6"/>
  <c r="J279" i="6"/>
  <c r="J280" i="6"/>
  <c r="J281" i="6"/>
  <c r="J282" i="6"/>
  <c r="J283" i="6"/>
  <c r="J284" i="6"/>
  <c r="J285" i="6"/>
  <c r="J286" i="6"/>
  <c r="J287" i="6"/>
  <c r="J288" i="6"/>
  <c r="J289" i="6"/>
  <c r="J290" i="6"/>
  <c r="J291" i="6"/>
  <c r="J292" i="6"/>
  <c r="J293" i="6"/>
  <c r="J294" i="6"/>
  <c r="J295" i="6"/>
  <c r="J296" i="6"/>
  <c r="J297" i="6"/>
  <c r="J298" i="6"/>
  <c r="J299" i="6"/>
  <c r="J300" i="6"/>
  <c r="J301" i="6"/>
  <c r="J302" i="6"/>
  <c r="J303" i="6"/>
  <c r="J304" i="6"/>
  <c r="J305" i="6"/>
  <c r="J306" i="6"/>
  <c r="J307" i="6"/>
  <c r="J308" i="6"/>
  <c r="J309" i="6"/>
  <c r="J310" i="6"/>
  <c r="J311" i="6"/>
  <c r="J312" i="6"/>
  <c r="J313" i="6"/>
  <c r="J314" i="6"/>
  <c r="J315" i="6"/>
  <c r="J316" i="6"/>
  <c r="J317" i="6"/>
  <c r="J318" i="6"/>
  <c r="J319" i="6"/>
  <c r="J320" i="6"/>
  <c r="J321" i="6"/>
  <c r="J322" i="6"/>
  <c r="J323" i="6"/>
  <c r="J324" i="6"/>
  <c r="J325" i="6"/>
  <c r="J326" i="6"/>
  <c r="J327" i="6"/>
  <c r="J328" i="6"/>
  <c r="J329" i="6"/>
  <c r="J330" i="6"/>
  <c r="J331" i="6"/>
  <c r="J332" i="6"/>
  <c r="J333" i="6"/>
  <c r="J334" i="6"/>
  <c r="J335" i="6"/>
  <c r="J336" i="6"/>
  <c r="J337" i="6"/>
  <c r="J338" i="6"/>
  <c r="J339" i="6"/>
  <c r="J340" i="6"/>
  <c r="J341" i="6"/>
  <c r="J342" i="6"/>
  <c r="J343" i="6"/>
  <c r="J344" i="6"/>
  <c r="J345" i="6"/>
  <c r="J346" i="6"/>
  <c r="J347" i="6"/>
  <c r="J348" i="6"/>
  <c r="J349" i="6"/>
  <c r="J350" i="6"/>
  <c r="J351" i="6"/>
  <c r="J352" i="6"/>
  <c r="J353" i="6"/>
  <c r="J354" i="6"/>
  <c r="J355" i="6"/>
  <c r="J356" i="6"/>
  <c r="J357" i="6"/>
  <c r="J358" i="6"/>
  <c r="J359" i="6"/>
  <c r="J360" i="6"/>
  <c r="J361" i="6"/>
  <c r="J362" i="6"/>
  <c r="J363" i="6"/>
  <c r="J364" i="6"/>
  <c r="J365" i="6"/>
  <c r="J366" i="6"/>
  <c r="J367" i="6"/>
  <c r="J368" i="6"/>
  <c r="J369" i="6"/>
  <c r="J370" i="6"/>
  <c r="J371" i="6"/>
  <c r="J372" i="6"/>
  <c r="J373" i="6"/>
  <c r="J374" i="6"/>
  <c r="J375" i="6"/>
  <c r="J376" i="6"/>
  <c r="J377" i="6"/>
  <c r="J378" i="6"/>
  <c r="J379" i="6"/>
  <c r="J380" i="6"/>
  <c r="J381" i="6"/>
  <c r="J382" i="6"/>
  <c r="J383" i="6"/>
  <c r="J384" i="6"/>
  <c r="J385" i="6"/>
  <c r="J386" i="6"/>
  <c r="J387" i="6"/>
  <c r="J388" i="6"/>
  <c r="J389" i="6"/>
  <c r="J390" i="6"/>
  <c r="J391" i="6"/>
  <c r="J392" i="6"/>
  <c r="J393" i="6"/>
  <c r="J394" i="6"/>
  <c r="J395" i="6"/>
  <c r="J396" i="6"/>
  <c r="J397" i="6"/>
  <c r="J398" i="6"/>
  <c r="J399" i="6"/>
  <c r="J400" i="6"/>
  <c r="J401" i="6"/>
  <c r="J402" i="6"/>
  <c r="J403" i="6"/>
  <c r="J404" i="6"/>
  <c r="J405" i="6"/>
  <c r="J406" i="6"/>
  <c r="J407" i="6"/>
  <c r="J408" i="6"/>
  <c r="J409" i="6"/>
  <c r="J410" i="6"/>
  <c r="J411" i="6"/>
  <c r="J412" i="6"/>
  <c r="J413" i="6"/>
  <c r="J414" i="6"/>
  <c r="J415" i="6"/>
  <c r="J416" i="6"/>
  <c r="J417" i="6"/>
  <c r="J418" i="6"/>
  <c r="J419" i="6"/>
  <c r="J420" i="6"/>
  <c r="J421" i="6"/>
  <c r="J422" i="6"/>
  <c r="J423" i="6"/>
  <c r="J424" i="6"/>
  <c r="J425" i="6"/>
  <c r="J426" i="6"/>
  <c r="J427" i="6"/>
  <c r="J428" i="6"/>
  <c r="J429" i="6"/>
  <c r="J430" i="6"/>
  <c r="J431" i="6"/>
  <c r="J432" i="6"/>
  <c r="J433" i="6"/>
  <c r="J434" i="6"/>
  <c r="J435" i="6"/>
  <c r="J436" i="6"/>
  <c r="J437" i="6"/>
  <c r="J438" i="6"/>
  <c r="J439" i="6"/>
  <c r="J440" i="6"/>
  <c r="J441" i="6"/>
  <c r="J442" i="6"/>
  <c r="J443" i="6"/>
  <c r="J444" i="6"/>
  <c r="J445" i="6"/>
  <c r="J446" i="6"/>
  <c r="J447" i="6"/>
  <c r="J448" i="6"/>
  <c r="J449" i="6"/>
  <c r="J450" i="6"/>
  <c r="J451" i="6"/>
  <c r="J452" i="6"/>
  <c r="J453" i="6"/>
  <c r="J454" i="6"/>
  <c r="J455" i="6"/>
  <c r="J456" i="6"/>
  <c r="J457" i="6"/>
  <c r="J458" i="6"/>
  <c r="J459" i="6"/>
  <c r="J460" i="6"/>
  <c r="J461" i="6"/>
  <c r="J462" i="6"/>
  <c r="J463" i="6"/>
  <c r="J464" i="6"/>
  <c r="J465" i="6"/>
  <c r="J466" i="6"/>
  <c r="J467" i="6"/>
  <c r="J468" i="6"/>
  <c r="J469" i="6"/>
  <c r="J470" i="6"/>
  <c r="J471" i="6"/>
  <c r="J472" i="6"/>
  <c r="J473" i="6"/>
  <c r="J474" i="6"/>
  <c r="J475" i="6"/>
  <c r="J476" i="6"/>
  <c r="J477" i="6"/>
  <c r="J478" i="6"/>
  <c r="J479" i="6"/>
  <c r="J480" i="6"/>
  <c r="J481" i="6"/>
  <c r="J482" i="6"/>
  <c r="J483" i="6"/>
  <c r="J484" i="6"/>
  <c r="J485" i="6"/>
  <c r="J486" i="6"/>
  <c r="J487" i="6"/>
  <c r="J488" i="6"/>
  <c r="J489" i="6"/>
  <c r="J490" i="6"/>
  <c r="J491" i="6"/>
  <c r="J492" i="6"/>
  <c r="J493" i="6"/>
  <c r="J494" i="6"/>
  <c r="J495" i="6"/>
  <c r="J496" i="6"/>
  <c r="J497" i="6"/>
  <c r="J498" i="6"/>
  <c r="J499" i="6"/>
  <c r="J500" i="6"/>
  <c r="J501" i="6"/>
  <c r="J502" i="6"/>
  <c r="J503" i="6"/>
  <c r="J504" i="6"/>
  <c r="J505" i="6"/>
  <c r="J506" i="6"/>
  <c r="J507" i="6"/>
  <c r="J508" i="6"/>
  <c r="J509" i="6"/>
  <c r="J510" i="6"/>
  <c r="J511" i="6"/>
  <c r="J512" i="6"/>
  <c r="J513" i="6"/>
  <c r="J514" i="6"/>
  <c r="J515" i="6"/>
  <c r="J516" i="6"/>
  <c r="J517" i="6"/>
  <c r="J518" i="6"/>
  <c r="J519" i="6"/>
  <c r="J520" i="6"/>
  <c r="J521" i="6"/>
  <c r="J522" i="6"/>
  <c r="J523" i="6"/>
  <c r="J524" i="6"/>
  <c r="J525" i="6"/>
  <c r="J526" i="6"/>
  <c r="J527" i="6"/>
  <c r="J528" i="6"/>
  <c r="J529" i="6"/>
  <c r="J530" i="6"/>
  <c r="J531" i="6"/>
  <c r="J532" i="6"/>
  <c r="J533" i="6"/>
  <c r="J534" i="6"/>
  <c r="J535" i="6"/>
  <c r="J536" i="6"/>
  <c r="J537" i="6"/>
  <c r="J538" i="6"/>
  <c r="J539" i="6"/>
  <c r="J540" i="6"/>
  <c r="J541" i="6"/>
  <c r="J542" i="6"/>
  <c r="J543" i="6"/>
  <c r="J544" i="6"/>
  <c r="J545" i="6"/>
  <c r="J546" i="6"/>
  <c r="J547" i="6"/>
  <c r="J548" i="6"/>
  <c r="J549" i="6"/>
  <c r="J550" i="6"/>
  <c r="J551" i="6"/>
  <c r="J552" i="6"/>
  <c r="J553" i="6"/>
  <c r="J554" i="6"/>
  <c r="J555" i="6"/>
  <c r="J556" i="6"/>
  <c r="J557" i="6"/>
  <c r="J558" i="6"/>
  <c r="J559" i="6"/>
  <c r="J560" i="6"/>
  <c r="J561" i="6"/>
  <c r="J562" i="6"/>
  <c r="J563" i="6"/>
  <c r="J564" i="6"/>
  <c r="J565" i="6"/>
  <c r="J566" i="6"/>
  <c r="J567" i="6"/>
  <c r="J568" i="6"/>
  <c r="J569" i="6"/>
  <c r="J570" i="6"/>
  <c r="J571" i="6"/>
  <c r="J572" i="6"/>
  <c r="J573" i="6"/>
  <c r="J574" i="6"/>
  <c r="J575" i="6"/>
  <c r="J576" i="6"/>
  <c r="J577" i="6"/>
  <c r="J578" i="6"/>
  <c r="J579" i="6"/>
  <c r="J580" i="6"/>
  <c r="J581" i="6"/>
  <c r="J582" i="6"/>
  <c r="J583" i="6"/>
  <c r="J584" i="6"/>
  <c r="J585" i="6"/>
  <c r="J586" i="6"/>
  <c r="J587" i="6"/>
  <c r="J588" i="6"/>
  <c r="J589" i="6"/>
  <c r="J590" i="6"/>
  <c r="J591" i="6"/>
  <c r="J592" i="6"/>
  <c r="J593" i="6"/>
  <c r="J594" i="6"/>
  <c r="J595" i="6"/>
  <c r="J596" i="6"/>
  <c r="J597" i="6"/>
  <c r="J598" i="6"/>
  <c r="J599" i="6"/>
  <c r="J600" i="6"/>
  <c r="J601" i="6"/>
  <c r="J602" i="6"/>
  <c r="J603" i="6"/>
  <c r="J604" i="6"/>
  <c r="J605" i="6"/>
  <c r="J606" i="6"/>
  <c r="J607" i="6"/>
  <c r="J608" i="6"/>
  <c r="J609" i="6"/>
  <c r="J610" i="6"/>
  <c r="J611" i="6"/>
  <c r="J612" i="6"/>
  <c r="J613" i="6"/>
  <c r="J614" i="6"/>
  <c r="J615" i="6"/>
  <c r="J616" i="6"/>
  <c r="J617" i="6"/>
  <c r="J618" i="6"/>
  <c r="J619" i="6"/>
  <c r="J620" i="6"/>
  <c r="J621" i="6"/>
  <c r="J622" i="6"/>
  <c r="J623" i="6"/>
  <c r="J624" i="6"/>
  <c r="J625" i="6"/>
  <c r="J626" i="6"/>
  <c r="J627" i="6"/>
  <c r="J628" i="6"/>
  <c r="J629" i="6"/>
  <c r="J630" i="6"/>
  <c r="J631" i="6"/>
  <c r="J632" i="6"/>
  <c r="J633" i="6"/>
  <c r="J634" i="6"/>
  <c r="J635" i="6"/>
  <c r="J636" i="6"/>
  <c r="J637" i="6"/>
  <c r="J638" i="6"/>
  <c r="J639" i="6"/>
  <c r="J640" i="6"/>
  <c r="J641" i="6"/>
  <c r="J642" i="6"/>
  <c r="J643" i="6"/>
  <c r="J644" i="6"/>
  <c r="J645" i="6"/>
  <c r="J646" i="6"/>
  <c r="J647" i="6"/>
  <c r="J648" i="6"/>
  <c r="J649" i="6"/>
  <c r="J650" i="6"/>
  <c r="J651" i="6"/>
  <c r="J652" i="6"/>
  <c r="J653" i="6"/>
  <c r="J654" i="6"/>
  <c r="J655" i="6"/>
  <c r="J656" i="6"/>
  <c r="J657" i="6"/>
  <c r="J658" i="6"/>
  <c r="J659" i="6"/>
  <c r="J660" i="6"/>
  <c r="J661" i="6"/>
  <c r="J662" i="6"/>
  <c r="J663" i="6"/>
  <c r="J664" i="6"/>
  <c r="J665" i="6"/>
  <c r="J666" i="6"/>
  <c r="J667" i="6"/>
  <c r="J668" i="6"/>
  <c r="J669" i="6"/>
  <c r="J670" i="6"/>
  <c r="H2" i="6"/>
  <c r="I2" i="6" s="1"/>
  <c r="H3" i="6"/>
  <c r="I3" i="6" s="1"/>
  <c r="H4" i="6"/>
  <c r="I4" i="6" s="1"/>
  <c r="H5" i="6"/>
  <c r="I5" i="6" s="1"/>
  <c r="H6" i="6"/>
  <c r="I6" i="6" s="1"/>
  <c r="H7" i="6"/>
  <c r="I7" i="6" s="1"/>
  <c r="H8" i="6"/>
  <c r="I8" i="6" s="1"/>
  <c r="H9" i="6"/>
  <c r="I9" i="6" s="1"/>
  <c r="H10" i="6"/>
  <c r="I10" i="6" s="1"/>
  <c r="H11" i="6"/>
  <c r="I11" i="6" s="1"/>
  <c r="H12" i="6"/>
  <c r="I12" i="6" s="1"/>
  <c r="H13" i="6"/>
  <c r="I13" i="6" s="1"/>
  <c r="H14" i="6"/>
  <c r="I14" i="6" s="1"/>
  <c r="H15" i="6"/>
  <c r="I15" i="6" s="1"/>
  <c r="H16" i="6"/>
  <c r="I16" i="6" s="1"/>
  <c r="H17" i="6"/>
  <c r="I17" i="6" s="1"/>
  <c r="H18" i="6"/>
  <c r="I18" i="6" s="1"/>
  <c r="H19" i="6"/>
  <c r="I19" i="6" s="1"/>
  <c r="H20" i="6"/>
  <c r="I20" i="6" s="1"/>
  <c r="H21" i="6"/>
  <c r="I21" i="6" s="1"/>
  <c r="H22" i="6"/>
  <c r="I22" i="6" s="1"/>
  <c r="H23" i="6"/>
  <c r="I23" i="6" s="1"/>
  <c r="H24" i="6"/>
  <c r="I24" i="6" s="1"/>
  <c r="H25" i="6"/>
  <c r="I25" i="6" s="1"/>
  <c r="H26" i="6"/>
  <c r="I26" i="6" s="1"/>
  <c r="H27" i="6"/>
  <c r="I27" i="6" s="1"/>
  <c r="H28" i="6"/>
  <c r="I28" i="6" s="1"/>
  <c r="H29" i="6"/>
  <c r="I29" i="6" s="1"/>
  <c r="H30" i="6"/>
  <c r="I30" i="6" s="1"/>
  <c r="H31" i="6"/>
  <c r="I31" i="6" s="1"/>
  <c r="H32" i="6"/>
  <c r="I32" i="6" s="1"/>
  <c r="H33" i="6"/>
  <c r="I33" i="6" s="1"/>
  <c r="H34" i="6"/>
  <c r="I34" i="6" s="1"/>
  <c r="H35" i="6"/>
  <c r="I35" i="6" s="1"/>
  <c r="H36" i="6"/>
  <c r="I36" i="6" s="1"/>
  <c r="H37" i="6"/>
  <c r="I37" i="6" s="1"/>
  <c r="H38" i="6"/>
  <c r="I38" i="6" s="1"/>
  <c r="H39" i="6"/>
  <c r="I39" i="6" s="1"/>
  <c r="H40" i="6"/>
  <c r="I40" i="6" s="1"/>
  <c r="H41" i="6"/>
  <c r="I41" i="6" s="1"/>
  <c r="H42" i="6"/>
  <c r="I42" i="6" s="1"/>
  <c r="H43" i="6"/>
  <c r="I43" i="6" s="1"/>
  <c r="H44" i="6"/>
  <c r="I44" i="6" s="1"/>
  <c r="H45" i="6"/>
  <c r="I45" i="6" s="1"/>
  <c r="H46" i="6"/>
  <c r="I46" i="6" s="1"/>
  <c r="H47" i="6"/>
  <c r="I47" i="6" s="1"/>
  <c r="H48" i="6"/>
  <c r="I48" i="6" s="1"/>
  <c r="H49" i="6"/>
  <c r="I49" i="6" s="1"/>
  <c r="H50" i="6"/>
  <c r="I50" i="6" s="1"/>
  <c r="H51" i="6"/>
  <c r="I51" i="6" s="1"/>
  <c r="H52" i="6"/>
  <c r="I52" i="6" s="1"/>
  <c r="H53" i="6"/>
  <c r="I53" i="6" s="1"/>
  <c r="H54" i="6"/>
  <c r="I54" i="6" s="1"/>
  <c r="H55" i="6"/>
  <c r="I55" i="6" s="1"/>
  <c r="H56" i="6"/>
  <c r="I56" i="6" s="1"/>
  <c r="H57" i="6"/>
  <c r="I57" i="6" s="1"/>
  <c r="H58" i="6"/>
  <c r="I58" i="6" s="1"/>
  <c r="H59" i="6"/>
  <c r="I59" i="6" s="1"/>
  <c r="H60" i="6"/>
  <c r="I60" i="6" s="1"/>
  <c r="H61" i="6"/>
  <c r="I61" i="6" s="1"/>
  <c r="H62" i="6"/>
  <c r="I62" i="6" s="1"/>
  <c r="H63" i="6"/>
  <c r="I63" i="6" s="1"/>
  <c r="H64" i="6"/>
  <c r="I64" i="6" s="1"/>
  <c r="H65" i="6"/>
  <c r="I65" i="6" s="1"/>
  <c r="H66" i="6"/>
  <c r="I66" i="6" s="1"/>
  <c r="H67" i="6"/>
  <c r="I67" i="6" s="1"/>
  <c r="H68" i="6"/>
  <c r="I68" i="6" s="1"/>
  <c r="H69" i="6"/>
  <c r="I69" i="6" s="1"/>
  <c r="H70" i="6"/>
  <c r="I70" i="6" s="1"/>
  <c r="H71" i="6"/>
  <c r="I71" i="6" s="1"/>
  <c r="H72" i="6"/>
  <c r="I72" i="6" s="1"/>
  <c r="H73" i="6"/>
  <c r="I73" i="6" s="1"/>
  <c r="H74" i="6"/>
  <c r="I74" i="6" s="1"/>
  <c r="H75" i="6"/>
  <c r="I75" i="6" s="1"/>
  <c r="H76" i="6"/>
  <c r="I76" i="6" s="1"/>
  <c r="H77" i="6"/>
  <c r="I77" i="6" s="1"/>
  <c r="H78" i="6"/>
  <c r="I78" i="6" s="1"/>
  <c r="H79" i="6"/>
  <c r="I79" i="6" s="1"/>
  <c r="H80" i="6"/>
  <c r="I80" i="6" s="1"/>
  <c r="H81" i="6"/>
  <c r="I81" i="6" s="1"/>
  <c r="H82" i="6"/>
  <c r="I82" i="6" s="1"/>
  <c r="H83" i="6"/>
  <c r="I83" i="6" s="1"/>
  <c r="H84" i="6"/>
  <c r="I84" i="6" s="1"/>
  <c r="H85" i="6"/>
  <c r="I85" i="6" s="1"/>
  <c r="H86" i="6"/>
  <c r="I86" i="6" s="1"/>
  <c r="H87" i="6"/>
  <c r="I87" i="6" s="1"/>
  <c r="H88" i="6"/>
  <c r="I88" i="6" s="1"/>
  <c r="H89" i="6"/>
  <c r="I89" i="6" s="1"/>
  <c r="H90" i="6"/>
  <c r="I90" i="6" s="1"/>
  <c r="H91" i="6"/>
  <c r="I91" i="6" s="1"/>
  <c r="H92" i="6"/>
  <c r="I92" i="6" s="1"/>
  <c r="H93" i="6"/>
  <c r="I93" i="6" s="1"/>
  <c r="H94" i="6"/>
  <c r="I94" i="6" s="1"/>
  <c r="H95" i="6"/>
  <c r="I95" i="6" s="1"/>
  <c r="H96" i="6"/>
  <c r="I96" i="6" s="1"/>
  <c r="H97" i="6"/>
  <c r="I97" i="6" s="1"/>
  <c r="H98" i="6"/>
  <c r="I98" i="6" s="1"/>
  <c r="H99" i="6"/>
  <c r="I99" i="6" s="1"/>
  <c r="H100" i="6"/>
  <c r="I100" i="6" s="1"/>
  <c r="H101" i="6"/>
  <c r="I101" i="6" s="1"/>
  <c r="H102" i="6"/>
  <c r="I102" i="6" s="1"/>
  <c r="H103" i="6"/>
  <c r="I103" i="6" s="1"/>
  <c r="H104" i="6"/>
  <c r="I104" i="6" s="1"/>
  <c r="H105" i="6"/>
  <c r="I105" i="6" s="1"/>
  <c r="H106" i="6"/>
  <c r="I106" i="6" s="1"/>
  <c r="H107" i="6"/>
  <c r="I107" i="6" s="1"/>
  <c r="H108" i="6"/>
  <c r="I108" i="6" s="1"/>
  <c r="H109" i="6"/>
  <c r="I109" i="6" s="1"/>
  <c r="H110" i="6"/>
  <c r="I110" i="6" s="1"/>
  <c r="H111" i="6"/>
  <c r="I111" i="6" s="1"/>
  <c r="H112" i="6"/>
  <c r="I112" i="6" s="1"/>
  <c r="H113" i="6"/>
  <c r="I113" i="6" s="1"/>
  <c r="H114" i="6"/>
  <c r="I114" i="6" s="1"/>
  <c r="H115" i="6"/>
  <c r="I115" i="6" s="1"/>
  <c r="H116" i="6"/>
  <c r="I116" i="6" s="1"/>
  <c r="H117" i="6"/>
  <c r="I117" i="6" s="1"/>
  <c r="H118" i="6"/>
  <c r="I118" i="6" s="1"/>
  <c r="H119" i="6"/>
  <c r="I119" i="6" s="1"/>
  <c r="H120" i="6"/>
  <c r="I120" i="6" s="1"/>
  <c r="H121" i="6"/>
  <c r="I121" i="6" s="1"/>
  <c r="H122" i="6"/>
  <c r="I122" i="6" s="1"/>
  <c r="H123" i="6"/>
  <c r="I123" i="6" s="1"/>
  <c r="H124" i="6"/>
  <c r="I124" i="6" s="1"/>
  <c r="H125" i="6"/>
  <c r="I125" i="6" s="1"/>
  <c r="H126" i="6"/>
  <c r="I126" i="6" s="1"/>
  <c r="H127" i="6"/>
  <c r="I127" i="6" s="1"/>
  <c r="H128" i="6"/>
  <c r="I128" i="6" s="1"/>
  <c r="H129" i="6"/>
  <c r="I129" i="6" s="1"/>
  <c r="H130" i="6"/>
  <c r="I130" i="6" s="1"/>
  <c r="H131" i="6"/>
  <c r="I131" i="6" s="1"/>
  <c r="H132" i="6"/>
  <c r="I132" i="6" s="1"/>
  <c r="H133" i="6"/>
  <c r="I133" i="6" s="1"/>
  <c r="H134" i="6"/>
  <c r="I134" i="6" s="1"/>
  <c r="H135" i="6"/>
  <c r="I135" i="6" s="1"/>
  <c r="H136" i="6"/>
  <c r="I136" i="6" s="1"/>
  <c r="H137" i="6"/>
  <c r="I137" i="6" s="1"/>
  <c r="H138" i="6"/>
  <c r="I138" i="6" s="1"/>
  <c r="H139" i="6"/>
  <c r="I139" i="6" s="1"/>
  <c r="H140" i="6"/>
  <c r="I140" i="6" s="1"/>
  <c r="H141" i="6"/>
  <c r="I141" i="6" s="1"/>
  <c r="H142" i="6"/>
  <c r="I142" i="6" s="1"/>
  <c r="H143" i="6"/>
  <c r="I143" i="6" s="1"/>
  <c r="H144" i="6"/>
  <c r="I144" i="6" s="1"/>
  <c r="H145" i="6"/>
  <c r="I145" i="6" s="1"/>
  <c r="H146" i="6"/>
  <c r="I146" i="6" s="1"/>
  <c r="H147" i="6"/>
  <c r="I147" i="6" s="1"/>
  <c r="H148" i="6"/>
  <c r="I148" i="6" s="1"/>
  <c r="H149" i="6"/>
  <c r="I149" i="6" s="1"/>
  <c r="H150" i="6"/>
  <c r="I150" i="6" s="1"/>
  <c r="H151" i="6"/>
  <c r="I151" i="6" s="1"/>
  <c r="H152" i="6"/>
  <c r="I152" i="6" s="1"/>
  <c r="H153" i="6"/>
  <c r="I153" i="6" s="1"/>
  <c r="H154" i="6"/>
  <c r="I154" i="6" s="1"/>
  <c r="H155" i="6"/>
  <c r="I155" i="6" s="1"/>
  <c r="H156" i="6"/>
  <c r="I156" i="6" s="1"/>
  <c r="H157" i="6"/>
  <c r="I157" i="6" s="1"/>
  <c r="H158" i="6"/>
  <c r="I158" i="6" s="1"/>
  <c r="H159" i="6"/>
  <c r="I159" i="6" s="1"/>
  <c r="H160" i="6"/>
  <c r="I160" i="6" s="1"/>
  <c r="H161" i="6"/>
  <c r="I161" i="6" s="1"/>
  <c r="H162" i="6"/>
  <c r="I162" i="6" s="1"/>
  <c r="H163" i="6"/>
  <c r="I163" i="6" s="1"/>
  <c r="H164" i="6"/>
  <c r="I164" i="6" s="1"/>
  <c r="H165" i="6"/>
  <c r="I165" i="6" s="1"/>
  <c r="H166" i="6"/>
  <c r="I166" i="6" s="1"/>
  <c r="H167" i="6"/>
  <c r="I167" i="6" s="1"/>
  <c r="H168" i="6"/>
  <c r="I168" i="6" s="1"/>
  <c r="H169" i="6"/>
  <c r="I169" i="6" s="1"/>
  <c r="H170" i="6"/>
  <c r="I170" i="6" s="1"/>
  <c r="H171" i="6"/>
  <c r="I171" i="6" s="1"/>
  <c r="H172" i="6"/>
  <c r="I172" i="6" s="1"/>
  <c r="H173" i="6"/>
  <c r="I173" i="6" s="1"/>
  <c r="H174" i="6"/>
  <c r="I174" i="6" s="1"/>
  <c r="H175" i="6"/>
  <c r="I175" i="6" s="1"/>
  <c r="H176" i="6"/>
  <c r="I176" i="6" s="1"/>
  <c r="H177" i="6"/>
  <c r="I177" i="6" s="1"/>
  <c r="H178" i="6"/>
  <c r="I178" i="6" s="1"/>
  <c r="H179" i="6"/>
  <c r="I179" i="6" s="1"/>
  <c r="H180" i="6"/>
  <c r="I180" i="6" s="1"/>
  <c r="H181" i="6"/>
  <c r="I181" i="6" s="1"/>
  <c r="H182" i="6"/>
  <c r="I182" i="6" s="1"/>
  <c r="H183" i="6"/>
  <c r="I183" i="6" s="1"/>
  <c r="H184" i="6"/>
  <c r="I184" i="6" s="1"/>
  <c r="H185" i="6"/>
  <c r="I185" i="6" s="1"/>
  <c r="H186" i="6"/>
  <c r="I186" i="6" s="1"/>
  <c r="H187" i="6"/>
  <c r="I187" i="6" s="1"/>
  <c r="H188" i="6"/>
  <c r="I188" i="6" s="1"/>
  <c r="H189" i="6"/>
  <c r="I189" i="6" s="1"/>
  <c r="H190" i="6"/>
  <c r="I190" i="6" s="1"/>
  <c r="H191" i="6"/>
  <c r="I191" i="6" s="1"/>
  <c r="H192" i="6"/>
  <c r="I192" i="6" s="1"/>
  <c r="H193" i="6"/>
  <c r="I193" i="6" s="1"/>
  <c r="H194" i="6"/>
  <c r="I194" i="6" s="1"/>
  <c r="H195" i="6"/>
  <c r="I195" i="6" s="1"/>
  <c r="H196" i="6"/>
  <c r="I196" i="6" s="1"/>
  <c r="H197" i="6"/>
  <c r="I197" i="6" s="1"/>
  <c r="H198" i="6"/>
  <c r="I198" i="6" s="1"/>
  <c r="H199" i="6"/>
  <c r="I199" i="6" s="1"/>
  <c r="H200" i="6"/>
  <c r="I200" i="6" s="1"/>
  <c r="H201" i="6"/>
  <c r="I201" i="6" s="1"/>
  <c r="H202" i="6"/>
  <c r="I202" i="6" s="1"/>
  <c r="H203" i="6"/>
  <c r="I203" i="6" s="1"/>
  <c r="H204" i="6"/>
  <c r="I204" i="6" s="1"/>
  <c r="H205" i="6"/>
  <c r="I205" i="6" s="1"/>
  <c r="H206" i="6"/>
  <c r="I206" i="6" s="1"/>
  <c r="H207" i="6"/>
  <c r="I207" i="6" s="1"/>
  <c r="H208" i="6"/>
  <c r="I208" i="6" s="1"/>
  <c r="H209" i="6"/>
  <c r="I209" i="6" s="1"/>
  <c r="H210" i="6"/>
  <c r="I210" i="6" s="1"/>
  <c r="H211" i="6"/>
  <c r="I211" i="6" s="1"/>
  <c r="H212" i="6"/>
  <c r="I212" i="6" s="1"/>
  <c r="H213" i="6"/>
  <c r="I213" i="6" s="1"/>
  <c r="H214" i="6"/>
  <c r="I214" i="6" s="1"/>
  <c r="H215" i="6"/>
  <c r="I215" i="6" s="1"/>
  <c r="H216" i="6"/>
  <c r="I216" i="6" s="1"/>
  <c r="H217" i="6"/>
  <c r="I217" i="6" s="1"/>
  <c r="H218" i="6"/>
  <c r="I218" i="6" s="1"/>
  <c r="H219" i="6"/>
  <c r="I219" i="6" s="1"/>
  <c r="H220" i="6"/>
  <c r="I220" i="6" s="1"/>
  <c r="H221" i="6"/>
  <c r="I221" i="6" s="1"/>
  <c r="H222" i="6"/>
  <c r="I222" i="6" s="1"/>
  <c r="H223" i="6"/>
  <c r="I223" i="6" s="1"/>
  <c r="H224" i="6"/>
  <c r="I224" i="6" s="1"/>
  <c r="H225" i="6"/>
  <c r="I225" i="6" s="1"/>
  <c r="H226" i="6"/>
  <c r="I226" i="6" s="1"/>
  <c r="H227" i="6"/>
  <c r="I227" i="6" s="1"/>
  <c r="H228" i="6"/>
  <c r="I228" i="6" s="1"/>
  <c r="H229" i="6"/>
  <c r="I229" i="6" s="1"/>
  <c r="H230" i="6"/>
  <c r="I230" i="6" s="1"/>
  <c r="H231" i="6"/>
  <c r="I231" i="6" s="1"/>
  <c r="H232" i="6"/>
  <c r="I232" i="6" s="1"/>
  <c r="H233" i="6"/>
  <c r="I233" i="6" s="1"/>
  <c r="H234" i="6"/>
  <c r="I234" i="6" s="1"/>
  <c r="H235" i="6"/>
  <c r="I235" i="6" s="1"/>
  <c r="H236" i="6"/>
  <c r="I236" i="6" s="1"/>
  <c r="H237" i="6"/>
  <c r="I237" i="6" s="1"/>
  <c r="H238" i="6"/>
  <c r="I238" i="6" s="1"/>
  <c r="H239" i="6"/>
  <c r="I239" i="6" s="1"/>
  <c r="H240" i="6"/>
  <c r="I240" i="6" s="1"/>
  <c r="H241" i="6"/>
  <c r="I241" i="6" s="1"/>
  <c r="H242" i="6"/>
  <c r="I242" i="6" s="1"/>
  <c r="H243" i="6"/>
  <c r="I243" i="6" s="1"/>
  <c r="H244" i="6"/>
  <c r="I244" i="6" s="1"/>
  <c r="H245" i="6"/>
  <c r="I245" i="6" s="1"/>
  <c r="H246" i="6"/>
  <c r="I246" i="6" s="1"/>
  <c r="H247" i="6"/>
  <c r="I247" i="6" s="1"/>
  <c r="H248" i="6"/>
  <c r="I248" i="6" s="1"/>
  <c r="H249" i="6"/>
  <c r="I249" i="6" s="1"/>
  <c r="H250" i="6"/>
  <c r="I250" i="6" s="1"/>
  <c r="H251" i="6"/>
  <c r="I251" i="6" s="1"/>
  <c r="H252" i="6"/>
  <c r="I252" i="6" s="1"/>
  <c r="H253" i="6"/>
  <c r="I253" i="6" s="1"/>
  <c r="H254" i="6"/>
  <c r="I254" i="6" s="1"/>
  <c r="H255" i="6"/>
  <c r="I255" i="6" s="1"/>
  <c r="H256" i="6"/>
  <c r="I256" i="6" s="1"/>
  <c r="H257" i="6"/>
  <c r="I257" i="6" s="1"/>
  <c r="H258" i="6"/>
  <c r="I258" i="6" s="1"/>
  <c r="H259" i="6"/>
  <c r="I259" i="6" s="1"/>
  <c r="H260" i="6"/>
  <c r="I260" i="6" s="1"/>
  <c r="H261" i="6"/>
  <c r="I261" i="6" s="1"/>
  <c r="H262" i="6"/>
  <c r="I262" i="6" s="1"/>
  <c r="H263" i="6"/>
  <c r="I263" i="6" s="1"/>
  <c r="H264" i="6"/>
  <c r="I264" i="6" s="1"/>
  <c r="H265" i="6"/>
  <c r="I265" i="6" s="1"/>
  <c r="H266" i="6"/>
  <c r="I266" i="6" s="1"/>
  <c r="H267" i="6"/>
  <c r="I267" i="6" s="1"/>
  <c r="H268" i="6"/>
  <c r="I268" i="6" s="1"/>
  <c r="H269" i="6"/>
  <c r="I269" i="6" s="1"/>
  <c r="H270" i="6"/>
  <c r="I270" i="6" s="1"/>
  <c r="H271" i="6"/>
  <c r="I271" i="6" s="1"/>
  <c r="H272" i="6"/>
  <c r="I272" i="6" s="1"/>
  <c r="H273" i="6"/>
  <c r="I273" i="6" s="1"/>
  <c r="H274" i="6"/>
  <c r="I274" i="6" s="1"/>
  <c r="H275" i="6"/>
  <c r="I275" i="6" s="1"/>
  <c r="H276" i="6"/>
  <c r="I276" i="6" s="1"/>
  <c r="H277" i="6"/>
  <c r="I277" i="6" s="1"/>
  <c r="H278" i="6"/>
  <c r="I278" i="6" s="1"/>
  <c r="H279" i="6"/>
  <c r="I279" i="6" s="1"/>
  <c r="H280" i="6"/>
  <c r="I280" i="6" s="1"/>
  <c r="H281" i="6"/>
  <c r="I281" i="6" s="1"/>
  <c r="H282" i="6"/>
  <c r="I282" i="6" s="1"/>
  <c r="H283" i="6"/>
  <c r="I283" i="6" s="1"/>
  <c r="H284" i="6"/>
  <c r="I284" i="6" s="1"/>
  <c r="H285" i="6"/>
  <c r="I285" i="6" s="1"/>
  <c r="H286" i="6"/>
  <c r="I286" i="6" s="1"/>
  <c r="H287" i="6"/>
  <c r="I287" i="6" s="1"/>
  <c r="H288" i="6"/>
  <c r="I288" i="6" s="1"/>
  <c r="H289" i="6"/>
  <c r="I289" i="6" s="1"/>
  <c r="H290" i="6"/>
  <c r="I290" i="6" s="1"/>
  <c r="H291" i="6"/>
  <c r="I291" i="6" s="1"/>
  <c r="H292" i="6"/>
  <c r="I292" i="6" s="1"/>
  <c r="H293" i="6"/>
  <c r="I293" i="6" s="1"/>
  <c r="H294" i="6"/>
  <c r="I294" i="6" s="1"/>
  <c r="H295" i="6"/>
  <c r="I295" i="6" s="1"/>
  <c r="H296" i="6"/>
  <c r="I296" i="6" s="1"/>
  <c r="H297" i="6"/>
  <c r="I297" i="6" s="1"/>
  <c r="H298" i="6"/>
  <c r="I298" i="6" s="1"/>
  <c r="H299" i="6"/>
  <c r="I299" i="6" s="1"/>
  <c r="H300" i="6"/>
  <c r="I300" i="6" s="1"/>
  <c r="H301" i="6"/>
  <c r="I301" i="6" s="1"/>
  <c r="H302" i="6"/>
  <c r="I302" i="6" s="1"/>
  <c r="H303" i="6"/>
  <c r="I303" i="6" s="1"/>
  <c r="H304" i="6"/>
  <c r="I304" i="6" s="1"/>
  <c r="H305" i="6"/>
  <c r="I305" i="6" s="1"/>
  <c r="H306" i="6"/>
  <c r="I306" i="6" s="1"/>
  <c r="H307" i="6"/>
  <c r="I307" i="6" s="1"/>
  <c r="H308" i="6"/>
  <c r="I308" i="6" s="1"/>
  <c r="H309" i="6"/>
  <c r="I309" i="6" s="1"/>
  <c r="H310" i="6"/>
  <c r="I310" i="6" s="1"/>
  <c r="H311" i="6"/>
  <c r="I311" i="6" s="1"/>
  <c r="H312" i="6"/>
  <c r="I312" i="6" s="1"/>
  <c r="H313" i="6"/>
  <c r="I313" i="6" s="1"/>
  <c r="H314" i="6"/>
  <c r="I314" i="6" s="1"/>
  <c r="H315" i="6"/>
  <c r="I315" i="6" s="1"/>
  <c r="H316" i="6"/>
  <c r="I316" i="6" s="1"/>
  <c r="H317" i="6"/>
  <c r="I317" i="6" s="1"/>
  <c r="H318" i="6"/>
  <c r="I318" i="6" s="1"/>
  <c r="H319" i="6"/>
  <c r="I319" i="6" s="1"/>
  <c r="H320" i="6"/>
  <c r="I320" i="6" s="1"/>
  <c r="H321" i="6"/>
  <c r="I321" i="6" s="1"/>
  <c r="H322" i="6"/>
  <c r="I322" i="6" s="1"/>
  <c r="H323" i="6"/>
  <c r="I323" i="6" s="1"/>
  <c r="H324" i="6"/>
  <c r="I324" i="6" s="1"/>
  <c r="H325" i="6"/>
  <c r="I325" i="6" s="1"/>
  <c r="H326" i="6"/>
  <c r="I326" i="6" s="1"/>
  <c r="H327" i="6"/>
  <c r="I327" i="6" s="1"/>
  <c r="H328" i="6"/>
  <c r="I328" i="6" s="1"/>
  <c r="H329" i="6"/>
  <c r="I329" i="6" s="1"/>
  <c r="H330" i="6"/>
  <c r="I330" i="6" s="1"/>
  <c r="H331" i="6"/>
  <c r="I331" i="6" s="1"/>
  <c r="H332" i="6"/>
  <c r="I332" i="6" s="1"/>
  <c r="H333" i="6"/>
  <c r="I333" i="6" s="1"/>
  <c r="H334" i="6"/>
  <c r="I334" i="6" s="1"/>
  <c r="H335" i="6"/>
  <c r="I335" i="6" s="1"/>
  <c r="H336" i="6"/>
  <c r="I336" i="6" s="1"/>
  <c r="H337" i="6"/>
  <c r="I337" i="6" s="1"/>
  <c r="H338" i="6"/>
  <c r="I338" i="6" s="1"/>
  <c r="H339" i="6"/>
  <c r="I339" i="6" s="1"/>
  <c r="H340" i="6"/>
  <c r="I340" i="6" s="1"/>
  <c r="H341" i="6"/>
  <c r="I341" i="6" s="1"/>
  <c r="H342" i="6"/>
  <c r="I342" i="6" s="1"/>
  <c r="H343" i="6"/>
  <c r="I343" i="6" s="1"/>
  <c r="H344" i="6"/>
  <c r="I344" i="6" s="1"/>
  <c r="H345" i="6"/>
  <c r="I345" i="6" s="1"/>
  <c r="H346" i="6"/>
  <c r="I346" i="6" s="1"/>
  <c r="H347" i="6"/>
  <c r="I347" i="6" s="1"/>
  <c r="H348" i="6"/>
  <c r="I348" i="6" s="1"/>
  <c r="H349" i="6"/>
  <c r="I349" i="6" s="1"/>
  <c r="H350" i="6"/>
  <c r="I350" i="6" s="1"/>
  <c r="H351" i="6"/>
  <c r="I351" i="6" s="1"/>
  <c r="H352" i="6"/>
  <c r="I352" i="6" s="1"/>
  <c r="H353" i="6"/>
  <c r="I353" i="6" s="1"/>
  <c r="H354" i="6"/>
  <c r="I354" i="6" s="1"/>
  <c r="H355" i="6"/>
  <c r="I355" i="6" s="1"/>
  <c r="H356" i="6"/>
  <c r="I356" i="6" s="1"/>
  <c r="H357" i="6"/>
  <c r="I357" i="6" s="1"/>
  <c r="H358" i="6"/>
  <c r="I358" i="6" s="1"/>
  <c r="H359" i="6"/>
  <c r="I359" i="6" s="1"/>
  <c r="H360" i="6"/>
  <c r="I360" i="6" s="1"/>
  <c r="H361" i="6"/>
  <c r="I361" i="6" s="1"/>
  <c r="H362" i="6"/>
  <c r="I362" i="6" s="1"/>
  <c r="H363" i="6"/>
  <c r="I363" i="6" s="1"/>
  <c r="H364" i="6"/>
  <c r="I364" i="6" s="1"/>
  <c r="H365" i="6"/>
  <c r="I365" i="6" s="1"/>
  <c r="H366" i="6"/>
  <c r="I366" i="6" s="1"/>
  <c r="H367" i="6"/>
  <c r="I367" i="6" s="1"/>
  <c r="H368" i="6"/>
  <c r="I368" i="6" s="1"/>
  <c r="H369" i="6"/>
  <c r="I369" i="6" s="1"/>
  <c r="H370" i="6"/>
  <c r="I370" i="6" s="1"/>
  <c r="H371" i="6"/>
  <c r="I371" i="6" s="1"/>
  <c r="H372" i="6"/>
  <c r="I372" i="6" s="1"/>
  <c r="H373" i="6"/>
  <c r="I373" i="6" s="1"/>
  <c r="H374" i="6"/>
  <c r="I374" i="6" s="1"/>
  <c r="H375" i="6"/>
  <c r="I375" i="6" s="1"/>
  <c r="H376" i="6"/>
  <c r="I376" i="6" s="1"/>
  <c r="H377" i="6"/>
  <c r="I377" i="6" s="1"/>
  <c r="H378" i="6"/>
  <c r="I378" i="6" s="1"/>
  <c r="H379" i="6"/>
  <c r="I379" i="6" s="1"/>
  <c r="H380" i="6"/>
  <c r="I380" i="6" s="1"/>
  <c r="H381" i="6"/>
  <c r="I381" i="6" s="1"/>
  <c r="H382" i="6"/>
  <c r="I382" i="6" s="1"/>
  <c r="H383" i="6"/>
  <c r="I383" i="6" s="1"/>
  <c r="H384" i="6"/>
  <c r="I384" i="6" s="1"/>
  <c r="H385" i="6"/>
  <c r="I385" i="6" s="1"/>
  <c r="H386" i="6"/>
  <c r="I386" i="6" s="1"/>
  <c r="H387" i="6"/>
  <c r="I387" i="6" s="1"/>
  <c r="H388" i="6"/>
  <c r="I388" i="6" s="1"/>
  <c r="H389" i="6"/>
  <c r="I389" i="6" s="1"/>
  <c r="H390" i="6"/>
  <c r="I390" i="6" s="1"/>
  <c r="H391" i="6"/>
  <c r="I391" i="6" s="1"/>
  <c r="H392" i="6"/>
  <c r="I392" i="6" s="1"/>
  <c r="H393" i="6"/>
  <c r="I393" i="6" s="1"/>
  <c r="H394" i="6"/>
  <c r="I394" i="6" s="1"/>
  <c r="H395" i="6"/>
  <c r="I395" i="6" s="1"/>
  <c r="H396" i="6"/>
  <c r="I396" i="6" s="1"/>
  <c r="H397" i="6"/>
  <c r="I397" i="6" s="1"/>
  <c r="H398" i="6"/>
  <c r="I398" i="6" s="1"/>
  <c r="H399" i="6"/>
  <c r="I399" i="6" s="1"/>
  <c r="H400" i="6"/>
  <c r="I400" i="6" s="1"/>
  <c r="H401" i="6"/>
  <c r="I401" i="6" s="1"/>
  <c r="H402" i="6"/>
  <c r="I402" i="6" s="1"/>
  <c r="H403" i="6"/>
  <c r="I403" i="6" s="1"/>
  <c r="H404" i="6"/>
  <c r="I404" i="6" s="1"/>
  <c r="H405" i="6"/>
  <c r="I405" i="6" s="1"/>
  <c r="H406" i="6"/>
  <c r="I406" i="6" s="1"/>
  <c r="H407" i="6"/>
  <c r="I407" i="6" s="1"/>
  <c r="H408" i="6"/>
  <c r="I408" i="6" s="1"/>
  <c r="H409" i="6"/>
  <c r="I409" i="6" s="1"/>
  <c r="H410" i="6"/>
  <c r="I410" i="6" s="1"/>
  <c r="H411" i="6"/>
  <c r="I411" i="6" s="1"/>
  <c r="H412" i="6"/>
  <c r="I412" i="6" s="1"/>
  <c r="H413" i="6"/>
  <c r="I413" i="6" s="1"/>
  <c r="H414" i="6"/>
  <c r="I414" i="6" s="1"/>
  <c r="H415" i="6"/>
  <c r="I415" i="6" s="1"/>
  <c r="H416" i="6"/>
  <c r="I416" i="6" s="1"/>
  <c r="H417" i="6"/>
  <c r="I417" i="6" s="1"/>
  <c r="H418" i="6"/>
  <c r="I418" i="6" s="1"/>
  <c r="H419" i="6"/>
  <c r="I419" i="6" s="1"/>
  <c r="H420" i="6"/>
  <c r="I420" i="6" s="1"/>
  <c r="H421" i="6"/>
  <c r="I421" i="6" s="1"/>
  <c r="H422" i="6"/>
  <c r="I422" i="6" s="1"/>
  <c r="H423" i="6"/>
  <c r="I423" i="6" s="1"/>
  <c r="H424" i="6"/>
  <c r="I424" i="6" s="1"/>
  <c r="H425" i="6"/>
  <c r="I425" i="6" s="1"/>
  <c r="H426" i="6"/>
  <c r="I426" i="6" s="1"/>
  <c r="H427" i="6"/>
  <c r="I427" i="6" s="1"/>
  <c r="H428" i="6"/>
  <c r="I428" i="6" s="1"/>
  <c r="H429" i="6"/>
  <c r="I429" i="6" s="1"/>
  <c r="H430" i="6"/>
  <c r="I430" i="6" s="1"/>
  <c r="H431" i="6"/>
  <c r="I431" i="6" s="1"/>
  <c r="H432" i="6"/>
  <c r="I432" i="6" s="1"/>
  <c r="H433" i="6"/>
  <c r="I433" i="6" s="1"/>
  <c r="H434" i="6"/>
  <c r="I434" i="6" s="1"/>
  <c r="H435" i="6"/>
  <c r="I435" i="6" s="1"/>
  <c r="H436" i="6"/>
  <c r="I436" i="6" s="1"/>
  <c r="H437" i="6"/>
  <c r="I437" i="6" s="1"/>
  <c r="H438" i="6"/>
  <c r="I438" i="6" s="1"/>
  <c r="H439" i="6"/>
  <c r="I439" i="6" s="1"/>
  <c r="H440" i="6"/>
  <c r="I440" i="6" s="1"/>
  <c r="H441" i="6"/>
  <c r="I441" i="6" s="1"/>
  <c r="H442" i="6"/>
  <c r="I442" i="6" s="1"/>
  <c r="H443" i="6"/>
  <c r="I443" i="6" s="1"/>
  <c r="H444" i="6"/>
  <c r="I444" i="6" s="1"/>
  <c r="H445" i="6"/>
  <c r="I445" i="6" s="1"/>
  <c r="H446" i="6"/>
  <c r="I446" i="6" s="1"/>
  <c r="H447" i="6"/>
  <c r="I447" i="6" s="1"/>
  <c r="H448" i="6"/>
  <c r="I448" i="6" s="1"/>
  <c r="H449" i="6"/>
  <c r="I449" i="6" s="1"/>
  <c r="H450" i="6"/>
  <c r="I450" i="6" s="1"/>
  <c r="H451" i="6"/>
  <c r="I451" i="6" s="1"/>
  <c r="H452" i="6"/>
  <c r="I452" i="6" s="1"/>
  <c r="H453" i="6"/>
  <c r="I453" i="6" s="1"/>
  <c r="H454" i="6"/>
  <c r="I454" i="6" s="1"/>
  <c r="H455" i="6"/>
  <c r="I455" i="6" s="1"/>
  <c r="H456" i="6"/>
  <c r="I456" i="6" s="1"/>
  <c r="H457" i="6"/>
  <c r="I457" i="6" s="1"/>
  <c r="H458" i="6"/>
  <c r="I458" i="6" s="1"/>
  <c r="H459" i="6"/>
  <c r="I459" i="6" s="1"/>
  <c r="H460" i="6"/>
  <c r="I460" i="6" s="1"/>
  <c r="H461" i="6"/>
  <c r="I461" i="6" s="1"/>
  <c r="H462" i="6"/>
  <c r="I462" i="6" s="1"/>
  <c r="H463" i="6"/>
  <c r="I463" i="6" s="1"/>
  <c r="H464" i="6"/>
  <c r="I464" i="6" s="1"/>
  <c r="H465" i="6"/>
  <c r="I465" i="6" s="1"/>
  <c r="H466" i="6"/>
  <c r="I466" i="6" s="1"/>
  <c r="H467" i="6"/>
  <c r="I467" i="6" s="1"/>
  <c r="H468" i="6"/>
  <c r="I468" i="6" s="1"/>
  <c r="H469" i="6"/>
  <c r="I469" i="6" s="1"/>
  <c r="H470" i="6"/>
  <c r="I470" i="6" s="1"/>
  <c r="H471" i="6"/>
  <c r="I471" i="6" s="1"/>
  <c r="H472" i="6"/>
  <c r="I472" i="6" s="1"/>
  <c r="H473" i="6"/>
  <c r="I473" i="6" s="1"/>
  <c r="H474" i="6"/>
  <c r="I474" i="6" s="1"/>
  <c r="H475" i="6"/>
  <c r="I475" i="6" s="1"/>
  <c r="H476" i="6"/>
  <c r="I476" i="6" s="1"/>
  <c r="H477" i="6"/>
  <c r="I477" i="6" s="1"/>
  <c r="H478" i="6"/>
  <c r="I478" i="6" s="1"/>
  <c r="H479" i="6"/>
  <c r="I479" i="6" s="1"/>
  <c r="H480" i="6"/>
  <c r="I480" i="6" s="1"/>
  <c r="H481" i="6"/>
  <c r="I481" i="6" s="1"/>
  <c r="H482" i="6"/>
  <c r="I482" i="6" s="1"/>
  <c r="H483" i="6"/>
  <c r="I483" i="6" s="1"/>
  <c r="H484" i="6"/>
  <c r="I484" i="6" s="1"/>
  <c r="H485" i="6"/>
  <c r="I485" i="6" s="1"/>
  <c r="H486" i="6"/>
  <c r="I486" i="6" s="1"/>
  <c r="H487" i="6"/>
  <c r="I487" i="6" s="1"/>
  <c r="H488" i="6"/>
  <c r="I488" i="6" s="1"/>
  <c r="H489" i="6"/>
  <c r="I489" i="6" s="1"/>
  <c r="H490" i="6"/>
  <c r="I490" i="6" s="1"/>
  <c r="H491" i="6"/>
  <c r="I491" i="6" s="1"/>
  <c r="H492" i="6"/>
  <c r="I492" i="6" s="1"/>
  <c r="H493" i="6"/>
  <c r="I493" i="6" s="1"/>
  <c r="H494" i="6"/>
  <c r="I494" i="6" s="1"/>
  <c r="H495" i="6"/>
  <c r="I495" i="6" s="1"/>
  <c r="H496" i="6"/>
  <c r="I496" i="6" s="1"/>
  <c r="H497" i="6"/>
  <c r="I497" i="6" s="1"/>
  <c r="H498" i="6"/>
  <c r="I498" i="6" s="1"/>
  <c r="H499" i="6"/>
  <c r="I499" i="6" s="1"/>
  <c r="H500" i="6"/>
  <c r="I500" i="6" s="1"/>
  <c r="H501" i="6"/>
  <c r="I501" i="6" s="1"/>
  <c r="H502" i="6"/>
  <c r="I502" i="6" s="1"/>
  <c r="H503" i="6"/>
  <c r="I503" i="6" s="1"/>
  <c r="H504" i="6"/>
  <c r="I504" i="6" s="1"/>
  <c r="H505" i="6"/>
  <c r="I505" i="6" s="1"/>
  <c r="H506" i="6"/>
  <c r="I506" i="6" s="1"/>
  <c r="H507" i="6"/>
  <c r="I507" i="6" s="1"/>
  <c r="H508" i="6"/>
  <c r="I508" i="6" s="1"/>
  <c r="H509" i="6"/>
  <c r="I509" i="6" s="1"/>
  <c r="H510" i="6"/>
  <c r="I510" i="6" s="1"/>
  <c r="H511" i="6"/>
  <c r="I511" i="6" s="1"/>
  <c r="H512" i="6"/>
  <c r="I512" i="6" s="1"/>
  <c r="H513" i="6"/>
  <c r="I513" i="6" s="1"/>
  <c r="H514" i="6"/>
  <c r="I514" i="6" s="1"/>
  <c r="H515" i="6"/>
  <c r="I515" i="6" s="1"/>
  <c r="H516" i="6"/>
  <c r="I516" i="6" s="1"/>
  <c r="H517" i="6"/>
  <c r="I517" i="6" s="1"/>
  <c r="H518" i="6"/>
  <c r="I518" i="6" s="1"/>
  <c r="H519" i="6"/>
  <c r="I519" i="6" s="1"/>
  <c r="H520" i="6"/>
  <c r="I520" i="6" s="1"/>
  <c r="H521" i="6"/>
  <c r="I521" i="6" s="1"/>
  <c r="H522" i="6"/>
  <c r="I522" i="6" s="1"/>
  <c r="H523" i="6"/>
  <c r="I523" i="6" s="1"/>
  <c r="H524" i="6"/>
  <c r="I524" i="6" s="1"/>
  <c r="H525" i="6"/>
  <c r="I525" i="6" s="1"/>
  <c r="H526" i="6"/>
  <c r="I526" i="6" s="1"/>
  <c r="H527" i="6"/>
  <c r="I527" i="6" s="1"/>
  <c r="H528" i="6"/>
  <c r="I528" i="6" s="1"/>
  <c r="H529" i="6"/>
  <c r="I529" i="6" s="1"/>
  <c r="H530" i="6"/>
  <c r="I530" i="6" s="1"/>
  <c r="H531" i="6"/>
  <c r="I531" i="6" s="1"/>
  <c r="H532" i="6"/>
  <c r="I532" i="6" s="1"/>
  <c r="H533" i="6"/>
  <c r="I533" i="6" s="1"/>
  <c r="H534" i="6"/>
  <c r="I534" i="6" s="1"/>
  <c r="H535" i="6"/>
  <c r="I535" i="6" s="1"/>
  <c r="H536" i="6"/>
  <c r="I536" i="6" s="1"/>
  <c r="H537" i="6"/>
  <c r="I537" i="6" s="1"/>
  <c r="H538" i="6"/>
  <c r="I538" i="6" s="1"/>
  <c r="H539" i="6"/>
  <c r="I539" i="6" s="1"/>
  <c r="H540" i="6"/>
  <c r="I540" i="6" s="1"/>
  <c r="H541" i="6"/>
  <c r="I541" i="6" s="1"/>
  <c r="H542" i="6"/>
  <c r="I542" i="6" s="1"/>
  <c r="H543" i="6"/>
  <c r="I543" i="6" s="1"/>
  <c r="H544" i="6"/>
  <c r="I544" i="6" s="1"/>
  <c r="H545" i="6"/>
  <c r="I545" i="6" s="1"/>
  <c r="H546" i="6"/>
  <c r="I546" i="6" s="1"/>
  <c r="H547" i="6"/>
  <c r="I547" i="6" s="1"/>
  <c r="H548" i="6"/>
  <c r="I548" i="6" s="1"/>
  <c r="H549" i="6"/>
  <c r="I549" i="6" s="1"/>
  <c r="H550" i="6"/>
  <c r="I550" i="6" s="1"/>
  <c r="H551" i="6"/>
  <c r="I551" i="6" s="1"/>
  <c r="H552" i="6"/>
  <c r="I552" i="6" s="1"/>
  <c r="H553" i="6"/>
  <c r="I553" i="6" s="1"/>
  <c r="H554" i="6"/>
  <c r="I554" i="6" s="1"/>
  <c r="H555" i="6"/>
  <c r="I555" i="6" s="1"/>
  <c r="H556" i="6"/>
  <c r="I556" i="6" s="1"/>
  <c r="H557" i="6"/>
  <c r="I557" i="6" s="1"/>
  <c r="H558" i="6"/>
  <c r="I558" i="6" s="1"/>
  <c r="H559" i="6"/>
  <c r="I559" i="6" s="1"/>
  <c r="H560" i="6"/>
  <c r="I560" i="6" s="1"/>
  <c r="H561" i="6"/>
  <c r="I561" i="6" s="1"/>
  <c r="H562" i="6"/>
  <c r="I562" i="6" s="1"/>
  <c r="H563" i="6"/>
  <c r="I563" i="6" s="1"/>
  <c r="H564" i="6"/>
  <c r="I564" i="6" s="1"/>
  <c r="H565" i="6"/>
  <c r="I565" i="6" s="1"/>
  <c r="H566" i="6"/>
  <c r="I566" i="6" s="1"/>
  <c r="H567" i="6"/>
  <c r="I567" i="6" s="1"/>
  <c r="H568" i="6"/>
  <c r="I568" i="6" s="1"/>
  <c r="H569" i="6"/>
  <c r="I569" i="6" s="1"/>
  <c r="H570" i="6"/>
  <c r="I570" i="6" s="1"/>
  <c r="H571" i="6"/>
  <c r="I571" i="6" s="1"/>
  <c r="H572" i="6"/>
  <c r="I572" i="6" s="1"/>
  <c r="H573" i="6"/>
  <c r="I573" i="6" s="1"/>
  <c r="H574" i="6"/>
  <c r="I574" i="6" s="1"/>
  <c r="H575" i="6"/>
  <c r="I575" i="6" s="1"/>
  <c r="H576" i="6"/>
  <c r="I576" i="6" s="1"/>
  <c r="H577" i="6"/>
  <c r="I577" i="6" s="1"/>
  <c r="H578" i="6"/>
  <c r="I578" i="6" s="1"/>
  <c r="H579" i="6"/>
  <c r="I579" i="6" s="1"/>
  <c r="H580" i="6"/>
  <c r="I580" i="6" s="1"/>
  <c r="H581" i="6"/>
  <c r="I581" i="6" s="1"/>
  <c r="H582" i="6"/>
  <c r="I582" i="6" s="1"/>
  <c r="H583" i="6"/>
  <c r="I583" i="6" s="1"/>
  <c r="H584" i="6"/>
  <c r="I584" i="6" s="1"/>
  <c r="H585" i="6"/>
  <c r="I585" i="6" s="1"/>
  <c r="H586" i="6"/>
  <c r="I586" i="6" s="1"/>
  <c r="H587" i="6"/>
  <c r="I587" i="6" s="1"/>
  <c r="H588" i="6"/>
  <c r="I588" i="6" s="1"/>
  <c r="H589" i="6"/>
  <c r="I589" i="6" s="1"/>
  <c r="H590" i="6"/>
  <c r="I590" i="6" s="1"/>
  <c r="H591" i="6"/>
  <c r="I591" i="6" s="1"/>
  <c r="H592" i="6"/>
  <c r="I592" i="6" s="1"/>
  <c r="H593" i="6"/>
  <c r="I593" i="6" s="1"/>
  <c r="H594" i="6"/>
  <c r="I594" i="6" s="1"/>
  <c r="H595" i="6"/>
  <c r="I595" i="6" s="1"/>
  <c r="H596" i="6"/>
  <c r="I596" i="6" s="1"/>
  <c r="H597" i="6"/>
  <c r="I597" i="6" s="1"/>
  <c r="H598" i="6"/>
  <c r="I598" i="6" s="1"/>
  <c r="H599" i="6"/>
  <c r="I599" i="6" s="1"/>
  <c r="H600" i="6"/>
  <c r="I600" i="6" s="1"/>
  <c r="H601" i="6"/>
  <c r="I601" i="6" s="1"/>
  <c r="H602" i="6"/>
  <c r="I602" i="6" s="1"/>
  <c r="H603" i="6"/>
  <c r="I603" i="6" s="1"/>
  <c r="H604" i="6"/>
  <c r="I604" i="6" s="1"/>
  <c r="H605" i="6"/>
  <c r="I605" i="6" s="1"/>
  <c r="H606" i="6"/>
  <c r="I606" i="6" s="1"/>
  <c r="H607" i="6"/>
  <c r="I607" i="6" s="1"/>
  <c r="H608" i="6"/>
  <c r="I608" i="6" s="1"/>
  <c r="H609" i="6"/>
  <c r="I609" i="6" s="1"/>
  <c r="H610" i="6"/>
  <c r="I610" i="6" s="1"/>
  <c r="H611" i="6"/>
  <c r="I611" i="6" s="1"/>
  <c r="H612" i="6"/>
  <c r="I612" i="6" s="1"/>
  <c r="H613" i="6"/>
  <c r="I613" i="6" s="1"/>
  <c r="H614" i="6"/>
  <c r="I614" i="6" s="1"/>
  <c r="H615" i="6"/>
  <c r="I615" i="6" s="1"/>
  <c r="H616" i="6"/>
  <c r="I616" i="6" s="1"/>
  <c r="H617" i="6"/>
  <c r="I617" i="6" s="1"/>
  <c r="H618" i="6"/>
  <c r="I618" i="6" s="1"/>
  <c r="H619" i="6"/>
  <c r="I619" i="6" s="1"/>
  <c r="H620" i="6"/>
  <c r="I620" i="6" s="1"/>
  <c r="H621" i="6"/>
  <c r="I621" i="6" s="1"/>
  <c r="H622" i="6"/>
  <c r="I622" i="6" s="1"/>
  <c r="H623" i="6"/>
  <c r="I623" i="6" s="1"/>
  <c r="H624" i="6"/>
  <c r="I624" i="6" s="1"/>
  <c r="H625" i="6"/>
  <c r="I625" i="6" s="1"/>
  <c r="H626" i="6"/>
  <c r="I626" i="6" s="1"/>
  <c r="H627" i="6"/>
  <c r="I627" i="6" s="1"/>
  <c r="H628" i="6"/>
  <c r="I628" i="6" s="1"/>
  <c r="H629" i="6"/>
  <c r="I629" i="6" s="1"/>
  <c r="H630" i="6"/>
  <c r="I630" i="6" s="1"/>
  <c r="H631" i="6"/>
  <c r="I631" i="6" s="1"/>
  <c r="H632" i="6"/>
  <c r="I632" i="6" s="1"/>
  <c r="H633" i="6"/>
  <c r="I633" i="6" s="1"/>
  <c r="H634" i="6"/>
  <c r="I634" i="6" s="1"/>
  <c r="H635" i="6"/>
  <c r="I635" i="6" s="1"/>
  <c r="H636" i="6"/>
  <c r="I636" i="6" s="1"/>
  <c r="H637" i="6"/>
  <c r="I637" i="6" s="1"/>
  <c r="H638" i="6"/>
  <c r="I638" i="6" s="1"/>
  <c r="H639" i="6"/>
  <c r="I639" i="6" s="1"/>
  <c r="H640" i="6"/>
  <c r="I640" i="6" s="1"/>
  <c r="H641" i="6"/>
  <c r="I641" i="6" s="1"/>
  <c r="H642" i="6"/>
  <c r="I642" i="6" s="1"/>
  <c r="H643" i="6"/>
  <c r="I643" i="6" s="1"/>
  <c r="H644" i="6"/>
  <c r="I644" i="6" s="1"/>
  <c r="H645" i="6"/>
  <c r="I645" i="6" s="1"/>
  <c r="H646" i="6"/>
  <c r="I646" i="6" s="1"/>
  <c r="H647" i="6"/>
  <c r="I647" i="6" s="1"/>
  <c r="H648" i="6"/>
  <c r="I648" i="6" s="1"/>
  <c r="H649" i="6"/>
  <c r="I649" i="6" s="1"/>
  <c r="H650" i="6"/>
  <c r="I650" i="6" s="1"/>
  <c r="H651" i="6"/>
  <c r="I651" i="6" s="1"/>
  <c r="H652" i="6"/>
  <c r="I652" i="6" s="1"/>
  <c r="H653" i="6"/>
  <c r="I653" i="6" s="1"/>
  <c r="H654" i="6"/>
  <c r="I654" i="6" s="1"/>
  <c r="H655" i="6"/>
  <c r="I655" i="6" s="1"/>
  <c r="H656" i="6"/>
  <c r="I656" i="6" s="1"/>
  <c r="H657" i="6"/>
  <c r="I657" i="6" s="1"/>
  <c r="H658" i="6"/>
  <c r="I658" i="6" s="1"/>
  <c r="H659" i="6"/>
  <c r="I659" i="6" s="1"/>
  <c r="H660" i="6"/>
  <c r="I660" i="6" s="1"/>
  <c r="H661" i="6"/>
  <c r="I661" i="6" s="1"/>
  <c r="H662" i="6"/>
  <c r="I662" i="6" s="1"/>
  <c r="H663" i="6"/>
  <c r="I663" i="6" s="1"/>
  <c r="H664" i="6"/>
  <c r="I664" i="6" s="1"/>
  <c r="H665" i="6"/>
  <c r="I665" i="6" s="1"/>
  <c r="H666" i="6"/>
  <c r="I666" i="6" s="1"/>
  <c r="H667" i="6"/>
  <c r="I667" i="6" s="1"/>
  <c r="H668" i="6"/>
  <c r="I668" i="6" s="1"/>
  <c r="H669" i="6"/>
  <c r="I669" i="6" s="1"/>
  <c r="H670" i="6"/>
  <c r="I670" i="6" s="1"/>
  <c r="AD19" i="11"/>
  <c r="AC19" i="11"/>
  <c r="AD18" i="11"/>
  <c r="E23" i="9"/>
  <c r="D23" i="9"/>
  <c r="E22" i="9"/>
  <c r="D22" i="9"/>
  <c r="E21" i="9"/>
  <c r="D21" i="9"/>
  <c r="E20" i="9"/>
  <c r="D20" i="9"/>
  <c r="E19" i="9"/>
  <c r="F19" i="9" s="1"/>
  <c r="AE19" i="11" l="1"/>
  <c r="F20" i="9"/>
  <c r="F22" i="9"/>
  <c r="F23" i="9"/>
  <c r="F21" i="9"/>
  <c r="AE22" i="11"/>
  <c r="AE18" i="11"/>
  <c r="AE20" i="11"/>
  <c r="AE21" i="1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<sst xmlns="http://schemas.openxmlformats.org/spreadsheetml/2006/main" count="23020" uniqueCount="4140">
  <si>
    <t>Sale_ID</t>
  </si>
  <si>
    <t>Product</t>
  </si>
  <si>
    <t>Quantity</t>
  </si>
  <si>
    <t>Price_Per_Item</t>
  </si>
  <si>
    <t>Location</t>
  </si>
  <si>
    <t>Sale_Date</t>
  </si>
  <si>
    <t>Total_Sale</t>
  </si>
  <si>
    <t>S1001</t>
  </si>
  <si>
    <t>S1002</t>
  </si>
  <si>
    <t>S1003</t>
  </si>
  <si>
    <t>S1004</t>
  </si>
  <si>
    <t>S1005</t>
  </si>
  <si>
    <t>S1006</t>
  </si>
  <si>
    <t>S1009</t>
  </si>
  <si>
    <t>S1010</t>
  </si>
  <si>
    <t>S1012</t>
  </si>
  <si>
    <t>S1014</t>
  </si>
  <si>
    <t>S1021</t>
  </si>
  <si>
    <t>S1023</t>
  </si>
  <si>
    <t>S1025</t>
  </si>
  <si>
    <t>S1026</t>
  </si>
  <si>
    <t>S1027</t>
  </si>
  <si>
    <t>S1028</t>
  </si>
  <si>
    <t>S1029</t>
  </si>
  <si>
    <t>S1031</t>
  </si>
  <si>
    <t>S1032</t>
  </si>
  <si>
    <t>S1033</t>
  </si>
  <si>
    <t>S1034</t>
  </si>
  <si>
    <t>S1035</t>
  </si>
  <si>
    <t>S1036</t>
  </si>
  <si>
    <t>S1037</t>
  </si>
  <si>
    <t>S1038</t>
  </si>
  <si>
    <t>S1040</t>
  </si>
  <si>
    <t>S1042</t>
  </si>
  <si>
    <t>S1043</t>
  </si>
  <si>
    <t>S1044</t>
  </si>
  <si>
    <t>S1046</t>
  </si>
  <si>
    <t>S1047</t>
  </si>
  <si>
    <t>S1048</t>
  </si>
  <si>
    <t>S1049</t>
  </si>
  <si>
    <t>S1050</t>
  </si>
  <si>
    <t>S1051</t>
  </si>
  <si>
    <t>S1052</t>
  </si>
  <si>
    <t>S1054</t>
  </si>
  <si>
    <t>S1056</t>
  </si>
  <si>
    <t>S1057</t>
  </si>
  <si>
    <t>S1059</t>
  </si>
  <si>
    <t>S1061</t>
  </si>
  <si>
    <t>S1062</t>
  </si>
  <si>
    <t>S1063</t>
  </si>
  <si>
    <t>S1064</t>
  </si>
  <si>
    <t>S1065</t>
  </si>
  <si>
    <t>S1067</t>
  </si>
  <si>
    <t>S1069</t>
  </si>
  <si>
    <t>S1070</t>
  </si>
  <si>
    <t>S1071</t>
  </si>
  <si>
    <t>S1072</t>
  </si>
  <si>
    <t>S1074</t>
  </si>
  <si>
    <t>S1076</t>
  </si>
  <si>
    <t>S1077</t>
  </si>
  <si>
    <t>S1078</t>
  </si>
  <si>
    <t>S1081</t>
  </si>
  <si>
    <t>S1083</t>
  </si>
  <si>
    <t>S1085</t>
  </si>
  <si>
    <t>S1087</t>
  </si>
  <si>
    <t>S1090</t>
  </si>
  <si>
    <t>S1091</t>
  </si>
  <si>
    <t>S1093</t>
  </si>
  <si>
    <t>S1094</t>
  </si>
  <si>
    <t>S1096</t>
  </si>
  <si>
    <t>S1097</t>
  </si>
  <si>
    <t>S1098</t>
  </si>
  <si>
    <t>S1099</t>
  </si>
  <si>
    <t>S1100</t>
  </si>
  <si>
    <t>S1102</t>
  </si>
  <si>
    <t>S1103</t>
  </si>
  <si>
    <t>S1104</t>
  </si>
  <si>
    <t>S1105</t>
  </si>
  <si>
    <t>S1108</t>
  </si>
  <si>
    <t>S1111</t>
  </si>
  <si>
    <t>S1112</t>
  </si>
  <si>
    <t>S1113</t>
  </si>
  <si>
    <t>S1114</t>
  </si>
  <si>
    <t>S1115</t>
  </si>
  <si>
    <t>S1120</t>
  </si>
  <si>
    <t>S1122</t>
  </si>
  <si>
    <t>S1123</t>
  </si>
  <si>
    <t>S1125</t>
  </si>
  <si>
    <t>S1128</t>
  </si>
  <si>
    <t>S1129</t>
  </si>
  <si>
    <t>S1131</t>
  </si>
  <si>
    <t>S1133</t>
  </si>
  <si>
    <t>S1134</t>
  </si>
  <si>
    <t>S1135</t>
  </si>
  <si>
    <t>S1136</t>
  </si>
  <si>
    <t>S1137</t>
  </si>
  <si>
    <t>S1138</t>
  </si>
  <si>
    <t>S1139</t>
  </si>
  <si>
    <t>S1140</t>
  </si>
  <si>
    <t>S1143</t>
  </si>
  <si>
    <t>S1144</t>
  </si>
  <si>
    <t>S1145</t>
  </si>
  <si>
    <t>S1146</t>
  </si>
  <si>
    <t>S1147</t>
  </si>
  <si>
    <t>S1148</t>
  </si>
  <si>
    <t>S1149</t>
  </si>
  <si>
    <t>S1150</t>
  </si>
  <si>
    <t>S1151</t>
  </si>
  <si>
    <t>S1152</t>
  </si>
  <si>
    <t>S1155</t>
  </si>
  <si>
    <t>S1156</t>
  </si>
  <si>
    <t>S1157</t>
  </si>
  <si>
    <t>S1158</t>
  </si>
  <si>
    <t>S1161</t>
  </si>
  <si>
    <t>S1162</t>
  </si>
  <si>
    <t>S1164</t>
  </si>
  <si>
    <t>S1165</t>
  </si>
  <si>
    <t>S1166</t>
  </si>
  <si>
    <t>S1167</t>
  </si>
  <si>
    <t>S1169</t>
  </si>
  <si>
    <t>S1170</t>
  </si>
  <si>
    <t>S1171</t>
  </si>
  <si>
    <t>S1175</t>
  </si>
  <si>
    <t>S1176</t>
  </si>
  <si>
    <t>S1177</t>
  </si>
  <si>
    <t>S1179</t>
  </si>
  <si>
    <t>S1182</t>
  </si>
  <si>
    <t>S1183</t>
  </si>
  <si>
    <t>S1185</t>
  </si>
  <si>
    <t>S1189</t>
  </si>
  <si>
    <t>S1190</t>
  </si>
  <si>
    <t>S1191</t>
  </si>
  <si>
    <t>S1192</t>
  </si>
  <si>
    <t>S1193</t>
  </si>
  <si>
    <t>S1194</t>
  </si>
  <si>
    <t>S1196</t>
  </si>
  <si>
    <t>S1197</t>
  </si>
  <si>
    <t>S1198</t>
  </si>
  <si>
    <t>S1199</t>
  </si>
  <si>
    <t>S1202</t>
  </si>
  <si>
    <t>S1203</t>
  </si>
  <si>
    <t>S1204</t>
  </si>
  <si>
    <t>S1205</t>
  </si>
  <si>
    <t>S1207</t>
  </si>
  <si>
    <t>S1213</t>
  </si>
  <si>
    <t>S1216</t>
  </si>
  <si>
    <t>S1219</t>
  </si>
  <si>
    <t>S1220</t>
  </si>
  <si>
    <t>S1221</t>
  </si>
  <si>
    <t>S1223</t>
  </si>
  <si>
    <t>S1224</t>
  </si>
  <si>
    <t>S1225</t>
  </si>
  <si>
    <t>S1226</t>
  </si>
  <si>
    <t>S1228</t>
  </si>
  <si>
    <t>S1229</t>
  </si>
  <si>
    <t>S1230</t>
  </si>
  <si>
    <t>S1231</t>
  </si>
  <si>
    <t>S1232</t>
  </si>
  <si>
    <t>S1233</t>
  </si>
  <si>
    <t>S1234</t>
  </si>
  <si>
    <t>S1235</t>
  </si>
  <si>
    <t>S1236</t>
  </si>
  <si>
    <t>S1237</t>
  </si>
  <si>
    <t>S1238</t>
  </si>
  <si>
    <t>S1241</t>
  </si>
  <si>
    <t>S1243</t>
  </si>
  <si>
    <t>S1245</t>
  </si>
  <si>
    <t>S1246</t>
  </si>
  <si>
    <t>S1248</t>
  </si>
  <si>
    <t>S1250</t>
  </si>
  <si>
    <t>S1251</t>
  </si>
  <si>
    <t>S1252</t>
  </si>
  <si>
    <t>S1253</t>
  </si>
  <si>
    <t>S1255</t>
  </si>
  <si>
    <t>S1258</t>
  </si>
  <si>
    <t>S1259</t>
  </si>
  <si>
    <t>S1260</t>
  </si>
  <si>
    <t>S1261</t>
  </si>
  <si>
    <t>S1263</t>
  </si>
  <si>
    <t>S1264</t>
  </si>
  <si>
    <t>S1266</t>
  </si>
  <si>
    <t>S1267</t>
  </si>
  <si>
    <t>S1268</t>
  </si>
  <si>
    <t>S1269</t>
  </si>
  <si>
    <t>S1270</t>
  </si>
  <si>
    <t>S1271</t>
  </si>
  <si>
    <t>S1273</t>
  </si>
  <si>
    <t>S1274</t>
  </si>
  <si>
    <t>S1279</t>
  </si>
  <si>
    <t>S1280</t>
  </si>
  <si>
    <t>S1281</t>
  </si>
  <si>
    <t>S1282</t>
  </si>
  <si>
    <t>S1283</t>
  </si>
  <si>
    <t>S1284</t>
  </si>
  <si>
    <t>S1285</t>
  </si>
  <si>
    <t>S1287</t>
  </si>
  <si>
    <t>S1288</t>
  </si>
  <si>
    <t>S1290</t>
  </si>
  <si>
    <t>S1294</t>
  </si>
  <si>
    <t>S1295</t>
  </si>
  <si>
    <t>S1296</t>
  </si>
  <si>
    <t>S1297</t>
  </si>
  <si>
    <t>S1298</t>
  </si>
  <si>
    <t>S1299</t>
  </si>
  <si>
    <t>S1300</t>
  </si>
  <si>
    <t>S1301</t>
  </si>
  <si>
    <t>S1302</t>
  </si>
  <si>
    <t>S1303</t>
  </si>
  <si>
    <t>S1304</t>
  </si>
  <si>
    <t>S1305</t>
  </si>
  <si>
    <t>S1306</t>
  </si>
  <si>
    <t>S1307</t>
  </si>
  <si>
    <t>S1308</t>
  </si>
  <si>
    <t>S1310</t>
  </si>
  <si>
    <t>S1311</t>
  </si>
  <si>
    <t>S1312</t>
  </si>
  <si>
    <t>S1315</t>
  </si>
  <si>
    <t>S1316</t>
  </si>
  <si>
    <t>S1317</t>
  </si>
  <si>
    <t>S1318</t>
  </si>
  <si>
    <t>S1321</t>
  </si>
  <si>
    <t>S1323</t>
  </si>
  <si>
    <t>S1324</t>
  </si>
  <si>
    <t>S1325</t>
  </si>
  <si>
    <t>S1326</t>
  </si>
  <si>
    <t>S1327</t>
  </si>
  <si>
    <t>S1328</t>
  </si>
  <si>
    <t>S1329</t>
  </si>
  <si>
    <t>S1330</t>
  </si>
  <si>
    <t>S1332</t>
  </si>
  <si>
    <t>S1334</t>
  </si>
  <si>
    <t>S1335</t>
  </si>
  <si>
    <t>S1337</t>
  </si>
  <si>
    <t>S1338</t>
  </si>
  <si>
    <t>S1339</t>
  </si>
  <si>
    <t>S1340</t>
  </si>
  <si>
    <t>S1341</t>
  </si>
  <si>
    <t>S1343</t>
  </si>
  <si>
    <t>S1344</t>
  </si>
  <si>
    <t>S1345</t>
  </si>
  <si>
    <t>S1348</t>
  </si>
  <si>
    <t>S1351</t>
  </si>
  <si>
    <t>S1352</t>
  </si>
  <si>
    <t>S1353</t>
  </si>
  <si>
    <t>S1355</t>
  </si>
  <si>
    <t>S1356</t>
  </si>
  <si>
    <t>S1357</t>
  </si>
  <si>
    <t>S1358</t>
  </si>
  <si>
    <t>S1360</t>
  </si>
  <si>
    <t>S1361</t>
  </si>
  <si>
    <t>S1362</t>
  </si>
  <si>
    <t>S1364</t>
  </si>
  <si>
    <t>S1365</t>
  </si>
  <si>
    <t>S1366</t>
  </si>
  <si>
    <t>S1369</t>
  </si>
  <si>
    <t>S1370</t>
  </si>
  <si>
    <t>S1371</t>
  </si>
  <si>
    <t>S1372</t>
  </si>
  <si>
    <t>S1373</t>
  </si>
  <si>
    <t>S1374</t>
  </si>
  <si>
    <t>S1376</t>
  </si>
  <si>
    <t>S1377</t>
  </si>
  <si>
    <t>S1378</t>
  </si>
  <si>
    <t>S1379</t>
  </si>
  <si>
    <t>S1380</t>
  </si>
  <si>
    <t>S1382</t>
  </si>
  <si>
    <t>S1384</t>
  </si>
  <si>
    <t>S1386</t>
  </si>
  <si>
    <t>S1387</t>
  </si>
  <si>
    <t>S1389</t>
  </si>
  <si>
    <t>S1390</t>
  </si>
  <si>
    <t>S1391</t>
  </si>
  <si>
    <t>S1393</t>
  </si>
  <si>
    <t>S1395</t>
  </si>
  <si>
    <t>S1396</t>
  </si>
  <si>
    <t>S1398</t>
  </si>
  <si>
    <t>S1400</t>
  </si>
  <si>
    <t>S1402</t>
  </si>
  <si>
    <t>S1403</t>
  </si>
  <si>
    <t>S1404</t>
  </si>
  <si>
    <t>S1405</t>
  </si>
  <si>
    <t>S1406</t>
  </si>
  <si>
    <t>S1407</t>
  </si>
  <si>
    <t>S1409</t>
  </si>
  <si>
    <t>S1410</t>
  </si>
  <si>
    <t>S1411</t>
  </si>
  <si>
    <t>S1413</t>
  </si>
  <si>
    <t>S1414</t>
  </si>
  <si>
    <t>S1415</t>
  </si>
  <si>
    <t>S1417</t>
  </si>
  <si>
    <t>S1418</t>
  </si>
  <si>
    <t>S1419</t>
  </si>
  <si>
    <t>S1420</t>
  </si>
  <si>
    <t>S1421</t>
  </si>
  <si>
    <t>S1423</t>
  </si>
  <si>
    <t>S1424</t>
  </si>
  <si>
    <t>S1425</t>
  </si>
  <si>
    <t>S1426</t>
  </si>
  <si>
    <t>S1427</t>
  </si>
  <si>
    <t>S1428</t>
  </si>
  <si>
    <t>S1429</t>
  </si>
  <si>
    <t>S1431</t>
  </si>
  <si>
    <t>S1432</t>
  </si>
  <si>
    <t>S1433</t>
  </si>
  <si>
    <t>S1434</t>
  </si>
  <si>
    <t>S1436</t>
  </si>
  <si>
    <t>S1439</t>
  </si>
  <si>
    <t>S1440</t>
  </si>
  <si>
    <t>S1441</t>
  </si>
  <si>
    <t>S1444</t>
  </si>
  <si>
    <t>S1447</t>
  </si>
  <si>
    <t>S1448</t>
  </si>
  <si>
    <t>S1450</t>
  </si>
  <si>
    <t>S1451</t>
  </si>
  <si>
    <t>S1452</t>
  </si>
  <si>
    <t>S1455</t>
  </si>
  <si>
    <t>S1456</t>
  </si>
  <si>
    <t>S1457</t>
  </si>
  <si>
    <t>S1458</t>
  </si>
  <si>
    <t>S1459</t>
  </si>
  <si>
    <t>S1460</t>
  </si>
  <si>
    <t>S1463</t>
  </si>
  <si>
    <t>S1464</t>
  </si>
  <si>
    <t>S1465</t>
  </si>
  <si>
    <t>S1468</t>
  </si>
  <si>
    <t>S1469</t>
  </si>
  <si>
    <t>S1470</t>
  </si>
  <si>
    <t>S1471</t>
  </si>
  <si>
    <t>S1472</t>
  </si>
  <si>
    <t>S1476</t>
  </si>
  <si>
    <t>S1477</t>
  </si>
  <si>
    <t>S1482</t>
  </si>
  <si>
    <t>S1484</t>
  </si>
  <si>
    <t>S1487</t>
  </si>
  <si>
    <t>S1488</t>
  </si>
  <si>
    <t>S1489</t>
  </si>
  <si>
    <t>S1490</t>
  </si>
  <si>
    <t>S1491</t>
  </si>
  <si>
    <t>S1493</t>
  </si>
  <si>
    <t>S1497</t>
  </si>
  <si>
    <t>S1498</t>
  </si>
  <si>
    <t>S1499</t>
  </si>
  <si>
    <t>S1501</t>
  </si>
  <si>
    <t>S1502</t>
  </si>
  <si>
    <t>S1504</t>
  </si>
  <si>
    <t>S1505</t>
  </si>
  <si>
    <t>S1506</t>
  </si>
  <si>
    <t>S1507</t>
  </si>
  <si>
    <t>S1509</t>
  </si>
  <si>
    <t>S1519</t>
  </si>
  <si>
    <t>S1521</t>
  </si>
  <si>
    <t>S1523</t>
  </si>
  <si>
    <t>S1526</t>
  </si>
  <si>
    <t>S1528</t>
  </si>
  <si>
    <t>S1529</t>
  </si>
  <si>
    <t>S1530</t>
  </si>
  <si>
    <t>S1531</t>
  </si>
  <si>
    <t>S1532</t>
  </si>
  <si>
    <t>S1534</t>
  </si>
  <si>
    <t>S1535</t>
  </si>
  <si>
    <t>S1536</t>
  </si>
  <si>
    <t>S1537</t>
  </si>
  <si>
    <t>S1539</t>
  </si>
  <si>
    <t>S1541</t>
  </si>
  <si>
    <t>S1542</t>
  </si>
  <si>
    <t>S1543</t>
  </si>
  <si>
    <t>S1544</t>
  </si>
  <si>
    <t>S1545</t>
  </si>
  <si>
    <t>S1546</t>
  </si>
  <si>
    <t>S1547</t>
  </si>
  <si>
    <t>S1548</t>
  </si>
  <si>
    <t>S1549</t>
  </si>
  <si>
    <t>S1550</t>
  </si>
  <si>
    <t>S1551</t>
  </si>
  <si>
    <t>S1552</t>
  </si>
  <si>
    <t>S1554</t>
  </si>
  <si>
    <t>S1556</t>
  </si>
  <si>
    <t>S1558</t>
  </si>
  <si>
    <t>S1559</t>
  </si>
  <si>
    <t>S1560</t>
  </si>
  <si>
    <t>S1561</t>
  </si>
  <si>
    <t>S1562</t>
  </si>
  <si>
    <t>S1563</t>
  </si>
  <si>
    <t>S1565</t>
  </si>
  <si>
    <t>S1566</t>
  </si>
  <si>
    <t>S1568</t>
  </si>
  <si>
    <t>S1572</t>
  </si>
  <si>
    <t>S1573</t>
  </si>
  <si>
    <t>S1574</t>
  </si>
  <si>
    <t>S1575</t>
  </si>
  <si>
    <t>S1576</t>
  </si>
  <si>
    <t>S1577</t>
  </si>
  <si>
    <t>S1580</t>
  </si>
  <si>
    <t>S1581</t>
  </si>
  <si>
    <t>S1583</t>
  </si>
  <si>
    <t>S1585</t>
  </si>
  <si>
    <t>S1586</t>
  </si>
  <si>
    <t>S1589</t>
  </si>
  <si>
    <t>S1590</t>
  </si>
  <si>
    <t>S1592</t>
  </si>
  <si>
    <t>S1593</t>
  </si>
  <si>
    <t>S1594</t>
  </si>
  <si>
    <t>S1595</t>
  </si>
  <si>
    <t>S1597</t>
  </si>
  <si>
    <t>S1599</t>
  </si>
  <si>
    <t>S1600</t>
  </si>
  <si>
    <t>S1601</t>
  </si>
  <si>
    <t>S1602</t>
  </si>
  <si>
    <t>S1603</t>
  </si>
  <si>
    <t>S1606</t>
  </si>
  <si>
    <t>S1608</t>
  </si>
  <si>
    <t>S1610</t>
  </si>
  <si>
    <t>S1612</t>
  </si>
  <si>
    <t>S1613</t>
  </si>
  <si>
    <t>S1614</t>
  </si>
  <si>
    <t>S1619</t>
  </si>
  <si>
    <t>S1620</t>
  </si>
  <si>
    <t>S1621</t>
  </si>
  <si>
    <t>S1622</t>
  </si>
  <si>
    <t>S1624</t>
  </si>
  <si>
    <t>S1628</t>
  </si>
  <si>
    <t>S1629</t>
  </si>
  <si>
    <t>S1630</t>
  </si>
  <si>
    <t>S1631</t>
  </si>
  <si>
    <t>S1632</t>
  </si>
  <si>
    <t>S1638</t>
  </si>
  <si>
    <t>S1639</t>
  </si>
  <si>
    <t>S1641</t>
  </si>
  <si>
    <t>S1643</t>
  </si>
  <si>
    <t>S1646</t>
  </si>
  <si>
    <t>S1653</t>
  </si>
  <si>
    <t>S1655</t>
  </si>
  <si>
    <t>S1658</t>
  </si>
  <si>
    <t>S1659</t>
  </si>
  <si>
    <t>S1660</t>
  </si>
  <si>
    <t>S1662</t>
  </si>
  <si>
    <t>S1663</t>
  </si>
  <si>
    <t>S1664</t>
  </si>
  <si>
    <t>S1665</t>
  </si>
  <si>
    <t>S1666</t>
  </si>
  <si>
    <t>S1667</t>
  </si>
  <si>
    <t>S1668</t>
  </si>
  <si>
    <t>S1669</t>
  </si>
  <si>
    <t>S1670</t>
  </si>
  <si>
    <t>S1672</t>
  </si>
  <si>
    <t>S1673</t>
  </si>
  <si>
    <t>S1675</t>
  </si>
  <si>
    <t>S1676</t>
  </si>
  <si>
    <t>S1677</t>
  </si>
  <si>
    <t>S1678</t>
  </si>
  <si>
    <t>S1679</t>
  </si>
  <si>
    <t>S1680</t>
  </si>
  <si>
    <t>S1681</t>
  </si>
  <si>
    <t>S1682</t>
  </si>
  <si>
    <t>S1683</t>
  </si>
  <si>
    <t>S1684</t>
  </si>
  <si>
    <t>S1687</t>
  </si>
  <si>
    <t>S1688</t>
  </si>
  <si>
    <t>S1689</t>
  </si>
  <si>
    <t>S1690</t>
  </si>
  <si>
    <t>S1691</t>
  </si>
  <si>
    <t>S1692</t>
  </si>
  <si>
    <t>S1693</t>
  </si>
  <si>
    <t>S1694</t>
  </si>
  <si>
    <t>S1695</t>
  </si>
  <si>
    <t>S1696</t>
  </si>
  <si>
    <t>S1698</t>
  </si>
  <si>
    <t>S1699</t>
  </si>
  <si>
    <t>S1701</t>
  </si>
  <si>
    <t>S1702</t>
  </si>
  <si>
    <t>S1703</t>
  </si>
  <si>
    <t>S1704</t>
  </si>
  <si>
    <t>S1705</t>
  </si>
  <si>
    <t>S1706</t>
  </si>
  <si>
    <t>S1708</t>
  </si>
  <si>
    <t>S1711</t>
  </si>
  <si>
    <t>S1712</t>
  </si>
  <si>
    <t>S1713</t>
  </si>
  <si>
    <t>S1714</t>
  </si>
  <si>
    <t>S1715</t>
  </si>
  <si>
    <t>S1718</t>
  </si>
  <si>
    <t>S1722</t>
  </si>
  <si>
    <t>S1724</t>
  </si>
  <si>
    <t>S1725</t>
  </si>
  <si>
    <t>S1727</t>
  </si>
  <si>
    <t>S1728</t>
  </si>
  <si>
    <t>S1729</t>
  </si>
  <si>
    <t>S1731</t>
  </si>
  <si>
    <t>S1732</t>
  </si>
  <si>
    <t>S1734</t>
  </si>
  <si>
    <t>S1735</t>
  </si>
  <si>
    <t>S1736</t>
  </si>
  <si>
    <t>S1737</t>
  </si>
  <si>
    <t>S1738</t>
  </si>
  <si>
    <t>S1739</t>
  </si>
  <si>
    <t>S1740</t>
  </si>
  <si>
    <t>S1741</t>
  </si>
  <si>
    <t>S1742</t>
  </si>
  <si>
    <t>S1744</t>
  </si>
  <si>
    <t>S1747</t>
  </si>
  <si>
    <t>S1748</t>
  </si>
  <si>
    <t>S1749</t>
  </si>
  <si>
    <t>S1753</t>
  </si>
  <si>
    <t>S1754</t>
  </si>
  <si>
    <t>S1755</t>
  </si>
  <si>
    <t>S1758</t>
  </si>
  <si>
    <t>S1759</t>
  </si>
  <si>
    <t>S1760</t>
  </si>
  <si>
    <t>S1763</t>
  </si>
  <si>
    <t>S1765</t>
  </si>
  <si>
    <t>S1766</t>
  </si>
  <si>
    <t>S1767</t>
  </si>
  <si>
    <t>S1769</t>
  </si>
  <si>
    <t>S1770</t>
  </si>
  <si>
    <t>S1772</t>
  </si>
  <si>
    <t>S1774</t>
  </si>
  <si>
    <t>S1775</t>
  </si>
  <si>
    <t>S1776</t>
  </si>
  <si>
    <t>S1777</t>
  </si>
  <si>
    <t>S1778</t>
  </si>
  <si>
    <t>S1779</t>
  </si>
  <si>
    <t>S1780</t>
  </si>
  <si>
    <t>S1781</t>
  </si>
  <si>
    <t>S1782</t>
  </si>
  <si>
    <t>S1783</t>
  </si>
  <si>
    <t>S1784</t>
  </si>
  <si>
    <t>S1785</t>
  </si>
  <si>
    <t>S1786</t>
  </si>
  <si>
    <t>S1788</t>
  </si>
  <si>
    <t>S1790</t>
  </si>
  <si>
    <t>S1791</t>
  </si>
  <si>
    <t>S1792</t>
  </si>
  <si>
    <t>S1795</t>
  </si>
  <si>
    <t>S1796</t>
  </si>
  <si>
    <t>S1797</t>
  </si>
  <si>
    <t>S1798</t>
  </si>
  <si>
    <t>S1799</t>
  </si>
  <si>
    <t>S1800</t>
  </si>
  <si>
    <t>S1802</t>
  </si>
  <si>
    <t>S1803</t>
  </si>
  <si>
    <t>S1804</t>
  </si>
  <si>
    <t>S1807</t>
  </si>
  <si>
    <t>S1809</t>
  </si>
  <si>
    <t>S1810</t>
  </si>
  <si>
    <t>S1812</t>
  </si>
  <si>
    <t>S1814</t>
  </si>
  <si>
    <t>S1815</t>
  </si>
  <si>
    <t>S1816</t>
  </si>
  <si>
    <t>S1817</t>
  </si>
  <si>
    <t>S1818</t>
  </si>
  <si>
    <t>S1819</t>
  </si>
  <si>
    <t>S1821</t>
  </si>
  <si>
    <t>S1822</t>
  </si>
  <si>
    <t>S1823</t>
  </si>
  <si>
    <t>S1824</t>
  </si>
  <si>
    <t>S1827</t>
  </si>
  <si>
    <t>S1830</t>
  </si>
  <si>
    <t>S1831</t>
  </si>
  <si>
    <t>S1832</t>
  </si>
  <si>
    <t>S1834</t>
  </si>
  <si>
    <t>S1835</t>
  </si>
  <si>
    <t>S1836</t>
  </si>
  <si>
    <t>S1838</t>
  </si>
  <si>
    <t>S1839</t>
  </si>
  <si>
    <t>S1840</t>
  </si>
  <si>
    <t>S1841</t>
  </si>
  <si>
    <t>S1843</t>
  </si>
  <si>
    <t>S1844</t>
  </si>
  <si>
    <t>S1845</t>
  </si>
  <si>
    <t>S1846</t>
  </si>
  <si>
    <t>S1848</t>
  </si>
  <si>
    <t>S1849</t>
  </si>
  <si>
    <t>S1850</t>
  </si>
  <si>
    <t>S1854</t>
  </si>
  <si>
    <t>S1855</t>
  </si>
  <si>
    <t>S1856</t>
  </si>
  <si>
    <t>S1857</t>
  </si>
  <si>
    <t>S1858</t>
  </si>
  <si>
    <t>S1859</t>
  </si>
  <si>
    <t>S1860</t>
  </si>
  <si>
    <t>S1861</t>
  </si>
  <si>
    <t>S1863</t>
  </si>
  <si>
    <t>S1865</t>
  </si>
  <si>
    <t>S1866</t>
  </si>
  <si>
    <t>S1867</t>
  </si>
  <si>
    <t>S1868</t>
  </si>
  <si>
    <t>S1869</t>
  </si>
  <si>
    <t>S1871</t>
  </si>
  <si>
    <t>S1872</t>
  </si>
  <si>
    <t>S1874</t>
  </si>
  <si>
    <t>S1878</t>
  </si>
  <si>
    <t>S1879</t>
  </si>
  <si>
    <t>S1880</t>
  </si>
  <si>
    <t>S1881</t>
  </si>
  <si>
    <t>S1882</t>
  </si>
  <si>
    <t>S1883</t>
  </si>
  <si>
    <t>S1885</t>
  </si>
  <si>
    <t>S1886</t>
  </si>
  <si>
    <t>S1888</t>
  </si>
  <si>
    <t>S1890</t>
  </si>
  <si>
    <t>S1891</t>
  </si>
  <si>
    <t>S1892</t>
  </si>
  <si>
    <t>S1893</t>
  </si>
  <si>
    <t>S1894</t>
  </si>
  <si>
    <t>S1896</t>
  </si>
  <si>
    <t>S1897</t>
  </si>
  <si>
    <t>S1898</t>
  </si>
  <si>
    <t>S1899</t>
  </si>
  <si>
    <t>S1900</t>
  </si>
  <si>
    <t>S1903</t>
  </si>
  <si>
    <t>S1906</t>
  </si>
  <si>
    <t>S1907</t>
  </si>
  <si>
    <t>S1908</t>
  </si>
  <si>
    <t>S1909</t>
  </si>
  <si>
    <t>S1910</t>
  </si>
  <si>
    <t>S1912</t>
  </si>
  <si>
    <t>S1913</t>
  </si>
  <si>
    <t>S1914</t>
  </si>
  <si>
    <t>S1915</t>
  </si>
  <si>
    <t>S1917</t>
  </si>
  <si>
    <t>S1918</t>
  </si>
  <si>
    <t>S1919</t>
  </si>
  <si>
    <t>S1921</t>
  </si>
  <si>
    <t>S1922</t>
  </si>
  <si>
    <t>S1923</t>
  </si>
  <si>
    <t>S1924</t>
  </si>
  <si>
    <t>S1925</t>
  </si>
  <si>
    <t>S1926</t>
  </si>
  <si>
    <t>S1930</t>
  </si>
  <si>
    <t>S1931</t>
  </si>
  <si>
    <t>S1932</t>
  </si>
  <si>
    <t>S1935</t>
  </si>
  <si>
    <t>S1936</t>
  </si>
  <si>
    <t>S1937</t>
  </si>
  <si>
    <t>S1939</t>
  </si>
  <si>
    <t>S1940</t>
  </si>
  <si>
    <t>S1942</t>
  </si>
  <si>
    <t>S1944</t>
  </si>
  <si>
    <t>S1945</t>
  </si>
  <si>
    <t>S1946</t>
  </si>
  <si>
    <t>S1949</t>
  </si>
  <si>
    <t>S1950</t>
  </si>
  <si>
    <t>S1951</t>
  </si>
  <si>
    <t>S1952</t>
  </si>
  <si>
    <t>S1953</t>
  </si>
  <si>
    <t>S1955</t>
  </si>
  <si>
    <t>S1956</t>
  </si>
  <si>
    <t>S1957</t>
  </si>
  <si>
    <t>S1958</t>
  </si>
  <si>
    <t>S1959</t>
  </si>
  <si>
    <t>S1960</t>
  </si>
  <si>
    <t>S1961</t>
  </si>
  <si>
    <t>S1963</t>
  </si>
  <si>
    <t>S1964</t>
  </si>
  <si>
    <t>S1966</t>
  </si>
  <si>
    <t>S1967</t>
  </si>
  <si>
    <t>S1969</t>
  </si>
  <si>
    <t>S1971</t>
  </si>
  <si>
    <t>S1972</t>
  </si>
  <si>
    <t>S1973</t>
  </si>
  <si>
    <t>S1974</t>
  </si>
  <si>
    <t>S1976</t>
  </si>
  <si>
    <t>S1979</t>
  </si>
  <si>
    <t>S1980</t>
  </si>
  <si>
    <t>S1981</t>
  </si>
  <si>
    <t>S1982</t>
  </si>
  <si>
    <t>S1983</t>
  </si>
  <si>
    <t>S1984</t>
  </si>
  <si>
    <t>S1985</t>
  </si>
  <si>
    <t>S1986</t>
  </si>
  <si>
    <t>S1988</t>
  </si>
  <si>
    <t>S1989</t>
  </si>
  <si>
    <t>S1992</t>
  </si>
  <si>
    <t>S1994</t>
  </si>
  <si>
    <t>S1995</t>
  </si>
  <si>
    <t>S1996</t>
  </si>
  <si>
    <t>Iced Tea</t>
  </si>
  <si>
    <t>Cappuccino</t>
  </si>
  <si>
    <t>Latte</t>
  </si>
  <si>
    <t>Sandwich</t>
  </si>
  <si>
    <t>Croissant</t>
  </si>
  <si>
    <t>Muffin</t>
  </si>
  <si>
    <t>Uptown</t>
  </si>
  <si>
    <t>Airport</t>
  </si>
  <si>
    <t>Downtown</t>
  </si>
  <si>
    <t>Suburbs</t>
  </si>
  <si>
    <t>Customer_ID</t>
  </si>
  <si>
    <t>Age</t>
  </si>
  <si>
    <t>Gender</t>
  </si>
  <si>
    <t>Preferred_Item</t>
  </si>
  <si>
    <t>C1000</t>
  </si>
  <si>
    <t>C1001</t>
  </si>
  <si>
    <t>C1002</t>
  </si>
  <si>
    <t>C1003</t>
  </si>
  <si>
    <t>C1004</t>
  </si>
  <si>
    <t>C1005</t>
  </si>
  <si>
    <t>C1006</t>
  </si>
  <si>
    <t>C1007</t>
  </si>
  <si>
    <t>C1008</t>
  </si>
  <si>
    <t>C1009</t>
  </si>
  <si>
    <t>C1010</t>
  </si>
  <si>
    <t>C1011</t>
  </si>
  <si>
    <t>C1012</t>
  </si>
  <si>
    <t>C1013</t>
  </si>
  <si>
    <t>C1014</t>
  </si>
  <si>
    <t>C1015</t>
  </si>
  <si>
    <t>C1016</t>
  </si>
  <si>
    <t>C1017</t>
  </si>
  <si>
    <t>C1018</t>
  </si>
  <si>
    <t>C1019</t>
  </si>
  <si>
    <t>C1020</t>
  </si>
  <si>
    <t>C1021</t>
  </si>
  <si>
    <t>C1022</t>
  </si>
  <si>
    <t>C1023</t>
  </si>
  <si>
    <t>C1024</t>
  </si>
  <si>
    <t>C1025</t>
  </si>
  <si>
    <t>C1026</t>
  </si>
  <si>
    <t>C1027</t>
  </si>
  <si>
    <t>C1028</t>
  </si>
  <si>
    <t>C1029</t>
  </si>
  <si>
    <t>C1030</t>
  </si>
  <si>
    <t>C1031</t>
  </si>
  <si>
    <t>C1032</t>
  </si>
  <si>
    <t>C1033</t>
  </si>
  <si>
    <t>C1034</t>
  </si>
  <si>
    <t>C1035</t>
  </si>
  <si>
    <t>C1036</t>
  </si>
  <si>
    <t>C1037</t>
  </si>
  <si>
    <t>C1038</t>
  </si>
  <si>
    <t>C1039</t>
  </si>
  <si>
    <t>C1040</t>
  </si>
  <si>
    <t>C1041</t>
  </si>
  <si>
    <t>C1042</t>
  </si>
  <si>
    <t>C1043</t>
  </si>
  <si>
    <t>C1044</t>
  </si>
  <si>
    <t>C1045</t>
  </si>
  <si>
    <t>C1046</t>
  </si>
  <si>
    <t>C1047</t>
  </si>
  <si>
    <t>C1048</t>
  </si>
  <si>
    <t>C1049</t>
  </si>
  <si>
    <t>C1050</t>
  </si>
  <si>
    <t>C1051</t>
  </si>
  <si>
    <t>C1052</t>
  </si>
  <si>
    <t>C1053</t>
  </si>
  <si>
    <t>C1054</t>
  </si>
  <si>
    <t>C1055</t>
  </si>
  <si>
    <t>C1056</t>
  </si>
  <si>
    <t>C1057</t>
  </si>
  <si>
    <t>C1058</t>
  </si>
  <si>
    <t>C1059</t>
  </si>
  <si>
    <t>C1060</t>
  </si>
  <si>
    <t>C1061</t>
  </si>
  <si>
    <t>C1062</t>
  </si>
  <si>
    <t>C1063</t>
  </si>
  <si>
    <t>C1064</t>
  </si>
  <si>
    <t>C1065</t>
  </si>
  <si>
    <t>C1066</t>
  </si>
  <si>
    <t>C1067</t>
  </si>
  <si>
    <t>C1068</t>
  </si>
  <si>
    <t>C1069</t>
  </si>
  <si>
    <t>C1070</t>
  </si>
  <si>
    <t>C1071</t>
  </si>
  <si>
    <t>C1072</t>
  </si>
  <si>
    <t>C1073</t>
  </si>
  <si>
    <t>C1074</t>
  </si>
  <si>
    <t>C1075</t>
  </si>
  <si>
    <t>C1076</t>
  </si>
  <si>
    <t>C1077</t>
  </si>
  <si>
    <t>C1078</t>
  </si>
  <si>
    <t>C1079</t>
  </si>
  <si>
    <t>C1080</t>
  </si>
  <si>
    <t>C1081</t>
  </si>
  <si>
    <t>C1082</t>
  </si>
  <si>
    <t>C1083</t>
  </si>
  <si>
    <t>C1084</t>
  </si>
  <si>
    <t>C1085</t>
  </si>
  <si>
    <t>C1086</t>
  </si>
  <si>
    <t>C1087</t>
  </si>
  <si>
    <t>C1088</t>
  </si>
  <si>
    <t>C1089</t>
  </si>
  <si>
    <t>C1090</t>
  </si>
  <si>
    <t>C1091</t>
  </si>
  <si>
    <t>C1092</t>
  </si>
  <si>
    <t>C1093</t>
  </si>
  <si>
    <t>C1094</t>
  </si>
  <si>
    <t>C1095</t>
  </si>
  <si>
    <t>C1096</t>
  </si>
  <si>
    <t>C1097</t>
  </si>
  <si>
    <t>C1098</t>
  </si>
  <si>
    <t>C1099</t>
  </si>
  <si>
    <t>C1100</t>
  </si>
  <si>
    <t>C1101</t>
  </si>
  <si>
    <t>C1102</t>
  </si>
  <si>
    <t>C1103</t>
  </si>
  <si>
    <t>C1104</t>
  </si>
  <si>
    <t>C1105</t>
  </si>
  <si>
    <t>C1106</t>
  </si>
  <si>
    <t>C1107</t>
  </si>
  <si>
    <t>C1108</t>
  </si>
  <si>
    <t>C1109</t>
  </si>
  <si>
    <t>C1110</t>
  </si>
  <si>
    <t>C1111</t>
  </si>
  <si>
    <t>C1112</t>
  </si>
  <si>
    <t>C1113</t>
  </si>
  <si>
    <t>C1114</t>
  </si>
  <si>
    <t>C1115</t>
  </si>
  <si>
    <t>C1116</t>
  </si>
  <si>
    <t>C1117</t>
  </si>
  <si>
    <t>C1118</t>
  </si>
  <si>
    <t>C1119</t>
  </si>
  <si>
    <t>C1120</t>
  </si>
  <si>
    <t>C1121</t>
  </si>
  <si>
    <t>C1122</t>
  </si>
  <si>
    <t>C1123</t>
  </si>
  <si>
    <t>C1124</t>
  </si>
  <si>
    <t>C1125</t>
  </si>
  <si>
    <t>C1126</t>
  </si>
  <si>
    <t>C1127</t>
  </si>
  <si>
    <t>C1128</t>
  </si>
  <si>
    <t>C1129</t>
  </si>
  <si>
    <t>C1130</t>
  </si>
  <si>
    <t>C1131</t>
  </si>
  <si>
    <t>C1132</t>
  </si>
  <si>
    <t>C1133</t>
  </si>
  <si>
    <t>C1134</t>
  </si>
  <si>
    <t>C1135</t>
  </si>
  <si>
    <t>C1136</t>
  </si>
  <si>
    <t>C1137</t>
  </si>
  <si>
    <t>C1138</t>
  </si>
  <si>
    <t>C1139</t>
  </si>
  <si>
    <t>C1140</t>
  </si>
  <si>
    <t>C1141</t>
  </si>
  <si>
    <t>C1142</t>
  </si>
  <si>
    <t>C1143</t>
  </si>
  <si>
    <t>C1144</t>
  </si>
  <si>
    <t>C1145</t>
  </si>
  <si>
    <t>C1146</t>
  </si>
  <si>
    <t>C1147</t>
  </si>
  <si>
    <t>C1148</t>
  </si>
  <si>
    <t>C1149</t>
  </si>
  <si>
    <t>C1150</t>
  </si>
  <si>
    <t>C1151</t>
  </si>
  <si>
    <t>C1152</t>
  </si>
  <si>
    <t>C1153</t>
  </si>
  <si>
    <t>C1154</t>
  </si>
  <si>
    <t>C1155</t>
  </si>
  <si>
    <t>C1156</t>
  </si>
  <si>
    <t>C1157</t>
  </si>
  <si>
    <t>C1158</t>
  </si>
  <si>
    <t>C1159</t>
  </si>
  <si>
    <t>C1160</t>
  </si>
  <si>
    <t>C1161</t>
  </si>
  <si>
    <t>C1162</t>
  </si>
  <si>
    <t>C1163</t>
  </si>
  <si>
    <t>C1164</t>
  </si>
  <si>
    <t>C1165</t>
  </si>
  <si>
    <t>C1166</t>
  </si>
  <si>
    <t>C1167</t>
  </si>
  <si>
    <t>C1168</t>
  </si>
  <si>
    <t>C1169</t>
  </si>
  <si>
    <t>C1170</t>
  </si>
  <si>
    <t>C1171</t>
  </si>
  <si>
    <t>C1172</t>
  </si>
  <si>
    <t>C1173</t>
  </si>
  <si>
    <t>C1174</t>
  </si>
  <si>
    <t>C1175</t>
  </si>
  <si>
    <t>C1176</t>
  </si>
  <si>
    <t>C1177</t>
  </si>
  <si>
    <t>C1178</t>
  </si>
  <si>
    <t>C1179</t>
  </si>
  <si>
    <t>C1180</t>
  </si>
  <si>
    <t>C1181</t>
  </si>
  <si>
    <t>C1182</t>
  </si>
  <si>
    <t>C1183</t>
  </si>
  <si>
    <t>C1184</t>
  </si>
  <si>
    <t>C1185</t>
  </si>
  <si>
    <t>C1186</t>
  </si>
  <si>
    <t>C1187</t>
  </si>
  <si>
    <t>C1188</t>
  </si>
  <si>
    <t>C1189</t>
  </si>
  <si>
    <t>C1190</t>
  </si>
  <si>
    <t>C1191</t>
  </si>
  <si>
    <t>C1192</t>
  </si>
  <si>
    <t>C1193</t>
  </si>
  <si>
    <t>C1194</t>
  </si>
  <si>
    <t>C1195</t>
  </si>
  <si>
    <t>C1196</t>
  </si>
  <si>
    <t>C1197</t>
  </si>
  <si>
    <t>C1198</t>
  </si>
  <si>
    <t>C1199</t>
  </si>
  <si>
    <t>C1200</t>
  </si>
  <si>
    <t>C1201</t>
  </si>
  <si>
    <t>C1202</t>
  </si>
  <si>
    <t>C1203</t>
  </si>
  <si>
    <t>C1204</t>
  </si>
  <si>
    <t>C1205</t>
  </si>
  <si>
    <t>C1206</t>
  </si>
  <si>
    <t>C1207</t>
  </si>
  <si>
    <t>C1208</t>
  </si>
  <si>
    <t>C1209</t>
  </si>
  <si>
    <t>C1210</t>
  </si>
  <si>
    <t>C1211</t>
  </si>
  <si>
    <t>C1212</t>
  </si>
  <si>
    <t>C1213</t>
  </si>
  <si>
    <t>C1214</t>
  </si>
  <si>
    <t>C1215</t>
  </si>
  <si>
    <t>C1216</t>
  </si>
  <si>
    <t>C1217</t>
  </si>
  <si>
    <t>C1218</t>
  </si>
  <si>
    <t>C1219</t>
  </si>
  <si>
    <t>C1220</t>
  </si>
  <si>
    <t>C1221</t>
  </si>
  <si>
    <t>C1222</t>
  </si>
  <si>
    <t>C1223</t>
  </si>
  <si>
    <t>C1224</t>
  </si>
  <si>
    <t>C1225</t>
  </si>
  <si>
    <t>C1226</t>
  </si>
  <si>
    <t>C1227</t>
  </si>
  <si>
    <t>C1228</t>
  </si>
  <si>
    <t>C1229</t>
  </si>
  <si>
    <t>C1230</t>
  </si>
  <si>
    <t>C1231</t>
  </si>
  <si>
    <t>C1232</t>
  </si>
  <si>
    <t>C1233</t>
  </si>
  <si>
    <t>C1234</t>
  </si>
  <si>
    <t>C1235</t>
  </si>
  <si>
    <t>C1236</t>
  </si>
  <si>
    <t>C1237</t>
  </si>
  <si>
    <t>C1238</t>
  </si>
  <si>
    <t>C1239</t>
  </si>
  <si>
    <t>C1240</t>
  </si>
  <si>
    <t>C1241</t>
  </si>
  <si>
    <t>C1242</t>
  </si>
  <si>
    <t>C1243</t>
  </si>
  <si>
    <t>C1244</t>
  </si>
  <si>
    <t>C1245</t>
  </si>
  <si>
    <t>C1246</t>
  </si>
  <si>
    <t>C1247</t>
  </si>
  <si>
    <t>C1248</t>
  </si>
  <si>
    <t>C1249</t>
  </si>
  <si>
    <t>C1250</t>
  </si>
  <si>
    <t>C1251</t>
  </si>
  <si>
    <t>C1252</t>
  </si>
  <si>
    <t>C1253</t>
  </si>
  <si>
    <t>C1254</t>
  </si>
  <si>
    <t>C1255</t>
  </si>
  <si>
    <t>C1256</t>
  </si>
  <si>
    <t>C1257</t>
  </si>
  <si>
    <t>C1258</t>
  </si>
  <si>
    <t>C1259</t>
  </si>
  <si>
    <t>C1260</t>
  </si>
  <si>
    <t>C1261</t>
  </si>
  <si>
    <t>C1262</t>
  </si>
  <si>
    <t>C1263</t>
  </si>
  <si>
    <t>C1264</t>
  </si>
  <si>
    <t>C1265</t>
  </si>
  <si>
    <t>C1266</t>
  </si>
  <si>
    <t>C1267</t>
  </si>
  <si>
    <t>C1268</t>
  </si>
  <si>
    <t>C1269</t>
  </si>
  <si>
    <t>C1270</t>
  </si>
  <si>
    <t>C1271</t>
  </si>
  <si>
    <t>C1272</t>
  </si>
  <si>
    <t>C1273</t>
  </si>
  <si>
    <t>C1274</t>
  </si>
  <si>
    <t>C1275</t>
  </si>
  <si>
    <t>C1276</t>
  </si>
  <si>
    <t>C1277</t>
  </si>
  <si>
    <t>C1278</t>
  </si>
  <si>
    <t>C1279</t>
  </si>
  <si>
    <t>C1280</t>
  </si>
  <si>
    <t>C1281</t>
  </si>
  <si>
    <t>C1282</t>
  </si>
  <si>
    <t>C1283</t>
  </si>
  <si>
    <t>C1284</t>
  </si>
  <si>
    <t>C1285</t>
  </si>
  <si>
    <t>C1286</t>
  </si>
  <si>
    <t>C1287</t>
  </si>
  <si>
    <t>C1288</t>
  </si>
  <si>
    <t>C1289</t>
  </si>
  <si>
    <t>C1290</t>
  </si>
  <si>
    <t>C1291</t>
  </si>
  <si>
    <t>C1292</t>
  </si>
  <si>
    <t>C1293</t>
  </si>
  <si>
    <t>C1294</t>
  </si>
  <si>
    <t>C1295</t>
  </si>
  <si>
    <t>C1296</t>
  </si>
  <si>
    <t>C1297</t>
  </si>
  <si>
    <t>C1298</t>
  </si>
  <si>
    <t>C1299</t>
  </si>
  <si>
    <t>C1300</t>
  </si>
  <si>
    <t>C1301</t>
  </si>
  <si>
    <t>C1302</t>
  </si>
  <si>
    <t>C1303</t>
  </si>
  <si>
    <t>C1304</t>
  </si>
  <si>
    <t>C1305</t>
  </si>
  <si>
    <t>C1306</t>
  </si>
  <si>
    <t>C1307</t>
  </si>
  <si>
    <t>C1308</t>
  </si>
  <si>
    <t>C1309</t>
  </si>
  <si>
    <t>C1310</t>
  </si>
  <si>
    <t>C1311</t>
  </si>
  <si>
    <t>C1312</t>
  </si>
  <si>
    <t>C1313</t>
  </si>
  <si>
    <t>C1314</t>
  </si>
  <si>
    <t>C1315</t>
  </si>
  <si>
    <t>C1316</t>
  </si>
  <si>
    <t>C1317</t>
  </si>
  <si>
    <t>C1318</t>
  </si>
  <si>
    <t>C1319</t>
  </si>
  <si>
    <t>C1320</t>
  </si>
  <si>
    <t>C1321</t>
  </si>
  <si>
    <t>C1322</t>
  </si>
  <si>
    <t>C1323</t>
  </si>
  <si>
    <t>C1324</t>
  </si>
  <si>
    <t>C1325</t>
  </si>
  <si>
    <t>C1326</t>
  </si>
  <si>
    <t>C1327</t>
  </si>
  <si>
    <t>C1328</t>
  </si>
  <si>
    <t>C1329</t>
  </si>
  <si>
    <t>C1330</t>
  </si>
  <si>
    <t>C1331</t>
  </si>
  <si>
    <t>C1332</t>
  </si>
  <si>
    <t>C1333</t>
  </si>
  <si>
    <t>C1334</t>
  </si>
  <si>
    <t>C1335</t>
  </si>
  <si>
    <t>C1336</t>
  </si>
  <si>
    <t>C1337</t>
  </si>
  <si>
    <t>C1338</t>
  </si>
  <si>
    <t>C1339</t>
  </si>
  <si>
    <t>C1340</t>
  </si>
  <si>
    <t>C1341</t>
  </si>
  <si>
    <t>C1342</t>
  </si>
  <si>
    <t>C1343</t>
  </si>
  <si>
    <t>C1344</t>
  </si>
  <si>
    <t>C1345</t>
  </si>
  <si>
    <t>C1346</t>
  </si>
  <si>
    <t>C1347</t>
  </si>
  <si>
    <t>C1348</t>
  </si>
  <si>
    <t>C1349</t>
  </si>
  <si>
    <t>C1350</t>
  </si>
  <si>
    <t>C1351</t>
  </si>
  <si>
    <t>C1352</t>
  </si>
  <si>
    <t>C1353</t>
  </si>
  <si>
    <t>C1354</t>
  </si>
  <si>
    <t>C1355</t>
  </si>
  <si>
    <t>C1356</t>
  </si>
  <si>
    <t>C1357</t>
  </si>
  <si>
    <t>C1358</t>
  </si>
  <si>
    <t>C1359</t>
  </si>
  <si>
    <t>C1360</t>
  </si>
  <si>
    <t>C1361</t>
  </si>
  <si>
    <t>C1362</t>
  </si>
  <si>
    <t>C1363</t>
  </si>
  <si>
    <t>C1364</t>
  </si>
  <si>
    <t>C1365</t>
  </si>
  <si>
    <t>C1366</t>
  </si>
  <si>
    <t>C1367</t>
  </si>
  <si>
    <t>C1368</t>
  </si>
  <si>
    <t>C1369</t>
  </si>
  <si>
    <t>C1370</t>
  </si>
  <si>
    <t>C1371</t>
  </si>
  <si>
    <t>C1372</t>
  </si>
  <si>
    <t>C1373</t>
  </si>
  <si>
    <t>C1374</t>
  </si>
  <si>
    <t>C1375</t>
  </si>
  <si>
    <t>C1376</t>
  </si>
  <si>
    <t>C1377</t>
  </si>
  <si>
    <t>C1378</t>
  </si>
  <si>
    <t>C1379</t>
  </si>
  <si>
    <t>C1380</t>
  </si>
  <si>
    <t>C1381</t>
  </si>
  <si>
    <t>C1382</t>
  </si>
  <si>
    <t>C1383</t>
  </si>
  <si>
    <t>C1384</t>
  </si>
  <si>
    <t>C1385</t>
  </si>
  <si>
    <t>C1386</t>
  </si>
  <si>
    <t>C1387</t>
  </si>
  <si>
    <t>C1388</t>
  </si>
  <si>
    <t>C1389</t>
  </si>
  <si>
    <t>C1390</t>
  </si>
  <si>
    <t>C1391</t>
  </si>
  <si>
    <t>C1392</t>
  </si>
  <si>
    <t>C1393</t>
  </si>
  <si>
    <t>C1394</t>
  </si>
  <si>
    <t>C1395</t>
  </si>
  <si>
    <t>C1396</t>
  </si>
  <si>
    <t>C1397</t>
  </si>
  <si>
    <t>C1398</t>
  </si>
  <si>
    <t>C1399</t>
  </si>
  <si>
    <t>C1400</t>
  </si>
  <si>
    <t>C1401</t>
  </si>
  <si>
    <t>C1402</t>
  </si>
  <si>
    <t>C1403</t>
  </si>
  <si>
    <t>C1404</t>
  </si>
  <si>
    <t>C1405</t>
  </si>
  <si>
    <t>C1406</t>
  </si>
  <si>
    <t>C1407</t>
  </si>
  <si>
    <t>C1408</t>
  </si>
  <si>
    <t>C1409</t>
  </si>
  <si>
    <t>C1410</t>
  </si>
  <si>
    <t>C1411</t>
  </si>
  <si>
    <t>C1412</t>
  </si>
  <si>
    <t>C1413</t>
  </si>
  <si>
    <t>C1414</t>
  </si>
  <si>
    <t>C1415</t>
  </si>
  <si>
    <t>C1416</t>
  </si>
  <si>
    <t>C1417</t>
  </si>
  <si>
    <t>C1418</t>
  </si>
  <si>
    <t>C1419</t>
  </si>
  <si>
    <t>C1420</t>
  </si>
  <si>
    <t>C1421</t>
  </si>
  <si>
    <t>C1422</t>
  </si>
  <si>
    <t>C1423</t>
  </si>
  <si>
    <t>C1424</t>
  </si>
  <si>
    <t>C1425</t>
  </si>
  <si>
    <t>C1426</t>
  </si>
  <si>
    <t>C1427</t>
  </si>
  <si>
    <t>C1428</t>
  </si>
  <si>
    <t>C1429</t>
  </si>
  <si>
    <t>C1430</t>
  </si>
  <si>
    <t>C1431</t>
  </si>
  <si>
    <t>C1432</t>
  </si>
  <si>
    <t>C1433</t>
  </si>
  <si>
    <t>C1434</t>
  </si>
  <si>
    <t>C1435</t>
  </si>
  <si>
    <t>C1436</t>
  </si>
  <si>
    <t>C1437</t>
  </si>
  <si>
    <t>C1438</t>
  </si>
  <si>
    <t>C1439</t>
  </si>
  <si>
    <t>C1440</t>
  </si>
  <si>
    <t>C1441</t>
  </si>
  <si>
    <t>C1442</t>
  </si>
  <si>
    <t>C1443</t>
  </si>
  <si>
    <t>C1444</t>
  </si>
  <si>
    <t>C1445</t>
  </si>
  <si>
    <t>C1446</t>
  </si>
  <si>
    <t>C1447</t>
  </si>
  <si>
    <t>C1448</t>
  </si>
  <si>
    <t>C1449</t>
  </si>
  <si>
    <t>C1450</t>
  </si>
  <si>
    <t>C1451</t>
  </si>
  <si>
    <t>C1452</t>
  </si>
  <si>
    <t>C1453</t>
  </si>
  <si>
    <t>C1454</t>
  </si>
  <si>
    <t>C1455</t>
  </si>
  <si>
    <t>C1456</t>
  </si>
  <si>
    <t>C1457</t>
  </si>
  <si>
    <t>C1458</t>
  </si>
  <si>
    <t>C1459</t>
  </si>
  <si>
    <t>C1460</t>
  </si>
  <si>
    <t>C1461</t>
  </si>
  <si>
    <t>C1462</t>
  </si>
  <si>
    <t>C1463</t>
  </si>
  <si>
    <t>C1464</t>
  </si>
  <si>
    <t>C1465</t>
  </si>
  <si>
    <t>C1466</t>
  </si>
  <si>
    <t>C1467</t>
  </si>
  <si>
    <t>C1468</t>
  </si>
  <si>
    <t>C1469</t>
  </si>
  <si>
    <t>C1470</t>
  </si>
  <si>
    <t>C1471</t>
  </si>
  <si>
    <t>C1472</t>
  </si>
  <si>
    <t>C1473</t>
  </si>
  <si>
    <t>C1474</t>
  </si>
  <si>
    <t>C1475</t>
  </si>
  <si>
    <t>C1476</t>
  </si>
  <si>
    <t>C1477</t>
  </si>
  <si>
    <t>C1478</t>
  </si>
  <si>
    <t>C1479</t>
  </si>
  <si>
    <t>C1480</t>
  </si>
  <si>
    <t>C1481</t>
  </si>
  <si>
    <t>C1482</t>
  </si>
  <si>
    <t>C1483</t>
  </si>
  <si>
    <t>C1484</t>
  </si>
  <si>
    <t>C1485</t>
  </si>
  <si>
    <t>C1486</t>
  </si>
  <si>
    <t>C1487</t>
  </si>
  <si>
    <t>C1488</t>
  </si>
  <si>
    <t>C1489</t>
  </si>
  <si>
    <t>C1490</t>
  </si>
  <si>
    <t>C1491</t>
  </si>
  <si>
    <t>C1492</t>
  </si>
  <si>
    <t>C1493</t>
  </si>
  <si>
    <t>C1494</t>
  </si>
  <si>
    <t>C1495</t>
  </si>
  <si>
    <t>C1496</t>
  </si>
  <si>
    <t>C1497</t>
  </si>
  <si>
    <t>C1498</t>
  </si>
  <si>
    <t>C1499</t>
  </si>
  <si>
    <t>C1500</t>
  </si>
  <si>
    <t>C1501</t>
  </si>
  <si>
    <t>C1502</t>
  </si>
  <si>
    <t>C1503</t>
  </si>
  <si>
    <t>C1504</t>
  </si>
  <si>
    <t>C1505</t>
  </si>
  <si>
    <t>C1506</t>
  </si>
  <si>
    <t>C1507</t>
  </si>
  <si>
    <t>C1508</t>
  </si>
  <si>
    <t>C1509</t>
  </si>
  <si>
    <t>C1510</t>
  </si>
  <si>
    <t>C1511</t>
  </si>
  <si>
    <t>C1512</t>
  </si>
  <si>
    <t>C1513</t>
  </si>
  <si>
    <t>C1514</t>
  </si>
  <si>
    <t>C1515</t>
  </si>
  <si>
    <t>C1516</t>
  </si>
  <si>
    <t>C1517</t>
  </si>
  <si>
    <t>C1518</t>
  </si>
  <si>
    <t>C1519</t>
  </si>
  <si>
    <t>C1520</t>
  </si>
  <si>
    <t>C1521</t>
  </si>
  <si>
    <t>C1522</t>
  </si>
  <si>
    <t>C1523</t>
  </si>
  <si>
    <t>C1524</t>
  </si>
  <si>
    <t>C1525</t>
  </si>
  <si>
    <t>C1526</t>
  </si>
  <si>
    <t>C1527</t>
  </si>
  <si>
    <t>C1528</t>
  </si>
  <si>
    <t>C1529</t>
  </si>
  <si>
    <t>C1530</t>
  </si>
  <si>
    <t>C1531</t>
  </si>
  <si>
    <t>C1532</t>
  </si>
  <si>
    <t>C1533</t>
  </si>
  <si>
    <t>C1534</t>
  </si>
  <si>
    <t>C1535</t>
  </si>
  <si>
    <t>C1536</t>
  </si>
  <si>
    <t>C1537</t>
  </si>
  <si>
    <t>C1538</t>
  </si>
  <si>
    <t>C1539</t>
  </si>
  <si>
    <t>C1540</t>
  </si>
  <si>
    <t>C1541</t>
  </si>
  <si>
    <t>C1542</t>
  </si>
  <si>
    <t>C1543</t>
  </si>
  <si>
    <t>C1544</t>
  </si>
  <si>
    <t>C1545</t>
  </si>
  <si>
    <t>C1546</t>
  </si>
  <si>
    <t>C1547</t>
  </si>
  <si>
    <t>C1548</t>
  </si>
  <si>
    <t>C1549</t>
  </si>
  <si>
    <t>C1550</t>
  </si>
  <si>
    <t>C1551</t>
  </si>
  <si>
    <t>C1552</t>
  </si>
  <si>
    <t>C1553</t>
  </si>
  <si>
    <t>C1554</t>
  </si>
  <si>
    <t>C1555</t>
  </si>
  <si>
    <t>C1556</t>
  </si>
  <si>
    <t>C1557</t>
  </si>
  <si>
    <t>C1558</t>
  </si>
  <si>
    <t>C1559</t>
  </si>
  <si>
    <t>C1560</t>
  </si>
  <si>
    <t>C1561</t>
  </si>
  <si>
    <t>C1562</t>
  </si>
  <si>
    <t>C1563</t>
  </si>
  <si>
    <t>C1564</t>
  </si>
  <si>
    <t>C1565</t>
  </si>
  <si>
    <t>C1566</t>
  </si>
  <si>
    <t>C1567</t>
  </si>
  <si>
    <t>C1568</t>
  </si>
  <si>
    <t>C1569</t>
  </si>
  <si>
    <t>C1570</t>
  </si>
  <si>
    <t>C1571</t>
  </si>
  <si>
    <t>C1572</t>
  </si>
  <si>
    <t>C1573</t>
  </si>
  <si>
    <t>C1574</t>
  </si>
  <si>
    <t>C1575</t>
  </si>
  <si>
    <t>C1576</t>
  </si>
  <si>
    <t>C1577</t>
  </si>
  <si>
    <t>C1578</t>
  </si>
  <si>
    <t>C1579</t>
  </si>
  <si>
    <t>C1580</t>
  </si>
  <si>
    <t>C1581</t>
  </si>
  <si>
    <t>C1582</t>
  </si>
  <si>
    <t>C1583</t>
  </si>
  <si>
    <t>C1584</t>
  </si>
  <si>
    <t>C1585</t>
  </si>
  <si>
    <t>C1586</t>
  </si>
  <si>
    <t>C1587</t>
  </si>
  <si>
    <t>C1588</t>
  </si>
  <si>
    <t>C1589</t>
  </si>
  <si>
    <t>C1590</t>
  </si>
  <si>
    <t>C1591</t>
  </si>
  <si>
    <t>C1592</t>
  </si>
  <si>
    <t>C1593</t>
  </si>
  <si>
    <t>C1594</t>
  </si>
  <si>
    <t>C1595</t>
  </si>
  <si>
    <t>C1596</t>
  </si>
  <si>
    <t>C1597</t>
  </si>
  <si>
    <t>C1598</t>
  </si>
  <si>
    <t>C1599</t>
  </si>
  <si>
    <t>C1600</t>
  </si>
  <si>
    <t>C1601</t>
  </si>
  <si>
    <t>C1602</t>
  </si>
  <si>
    <t>C1603</t>
  </si>
  <si>
    <t>C1604</t>
  </si>
  <si>
    <t>C1605</t>
  </si>
  <si>
    <t>C1606</t>
  </si>
  <si>
    <t>C1607</t>
  </si>
  <si>
    <t>C1608</t>
  </si>
  <si>
    <t>C1609</t>
  </si>
  <si>
    <t>C1610</t>
  </si>
  <si>
    <t>C1611</t>
  </si>
  <si>
    <t>C1612</t>
  </si>
  <si>
    <t>C1613</t>
  </si>
  <si>
    <t>C1614</t>
  </si>
  <si>
    <t>C1615</t>
  </si>
  <si>
    <t>C1616</t>
  </si>
  <si>
    <t>C1617</t>
  </si>
  <si>
    <t>C1618</t>
  </si>
  <si>
    <t>C1619</t>
  </si>
  <si>
    <t>C1620</t>
  </si>
  <si>
    <t>C1621</t>
  </si>
  <si>
    <t>C1622</t>
  </si>
  <si>
    <t>C1623</t>
  </si>
  <si>
    <t>C1624</t>
  </si>
  <si>
    <t>C1625</t>
  </si>
  <si>
    <t>C1626</t>
  </si>
  <si>
    <t>C1627</t>
  </si>
  <si>
    <t>C1628</t>
  </si>
  <si>
    <t>C1629</t>
  </si>
  <si>
    <t>C1630</t>
  </si>
  <si>
    <t>C1631</t>
  </si>
  <si>
    <t>C1632</t>
  </si>
  <si>
    <t>C1633</t>
  </si>
  <si>
    <t>C1634</t>
  </si>
  <si>
    <t>C1635</t>
  </si>
  <si>
    <t>C1636</t>
  </si>
  <si>
    <t>C1637</t>
  </si>
  <si>
    <t>C1638</t>
  </si>
  <si>
    <t>C1639</t>
  </si>
  <si>
    <t>C1640</t>
  </si>
  <si>
    <t>C1641</t>
  </si>
  <si>
    <t>C1642</t>
  </si>
  <si>
    <t>C1643</t>
  </si>
  <si>
    <t>C1644</t>
  </si>
  <si>
    <t>C1645</t>
  </si>
  <si>
    <t>C1646</t>
  </si>
  <si>
    <t>C1647</t>
  </si>
  <si>
    <t>C1648</t>
  </si>
  <si>
    <t>C1649</t>
  </si>
  <si>
    <t>C1650</t>
  </si>
  <si>
    <t>C1651</t>
  </si>
  <si>
    <t>C1652</t>
  </si>
  <si>
    <t>C1653</t>
  </si>
  <si>
    <t>C1654</t>
  </si>
  <si>
    <t>C1655</t>
  </si>
  <si>
    <t>C1656</t>
  </si>
  <si>
    <t>C1657</t>
  </si>
  <si>
    <t>C1658</t>
  </si>
  <si>
    <t>C1659</t>
  </si>
  <si>
    <t>C1660</t>
  </si>
  <si>
    <t>C1661</t>
  </si>
  <si>
    <t>C1662</t>
  </si>
  <si>
    <t>C1663</t>
  </si>
  <si>
    <t>C1664</t>
  </si>
  <si>
    <t>C1665</t>
  </si>
  <si>
    <t>C1666</t>
  </si>
  <si>
    <t>C1667</t>
  </si>
  <si>
    <t>C1668</t>
  </si>
  <si>
    <t>C1669</t>
  </si>
  <si>
    <t>C1670</t>
  </si>
  <si>
    <t>C1671</t>
  </si>
  <si>
    <t>C1672</t>
  </si>
  <si>
    <t>C1673</t>
  </si>
  <si>
    <t>C1674</t>
  </si>
  <si>
    <t>C1675</t>
  </si>
  <si>
    <t>C1676</t>
  </si>
  <si>
    <t>C1677</t>
  </si>
  <si>
    <t>C1678</t>
  </si>
  <si>
    <t>C1679</t>
  </si>
  <si>
    <t>C1680</t>
  </si>
  <si>
    <t>C1681</t>
  </si>
  <si>
    <t>C1682</t>
  </si>
  <si>
    <t>C1683</t>
  </si>
  <si>
    <t>C1684</t>
  </si>
  <si>
    <t>C1685</t>
  </si>
  <si>
    <t>C1686</t>
  </si>
  <si>
    <t>C1687</t>
  </si>
  <si>
    <t>C1688</t>
  </si>
  <si>
    <t>C1689</t>
  </si>
  <si>
    <t>C1690</t>
  </si>
  <si>
    <t>C1691</t>
  </si>
  <si>
    <t>C1692</t>
  </si>
  <si>
    <t>C1693</t>
  </si>
  <si>
    <t>C1694</t>
  </si>
  <si>
    <t>C1695</t>
  </si>
  <si>
    <t>C1696</t>
  </si>
  <si>
    <t>C1697</t>
  </si>
  <si>
    <t>C1698</t>
  </si>
  <si>
    <t>C1699</t>
  </si>
  <si>
    <t>C1700</t>
  </si>
  <si>
    <t>C1701</t>
  </si>
  <si>
    <t>C1702</t>
  </si>
  <si>
    <t>C1703</t>
  </si>
  <si>
    <t>C1704</t>
  </si>
  <si>
    <t>C1705</t>
  </si>
  <si>
    <t>C1706</t>
  </si>
  <si>
    <t>C1707</t>
  </si>
  <si>
    <t>C1708</t>
  </si>
  <si>
    <t>C1709</t>
  </si>
  <si>
    <t>C1710</t>
  </si>
  <si>
    <t>C1711</t>
  </si>
  <si>
    <t>C1712</t>
  </si>
  <si>
    <t>C1713</t>
  </si>
  <si>
    <t>C1714</t>
  </si>
  <si>
    <t>C1715</t>
  </si>
  <si>
    <t>C1716</t>
  </si>
  <si>
    <t>C1717</t>
  </si>
  <si>
    <t>C1718</t>
  </si>
  <si>
    <t>C1719</t>
  </si>
  <si>
    <t>C1720</t>
  </si>
  <si>
    <t>C1721</t>
  </si>
  <si>
    <t>C1722</t>
  </si>
  <si>
    <t>C1723</t>
  </si>
  <si>
    <t>C1724</t>
  </si>
  <si>
    <t>C1725</t>
  </si>
  <si>
    <t>C1726</t>
  </si>
  <si>
    <t>C1727</t>
  </si>
  <si>
    <t>C1728</t>
  </si>
  <si>
    <t>C1729</t>
  </si>
  <si>
    <t>C1730</t>
  </si>
  <si>
    <t>C1731</t>
  </si>
  <si>
    <t>C1732</t>
  </si>
  <si>
    <t>C1733</t>
  </si>
  <si>
    <t>C1734</t>
  </si>
  <si>
    <t>C1735</t>
  </si>
  <si>
    <t>C1736</t>
  </si>
  <si>
    <t>C1737</t>
  </si>
  <si>
    <t>C1738</t>
  </si>
  <si>
    <t>C1739</t>
  </si>
  <si>
    <t>C1740</t>
  </si>
  <si>
    <t>C1741</t>
  </si>
  <si>
    <t>C1742</t>
  </si>
  <si>
    <t>C1743</t>
  </si>
  <si>
    <t>C1744</t>
  </si>
  <si>
    <t>C1745</t>
  </si>
  <si>
    <t>C1746</t>
  </si>
  <si>
    <t>C1747</t>
  </si>
  <si>
    <t>C1748</t>
  </si>
  <si>
    <t>C1749</t>
  </si>
  <si>
    <t>C1750</t>
  </si>
  <si>
    <t>C1751</t>
  </si>
  <si>
    <t>C1752</t>
  </si>
  <si>
    <t>C1753</t>
  </si>
  <si>
    <t>C1754</t>
  </si>
  <si>
    <t>C1755</t>
  </si>
  <si>
    <t>C1756</t>
  </si>
  <si>
    <t>C1757</t>
  </si>
  <si>
    <t>C1758</t>
  </si>
  <si>
    <t>C1759</t>
  </si>
  <si>
    <t>C1760</t>
  </si>
  <si>
    <t>C1761</t>
  </si>
  <si>
    <t>C1762</t>
  </si>
  <si>
    <t>C1763</t>
  </si>
  <si>
    <t>C1764</t>
  </si>
  <si>
    <t>C1765</t>
  </si>
  <si>
    <t>C1766</t>
  </si>
  <si>
    <t>C1767</t>
  </si>
  <si>
    <t>C1768</t>
  </si>
  <si>
    <t>C1769</t>
  </si>
  <si>
    <t>C1770</t>
  </si>
  <si>
    <t>C1771</t>
  </si>
  <si>
    <t>C1772</t>
  </si>
  <si>
    <t>C1773</t>
  </si>
  <si>
    <t>C1774</t>
  </si>
  <si>
    <t>C1775</t>
  </si>
  <si>
    <t>C1776</t>
  </si>
  <si>
    <t>C1777</t>
  </si>
  <si>
    <t>C1778</t>
  </si>
  <si>
    <t>C1779</t>
  </si>
  <si>
    <t>C1780</t>
  </si>
  <si>
    <t>C1781</t>
  </si>
  <si>
    <t>C1782</t>
  </si>
  <si>
    <t>C1783</t>
  </si>
  <si>
    <t>C1784</t>
  </si>
  <si>
    <t>C1785</t>
  </si>
  <si>
    <t>C1786</t>
  </si>
  <si>
    <t>C1787</t>
  </si>
  <si>
    <t>C1788</t>
  </si>
  <si>
    <t>C1789</t>
  </si>
  <si>
    <t>C1790</t>
  </si>
  <si>
    <t>C1791</t>
  </si>
  <si>
    <t>C1792</t>
  </si>
  <si>
    <t>C1793</t>
  </si>
  <si>
    <t>C1794</t>
  </si>
  <si>
    <t>C1795</t>
  </si>
  <si>
    <t>C1796</t>
  </si>
  <si>
    <t>C1797</t>
  </si>
  <si>
    <t>C1798</t>
  </si>
  <si>
    <t>C1799</t>
  </si>
  <si>
    <t>C1800</t>
  </si>
  <si>
    <t>C1801</t>
  </si>
  <si>
    <t>C1802</t>
  </si>
  <si>
    <t>C1803</t>
  </si>
  <si>
    <t>C1804</t>
  </si>
  <si>
    <t>C1805</t>
  </si>
  <si>
    <t>C1806</t>
  </si>
  <si>
    <t>C1807</t>
  </si>
  <si>
    <t>C1808</t>
  </si>
  <si>
    <t>C1809</t>
  </si>
  <si>
    <t>C1810</t>
  </si>
  <si>
    <t>C1811</t>
  </si>
  <si>
    <t>C1812</t>
  </si>
  <si>
    <t>C1813</t>
  </si>
  <si>
    <t>C1814</t>
  </si>
  <si>
    <t>C1815</t>
  </si>
  <si>
    <t>C1816</t>
  </si>
  <si>
    <t>C1817</t>
  </si>
  <si>
    <t>C1818</t>
  </si>
  <si>
    <t>C1819</t>
  </si>
  <si>
    <t>C1820</t>
  </si>
  <si>
    <t>C1821</t>
  </si>
  <si>
    <t>C1822</t>
  </si>
  <si>
    <t>C1823</t>
  </si>
  <si>
    <t>C1824</t>
  </si>
  <si>
    <t>C1825</t>
  </si>
  <si>
    <t>C1826</t>
  </si>
  <si>
    <t>C1827</t>
  </si>
  <si>
    <t>C1828</t>
  </si>
  <si>
    <t>C1829</t>
  </si>
  <si>
    <t>C1830</t>
  </si>
  <si>
    <t>C1831</t>
  </si>
  <si>
    <t>C1832</t>
  </si>
  <si>
    <t>C1833</t>
  </si>
  <si>
    <t>C1834</t>
  </si>
  <si>
    <t>C1835</t>
  </si>
  <si>
    <t>C1836</t>
  </si>
  <si>
    <t>C1837</t>
  </si>
  <si>
    <t>C1838</t>
  </si>
  <si>
    <t>C1839</t>
  </si>
  <si>
    <t>C1840</t>
  </si>
  <si>
    <t>C1841</t>
  </si>
  <si>
    <t>C1842</t>
  </si>
  <si>
    <t>C1843</t>
  </si>
  <si>
    <t>C1844</t>
  </si>
  <si>
    <t>C1845</t>
  </si>
  <si>
    <t>C1846</t>
  </si>
  <si>
    <t>C1847</t>
  </si>
  <si>
    <t>C1848</t>
  </si>
  <si>
    <t>C1849</t>
  </si>
  <si>
    <t>C1850</t>
  </si>
  <si>
    <t>C1851</t>
  </si>
  <si>
    <t>C1852</t>
  </si>
  <si>
    <t>C1853</t>
  </si>
  <si>
    <t>C1854</t>
  </si>
  <si>
    <t>C1855</t>
  </si>
  <si>
    <t>C1856</t>
  </si>
  <si>
    <t>C1857</t>
  </si>
  <si>
    <t>C1858</t>
  </si>
  <si>
    <t>C1859</t>
  </si>
  <si>
    <t>C1860</t>
  </si>
  <si>
    <t>C1861</t>
  </si>
  <si>
    <t>C1862</t>
  </si>
  <si>
    <t>C1863</t>
  </si>
  <si>
    <t>C1864</t>
  </si>
  <si>
    <t>C1865</t>
  </si>
  <si>
    <t>C1866</t>
  </si>
  <si>
    <t>C1867</t>
  </si>
  <si>
    <t>C1868</t>
  </si>
  <si>
    <t>C1869</t>
  </si>
  <si>
    <t>C1870</t>
  </si>
  <si>
    <t>C1871</t>
  </si>
  <si>
    <t>C1872</t>
  </si>
  <si>
    <t>C1873</t>
  </si>
  <si>
    <t>C1874</t>
  </si>
  <si>
    <t>C1875</t>
  </si>
  <si>
    <t>C1876</t>
  </si>
  <si>
    <t>C1877</t>
  </si>
  <si>
    <t>C1878</t>
  </si>
  <si>
    <t>C1879</t>
  </si>
  <si>
    <t>C1880</t>
  </si>
  <si>
    <t>C1881</t>
  </si>
  <si>
    <t>C1882</t>
  </si>
  <si>
    <t>C1883</t>
  </si>
  <si>
    <t>C1884</t>
  </si>
  <si>
    <t>C1885</t>
  </si>
  <si>
    <t>C1886</t>
  </si>
  <si>
    <t>C1887</t>
  </si>
  <si>
    <t>C1888</t>
  </si>
  <si>
    <t>C1889</t>
  </si>
  <si>
    <t>C1890</t>
  </si>
  <si>
    <t>C1891</t>
  </si>
  <si>
    <t>C1892</t>
  </si>
  <si>
    <t>C1893</t>
  </si>
  <si>
    <t>C1894</t>
  </si>
  <si>
    <t>C1895</t>
  </si>
  <si>
    <t>C1896</t>
  </si>
  <si>
    <t>C1897</t>
  </si>
  <si>
    <t>C1898</t>
  </si>
  <si>
    <t>C1899</t>
  </si>
  <si>
    <t>C1900</t>
  </si>
  <si>
    <t>C1901</t>
  </si>
  <si>
    <t>C1902</t>
  </si>
  <si>
    <t>C1903</t>
  </si>
  <si>
    <t>C1904</t>
  </si>
  <si>
    <t>C1905</t>
  </si>
  <si>
    <t>C1906</t>
  </si>
  <si>
    <t>C1907</t>
  </si>
  <si>
    <t>C1908</t>
  </si>
  <si>
    <t>C1909</t>
  </si>
  <si>
    <t>C1910</t>
  </si>
  <si>
    <t>C1911</t>
  </si>
  <si>
    <t>C1912</t>
  </si>
  <si>
    <t>C1913</t>
  </si>
  <si>
    <t>C1914</t>
  </si>
  <si>
    <t>C1915</t>
  </si>
  <si>
    <t>C1916</t>
  </si>
  <si>
    <t>C1917</t>
  </si>
  <si>
    <t>C1918</t>
  </si>
  <si>
    <t>C1919</t>
  </si>
  <si>
    <t>C1920</t>
  </si>
  <si>
    <t>C1921</t>
  </si>
  <si>
    <t>C1922</t>
  </si>
  <si>
    <t>C1923</t>
  </si>
  <si>
    <t>C1924</t>
  </si>
  <si>
    <t>C1925</t>
  </si>
  <si>
    <t>C1926</t>
  </si>
  <si>
    <t>C1927</t>
  </si>
  <si>
    <t>C1928</t>
  </si>
  <si>
    <t>C1929</t>
  </si>
  <si>
    <t>C1930</t>
  </si>
  <si>
    <t>C1931</t>
  </si>
  <si>
    <t>C1932</t>
  </si>
  <si>
    <t>C1933</t>
  </si>
  <si>
    <t>C1934</t>
  </si>
  <si>
    <t>C1935</t>
  </si>
  <si>
    <t>C1936</t>
  </si>
  <si>
    <t>C1937</t>
  </si>
  <si>
    <t>C1938</t>
  </si>
  <si>
    <t>C1939</t>
  </si>
  <si>
    <t>C1940</t>
  </si>
  <si>
    <t>C1941</t>
  </si>
  <si>
    <t>C1942</t>
  </si>
  <si>
    <t>C1943</t>
  </si>
  <si>
    <t>C1944</t>
  </si>
  <si>
    <t>C1945</t>
  </si>
  <si>
    <t>C1946</t>
  </si>
  <si>
    <t>C1947</t>
  </si>
  <si>
    <t>C1948</t>
  </si>
  <si>
    <t>C1949</t>
  </si>
  <si>
    <t>C1950</t>
  </si>
  <si>
    <t>C1951</t>
  </si>
  <si>
    <t>C1952</t>
  </si>
  <si>
    <t>C1953</t>
  </si>
  <si>
    <t>C1954</t>
  </si>
  <si>
    <t>C1955</t>
  </si>
  <si>
    <t>C1956</t>
  </si>
  <si>
    <t>C1957</t>
  </si>
  <si>
    <t>C1958</t>
  </si>
  <si>
    <t>C1959</t>
  </si>
  <si>
    <t>C1960</t>
  </si>
  <si>
    <t>C1961</t>
  </si>
  <si>
    <t>C1962</t>
  </si>
  <si>
    <t>C1963</t>
  </si>
  <si>
    <t>C1964</t>
  </si>
  <si>
    <t>C1965</t>
  </si>
  <si>
    <t>C1966</t>
  </si>
  <si>
    <t>C1967</t>
  </si>
  <si>
    <t>C1968</t>
  </si>
  <si>
    <t>C1969</t>
  </si>
  <si>
    <t>C1970</t>
  </si>
  <si>
    <t>C1971</t>
  </si>
  <si>
    <t>C1972</t>
  </si>
  <si>
    <t>C1973</t>
  </si>
  <si>
    <t>C1974</t>
  </si>
  <si>
    <t>C1975</t>
  </si>
  <si>
    <t>C1976</t>
  </si>
  <si>
    <t>C1977</t>
  </si>
  <si>
    <t>C1978</t>
  </si>
  <si>
    <t>C1979</t>
  </si>
  <si>
    <t>C1980</t>
  </si>
  <si>
    <t>C1981</t>
  </si>
  <si>
    <t>C1982</t>
  </si>
  <si>
    <t>C1983</t>
  </si>
  <si>
    <t>C1984</t>
  </si>
  <si>
    <t>C1985</t>
  </si>
  <si>
    <t>C1986</t>
  </si>
  <si>
    <t>C1987</t>
  </si>
  <si>
    <t>C1988</t>
  </si>
  <si>
    <t>C1989</t>
  </si>
  <si>
    <t>C1990</t>
  </si>
  <si>
    <t>C1991</t>
  </si>
  <si>
    <t>C1992</t>
  </si>
  <si>
    <t>C1993</t>
  </si>
  <si>
    <t>C1994</t>
  </si>
  <si>
    <t>C1995</t>
  </si>
  <si>
    <t>C1996</t>
  </si>
  <si>
    <t>C1997</t>
  </si>
  <si>
    <t>C1998</t>
  </si>
  <si>
    <t>C1999</t>
  </si>
  <si>
    <t>Male</t>
  </si>
  <si>
    <t>Female</t>
  </si>
  <si>
    <t>Employee_ID</t>
  </si>
  <si>
    <t>Name</t>
  </si>
  <si>
    <t>Role</t>
  </si>
  <si>
    <t>Sales_Target</t>
  </si>
  <si>
    <t>Sales_Achieved</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</si>
  <si>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</si>
  <si>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</si>
  <si>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</si>
  <si>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</si>
  <si>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</si>
  <si>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</si>
  <si>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</si>
  <si>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</si>
  <si>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</si>
  <si>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</si>
  <si>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</si>
  <si>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</si>
  <si>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</si>
  <si>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</si>
  <si>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</si>
  <si>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</si>
  <si>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</si>
  <si>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</si>
  <si>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</si>
  <si>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</si>
  <si>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</si>
  <si>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</si>
  <si>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</si>
  <si>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</si>
  <si>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</si>
  <si>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</si>
  <si>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</si>
  <si>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</si>
  <si>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</si>
  <si>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</si>
  <si>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</si>
  <si>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</si>
  <si>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</si>
  <si>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</si>
  <si>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</si>
  <si>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</si>
  <si>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</si>
  <si>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</si>
  <si>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</si>
  <si>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</si>
  <si>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</si>
  <si>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</si>
  <si>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</si>
  <si>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</si>
  <si>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</si>
  <si>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</si>
  <si>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</si>
  <si>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</si>
  <si>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</si>
  <si>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</si>
  <si>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</si>
  <si>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</si>
  <si>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</si>
  <si>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</si>
  <si>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</si>
  <si>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</si>
  <si>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</si>
  <si>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</si>
  <si>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</si>
  <si>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</si>
  <si>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</si>
  <si>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</si>
  <si>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</si>
  <si>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</si>
  <si>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</si>
  <si>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</si>
  <si>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</si>
  <si>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E167</t>
  </si>
  <si>
    <t>E168</t>
  </si>
  <si>
    <t>E169</t>
  </si>
  <si>
    <t>E170</t>
  </si>
  <si>
    <t>E171</t>
  </si>
  <si>
    <t>E172</t>
  </si>
  <si>
    <t>E173</t>
  </si>
  <si>
    <t>E174</t>
  </si>
  <si>
    <t>E175</t>
  </si>
  <si>
    <t>E176</t>
  </si>
  <si>
    <t>E177</t>
  </si>
  <si>
    <t>E178</t>
  </si>
  <si>
    <t>E179</t>
  </si>
  <si>
    <t>E180</t>
  </si>
  <si>
    <t>E181</t>
  </si>
  <si>
    <t>E182</t>
  </si>
  <si>
    <t>E183</t>
  </si>
  <si>
    <t>E184</t>
  </si>
  <si>
    <t>E185</t>
  </si>
  <si>
    <t>E186</t>
  </si>
  <si>
    <t>E187</t>
  </si>
  <si>
    <t>E188</t>
  </si>
  <si>
    <t>E189</t>
  </si>
  <si>
    <t>E190</t>
  </si>
  <si>
    <t>E191</t>
  </si>
  <si>
    <t>E192</t>
  </si>
  <si>
    <t>E193</t>
  </si>
  <si>
    <t>E194</t>
  </si>
  <si>
    <t>E195</t>
  </si>
  <si>
    <t>E196</t>
  </si>
  <si>
    <t>E197</t>
  </si>
  <si>
    <t>E198</t>
  </si>
  <si>
    <t>E199</t>
  </si>
  <si>
    <t>E200</t>
  </si>
  <si>
    <t>E201</t>
  </si>
  <si>
    <t>E202</t>
  </si>
  <si>
    <t>E203</t>
  </si>
  <si>
    <t>E204</t>
  </si>
  <si>
    <t>E205</t>
  </si>
  <si>
    <t>E206</t>
  </si>
  <si>
    <t>E207</t>
  </si>
  <si>
    <t>E208</t>
  </si>
  <si>
    <t>E209</t>
  </si>
  <si>
    <t>E210</t>
  </si>
  <si>
    <t>E211</t>
  </si>
  <si>
    <t>E212</t>
  </si>
  <si>
    <t>E213</t>
  </si>
  <si>
    <t>E214</t>
  </si>
  <si>
    <t>E215</t>
  </si>
  <si>
    <t>E216</t>
  </si>
  <si>
    <t>E217</t>
  </si>
  <si>
    <t>E218</t>
  </si>
  <si>
    <t>E219</t>
  </si>
  <si>
    <t>E220</t>
  </si>
  <si>
    <t>E221</t>
  </si>
  <si>
    <t>E222</t>
  </si>
  <si>
    <t>E223</t>
  </si>
  <si>
    <t>E224</t>
  </si>
  <si>
    <t>E225</t>
  </si>
  <si>
    <t>E226</t>
  </si>
  <si>
    <t>E227</t>
  </si>
  <si>
    <t>E228</t>
  </si>
  <si>
    <t>E229</t>
  </si>
  <si>
    <t>E230</t>
  </si>
  <si>
    <t>E231</t>
  </si>
  <si>
    <t>E232</t>
  </si>
  <si>
    <t>E233</t>
  </si>
  <si>
    <t>E234</t>
  </si>
  <si>
    <t>E235</t>
  </si>
  <si>
    <t>E236</t>
  </si>
  <si>
    <t>E237</t>
  </si>
  <si>
    <t>E238</t>
  </si>
  <si>
    <t>E239</t>
  </si>
  <si>
    <t>E240</t>
  </si>
  <si>
    <t>E241</t>
  </si>
  <si>
    <t>E242</t>
  </si>
  <si>
    <t>E243</t>
  </si>
  <si>
    <t>E244</t>
  </si>
  <si>
    <t>E245</t>
  </si>
  <si>
    <t>E246</t>
  </si>
  <si>
    <t>E247</t>
  </si>
  <si>
    <t>E248</t>
  </si>
  <si>
    <t>E249</t>
  </si>
  <si>
    <t>E250</t>
  </si>
  <si>
    <t>E251</t>
  </si>
  <si>
    <t>E252</t>
  </si>
  <si>
    <t>E253</t>
  </si>
  <si>
    <t>E254</t>
  </si>
  <si>
    <t>E255</t>
  </si>
  <si>
    <t>E256</t>
  </si>
  <si>
    <t>E257</t>
  </si>
  <si>
    <t>E258</t>
  </si>
  <si>
    <t>E259</t>
  </si>
  <si>
    <t>E260</t>
  </si>
  <si>
    <t>E261</t>
  </si>
  <si>
    <t>E262</t>
  </si>
  <si>
    <t>E263</t>
  </si>
  <si>
    <t>E264</t>
  </si>
  <si>
    <t>E265</t>
  </si>
  <si>
    <t>E266</t>
  </si>
  <si>
    <t>E267</t>
  </si>
  <si>
    <t>E268</t>
  </si>
  <si>
    <t>E269</t>
  </si>
  <si>
    <t>E270</t>
  </si>
  <si>
    <t>E271</t>
  </si>
  <si>
    <t>E272</t>
  </si>
  <si>
    <t>E273</t>
  </si>
  <si>
    <t>E274</t>
  </si>
  <si>
    <t>E275</t>
  </si>
  <si>
    <t>E276</t>
  </si>
  <si>
    <t>E277</t>
  </si>
  <si>
    <t>E278</t>
  </si>
  <si>
    <t>E279</t>
  </si>
  <si>
    <t>E280</t>
  </si>
  <si>
    <t>E281</t>
  </si>
  <si>
    <t>E282</t>
  </si>
  <si>
    <t>E283</t>
  </si>
  <si>
    <t>E284</t>
  </si>
  <si>
    <t>E285</t>
  </si>
  <si>
    <t>E286</t>
  </si>
  <si>
    <t>E287</t>
  </si>
  <si>
    <t>E288</t>
  </si>
  <si>
    <t>E289</t>
  </si>
  <si>
    <t>E290</t>
  </si>
  <si>
    <t>E291</t>
  </si>
  <si>
    <t>E292</t>
  </si>
  <si>
    <t>E293</t>
  </si>
  <si>
    <t>E294</t>
  </si>
  <si>
    <t>E295</t>
  </si>
  <si>
    <t>E296</t>
  </si>
  <si>
    <t>E297</t>
  </si>
  <si>
    <t>E298</t>
  </si>
  <si>
    <t>E299</t>
  </si>
  <si>
    <t>E300</t>
  </si>
  <si>
    <t>E301</t>
  </si>
  <si>
    <t>E302</t>
  </si>
  <si>
    <t>E303</t>
  </si>
  <si>
    <t>E304</t>
  </si>
  <si>
    <t>E305</t>
  </si>
  <si>
    <t>E306</t>
  </si>
  <si>
    <t>E307</t>
  </si>
  <si>
    <t>E308</t>
  </si>
  <si>
    <t>E309</t>
  </si>
  <si>
    <t>E310</t>
  </si>
  <si>
    <t>E311</t>
  </si>
  <si>
    <t>E312</t>
  </si>
  <si>
    <t>E313</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</si>
  <si>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</si>
  <si>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</si>
  <si>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</si>
  <si>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</si>
  <si>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</si>
  <si>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</si>
  <si>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</si>
  <si>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</si>
  <si>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</si>
  <si>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</si>
  <si>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</si>
  <si>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</si>
  <si>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</si>
  <si>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</si>
  <si>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</si>
  <si>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</si>
  <si>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</si>
  <si>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</si>
  <si>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</si>
  <si>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</si>
  <si>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</si>
  <si>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</si>
  <si>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</si>
  <si>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</si>
  <si>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</si>
  <si>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</si>
  <si>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</si>
  <si>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</si>
  <si>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E342</t>
  </si>
  <si>
    <t>E343</t>
  </si>
  <si>
    <t>E344</t>
  </si>
  <si>
    <t>E345</t>
  </si>
  <si>
    <t>E346</t>
  </si>
  <si>
    <t>E347</t>
  </si>
  <si>
    <t>E348</t>
  </si>
  <si>
    <t>E349</t>
  </si>
  <si>
    <t>E350</t>
  </si>
  <si>
    <t>E351</t>
  </si>
  <si>
    <t>E352</t>
  </si>
  <si>
    <t>E353</t>
  </si>
  <si>
    <t>E354</t>
  </si>
  <si>
    <t>E355</t>
  </si>
  <si>
    <t>E356</t>
  </si>
  <si>
    <t>E357</t>
  </si>
  <si>
    <t>E358</t>
  </si>
  <si>
    <t>E359</t>
  </si>
  <si>
    <t>E360</t>
  </si>
  <si>
    <t>E361</t>
  </si>
  <si>
    <t>E362</t>
  </si>
  <si>
    <t>E363</t>
  </si>
  <si>
    <t>E364</t>
  </si>
  <si>
    <t>E365</t>
  </si>
  <si>
    <t>E366</t>
  </si>
  <si>
    <t>E367</t>
  </si>
  <si>
    <t>E368</t>
  </si>
  <si>
    <t>E369</t>
  </si>
  <si>
    <t>E370</t>
  </si>
  <si>
    <t>E371</t>
  </si>
  <si>
    <t>E372</t>
  </si>
  <si>
    <t>E373</t>
  </si>
  <si>
    <t>E374</t>
  </si>
  <si>
    <t>E375</t>
  </si>
  <si>
    <t>E376</t>
  </si>
  <si>
    <t>E377</t>
  </si>
  <si>
    <t>E378</t>
  </si>
  <si>
    <t>E379</t>
  </si>
  <si>
    <t>E380</t>
  </si>
  <si>
    <t>E381</t>
  </si>
  <si>
    <t>E382</t>
  </si>
  <si>
    <t>E383</t>
  </si>
  <si>
    <t>E384</t>
  </si>
  <si>
    <t>E385</t>
  </si>
  <si>
    <t>E386</t>
  </si>
  <si>
    <t>E387</t>
  </si>
  <si>
    <t>E388</t>
  </si>
  <si>
    <t>E389</t>
  </si>
  <si>
    <t>E390</t>
  </si>
  <si>
    <t>E391</t>
  </si>
  <si>
    <t>E392</t>
  </si>
  <si>
    <t>E393</t>
  </si>
  <si>
    <t>E394</t>
  </si>
  <si>
    <t>E395</t>
  </si>
  <si>
    <t>E396</t>
  </si>
  <si>
    <t>E397</t>
  </si>
  <si>
    <t>E398</t>
  </si>
  <si>
    <t>E399</t>
  </si>
  <si>
    <t>E400</t>
  </si>
  <si>
    <t>E401</t>
  </si>
  <si>
    <t>E402</t>
  </si>
  <si>
    <t>E403</t>
  </si>
  <si>
    <t>E404</t>
  </si>
  <si>
    <t>E405</t>
  </si>
  <si>
    <t>E406</t>
  </si>
  <si>
    <t>E407</t>
  </si>
  <si>
    <t>E408</t>
  </si>
  <si>
    <t>E409</t>
  </si>
  <si>
    <t>E410</t>
  </si>
  <si>
    <t>E411</t>
  </si>
  <si>
    <t>E412</t>
  </si>
  <si>
    <t>E413</t>
  </si>
  <si>
    <t>E414</t>
  </si>
  <si>
    <t>E415</t>
  </si>
  <si>
    <t>E416</t>
  </si>
  <si>
    <t>E417</t>
  </si>
  <si>
    <t>E418</t>
  </si>
  <si>
    <t>E419</t>
  </si>
  <si>
    <t>E420</t>
  </si>
  <si>
    <t>E421</t>
  </si>
  <si>
    <t>E422</t>
  </si>
  <si>
    <t>E423</t>
  </si>
  <si>
    <t>E424</t>
  </si>
  <si>
    <t>E425</t>
  </si>
  <si>
    <t>E426</t>
  </si>
  <si>
    <t>E427</t>
  </si>
  <si>
    <t>E428</t>
  </si>
  <si>
    <t>E429</t>
  </si>
  <si>
    <t>E430</t>
  </si>
  <si>
    <t>E431</t>
  </si>
  <si>
    <t>E432</t>
  </si>
  <si>
    <t>E433</t>
  </si>
  <si>
    <t>E434</t>
  </si>
  <si>
    <t>E435</t>
  </si>
  <si>
    <t>E436</t>
  </si>
  <si>
    <t>E437</t>
  </si>
  <si>
    <t>E438</t>
  </si>
  <si>
    <t>E439</t>
  </si>
  <si>
    <t>E440</t>
  </si>
  <si>
    <t>E441</t>
  </si>
  <si>
    <t>E442</t>
  </si>
  <si>
    <t>E443</t>
  </si>
  <si>
    <t>E444</t>
  </si>
  <si>
    <t>E445</t>
  </si>
  <si>
    <t>E446</t>
  </si>
  <si>
    <t>E447</t>
  </si>
  <si>
    <t>E448</t>
  </si>
  <si>
    <t>E449</t>
  </si>
  <si>
    <t>E450</t>
  </si>
  <si>
    <t>E451</t>
  </si>
  <si>
    <t>E452</t>
  </si>
  <si>
    <t>E453</t>
  </si>
  <si>
    <t>E454</t>
  </si>
  <si>
    <t>E455</t>
  </si>
  <si>
    <t>E456</t>
  </si>
  <si>
    <t>E457</t>
  </si>
  <si>
    <t>E458</t>
  </si>
  <si>
    <t>E459</t>
  </si>
  <si>
    <t>E460</t>
  </si>
  <si>
    <t>E461</t>
  </si>
  <si>
    <t>E462</t>
  </si>
  <si>
    <t>E463</t>
  </si>
  <si>
    <t>E464</t>
  </si>
  <si>
    <t>E465</t>
  </si>
  <si>
    <t>E466</t>
  </si>
  <si>
    <t>E467</t>
  </si>
  <si>
    <t>E468</t>
  </si>
  <si>
    <t>E469</t>
  </si>
  <si>
    <t>E470</t>
  </si>
  <si>
    <t>E471</t>
  </si>
  <si>
    <t>E472</t>
  </si>
  <si>
    <t>E473</t>
  </si>
  <si>
    <t>E474</t>
  </si>
  <si>
    <t>E475</t>
  </si>
  <si>
    <t>E476</t>
  </si>
  <si>
    <t>E477</t>
  </si>
  <si>
    <t>E478</t>
  </si>
  <si>
    <t>E479</t>
  </si>
  <si>
    <t>E480</t>
  </si>
  <si>
    <t>E481</t>
  </si>
  <si>
    <t>E482</t>
  </si>
  <si>
    <t>E483</t>
  </si>
  <si>
    <t>E484</t>
  </si>
  <si>
    <t>E485</t>
  </si>
  <si>
    <t>E486</t>
  </si>
  <si>
    <t>E487</t>
  </si>
  <si>
    <t>E488</t>
  </si>
  <si>
    <t>E489</t>
  </si>
  <si>
    <t>E490</t>
  </si>
  <si>
    <t>E491</t>
  </si>
  <si>
    <t>E492</t>
  </si>
  <si>
    <t>E493</t>
  </si>
  <si>
    <t>E494</t>
  </si>
  <si>
    <t>E495</t>
  </si>
  <si>
    <t>E496</t>
  </si>
  <si>
    <t>E497</t>
  </si>
  <si>
    <t>E498</t>
  </si>
  <si>
    <t>E499</t>
  </si>
  <si>
    <t>E500</t>
  </si>
  <si>
    <t>E501</t>
  </si>
  <si>
    <t>E502</t>
  </si>
  <si>
    <t>E503</t>
  </si>
  <si>
    <t>E504</t>
  </si>
  <si>
    <t>E505</t>
  </si>
  <si>
    <t>E506</t>
  </si>
  <si>
    <t>E507</t>
  </si>
  <si>
    <t>E508</t>
  </si>
  <si>
    <t>E509</t>
  </si>
  <si>
    <t>E510</t>
  </si>
  <si>
    <t>E511</t>
  </si>
  <si>
    <t>E512</t>
  </si>
  <si>
    <t>E513</t>
  </si>
  <si>
    <t>E514</t>
  </si>
  <si>
    <t>E515</t>
  </si>
  <si>
    <t>E516</t>
  </si>
  <si>
    <t>E517</t>
  </si>
  <si>
    <t>E518</t>
  </si>
  <si>
    <t>E519</t>
  </si>
  <si>
    <t>E520</t>
  </si>
  <si>
    <t>E521</t>
  </si>
  <si>
    <t>E522</t>
  </si>
  <si>
    <t>E523</t>
  </si>
  <si>
    <t>E524</t>
  </si>
  <si>
    <t>E525</t>
  </si>
  <si>
    <t>E526</t>
  </si>
  <si>
    <t>E527</t>
  </si>
  <si>
    <t>E528</t>
  </si>
  <si>
    <t>E529</t>
  </si>
  <si>
    <t>E530</t>
  </si>
  <si>
    <t>E531</t>
  </si>
  <si>
    <t>E532</t>
  </si>
  <si>
    <t>E533</t>
  </si>
  <si>
    <t>E534</t>
  </si>
  <si>
    <t>E535</t>
  </si>
  <si>
    <t>E536</t>
  </si>
  <si>
    <t>E537</t>
  </si>
  <si>
    <t>E538</t>
  </si>
  <si>
    <t>E539</t>
  </si>
  <si>
    <t>E540</t>
  </si>
  <si>
    <t>E541</t>
  </si>
  <si>
    <t>E542</t>
  </si>
  <si>
    <t>E543</t>
  </si>
  <si>
    <t>E544</t>
  </si>
  <si>
    <t>E545</t>
  </si>
  <si>
    <t>E546</t>
  </si>
  <si>
    <t>E547</t>
  </si>
  <si>
    <t>E548</t>
  </si>
  <si>
    <t>E549</t>
  </si>
  <si>
    <t>E550</t>
  </si>
  <si>
    <t>E551</t>
  </si>
  <si>
    <t>E552</t>
  </si>
  <si>
    <t>E553</t>
  </si>
  <si>
    <t>E554</t>
  </si>
  <si>
    <t>E555</t>
  </si>
  <si>
    <t>E556</t>
  </si>
  <si>
    <t>E557</t>
  </si>
  <si>
    <t>E558</t>
  </si>
  <si>
    <t>E559</t>
  </si>
  <si>
    <t>E560</t>
  </si>
  <si>
    <t>E561</t>
  </si>
  <si>
    <t>E562</t>
  </si>
  <si>
    <t>E563</t>
  </si>
  <si>
    <t>E564</t>
  </si>
  <si>
    <t>E565</t>
  </si>
  <si>
    <t>E566</t>
  </si>
  <si>
    <t>E567</t>
  </si>
  <si>
    <t>E568</t>
  </si>
  <si>
    <t>E569</t>
  </si>
  <si>
    <t>E570</t>
  </si>
  <si>
    <t>E571</t>
  </si>
  <si>
    <t>E572</t>
  </si>
  <si>
    <t>E573</t>
  </si>
  <si>
    <t>E574</t>
  </si>
  <si>
    <t>E575</t>
  </si>
  <si>
    <t>E576</t>
  </si>
  <si>
    <t>E577</t>
  </si>
  <si>
    <t>E578</t>
  </si>
  <si>
    <t>E579</t>
  </si>
  <si>
    <t>E580</t>
  </si>
  <si>
    <t>E581</t>
  </si>
  <si>
    <t>E582</t>
  </si>
  <si>
    <t>E583</t>
  </si>
  <si>
    <t>E584</t>
  </si>
  <si>
    <t>E585</t>
  </si>
  <si>
    <t>E586</t>
  </si>
  <si>
    <t>E587</t>
  </si>
  <si>
    <t>E588</t>
  </si>
  <si>
    <t>E589</t>
  </si>
  <si>
    <t>E590</t>
  </si>
  <si>
    <t>E591</t>
  </si>
  <si>
    <t>E592</t>
  </si>
  <si>
    <t>E593</t>
  </si>
  <si>
    <t>E594</t>
  </si>
  <si>
    <t>E595</t>
  </si>
  <si>
    <t>E596</t>
  </si>
  <si>
    <t>E597</t>
  </si>
  <si>
    <t>E598</t>
  </si>
  <si>
    <t>E599</t>
  </si>
  <si>
    <t>E600</t>
  </si>
  <si>
    <t>E601</t>
  </si>
  <si>
    <t>E602</t>
  </si>
  <si>
    <t>E603</t>
  </si>
  <si>
    <t>E604</t>
  </si>
  <si>
    <t>E605</t>
  </si>
  <si>
    <t>E606</t>
  </si>
  <si>
    <t>E607</t>
  </si>
  <si>
    <t>E608</t>
  </si>
  <si>
    <t>E609</t>
  </si>
  <si>
    <t>E610</t>
  </si>
  <si>
    <t>E611</t>
  </si>
  <si>
    <t>E612</t>
  </si>
  <si>
    <t>E613</t>
  </si>
  <si>
    <t>E614</t>
  </si>
  <si>
    <t>E615</t>
  </si>
  <si>
    <t>E616</t>
  </si>
  <si>
    <t>E617</t>
  </si>
  <si>
    <t>E618</t>
  </si>
  <si>
    <t>E619</t>
  </si>
  <si>
    <t>E620</t>
  </si>
  <si>
    <t>E621</t>
  </si>
  <si>
    <t>E622</t>
  </si>
  <si>
    <t>E623</t>
  </si>
  <si>
    <t>E624</t>
  </si>
  <si>
    <t>E625</t>
  </si>
  <si>
    <t>E626</t>
  </si>
  <si>
    <t>E627</t>
  </si>
  <si>
    <t>E628</t>
  </si>
  <si>
    <t>E629</t>
  </si>
  <si>
    <t>E630</t>
  </si>
  <si>
    <t>E631</t>
  </si>
  <si>
    <t>E632</t>
  </si>
  <si>
    <t>E633</t>
  </si>
  <si>
    <t>E634</t>
  </si>
  <si>
    <t>E635</t>
  </si>
  <si>
    <t>E636</t>
  </si>
  <si>
    <t>E637</t>
  </si>
  <si>
    <t>E638</t>
  </si>
  <si>
    <t>E639</t>
  </si>
  <si>
    <t>E640</t>
  </si>
  <si>
    <t>E641</t>
  </si>
  <si>
    <t>E642</t>
  </si>
  <si>
    <t>E643</t>
  </si>
  <si>
    <t>E644</t>
  </si>
  <si>
    <t>E645</t>
  </si>
  <si>
    <t>E646</t>
  </si>
  <si>
    <t>E647</t>
  </si>
  <si>
    <t>E648</t>
  </si>
  <si>
    <t>E649</t>
  </si>
  <si>
    <t>E650</t>
  </si>
  <si>
    <t>E651</t>
  </si>
  <si>
    <t>E652</t>
  </si>
  <si>
    <t>E653</t>
  </si>
  <si>
    <t>E654</t>
  </si>
  <si>
    <t>E655</t>
  </si>
  <si>
    <t>E656</t>
  </si>
  <si>
    <t>E657</t>
  </si>
  <si>
    <t>E658</t>
  </si>
  <si>
    <t>E659</t>
  </si>
  <si>
    <t>E660</t>
  </si>
  <si>
    <t>E661</t>
  </si>
  <si>
    <t>E662</t>
  </si>
  <si>
    <t>E663</t>
  </si>
  <si>
    <t>E664</t>
  </si>
  <si>
    <t>E665</t>
  </si>
  <si>
    <t>E666</t>
  </si>
  <si>
    <t>E667</t>
  </si>
  <si>
    <t>E668</t>
  </si>
  <si>
    <t>E669</t>
  </si>
  <si>
    <t>E670</t>
  </si>
  <si>
    <t>E671</t>
  </si>
  <si>
    <t>E672</t>
  </si>
  <si>
    <t>E673</t>
  </si>
  <si>
    <t>E674</t>
  </si>
  <si>
    <t>E675</t>
  </si>
  <si>
    <t>E676</t>
  </si>
  <si>
    <t>E677</t>
  </si>
  <si>
    <t>E678</t>
  </si>
  <si>
    <t>E679</t>
  </si>
  <si>
    <t>E680</t>
  </si>
  <si>
    <t>E681</t>
  </si>
  <si>
    <t>E682</t>
  </si>
  <si>
    <t>E683</t>
  </si>
  <si>
    <t>E684</t>
  </si>
  <si>
    <t>E685</t>
  </si>
  <si>
    <t>E686</t>
  </si>
  <si>
    <t>E687</t>
  </si>
  <si>
    <t>E688</t>
  </si>
  <si>
    <t>E689</t>
  </si>
  <si>
    <t>E690</t>
  </si>
  <si>
    <t>E691</t>
  </si>
  <si>
    <t>E692</t>
  </si>
  <si>
    <t>E693</t>
  </si>
  <si>
    <t>E694</t>
  </si>
  <si>
    <t>E695</t>
  </si>
  <si>
    <t>E696</t>
  </si>
  <si>
    <t>E697</t>
  </si>
  <si>
    <t>E698</t>
  </si>
  <si>
    <t>E699</t>
  </si>
  <si>
    <t>E700</t>
  </si>
  <si>
    <t>E701</t>
  </si>
  <si>
    <t>E702</t>
  </si>
  <si>
    <t>E703</t>
  </si>
  <si>
    <t>E704</t>
  </si>
  <si>
    <t>E705</t>
  </si>
  <si>
    <t>E706</t>
  </si>
  <si>
    <t>E707</t>
  </si>
  <si>
    <t>E708</t>
  </si>
  <si>
    <t>E709</t>
  </si>
  <si>
    <t>E710</t>
  </si>
  <si>
    <t>E711</t>
  </si>
  <si>
    <t>E712</t>
  </si>
  <si>
    <t>E713</t>
  </si>
  <si>
    <t>E714</t>
  </si>
  <si>
    <t>E715</t>
  </si>
  <si>
    <t>E716</t>
  </si>
  <si>
    <t>E717</t>
  </si>
  <si>
    <t>E718</t>
  </si>
  <si>
    <t>E719</t>
  </si>
  <si>
    <t>E720</t>
  </si>
  <si>
    <t>E721</t>
  </si>
  <si>
    <t>E722</t>
  </si>
  <si>
    <t>E723</t>
  </si>
  <si>
    <t>E724</t>
  </si>
  <si>
    <t>E725</t>
  </si>
  <si>
    <t>E726</t>
  </si>
  <si>
    <t>E727</t>
  </si>
  <si>
    <t>E728</t>
  </si>
  <si>
    <t>E729</t>
  </si>
  <si>
    <t>E730</t>
  </si>
  <si>
    <t>E731</t>
  </si>
  <si>
    <t>E732</t>
  </si>
  <si>
    <t>E733</t>
  </si>
  <si>
    <t>E734</t>
  </si>
  <si>
    <t>E735</t>
  </si>
  <si>
    <t>E736</t>
  </si>
  <si>
    <t>E737</t>
  </si>
  <si>
    <t>E738</t>
  </si>
  <si>
    <t>E739</t>
  </si>
  <si>
    <t>E740</t>
  </si>
  <si>
    <t>E741</t>
  </si>
  <si>
    <t>E742</t>
  </si>
  <si>
    <t>E743</t>
  </si>
  <si>
    <t>E744</t>
  </si>
  <si>
    <t>E745</t>
  </si>
  <si>
    <t>E746</t>
  </si>
  <si>
    <t>E747</t>
  </si>
  <si>
    <t>E748</t>
  </si>
  <si>
    <t>E749</t>
  </si>
  <si>
    <t>E750</t>
  </si>
  <si>
    <t>E751</t>
  </si>
  <si>
    <t>E752</t>
  </si>
  <si>
    <t>E753</t>
  </si>
  <si>
    <t>E754</t>
  </si>
  <si>
    <t>E755</t>
  </si>
  <si>
    <t>E756</t>
  </si>
  <si>
    <t>E757</t>
  </si>
  <si>
    <t>E758</t>
  </si>
  <si>
    <t>E759</t>
  </si>
  <si>
    <t>E760</t>
  </si>
  <si>
    <t>E761</t>
  </si>
  <si>
    <t>E762</t>
  </si>
  <si>
    <t>E763</t>
  </si>
  <si>
    <t>E764</t>
  </si>
  <si>
    <t>E765</t>
  </si>
  <si>
    <t>E766</t>
  </si>
  <si>
    <t>E767</t>
  </si>
  <si>
    <t>E768</t>
  </si>
  <si>
    <t>E769</t>
  </si>
  <si>
    <t>E770</t>
  </si>
  <si>
    <t>E771</t>
  </si>
  <si>
    <t>E772</t>
  </si>
  <si>
    <t>E773</t>
  </si>
  <si>
    <t>E774</t>
  </si>
  <si>
    <t>E775</t>
  </si>
  <si>
    <t>E776</t>
  </si>
  <si>
    <t>E777</t>
  </si>
  <si>
    <t>E778</t>
  </si>
  <si>
    <t>E779</t>
  </si>
  <si>
    <t>E780</t>
  </si>
  <si>
    <t>E781</t>
  </si>
  <si>
    <t>E782</t>
  </si>
  <si>
    <t>E783</t>
  </si>
  <si>
    <t>E784</t>
  </si>
  <si>
    <t>E785</t>
  </si>
  <si>
    <t>E786</t>
  </si>
  <si>
    <t>E787</t>
  </si>
  <si>
    <t>E788</t>
  </si>
  <si>
    <t>E789</t>
  </si>
  <si>
    <t>E790</t>
  </si>
  <si>
    <t>E791</t>
  </si>
  <si>
    <t>E792</t>
  </si>
  <si>
    <t>E793</t>
  </si>
  <si>
    <t>E794</t>
  </si>
  <si>
    <t>E795</t>
  </si>
  <si>
    <t>E796</t>
  </si>
  <si>
    <t>E797</t>
  </si>
  <si>
    <t>E798</t>
  </si>
  <si>
    <t>E799</t>
  </si>
  <si>
    <t>E800</t>
  </si>
  <si>
    <t>E801</t>
  </si>
  <si>
    <t>E802</t>
  </si>
  <si>
    <t>E803</t>
  </si>
  <si>
    <t>E804</t>
  </si>
  <si>
    <t>E805</t>
  </si>
  <si>
    <t>E806</t>
  </si>
  <si>
    <t>E807</t>
  </si>
  <si>
    <t>E808</t>
  </si>
  <si>
    <t>E809</t>
  </si>
  <si>
    <t>E810</t>
  </si>
  <si>
    <t>E811</t>
  </si>
  <si>
    <t>E812</t>
  </si>
  <si>
    <t>E813</t>
  </si>
  <si>
    <t>E814</t>
  </si>
  <si>
    <t>E815</t>
  </si>
  <si>
    <t>E816</t>
  </si>
  <si>
    <t>E817</t>
  </si>
  <si>
    <t>E818</t>
  </si>
  <si>
    <t>E819</t>
  </si>
  <si>
    <t>E820</t>
  </si>
  <si>
    <t>E821</t>
  </si>
  <si>
    <t>E822</t>
  </si>
  <si>
    <t>E823</t>
  </si>
  <si>
    <t>E824</t>
  </si>
  <si>
    <t>E825</t>
  </si>
  <si>
    <t>E826</t>
  </si>
  <si>
    <t>E827</t>
  </si>
  <si>
    <t>E828</t>
  </si>
  <si>
    <t>E829</t>
  </si>
  <si>
    <t>E830</t>
  </si>
  <si>
    <t>E831</t>
  </si>
  <si>
    <t>E832</t>
  </si>
  <si>
    <t>E833</t>
  </si>
  <si>
    <t>E834</t>
  </si>
  <si>
    <t>E835</t>
  </si>
  <si>
    <t>E836</t>
  </si>
  <si>
    <t>E837</t>
  </si>
  <si>
    <t>E838</t>
  </si>
  <si>
    <t>E839</t>
  </si>
  <si>
    <t>E840</t>
  </si>
  <si>
    <t>E841</t>
  </si>
  <si>
    <t>E842</t>
  </si>
  <si>
    <t>E843</t>
  </si>
  <si>
    <t>E844</t>
  </si>
  <si>
    <t>E845</t>
  </si>
  <si>
    <t>E846</t>
  </si>
  <si>
    <t>E847</t>
  </si>
  <si>
    <t>E848</t>
  </si>
  <si>
    <t>E849</t>
  </si>
  <si>
    <t>E850</t>
  </si>
  <si>
    <t>E851</t>
  </si>
  <si>
    <t>E852</t>
  </si>
  <si>
    <t>E853</t>
  </si>
  <si>
    <t>E854</t>
  </si>
  <si>
    <t>E855</t>
  </si>
  <si>
    <t>E856</t>
  </si>
  <si>
    <t>E857</t>
  </si>
  <si>
    <t>E858</t>
  </si>
  <si>
    <t>E859</t>
  </si>
  <si>
    <t>E860</t>
  </si>
  <si>
    <t>E861</t>
  </si>
  <si>
    <t>E862</t>
  </si>
  <si>
    <t>E863</t>
  </si>
  <si>
    <t>E864</t>
  </si>
  <si>
    <t>E865</t>
  </si>
  <si>
    <t>E866</t>
  </si>
  <si>
    <t>E867</t>
  </si>
  <si>
    <t>E868</t>
  </si>
  <si>
    <t>E869</t>
  </si>
  <si>
    <t>E870</t>
  </si>
  <si>
    <t>E871</t>
  </si>
  <si>
    <t>E872</t>
  </si>
  <si>
    <t>E873</t>
  </si>
  <si>
    <t>E874</t>
  </si>
  <si>
    <t>E875</t>
  </si>
  <si>
    <t>E876</t>
  </si>
  <si>
    <t>E877</t>
  </si>
  <si>
    <t>E878</t>
  </si>
  <si>
    <t>E879</t>
  </si>
  <si>
    <t>E880</t>
  </si>
  <si>
    <t>E881</t>
  </si>
  <si>
    <t>E882</t>
  </si>
  <si>
    <t>E883</t>
  </si>
  <si>
    <t>E884</t>
  </si>
  <si>
    <t>E885</t>
  </si>
  <si>
    <t>E886</t>
  </si>
  <si>
    <t>E887</t>
  </si>
  <si>
    <t>E888</t>
  </si>
  <si>
    <t>E889</t>
  </si>
  <si>
    <t>E890</t>
  </si>
  <si>
    <t>E891</t>
  </si>
  <si>
    <t>E892</t>
  </si>
  <si>
    <t>E893</t>
  </si>
  <si>
    <t>E894</t>
  </si>
  <si>
    <t>E895</t>
  </si>
  <si>
    <t>E896</t>
  </si>
  <si>
    <t>E897</t>
  </si>
  <si>
    <t>E898</t>
  </si>
  <si>
    <t>E899</t>
  </si>
  <si>
    <t>E900</t>
  </si>
  <si>
    <t>E901</t>
  </si>
  <si>
    <t>E902</t>
  </si>
  <si>
    <t>E903</t>
  </si>
  <si>
    <t>E904</t>
  </si>
  <si>
    <t>E905</t>
  </si>
  <si>
    <t>E906</t>
  </si>
  <si>
    <t>E907</t>
  </si>
  <si>
    <t>E908</t>
  </si>
  <si>
    <t>E909</t>
  </si>
  <si>
    <t>E910</t>
  </si>
  <si>
    <t>E911</t>
  </si>
  <si>
    <t>E912</t>
  </si>
  <si>
    <t>E913</t>
  </si>
  <si>
    <t>E914</t>
  </si>
  <si>
    <t>E915</t>
  </si>
  <si>
    <t>E916</t>
  </si>
  <si>
    <t>E917</t>
  </si>
  <si>
    <t>E918</t>
  </si>
  <si>
    <t>E919</t>
  </si>
  <si>
    <t>E920</t>
  </si>
  <si>
    <t>E921</t>
  </si>
  <si>
    <t>E922</t>
  </si>
  <si>
    <t>E923</t>
  </si>
  <si>
    <t>E924</t>
  </si>
  <si>
    <t>E925</t>
  </si>
  <si>
    <t>E926</t>
  </si>
  <si>
    <t>E927</t>
  </si>
  <si>
    <t>E928</t>
  </si>
  <si>
    <t>E929</t>
  </si>
  <si>
    <t>E930</t>
  </si>
  <si>
    <t>E931</t>
  </si>
  <si>
    <t>E932</t>
  </si>
  <si>
    <t>E933</t>
  </si>
  <si>
    <t>E934</t>
  </si>
  <si>
    <t>E935</t>
  </si>
  <si>
    <t>E936</t>
  </si>
  <si>
    <t>E937</t>
  </si>
  <si>
    <t>E938</t>
  </si>
  <si>
    <t>E939</t>
  </si>
  <si>
    <t>E940</t>
  </si>
  <si>
    <t>E941</t>
  </si>
  <si>
    <t>E942</t>
  </si>
  <si>
    <t>E943</t>
  </si>
  <si>
    <t>E944</t>
  </si>
  <si>
    <t>E945</t>
  </si>
  <si>
    <t>E946</t>
  </si>
  <si>
    <t>E947</t>
  </si>
  <si>
    <t>E948</t>
  </si>
  <si>
    <t>E949</t>
  </si>
  <si>
    <t>E950</t>
  </si>
  <si>
    <t>E951</t>
  </si>
  <si>
    <t>E952</t>
  </si>
  <si>
    <t>E953</t>
  </si>
  <si>
    <t>E954</t>
  </si>
  <si>
    <t>E955</t>
  </si>
  <si>
    <t>E956</t>
  </si>
  <si>
    <t>E957</t>
  </si>
  <si>
    <t>E958</t>
  </si>
  <si>
    <t>E959</t>
  </si>
  <si>
    <t>E960</t>
  </si>
  <si>
    <t>E961</t>
  </si>
  <si>
    <t>E962</t>
  </si>
  <si>
    <t>E963</t>
  </si>
  <si>
    <t>E964</t>
  </si>
  <si>
    <t>E965</t>
  </si>
  <si>
    <t>E966</t>
  </si>
  <si>
    <t>E967</t>
  </si>
  <si>
    <t>E968</t>
  </si>
  <si>
    <t>E969</t>
  </si>
  <si>
    <t>E970</t>
  </si>
  <si>
    <t>E971</t>
  </si>
  <si>
    <t>E972</t>
  </si>
  <si>
    <t>E973</t>
  </si>
  <si>
    <t>E974</t>
  </si>
  <si>
    <t>E975</t>
  </si>
  <si>
    <t>E976</t>
  </si>
  <si>
    <t>E977</t>
  </si>
  <si>
    <t>E978</t>
  </si>
  <si>
    <t>E979</t>
  </si>
  <si>
    <t>E980</t>
  </si>
  <si>
    <t>E981</t>
  </si>
  <si>
    <t>E982</t>
  </si>
  <si>
    <t>E983</t>
  </si>
  <si>
    <t>E984</t>
  </si>
  <si>
    <t>E985</t>
  </si>
  <si>
    <t>E986</t>
  </si>
  <si>
    <t>E987</t>
  </si>
  <si>
    <t>E988</t>
  </si>
  <si>
    <t>E989</t>
  </si>
  <si>
    <t>E990</t>
  </si>
  <si>
    <t>E991</t>
  </si>
  <si>
    <t>E992</t>
  </si>
  <si>
    <t>E993</t>
  </si>
  <si>
    <t>E994</t>
  </si>
  <si>
    <t>E995</t>
  </si>
  <si>
    <t>E996</t>
  </si>
  <si>
    <t>E997</t>
  </si>
  <si>
    <t>E998</t>
  </si>
  <si>
    <t>E999</t>
  </si>
  <si>
    <t>E1000</t>
  </si>
  <si>
    <t>E1001</t>
  </si>
  <si>
    <t>E1002</t>
  </si>
  <si>
    <t>E1003</t>
  </si>
  <si>
    <t>E1004</t>
  </si>
  <si>
    <t>E1005</t>
  </si>
  <si>
    <t>E1006</t>
  </si>
  <si>
    <t>E1007</t>
  </si>
  <si>
    <t>E1008</t>
  </si>
  <si>
    <t>E1009</t>
  </si>
  <si>
    <t>E1010</t>
  </si>
  <si>
    <t>E1011</t>
  </si>
  <si>
    <t>E1012</t>
  </si>
  <si>
    <t>E1013</t>
  </si>
  <si>
    <t>E1014</t>
  </si>
  <si>
    <t>E1015</t>
  </si>
  <si>
    <t>E1016</t>
  </si>
  <si>
    <t>E1017</t>
  </si>
  <si>
    <t>E1018</t>
  </si>
  <si>
    <t>E1019</t>
  </si>
  <si>
    <t>E1020</t>
  </si>
  <si>
    <t>E1021</t>
  </si>
  <si>
    <t>E1022</t>
  </si>
  <si>
    <t>E1023</t>
  </si>
  <si>
    <t>E1024</t>
  </si>
  <si>
    <t>E1025</t>
  </si>
  <si>
    <t>E1026</t>
  </si>
  <si>
    <t>E1027</t>
  </si>
  <si>
    <t>E1028</t>
  </si>
  <si>
    <t>E1029</t>
  </si>
  <si>
    <t>E1030</t>
  </si>
  <si>
    <t>E1031</t>
  </si>
  <si>
    <t>E1032</t>
  </si>
  <si>
    <t>E1033</t>
  </si>
  <si>
    <t>E1034</t>
  </si>
  <si>
    <t>E1035</t>
  </si>
  <si>
    <t>E1036</t>
  </si>
  <si>
    <t>E1037</t>
  </si>
  <si>
    <t>E1038</t>
  </si>
  <si>
    <t>E1039</t>
  </si>
  <si>
    <t>E1040</t>
  </si>
  <si>
    <t>E1041</t>
  </si>
  <si>
    <t>E1042</t>
  </si>
  <si>
    <t>E1043</t>
  </si>
  <si>
    <t>E1044</t>
  </si>
  <si>
    <t>E1045</t>
  </si>
  <si>
    <t>E1046</t>
  </si>
  <si>
    <t>E1047</t>
  </si>
  <si>
    <t>E1048</t>
  </si>
  <si>
    <t>E1049</t>
  </si>
  <si>
    <t>E1050</t>
  </si>
  <si>
    <t>E1051</t>
  </si>
  <si>
    <t>E1052</t>
  </si>
  <si>
    <t>E1053</t>
  </si>
  <si>
    <t>E1054</t>
  </si>
  <si>
    <t>E1055</t>
  </si>
  <si>
    <t>E1056</t>
  </si>
  <si>
    <t>E1057</t>
  </si>
  <si>
    <t>E1058</t>
  </si>
  <si>
    <t>E1059</t>
  </si>
  <si>
    <t>E1060</t>
  </si>
  <si>
    <t>E1061</t>
  </si>
  <si>
    <t>E1062</t>
  </si>
  <si>
    <t>E1063</t>
  </si>
  <si>
    <t>E1064</t>
  </si>
  <si>
    <t>E1065</t>
  </si>
  <si>
    <t>E1066</t>
  </si>
  <si>
    <t>E1067</t>
  </si>
  <si>
    <t>E1068</t>
  </si>
  <si>
    <t>E1069</t>
  </si>
  <si>
    <t>E1070</t>
  </si>
  <si>
    <t>E1071</t>
  </si>
  <si>
    <t>E1072</t>
  </si>
  <si>
    <t>E1073</t>
  </si>
  <si>
    <t>E1074</t>
  </si>
  <si>
    <t>E1075</t>
  </si>
  <si>
    <t>E1076</t>
  </si>
  <si>
    <t>E1077</t>
  </si>
  <si>
    <t>E1078</t>
  </si>
  <si>
    <t>E1079</t>
  </si>
  <si>
    <t>E1080</t>
  </si>
  <si>
    <t>E1081</t>
  </si>
  <si>
    <t>E1082</t>
  </si>
  <si>
    <t>E1083</t>
  </si>
  <si>
    <t>E1084</t>
  </si>
  <si>
    <t>E1085</t>
  </si>
  <si>
    <t>E1086</t>
  </si>
  <si>
    <t>E1087</t>
  </si>
  <si>
    <t>E1088</t>
  </si>
  <si>
    <t>E1089</t>
  </si>
  <si>
    <t>E1090</t>
  </si>
  <si>
    <t>E1091</t>
  </si>
  <si>
    <t>E1092</t>
  </si>
  <si>
    <t>E1093</t>
  </si>
  <si>
    <t>E1094</t>
  </si>
  <si>
    <t>E1095</t>
  </si>
  <si>
    <t>E1096</t>
  </si>
  <si>
    <t>E1097</t>
  </si>
  <si>
    <t>E1098</t>
  </si>
  <si>
    <t>E1099</t>
  </si>
  <si>
    <t>Isabella King</t>
  </si>
  <si>
    <t>William Lewis</t>
  </si>
  <si>
    <t>Elizabeth Jackson</t>
  </si>
  <si>
    <t>William Thomas</t>
  </si>
  <si>
    <t>John Walker</t>
  </si>
  <si>
    <t>Olivia King</t>
  </si>
  <si>
    <t>Emily Anderson</t>
  </si>
  <si>
    <t>Daniel Clark</t>
  </si>
  <si>
    <t>Daniel Scott</t>
  </si>
  <si>
    <t>Jessica Harris</t>
  </si>
  <si>
    <t>Linda King</t>
  </si>
  <si>
    <t>Isabella Anderson</t>
  </si>
  <si>
    <t>Elizabeth White</t>
  </si>
  <si>
    <t>Laura Lee</t>
  </si>
  <si>
    <t>James Young</t>
  </si>
  <si>
    <t>Sophia Taylor</t>
  </si>
  <si>
    <t>Laura Lewis</t>
  </si>
  <si>
    <t>Matthew Brown</t>
  </si>
  <si>
    <t>William Harris</t>
  </si>
  <si>
    <t>Isabella Green</t>
  </si>
  <si>
    <t>Sophia Smith</t>
  </si>
  <si>
    <t>Matthew Hall</t>
  </si>
  <si>
    <t>Matthew Johnson</t>
  </si>
  <si>
    <t>William White</t>
  </si>
  <si>
    <t>Isabella Scott</t>
  </si>
  <si>
    <t>Sophia Johnson</t>
  </si>
  <si>
    <t>Linda Lee</t>
  </si>
  <si>
    <t>Jacob Lee</t>
  </si>
  <si>
    <t>Elizabeth Lewis</t>
  </si>
  <si>
    <t>Megan Lee</t>
  </si>
  <si>
    <t>Jessica Scott</t>
  </si>
  <si>
    <t>Sophia Allen</t>
  </si>
  <si>
    <t>Laura Walker</t>
  </si>
  <si>
    <t>Ryan Johnson</t>
  </si>
  <si>
    <t>Jacob Allen</t>
  </si>
  <si>
    <t>Linda Lewis</t>
  </si>
  <si>
    <t>Jacob Brown</t>
  </si>
  <si>
    <t>Sarah Young</t>
  </si>
  <si>
    <t>Daniel Hall</t>
  </si>
  <si>
    <t>Laura Hall</t>
  </si>
  <si>
    <t>Elizabeth Allen</t>
  </si>
  <si>
    <t>Robert Johnson</t>
  </si>
  <si>
    <t>Robert Scott</t>
  </si>
  <si>
    <t>Olivia Martin</t>
  </si>
  <si>
    <t>Michael Allen</t>
  </si>
  <si>
    <t>Megan Smith</t>
  </si>
  <si>
    <t>Megan Jackson</t>
  </si>
  <si>
    <t>Olivia Harris</t>
  </si>
  <si>
    <t>Laura Jackson</t>
  </si>
  <si>
    <t>Emily Lewis</t>
  </si>
  <si>
    <t>William Jackson</t>
  </si>
  <si>
    <t>Ryan King</t>
  </si>
  <si>
    <t>Megan Clark</t>
  </si>
  <si>
    <t>Isabella Clark</t>
  </si>
  <si>
    <t>Daniel Brown</t>
  </si>
  <si>
    <t>James Lewis</t>
  </si>
  <si>
    <t>Laura Martin</t>
  </si>
  <si>
    <t>Emily King</t>
  </si>
  <si>
    <t>Jessica White</t>
  </si>
  <si>
    <t>Megan Lewis</t>
  </si>
  <si>
    <t>John Johnson</t>
  </si>
  <si>
    <t>William Green</t>
  </si>
  <si>
    <t>John Lewis</t>
  </si>
  <si>
    <t>Olivia Hall</t>
  </si>
  <si>
    <t>David Jackson</t>
  </si>
  <si>
    <t>Laura Clark</t>
  </si>
  <si>
    <t>Olivia Jackson</t>
  </si>
  <si>
    <t>Emily White</t>
  </si>
  <si>
    <t>Laura Scott</t>
  </si>
  <si>
    <t>David Harris</t>
  </si>
  <si>
    <t>Jacob Thomas</t>
  </si>
  <si>
    <t>Isabella Brown</t>
  </si>
  <si>
    <t>Elizabeth Johnson</t>
  </si>
  <si>
    <t>Jessica Johnson</t>
  </si>
  <si>
    <t>Jacob Anderson</t>
  </si>
  <si>
    <t>Laura Brown</t>
  </si>
  <si>
    <t>Matthew Jackson</t>
  </si>
  <si>
    <t>James Scott</t>
  </si>
  <si>
    <t>Matthew White</t>
  </si>
  <si>
    <t>Laura Taylor</t>
  </si>
  <si>
    <t>John Smith</t>
  </si>
  <si>
    <t>Elizabeth Taylor</t>
  </si>
  <si>
    <t>Megan Young</t>
  </si>
  <si>
    <t>Megan Johnson</t>
  </si>
  <si>
    <t>Jacob Martin</t>
  </si>
  <si>
    <t>Michael White</t>
  </si>
  <si>
    <t>David Walker</t>
  </si>
  <si>
    <t>Olivia Young</t>
  </si>
  <si>
    <t>Ryan Thomas</t>
  </si>
  <si>
    <t>Jacob Clark</t>
  </si>
  <si>
    <t>Megan Green</t>
  </si>
  <si>
    <t>Ryan Harris</t>
  </si>
  <si>
    <t>Olivia Brown</t>
  </si>
  <si>
    <t>Jessica Clark</t>
  </si>
  <si>
    <t>Daniel Martin</t>
  </si>
  <si>
    <t>Michael Jackson</t>
  </si>
  <si>
    <t>Emily Jackson</t>
  </si>
  <si>
    <t>Elizabeth Harris</t>
  </si>
  <si>
    <t>Linda Harris</t>
  </si>
  <si>
    <t>William Allen</t>
  </si>
  <si>
    <t>Emily Johnson</t>
  </si>
  <si>
    <t>Robert Lewis</t>
  </si>
  <si>
    <t>Laura Green</t>
  </si>
  <si>
    <t>Michael Brown</t>
  </si>
  <si>
    <t>Daniel White</t>
  </si>
  <si>
    <t>Jessica Smith</t>
  </si>
  <si>
    <t>John Martin</t>
  </si>
  <si>
    <t>Robert White</t>
  </si>
  <si>
    <t>Sophia Brown</t>
  </si>
  <si>
    <t>Isabella Hall</t>
  </si>
  <si>
    <t>Olivia Thomas</t>
  </si>
  <si>
    <t>Isabella Jackson</t>
  </si>
  <si>
    <t>Ryan Walker</t>
  </si>
  <si>
    <t>Daniel Lewis</t>
  </si>
  <si>
    <t>David Brown</t>
  </si>
  <si>
    <t>Sarah Smith</t>
  </si>
  <si>
    <t>Michael Clark</t>
  </si>
  <si>
    <t>Daniel Anderson</t>
  </si>
  <si>
    <t>Elizabeth Green</t>
  </si>
  <si>
    <t>David King</t>
  </si>
  <si>
    <t>Emily Walker</t>
  </si>
  <si>
    <t>John Green</t>
  </si>
  <si>
    <t>Matthew Green</t>
  </si>
  <si>
    <t>Robert King</t>
  </si>
  <si>
    <t>Linda Martin</t>
  </si>
  <si>
    <t>Jacob Johnson</t>
  </si>
  <si>
    <t>Matthew King</t>
  </si>
  <si>
    <t>David Martin</t>
  </si>
  <si>
    <t>Ryan Taylor</t>
  </si>
  <si>
    <t>Megan Hall</t>
  </si>
  <si>
    <t>Daniel Smith</t>
  </si>
  <si>
    <t>Jacob Harris</t>
  </si>
  <si>
    <t>Laura King</t>
  </si>
  <si>
    <t>Jessica Lee</t>
  </si>
  <si>
    <t>David Taylor</t>
  </si>
  <si>
    <t>Ryan Martin</t>
  </si>
  <si>
    <t>Megan Walker</t>
  </si>
  <si>
    <t>Isabella Smith</t>
  </si>
  <si>
    <t>Jessica Taylor</t>
  </si>
  <si>
    <t>Olivia Green</t>
  </si>
  <si>
    <t>Emily Allen</t>
  </si>
  <si>
    <t>Laura Anderson</t>
  </si>
  <si>
    <t>Sarah Allen</t>
  </si>
  <si>
    <t>Megan Taylor</t>
  </si>
  <si>
    <t>Michael Johnson</t>
  </si>
  <si>
    <t>Sarah Lee</t>
  </si>
  <si>
    <t>Michael Smith</t>
  </si>
  <si>
    <t>Megan Brown</t>
  </si>
  <si>
    <t>William Johnson</t>
  </si>
  <si>
    <t>Isabella Thomas</t>
  </si>
  <si>
    <t>Emily Harris</t>
  </si>
  <si>
    <t>David Hall</t>
  </si>
  <si>
    <t>David Green</t>
  </si>
  <si>
    <t>Matthew Harris</t>
  </si>
  <si>
    <t>Jessica King</t>
  </si>
  <si>
    <t>James Jackson</t>
  </si>
  <si>
    <t>Matthew Walker</t>
  </si>
  <si>
    <t>Robert Young</t>
  </si>
  <si>
    <t>Elizabeth Anderson</t>
  </si>
  <si>
    <t>Laura Allen</t>
  </si>
  <si>
    <t>David White</t>
  </si>
  <si>
    <t>Michael Lee</t>
  </si>
  <si>
    <t>David Young</t>
  </si>
  <si>
    <t>Jacob Jackson</t>
  </si>
  <si>
    <t>Robert Thomas</t>
  </si>
  <si>
    <t>Jessica Thomas</t>
  </si>
  <si>
    <t>Megan Allen</t>
  </si>
  <si>
    <t>Sophia Hall</t>
  </si>
  <si>
    <t>Sarah Walker</t>
  </si>
  <si>
    <t>Emily Hall</t>
  </si>
  <si>
    <t>Linda Clark</t>
  </si>
  <si>
    <t>Michael Taylor</t>
  </si>
  <si>
    <t>Ryan Hall</t>
  </si>
  <si>
    <t>Jacob Smith</t>
  </si>
  <si>
    <t>Ryan Allen</t>
  </si>
  <si>
    <t>Michael King</t>
  </si>
  <si>
    <t>David Smith</t>
  </si>
  <si>
    <t>David Thomas</t>
  </si>
  <si>
    <t>William Lee</t>
  </si>
  <si>
    <t>James Taylor</t>
  </si>
  <si>
    <t>Sophia Martin</t>
  </si>
  <si>
    <t>John Harris</t>
  </si>
  <si>
    <t>Jessica Hall</t>
  </si>
  <si>
    <t>Olivia White</t>
  </si>
  <si>
    <t>Robert Smith</t>
  </si>
  <si>
    <t>Ryan Green</t>
  </si>
  <si>
    <t>Laura Thomas</t>
  </si>
  <si>
    <t>John Thomas</t>
  </si>
  <si>
    <t>Daniel Thomas</t>
  </si>
  <si>
    <t>Elizabeth Martin</t>
  </si>
  <si>
    <t>Isabella Johnson</t>
  </si>
  <si>
    <t>Sophia King</t>
  </si>
  <si>
    <t>Elizabeth Young</t>
  </si>
  <si>
    <t>Elizabeth Lee</t>
  </si>
  <si>
    <t>Jessica Lewis</t>
  </si>
  <si>
    <t>William Smith</t>
  </si>
  <si>
    <t>Linda Brown</t>
  </si>
  <si>
    <t>Robert Anderson</t>
  </si>
  <si>
    <t>Megan Harris</t>
  </si>
  <si>
    <t>David Allen</t>
  </si>
  <si>
    <t>Isabella White</t>
  </si>
  <si>
    <t>Linda Thomas</t>
  </si>
  <si>
    <t>Sophia Thomas</t>
  </si>
  <si>
    <t>David Scott</t>
  </si>
  <si>
    <t>John Clark</t>
  </si>
  <si>
    <t>Matthew Lewis</t>
  </si>
  <si>
    <t>James Allen</t>
  </si>
  <si>
    <t>Elizabeth Hall</t>
  </si>
  <si>
    <t>Emily Young</t>
  </si>
  <si>
    <t>Olivia Lee</t>
  </si>
  <si>
    <t>William Young</t>
  </si>
  <si>
    <t>James Green</t>
  </si>
  <si>
    <t>Matthew Young</t>
  </si>
  <si>
    <t>Matthew Anderson</t>
  </si>
  <si>
    <t>Michael Hall</t>
  </si>
  <si>
    <t>Matthew Thomas</t>
  </si>
  <si>
    <t>Jacob Lewis</t>
  </si>
  <si>
    <t>Michael Green</t>
  </si>
  <si>
    <t>Elizabeth Scott</t>
  </si>
  <si>
    <t>Matthew Clark</t>
  </si>
  <si>
    <t>Jacob White</t>
  </si>
  <si>
    <t>Robert Allen</t>
  </si>
  <si>
    <t>Sarah Lewis</t>
  </si>
  <si>
    <t>Sarah Thomas</t>
  </si>
  <si>
    <t>James Johnson</t>
  </si>
  <si>
    <t>Isabella Allen</t>
  </si>
  <si>
    <t>John Anderson</t>
  </si>
  <si>
    <t>David Lee</t>
  </si>
  <si>
    <t>Elizabeth Brown</t>
  </si>
  <si>
    <t>Sarah Martin</t>
  </si>
  <si>
    <t>Megan King</t>
  </si>
  <si>
    <t>Isabella Lee</t>
  </si>
  <si>
    <t>Sarah Johnson</t>
  </si>
  <si>
    <t>James King</t>
  </si>
  <si>
    <t>Isabella Taylor</t>
  </si>
  <si>
    <t>Sarah White</t>
  </si>
  <si>
    <t>Sarah Taylor</t>
  </si>
  <si>
    <t>Olivia Walker</t>
  </si>
  <si>
    <t>Sophia Jackson</t>
  </si>
  <si>
    <t>John Lee</t>
  </si>
  <si>
    <t>James Harris</t>
  </si>
  <si>
    <t>Laura Young</t>
  </si>
  <si>
    <t>John Jackson</t>
  </si>
  <si>
    <t>Jessica Allen</t>
  </si>
  <si>
    <t>Sarah Anderson</t>
  </si>
  <si>
    <t>Linda Green</t>
  </si>
  <si>
    <t>John Scott</t>
  </si>
  <si>
    <t>Megan White</t>
  </si>
  <si>
    <t>Robert Hall</t>
  </si>
  <si>
    <t>James Brown</t>
  </si>
  <si>
    <t>James White</t>
  </si>
  <si>
    <t>David Lewis</t>
  </si>
  <si>
    <t>Laura White</t>
  </si>
  <si>
    <t>Daniel Taylor</t>
  </si>
  <si>
    <t>William Anderson</t>
  </si>
  <si>
    <t>Michael Walker</t>
  </si>
  <si>
    <t>Jessica Anderson</t>
  </si>
  <si>
    <t>John White</t>
  </si>
  <si>
    <t>Elizabeth Walker</t>
  </si>
  <si>
    <t>Olivia Allen</t>
  </si>
  <si>
    <t>Michael Martin</t>
  </si>
  <si>
    <t>Sarah Clark</t>
  </si>
  <si>
    <t>James Anderson</t>
  </si>
  <si>
    <t>Laura Smith</t>
  </si>
  <si>
    <t>Emily Taylor</t>
  </si>
  <si>
    <t>Olivia Taylor</t>
  </si>
  <si>
    <t>David Johnson</t>
  </si>
  <si>
    <t>Megan Martin</t>
  </si>
  <si>
    <t>Megan Scott</t>
  </si>
  <si>
    <t>Elizabeth Smith</t>
  </si>
  <si>
    <t>Olivia Smith</t>
  </si>
  <si>
    <t>Jessica Brown</t>
  </si>
  <si>
    <t>Jacob Taylor</t>
  </si>
  <si>
    <t>Matthew Allen</t>
  </si>
  <si>
    <t>David Anderson</t>
  </si>
  <si>
    <t>Jessica Young</t>
  </si>
  <si>
    <t>Linda Taylor</t>
  </si>
  <si>
    <t>Olivia Johnson</t>
  </si>
  <si>
    <t>Emily Smith</t>
  </si>
  <si>
    <t>David Clark</t>
  </si>
  <si>
    <t>Laura Johnson</t>
  </si>
  <si>
    <t>Sophia Harris</t>
  </si>
  <si>
    <t>Elizabeth Clark</t>
  </si>
  <si>
    <t>Elizabeth King</t>
  </si>
  <si>
    <t>Jacob Hall</t>
  </si>
  <si>
    <t>James Smith</t>
  </si>
  <si>
    <t>Linda Allen</t>
  </si>
  <si>
    <t>Elizabeth Thomas</t>
  </si>
  <si>
    <t>William Hall</t>
  </si>
  <si>
    <t>Sophia Anderson</t>
  </si>
  <si>
    <t>Matthew Taylor</t>
  </si>
  <si>
    <t>Michael Lewis</t>
  </si>
  <si>
    <t>Emily Scott</t>
  </si>
  <si>
    <t>Matthew Scott</t>
  </si>
  <si>
    <t>Daniel Jackson</t>
  </si>
  <si>
    <t>Sophia Lewis</t>
  </si>
  <si>
    <t>Michael Harris</t>
  </si>
  <si>
    <t>Linda Walker</t>
  </si>
  <si>
    <t>Emily Green</t>
  </si>
  <si>
    <t>Jessica Martin</t>
  </si>
  <si>
    <t>John Young</t>
  </si>
  <si>
    <t>Sarah Harris</t>
  </si>
  <si>
    <t>Ryan Jackson</t>
  </si>
  <si>
    <t>Jacob King</t>
  </si>
  <si>
    <t>Isabella Harris</t>
  </si>
  <si>
    <t>Jacob Green</t>
  </si>
  <si>
    <t>Sarah King</t>
  </si>
  <si>
    <t>Robert Taylor</t>
  </si>
  <si>
    <t>Emily Thomas</t>
  </si>
  <si>
    <t>John Hall</t>
  </si>
  <si>
    <t>Megan Anderson</t>
  </si>
  <si>
    <t>Sarah Jackson</t>
  </si>
  <si>
    <t>William Scott</t>
  </si>
  <si>
    <t>Michael Young</t>
  </si>
  <si>
    <t>Isabella Walker</t>
  </si>
  <si>
    <t>Robert Green</t>
  </si>
  <si>
    <t>Ryan Anderson</t>
  </si>
  <si>
    <t>Michael Thomas</t>
  </si>
  <si>
    <t>William Clark</t>
  </si>
  <si>
    <t>James Hall</t>
  </si>
  <si>
    <t>John Allen</t>
  </si>
  <si>
    <t>Emily Brown</t>
  </si>
  <si>
    <t>Jessica Jackson</t>
  </si>
  <si>
    <t>Emily Lee</t>
  </si>
  <si>
    <t>Sarah Hall</t>
  </si>
  <si>
    <t>Ryan Scott</t>
  </si>
  <si>
    <t>William King</t>
  </si>
  <si>
    <t>William Brown</t>
  </si>
  <si>
    <t>Daniel Green</t>
  </si>
  <si>
    <t>Matthew Smith</t>
  </si>
  <si>
    <t>Sophia Clark</t>
  </si>
  <si>
    <t>Linda Anderson</t>
  </si>
  <si>
    <t>Jessica Walker</t>
  </si>
  <si>
    <t>William Taylor</t>
  </si>
  <si>
    <t>John Brown</t>
  </si>
  <si>
    <t>Olivia Scott</t>
  </si>
  <si>
    <t>James Clark</t>
  </si>
  <si>
    <t>Sophia Lee</t>
  </si>
  <si>
    <t>John King</t>
  </si>
  <si>
    <t>Sophia Scott</t>
  </si>
  <si>
    <t>Linda White</t>
  </si>
  <si>
    <t>Linda Johnson</t>
  </si>
  <si>
    <t>William Walker</t>
  </si>
  <si>
    <t>Ryan Young</t>
  </si>
  <si>
    <t>Olivia Lewis</t>
  </si>
  <si>
    <t>Daniel Johnson</t>
  </si>
  <si>
    <t>James Walker</t>
  </si>
  <si>
    <t>William Martin</t>
  </si>
  <si>
    <t>Robert Martin</t>
  </si>
  <si>
    <t>Jacob Young</t>
  </si>
  <si>
    <t>Ryan Lewis</t>
  </si>
  <si>
    <t>Sarah Brown</t>
  </si>
  <si>
    <t>Daniel Young</t>
  </si>
  <si>
    <t>Ryan Clark</t>
  </si>
  <si>
    <t>Linda Jackson</t>
  </si>
  <si>
    <t>Sophia Walker</t>
  </si>
  <si>
    <t>Isabella Young</t>
  </si>
  <si>
    <t>Ryan Brown</t>
  </si>
  <si>
    <t>Jessica Green</t>
  </si>
  <si>
    <t>Megan Thomas</t>
  </si>
  <si>
    <t>James Lee</t>
  </si>
  <si>
    <t>Daniel Walker</t>
  </si>
  <si>
    <t>Daniel Harris</t>
  </si>
  <si>
    <t>Robert Brown</t>
  </si>
  <si>
    <t>Ryan Lee</t>
  </si>
  <si>
    <t>Jacob Scott</t>
  </si>
  <si>
    <t>Manager</t>
  </si>
  <si>
    <t>Barista</t>
  </si>
  <si>
    <t>Waiter</t>
  </si>
  <si>
    <t>Stock_Item</t>
  </si>
  <si>
    <t>Current_Stock</t>
  </si>
  <si>
    <t>Tea Bags</t>
  </si>
  <si>
    <t>Croissant Dough</t>
  </si>
  <si>
    <t>Sandwich Bread</t>
  </si>
  <si>
    <t>Muffin Mix</t>
  </si>
  <si>
    <t>Juice Concentrate</t>
  </si>
  <si>
    <t>Feedback_ID</t>
  </si>
  <si>
    <t>Sentiment</t>
  </si>
  <si>
    <t>Comment</t>
  </si>
  <si>
    <t>Rating</t>
  </si>
  <si>
    <t>F1000</t>
  </si>
  <si>
    <t>F1001</t>
  </si>
  <si>
    <t>F1002</t>
  </si>
  <si>
    <t>F1003</t>
  </si>
  <si>
    <t>F1004</t>
  </si>
  <si>
    <t>F1005</t>
  </si>
  <si>
    <t>F1006</t>
  </si>
  <si>
    <t>F1007</t>
  </si>
  <si>
    <t>F1008</t>
  </si>
  <si>
    <t>F1009</t>
  </si>
  <si>
    <t>F1010</t>
  </si>
  <si>
    <t>F1011</t>
  </si>
  <si>
    <t>F1012</t>
  </si>
  <si>
    <t>F1013</t>
  </si>
  <si>
    <t>F1014</t>
  </si>
  <si>
    <t>F1015</t>
  </si>
  <si>
    <t>F1016</t>
  </si>
  <si>
    <t>F1017</t>
  </si>
  <si>
    <t>F1018</t>
  </si>
  <si>
    <t>F1019</t>
  </si>
  <si>
    <t>F1020</t>
  </si>
  <si>
    <t>F1021</t>
  </si>
  <si>
    <t>F1022</t>
  </si>
  <si>
    <t>F1023</t>
  </si>
  <si>
    <t>F1024</t>
  </si>
  <si>
    <t>F1025</t>
  </si>
  <si>
    <t>F1026</t>
  </si>
  <si>
    <t>F1027</t>
  </si>
  <si>
    <t>F1028</t>
  </si>
  <si>
    <t>F1029</t>
  </si>
  <si>
    <t>F1030</t>
  </si>
  <si>
    <t>F1031</t>
  </si>
  <si>
    <t>F1032</t>
  </si>
  <si>
    <t>F1033</t>
  </si>
  <si>
    <t>F1034</t>
  </si>
  <si>
    <t>F1035</t>
  </si>
  <si>
    <t>F1036</t>
  </si>
  <si>
    <t>F1037</t>
  </si>
  <si>
    <t>F1038</t>
  </si>
  <si>
    <t>F1039</t>
  </si>
  <si>
    <t>F1040</t>
  </si>
  <si>
    <t>F1041</t>
  </si>
  <si>
    <t>F1042</t>
  </si>
  <si>
    <t>F1043</t>
  </si>
  <si>
    <t>F1044</t>
  </si>
  <si>
    <t>F1045</t>
  </si>
  <si>
    <t>F1046</t>
  </si>
  <si>
    <t>F1047</t>
  </si>
  <si>
    <t>F1048</t>
  </si>
  <si>
    <t>F1049</t>
  </si>
  <si>
    <t>F1050</t>
  </si>
  <si>
    <t>F1051</t>
  </si>
  <si>
    <t>F1052</t>
  </si>
  <si>
    <t>F1053</t>
  </si>
  <si>
    <t>F1054</t>
  </si>
  <si>
    <t>F1055</t>
  </si>
  <si>
    <t>F1056</t>
  </si>
  <si>
    <t>F1057</t>
  </si>
  <si>
    <t>F1058</t>
  </si>
  <si>
    <t>F1059</t>
  </si>
  <si>
    <t>F1060</t>
  </si>
  <si>
    <t>F1061</t>
  </si>
  <si>
    <t>F1062</t>
  </si>
  <si>
    <t>F1063</t>
  </si>
  <si>
    <t>F1064</t>
  </si>
  <si>
    <t>F1065</t>
  </si>
  <si>
    <t>F1066</t>
  </si>
  <si>
    <t>F1067</t>
  </si>
  <si>
    <t>F1068</t>
  </si>
  <si>
    <t>F1069</t>
  </si>
  <si>
    <t>F1070</t>
  </si>
  <si>
    <t>F1071</t>
  </si>
  <si>
    <t>F1072</t>
  </si>
  <si>
    <t>F1073</t>
  </si>
  <si>
    <t>F1074</t>
  </si>
  <si>
    <t>F1075</t>
  </si>
  <si>
    <t>F1076</t>
  </si>
  <si>
    <t>F1077</t>
  </si>
  <si>
    <t>F1078</t>
  </si>
  <si>
    <t>F1079</t>
  </si>
  <si>
    <t>F1080</t>
  </si>
  <si>
    <t>F1081</t>
  </si>
  <si>
    <t>F1082</t>
  </si>
  <si>
    <t>F1083</t>
  </si>
  <si>
    <t>F1084</t>
  </si>
  <si>
    <t>F1085</t>
  </si>
  <si>
    <t>F1086</t>
  </si>
  <si>
    <t>F1087</t>
  </si>
  <si>
    <t>F1088</t>
  </si>
  <si>
    <t>F1089</t>
  </si>
  <si>
    <t>F1090</t>
  </si>
  <si>
    <t>F1091</t>
  </si>
  <si>
    <t>F1092</t>
  </si>
  <si>
    <t>F1093</t>
  </si>
  <si>
    <t>F1094</t>
  </si>
  <si>
    <t>F1095</t>
  </si>
  <si>
    <t>F1096</t>
  </si>
  <si>
    <t>F1097</t>
  </si>
  <si>
    <t>F1098</t>
  </si>
  <si>
    <t>F1099</t>
  </si>
  <si>
    <t>F1100</t>
  </si>
  <si>
    <t>F1101</t>
  </si>
  <si>
    <t>F1102</t>
  </si>
  <si>
    <t>F1103</t>
  </si>
  <si>
    <t>F1104</t>
  </si>
  <si>
    <t>F1105</t>
  </si>
  <si>
    <t>F1106</t>
  </si>
  <si>
    <t>F1107</t>
  </si>
  <si>
    <t>F1108</t>
  </si>
  <si>
    <t>F1109</t>
  </si>
  <si>
    <t>F1110</t>
  </si>
  <si>
    <t>F1111</t>
  </si>
  <si>
    <t>F1112</t>
  </si>
  <si>
    <t>F1113</t>
  </si>
  <si>
    <t>F1114</t>
  </si>
  <si>
    <t>F1115</t>
  </si>
  <si>
    <t>F1116</t>
  </si>
  <si>
    <t>F1117</t>
  </si>
  <si>
    <t>F1118</t>
  </si>
  <si>
    <t>F1119</t>
  </si>
  <si>
    <t>F1120</t>
  </si>
  <si>
    <t>F1121</t>
  </si>
  <si>
    <t>F1122</t>
  </si>
  <si>
    <t>F1123</t>
  </si>
  <si>
    <t>F1124</t>
  </si>
  <si>
    <t>F1125</t>
  </si>
  <si>
    <t>F1126</t>
  </si>
  <si>
    <t>F1127</t>
  </si>
  <si>
    <t>F1128</t>
  </si>
  <si>
    <t>F1129</t>
  </si>
  <si>
    <t>F1130</t>
  </si>
  <si>
    <t>F1131</t>
  </si>
  <si>
    <t>F1132</t>
  </si>
  <si>
    <t>F1133</t>
  </si>
  <si>
    <t>F1134</t>
  </si>
  <si>
    <t>F1135</t>
  </si>
  <si>
    <t>F1136</t>
  </si>
  <si>
    <t>F1137</t>
  </si>
  <si>
    <t>F1138</t>
  </si>
  <si>
    <t>F1139</t>
  </si>
  <si>
    <t>F1140</t>
  </si>
  <si>
    <t>F1141</t>
  </si>
  <si>
    <t>F1142</t>
  </si>
  <si>
    <t>F1143</t>
  </si>
  <si>
    <t>F1144</t>
  </si>
  <si>
    <t>F1145</t>
  </si>
  <si>
    <t>F1146</t>
  </si>
  <si>
    <t>F1147</t>
  </si>
  <si>
    <t>F1148</t>
  </si>
  <si>
    <t>F1149</t>
  </si>
  <si>
    <t>F1150</t>
  </si>
  <si>
    <t>F1151</t>
  </si>
  <si>
    <t>F1152</t>
  </si>
  <si>
    <t>F1153</t>
  </si>
  <si>
    <t>F1154</t>
  </si>
  <si>
    <t>F1155</t>
  </si>
  <si>
    <t>F1156</t>
  </si>
  <si>
    <t>F1157</t>
  </si>
  <si>
    <t>F1158</t>
  </si>
  <si>
    <t>F1159</t>
  </si>
  <si>
    <t>F1160</t>
  </si>
  <si>
    <t>F1161</t>
  </si>
  <si>
    <t>F1162</t>
  </si>
  <si>
    <t>F1163</t>
  </si>
  <si>
    <t>F1164</t>
  </si>
  <si>
    <t>F1165</t>
  </si>
  <si>
    <t>F1166</t>
  </si>
  <si>
    <t>F1167</t>
  </si>
  <si>
    <t>F1168</t>
  </si>
  <si>
    <t>F1169</t>
  </si>
  <si>
    <t>F1170</t>
  </si>
  <si>
    <t>F1171</t>
  </si>
  <si>
    <t>F1172</t>
  </si>
  <si>
    <t>F1173</t>
  </si>
  <si>
    <t>F1174</t>
  </si>
  <si>
    <t>F1175</t>
  </si>
  <si>
    <t>F1176</t>
  </si>
  <si>
    <t>F1177</t>
  </si>
  <si>
    <t>F1178</t>
  </si>
  <si>
    <t>F1179</t>
  </si>
  <si>
    <t>F1180</t>
  </si>
  <si>
    <t>F1181</t>
  </si>
  <si>
    <t>F1182</t>
  </si>
  <si>
    <t>F1183</t>
  </si>
  <si>
    <t>F1184</t>
  </si>
  <si>
    <t>F1185</t>
  </si>
  <si>
    <t>F1186</t>
  </si>
  <si>
    <t>F1187</t>
  </si>
  <si>
    <t>F1188</t>
  </si>
  <si>
    <t>F1189</t>
  </si>
  <si>
    <t>F1190</t>
  </si>
  <si>
    <t>F1191</t>
  </si>
  <si>
    <t>F1192</t>
  </si>
  <si>
    <t>F1193</t>
  </si>
  <si>
    <t>F1194</t>
  </si>
  <si>
    <t>F1195</t>
  </si>
  <si>
    <t>F1196</t>
  </si>
  <si>
    <t>F1197</t>
  </si>
  <si>
    <t>F1198</t>
  </si>
  <si>
    <t>F1199</t>
  </si>
  <si>
    <t>F1200</t>
  </si>
  <si>
    <t>F1201</t>
  </si>
  <si>
    <t>F1202</t>
  </si>
  <si>
    <t>F1203</t>
  </si>
  <si>
    <t>F1204</t>
  </si>
  <si>
    <t>F1205</t>
  </si>
  <si>
    <t>F1206</t>
  </si>
  <si>
    <t>F1207</t>
  </si>
  <si>
    <t>F1208</t>
  </si>
  <si>
    <t>F1209</t>
  </si>
  <si>
    <t>F1210</t>
  </si>
  <si>
    <t>F1211</t>
  </si>
  <si>
    <t>F1212</t>
  </si>
  <si>
    <t>F1213</t>
  </si>
  <si>
    <t>F1214</t>
  </si>
  <si>
    <t>F1215</t>
  </si>
  <si>
    <t>F1216</t>
  </si>
  <si>
    <t>F1217</t>
  </si>
  <si>
    <t>F1218</t>
  </si>
  <si>
    <t>F1219</t>
  </si>
  <si>
    <t>F1220</t>
  </si>
  <si>
    <t>F1221</t>
  </si>
  <si>
    <t>F1222</t>
  </si>
  <si>
    <t>F1223</t>
  </si>
  <si>
    <t>F1224</t>
  </si>
  <si>
    <t>F1225</t>
  </si>
  <si>
    <t>F1226</t>
  </si>
  <si>
    <t>F1227</t>
  </si>
  <si>
    <t>F1228</t>
  </si>
  <si>
    <t>F1229</t>
  </si>
  <si>
    <t>F1230</t>
  </si>
  <si>
    <t>F1231</t>
  </si>
  <si>
    <t>F1232</t>
  </si>
  <si>
    <t>F1233</t>
  </si>
  <si>
    <t>F1234</t>
  </si>
  <si>
    <t>F1235</t>
  </si>
  <si>
    <t>F1236</t>
  </si>
  <si>
    <t>F1237</t>
  </si>
  <si>
    <t>F1238</t>
  </si>
  <si>
    <t>F1239</t>
  </si>
  <si>
    <t>F1240</t>
  </si>
  <si>
    <t>F1241</t>
  </si>
  <si>
    <t>F1242</t>
  </si>
  <si>
    <t>F1243</t>
  </si>
  <si>
    <t>F1244</t>
  </si>
  <si>
    <t>F1245</t>
  </si>
  <si>
    <t>F1246</t>
  </si>
  <si>
    <t>F1247</t>
  </si>
  <si>
    <t>F1248</t>
  </si>
  <si>
    <t>F1249</t>
  </si>
  <si>
    <t>F1250</t>
  </si>
  <si>
    <t>F1251</t>
  </si>
  <si>
    <t>F1252</t>
  </si>
  <si>
    <t>F1253</t>
  </si>
  <si>
    <t>F1254</t>
  </si>
  <si>
    <t>F1255</t>
  </si>
  <si>
    <t>F1256</t>
  </si>
  <si>
    <t>F1257</t>
  </si>
  <si>
    <t>F1258</t>
  </si>
  <si>
    <t>F1259</t>
  </si>
  <si>
    <t>F1260</t>
  </si>
  <si>
    <t>F1261</t>
  </si>
  <si>
    <t>F1262</t>
  </si>
  <si>
    <t>F1263</t>
  </si>
  <si>
    <t>F1264</t>
  </si>
  <si>
    <t>F1265</t>
  </si>
  <si>
    <t>F1266</t>
  </si>
  <si>
    <t>F1267</t>
  </si>
  <si>
    <t>F1268</t>
  </si>
  <si>
    <t>F1269</t>
  </si>
  <si>
    <t>F1270</t>
  </si>
  <si>
    <t>F1271</t>
  </si>
  <si>
    <t>F1272</t>
  </si>
  <si>
    <t>F1273</t>
  </si>
  <si>
    <t>F1274</t>
  </si>
  <si>
    <t>F1275</t>
  </si>
  <si>
    <t>F1276</t>
  </si>
  <si>
    <t>F1277</t>
  </si>
  <si>
    <t>F1278</t>
  </si>
  <si>
    <t>F1279</t>
  </si>
  <si>
    <t>F1280</t>
  </si>
  <si>
    <t>F1281</t>
  </si>
  <si>
    <t>F1282</t>
  </si>
  <si>
    <t>F1283</t>
  </si>
  <si>
    <t>F1284</t>
  </si>
  <si>
    <t>F1285</t>
  </si>
  <si>
    <t>F1286</t>
  </si>
  <si>
    <t>F1287</t>
  </si>
  <si>
    <t>F1288</t>
  </si>
  <si>
    <t>F1289</t>
  </si>
  <si>
    <t>F1290</t>
  </si>
  <si>
    <t>F1291</t>
  </si>
  <si>
    <t>F1292</t>
  </si>
  <si>
    <t>F1293</t>
  </si>
  <si>
    <t>F1294</t>
  </si>
  <si>
    <t>F1295</t>
  </si>
  <si>
    <t>F1296</t>
  </si>
  <si>
    <t>F1297</t>
  </si>
  <si>
    <t>F1298</t>
  </si>
  <si>
    <t>F1299</t>
  </si>
  <si>
    <t>F1300</t>
  </si>
  <si>
    <t>F1301</t>
  </si>
  <si>
    <t>F1302</t>
  </si>
  <si>
    <t>F1303</t>
  </si>
  <si>
    <t>F1304</t>
  </si>
  <si>
    <t>F1305</t>
  </si>
  <si>
    <t>F1306</t>
  </si>
  <si>
    <t>F1307</t>
  </si>
  <si>
    <t>F1308</t>
  </si>
  <si>
    <t>F1309</t>
  </si>
  <si>
    <t>F1310</t>
  </si>
  <si>
    <t>F1311</t>
  </si>
  <si>
    <t>F1312</t>
  </si>
  <si>
    <t>F1313</t>
  </si>
  <si>
    <t>F1314</t>
  </si>
  <si>
    <t>F1315</t>
  </si>
  <si>
    <t>F1316</t>
  </si>
  <si>
    <t>F1317</t>
  </si>
  <si>
    <t>F1318</t>
  </si>
  <si>
    <t>F1319</t>
  </si>
  <si>
    <t>F1320</t>
  </si>
  <si>
    <t>F1321</t>
  </si>
  <si>
    <t>F1322</t>
  </si>
  <si>
    <t>F1323</t>
  </si>
  <si>
    <t>F1324</t>
  </si>
  <si>
    <t>F1325</t>
  </si>
  <si>
    <t>F1326</t>
  </si>
  <si>
    <t>F1327</t>
  </si>
  <si>
    <t>F1328</t>
  </si>
  <si>
    <t>F1329</t>
  </si>
  <si>
    <t>F1330</t>
  </si>
  <si>
    <t>F1331</t>
  </si>
  <si>
    <t>F1332</t>
  </si>
  <si>
    <t>F1333</t>
  </si>
  <si>
    <t>F1334</t>
  </si>
  <si>
    <t>F1335</t>
  </si>
  <si>
    <t>F1336</t>
  </si>
  <si>
    <t>F1337</t>
  </si>
  <si>
    <t>F1338</t>
  </si>
  <si>
    <t>F1339</t>
  </si>
  <si>
    <t>F1340</t>
  </si>
  <si>
    <t>F1341</t>
  </si>
  <si>
    <t>F1342</t>
  </si>
  <si>
    <t>F1343</t>
  </si>
  <si>
    <t>F1344</t>
  </si>
  <si>
    <t>F1345</t>
  </si>
  <si>
    <t>F1346</t>
  </si>
  <si>
    <t>F1347</t>
  </si>
  <si>
    <t>F1348</t>
  </si>
  <si>
    <t>F1349</t>
  </si>
  <si>
    <t>F1350</t>
  </si>
  <si>
    <t>F1351</t>
  </si>
  <si>
    <t>F1352</t>
  </si>
  <si>
    <t>F1353</t>
  </si>
  <si>
    <t>F1354</t>
  </si>
  <si>
    <t>F1355</t>
  </si>
  <si>
    <t>F1356</t>
  </si>
  <si>
    <t>F1357</t>
  </si>
  <si>
    <t>F1358</t>
  </si>
  <si>
    <t>F1359</t>
  </si>
  <si>
    <t>F1360</t>
  </si>
  <si>
    <t>F1361</t>
  </si>
  <si>
    <t>F1362</t>
  </si>
  <si>
    <t>F1363</t>
  </si>
  <si>
    <t>F1364</t>
  </si>
  <si>
    <t>F1365</t>
  </si>
  <si>
    <t>F1366</t>
  </si>
  <si>
    <t>F1367</t>
  </si>
  <si>
    <t>F1368</t>
  </si>
  <si>
    <t>F1369</t>
  </si>
  <si>
    <t>F1370</t>
  </si>
  <si>
    <t>F1371</t>
  </si>
  <si>
    <t>F1372</t>
  </si>
  <si>
    <t>F1373</t>
  </si>
  <si>
    <t>F1374</t>
  </si>
  <si>
    <t>F1375</t>
  </si>
  <si>
    <t>F1376</t>
  </si>
  <si>
    <t>F1377</t>
  </si>
  <si>
    <t>F1378</t>
  </si>
  <si>
    <t>F1379</t>
  </si>
  <si>
    <t>F1380</t>
  </si>
  <si>
    <t>F1381</t>
  </si>
  <si>
    <t>F1382</t>
  </si>
  <si>
    <t>F1383</t>
  </si>
  <si>
    <t>F1384</t>
  </si>
  <si>
    <t>F1385</t>
  </si>
  <si>
    <t>F1386</t>
  </si>
  <si>
    <t>F1387</t>
  </si>
  <si>
    <t>F1388</t>
  </si>
  <si>
    <t>F1389</t>
  </si>
  <si>
    <t>F1390</t>
  </si>
  <si>
    <t>F1391</t>
  </si>
  <si>
    <t>F1392</t>
  </si>
  <si>
    <t>F1393</t>
  </si>
  <si>
    <t>F1394</t>
  </si>
  <si>
    <t>F1395</t>
  </si>
  <si>
    <t>F1396</t>
  </si>
  <si>
    <t>F1397</t>
  </si>
  <si>
    <t>F1398</t>
  </si>
  <si>
    <t>F1399</t>
  </si>
  <si>
    <t>F1400</t>
  </si>
  <si>
    <t>F1401</t>
  </si>
  <si>
    <t>F1402</t>
  </si>
  <si>
    <t>F1403</t>
  </si>
  <si>
    <t>F1404</t>
  </si>
  <si>
    <t>F1405</t>
  </si>
  <si>
    <t>F1406</t>
  </si>
  <si>
    <t>F1407</t>
  </si>
  <si>
    <t>F1408</t>
  </si>
  <si>
    <t>F1409</t>
  </si>
  <si>
    <t>F1410</t>
  </si>
  <si>
    <t>F1411</t>
  </si>
  <si>
    <t>F1412</t>
  </si>
  <si>
    <t>F1413</t>
  </si>
  <si>
    <t>F1414</t>
  </si>
  <si>
    <t>F1415</t>
  </si>
  <si>
    <t>F1416</t>
  </si>
  <si>
    <t>F1417</t>
  </si>
  <si>
    <t>F1418</t>
  </si>
  <si>
    <t>F1419</t>
  </si>
  <si>
    <t>F1420</t>
  </si>
  <si>
    <t>F1421</t>
  </si>
  <si>
    <t>F1422</t>
  </si>
  <si>
    <t>F1423</t>
  </si>
  <si>
    <t>F1424</t>
  </si>
  <si>
    <t>F1425</t>
  </si>
  <si>
    <t>F1426</t>
  </si>
  <si>
    <t>F1427</t>
  </si>
  <si>
    <t>F1428</t>
  </si>
  <si>
    <t>F1429</t>
  </si>
  <si>
    <t>F1430</t>
  </si>
  <si>
    <t>F1431</t>
  </si>
  <si>
    <t>F1432</t>
  </si>
  <si>
    <t>F1433</t>
  </si>
  <si>
    <t>F1434</t>
  </si>
  <si>
    <t>F1435</t>
  </si>
  <si>
    <t>F1436</t>
  </si>
  <si>
    <t>F1437</t>
  </si>
  <si>
    <t>F1438</t>
  </si>
  <si>
    <t>F1439</t>
  </si>
  <si>
    <t>F1440</t>
  </si>
  <si>
    <t>F1441</t>
  </si>
  <si>
    <t>F1442</t>
  </si>
  <si>
    <t>F1443</t>
  </si>
  <si>
    <t>F1444</t>
  </si>
  <si>
    <t>F1445</t>
  </si>
  <si>
    <t>F1446</t>
  </si>
  <si>
    <t>F1447</t>
  </si>
  <si>
    <t>F1448</t>
  </si>
  <si>
    <t>F1449</t>
  </si>
  <si>
    <t>F1450</t>
  </si>
  <si>
    <t>F1451</t>
  </si>
  <si>
    <t>F1452</t>
  </si>
  <si>
    <t>F1453</t>
  </si>
  <si>
    <t>F1454</t>
  </si>
  <si>
    <t>F1455</t>
  </si>
  <si>
    <t>F1456</t>
  </si>
  <si>
    <t>F1457</t>
  </si>
  <si>
    <t>F1458</t>
  </si>
  <si>
    <t>F1459</t>
  </si>
  <si>
    <t>F1460</t>
  </si>
  <si>
    <t>F1461</t>
  </si>
  <si>
    <t>F1462</t>
  </si>
  <si>
    <t>F1463</t>
  </si>
  <si>
    <t>F1464</t>
  </si>
  <si>
    <t>F1465</t>
  </si>
  <si>
    <t>F1466</t>
  </si>
  <si>
    <t>F1467</t>
  </si>
  <si>
    <t>F1468</t>
  </si>
  <si>
    <t>F1469</t>
  </si>
  <si>
    <t>F1470</t>
  </si>
  <si>
    <t>F1471</t>
  </si>
  <si>
    <t>F1472</t>
  </si>
  <si>
    <t>F1473</t>
  </si>
  <si>
    <t>F1474</t>
  </si>
  <si>
    <t>F1475</t>
  </si>
  <si>
    <t>F1476</t>
  </si>
  <si>
    <t>F1477</t>
  </si>
  <si>
    <t>F1478</t>
  </si>
  <si>
    <t>F1479</t>
  </si>
  <si>
    <t>F1480</t>
  </si>
  <si>
    <t>F1481</t>
  </si>
  <si>
    <t>F1482</t>
  </si>
  <si>
    <t>F1483</t>
  </si>
  <si>
    <t>F1484</t>
  </si>
  <si>
    <t>F1485</t>
  </si>
  <si>
    <t>F1486</t>
  </si>
  <si>
    <t>F1487</t>
  </si>
  <si>
    <t>F1488</t>
  </si>
  <si>
    <t>F1489</t>
  </si>
  <si>
    <t>F1490</t>
  </si>
  <si>
    <t>F1491</t>
  </si>
  <si>
    <t>F1492</t>
  </si>
  <si>
    <t>F1493</t>
  </si>
  <si>
    <t>F1494</t>
  </si>
  <si>
    <t>F1495</t>
  </si>
  <si>
    <t>F1496</t>
  </si>
  <si>
    <t>F1497</t>
  </si>
  <si>
    <t>F1498</t>
  </si>
  <si>
    <t>F1499</t>
  </si>
  <si>
    <t>F1500</t>
  </si>
  <si>
    <t>F1501</t>
  </si>
  <si>
    <t>F1502</t>
  </si>
  <si>
    <t>F1503</t>
  </si>
  <si>
    <t>F1504</t>
  </si>
  <si>
    <t>F1505</t>
  </si>
  <si>
    <t>F1506</t>
  </si>
  <si>
    <t>F1507</t>
  </si>
  <si>
    <t>F1508</t>
  </si>
  <si>
    <t>F1509</t>
  </si>
  <si>
    <t>F1510</t>
  </si>
  <si>
    <t>F1511</t>
  </si>
  <si>
    <t>F1512</t>
  </si>
  <si>
    <t>F1513</t>
  </si>
  <si>
    <t>F1514</t>
  </si>
  <si>
    <t>F1515</t>
  </si>
  <si>
    <t>F1516</t>
  </si>
  <si>
    <t>F1517</t>
  </si>
  <si>
    <t>F1518</t>
  </si>
  <si>
    <t>F1519</t>
  </si>
  <si>
    <t>F1520</t>
  </si>
  <si>
    <t>F1521</t>
  </si>
  <si>
    <t>F1522</t>
  </si>
  <si>
    <t>F1523</t>
  </si>
  <si>
    <t>F1524</t>
  </si>
  <si>
    <t>F1525</t>
  </si>
  <si>
    <t>F1526</t>
  </si>
  <si>
    <t>F1527</t>
  </si>
  <si>
    <t>F1528</t>
  </si>
  <si>
    <t>F1529</t>
  </si>
  <si>
    <t>F1530</t>
  </si>
  <si>
    <t>F1531</t>
  </si>
  <si>
    <t>F1532</t>
  </si>
  <si>
    <t>F1533</t>
  </si>
  <si>
    <t>F1534</t>
  </si>
  <si>
    <t>F1535</t>
  </si>
  <si>
    <t>F1536</t>
  </si>
  <si>
    <t>F1537</t>
  </si>
  <si>
    <t>F1538</t>
  </si>
  <si>
    <t>F1539</t>
  </si>
  <si>
    <t>F1540</t>
  </si>
  <si>
    <t>F1541</t>
  </si>
  <si>
    <t>F1542</t>
  </si>
  <si>
    <t>F1543</t>
  </si>
  <si>
    <t>F1544</t>
  </si>
  <si>
    <t>F1545</t>
  </si>
  <si>
    <t>F1546</t>
  </si>
  <si>
    <t>F1547</t>
  </si>
  <si>
    <t>F1548</t>
  </si>
  <si>
    <t>F1549</t>
  </si>
  <si>
    <t>F1550</t>
  </si>
  <si>
    <t>F1551</t>
  </si>
  <si>
    <t>F1552</t>
  </si>
  <si>
    <t>F1553</t>
  </si>
  <si>
    <t>F1554</t>
  </si>
  <si>
    <t>F1555</t>
  </si>
  <si>
    <t>F1556</t>
  </si>
  <si>
    <t>F1557</t>
  </si>
  <si>
    <t>F1558</t>
  </si>
  <si>
    <t>F1559</t>
  </si>
  <si>
    <t>F1560</t>
  </si>
  <si>
    <t>F1561</t>
  </si>
  <si>
    <t>F1562</t>
  </si>
  <si>
    <t>F1563</t>
  </si>
  <si>
    <t>F1564</t>
  </si>
  <si>
    <t>F1565</t>
  </si>
  <si>
    <t>F1566</t>
  </si>
  <si>
    <t>F1567</t>
  </si>
  <si>
    <t>F1568</t>
  </si>
  <si>
    <t>F1569</t>
  </si>
  <si>
    <t>F1570</t>
  </si>
  <si>
    <t>F1571</t>
  </si>
  <si>
    <t>F1572</t>
  </si>
  <si>
    <t>F1573</t>
  </si>
  <si>
    <t>F1574</t>
  </si>
  <si>
    <t>F1575</t>
  </si>
  <si>
    <t>F1576</t>
  </si>
  <si>
    <t>F1577</t>
  </si>
  <si>
    <t>F1578</t>
  </si>
  <si>
    <t>F1579</t>
  </si>
  <si>
    <t>F1580</t>
  </si>
  <si>
    <t>F1581</t>
  </si>
  <si>
    <t>F1582</t>
  </si>
  <si>
    <t>F1583</t>
  </si>
  <si>
    <t>F1584</t>
  </si>
  <si>
    <t>F1585</t>
  </si>
  <si>
    <t>F1586</t>
  </si>
  <si>
    <t>F1587</t>
  </si>
  <si>
    <t>F1588</t>
  </si>
  <si>
    <t>F1589</t>
  </si>
  <si>
    <t>F1590</t>
  </si>
  <si>
    <t>F1591</t>
  </si>
  <si>
    <t>F1592</t>
  </si>
  <si>
    <t>F1593</t>
  </si>
  <si>
    <t>F1594</t>
  </si>
  <si>
    <t>F1595</t>
  </si>
  <si>
    <t>F1596</t>
  </si>
  <si>
    <t>F1597</t>
  </si>
  <si>
    <t>F1598</t>
  </si>
  <si>
    <t>F1599</t>
  </si>
  <si>
    <t>F1600</t>
  </si>
  <si>
    <t>F1601</t>
  </si>
  <si>
    <t>F1602</t>
  </si>
  <si>
    <t>F1603</t>
  </si>
  <si>
    <t>F1604</t>
  </si>
  <si>
    <t>F1605</t>
  </si>
  <si>
    <t>F1606</t>
  </si>
  <si>
    <t>F1607</t>
  </si>
  <si>
    <t>F1608</t>
  </si>
  <si>
    <t>F1609</t>
  </si>
  <si>
    <t>F1610</t>
  </si>
  <si>
    <t>F1611</t>
  </si>
  <si>
    <t>F1612</t>
  </si>
  <si>
    <t>F1613</t>
  </si>
  <si>
    <t>F1614</t>
  </si>
  <si>
    <t>F1615</t>
  </si>
  <si>
    <t>F1616</t>
  </si>
  <si>
    <t>F1617</t>
  </si>
  <si>
    <t>F1618</t>
  </si>
  <si>
    <t>F1619</t>
  </si>
  <si>
    <t>F1620</t>
  </si>
  <si>
    <t>F1621</t>
  </si>
  <si>
    <t>F1622</t>
  </si>
  <si>
    <t>F1623</t>
  </si>
  <si>
    <t>F1624</t>
  </si>
  <si>
    <t>F1625</t>
  </si>
  <si>
    <t>F1626</t>
  </si>
  <si>
    <t>F1627</t>
  </si>
  <si>
    <t>F1628</t>
  </si>
  <si>
    <t>F1629</t>
  </si>
  <si>
    <t>F1630</t>
  </si>
  <si>
    <t>F1631</t>
  </si>
  <si>
    <t>F1632</t>
  </si>
  <si>
    <t>F1633</t>
  </si>
  <si>
    <t>F1634</t>
  </si>
  <si>
    <t>F1635</t>
  </si>
  <si>
    <t>F1636</t>
  </si>
  <si>
    <t>F1637</t>
  </si>
  <si>
    <t>F1638</t>
  </si>
  <si>
    <t>F1639</t>
  </si>
  <si>
    <t>F1640</t>
  </si>
  <si>
    <t>F1641</t>
  </si>
  <si>
    <t>F1642</t>
  </si>
  <si>
    <t>F1643</t>
  </si>
  <si>
    <t>F1644</t>
  </si>
  <si>
    <t>F1645</t>
  </si>
  <si>
    <t>F1646</t>
  </si>
  <si>
    <t>F1647</t>
  </si>
  <si>
    <t>F1648</t>
  </si>
  <si>
    <t>F1649</t>
  </si>
  <si>
    <t>F1650</t>
  </si>
  <si>
    <t>F1651</t>
  </si>
  <si>
    <t>F1652</t>
  </si>
  <si>
    <t>F1653</t>
  </si>
  <si>
    <t>F1654</t>
  </si>
  <si>
    <t>F1655</t>
  </si>
  <si>
    <t>F1656</t>
  </si>
  <si>
    <t>F1657</t>
  </si>
  <si>
    <t>F1658</t>
  </si>
  <si>
    <t>F1659</t>
  </si>
  <si>
    <t>F1660</t>
  </si>
  <si>
    <t>F1661</t>
  </si>
  <si>
    <t>F1662</t>
  </si>
  <si>
    <t>F1663</t>
  </si>
  <si>
    <t>F1664</t>
  </si>
  <si>
    <t>F1665</t>
  </si>
  <si>
    <t>F1666</t>
  </si>
  <si>
    <t>F1667</t>
  </si>
  <si>
    <t>F1668</t>
  </si>
  <si>
    <t>F1669</t>
  </si>
  <si>
    <t>F1670</t>
  </si>
  <si>
    <t>F1671</t>
  </si>
  <si>
    <t>F1672</t>
  </si>
  <si>
    <t>F1673</t>
  </si>
  <si>
    <t>F1674</t>
  </si>
  <si>
    <t>F1675</t>
  </si>
  <si>
    <t>F1676</t>
  </si>
  <si>
    <t>F1677</t>
  </si>
  <si>
    <t>F1678</t>
  </si>
  <si>
    <t>F1679</t>
  </si>
  <si>
    <t>F1680</t>
  </si>
  <si>
    <t>F1681</t>
  </si>
  <si>
    <t>F1682</t>
  </si>
  <si>
    <t>F1683</t>
  </si>
  <si>
    <t>F1684</t>
  </si>
  <si>
    <t>F1685</t>
  </si>
  <si>
    <t>F1686</t>
  </si>
  <si>
    <t>F1687</t>
  </si>
  <si>
    <t>F1688</t>
  </si>
  <si>
    <t>F1689</t>
  </si>
  <si>
    <t>F1690</t>
  </si>
  <si>
    <t>F1691</t>
  </si>
  <si>
    <t>F1692</t>
  </si>
  <si>
    <t>F1693</t>
  </si>
  <si>
    <t>F1694</t>
  </si>
  <si>
    <t>F1695</t>
  </si>
  <si>
    <t>F1696</t>
  </si>
  <si>
    <t>F1697</t>
  </si>
  <si>
    <t>F1698</t>
  </si>
  <si>
    <t>F1699</t>
  </si>
  <si>
    <t>F1700</t>
  </si>
  <si>
    <t>F1701</t>
  </si>
  <si>
    <t>F1702</t>
  </si>
  <si>
    <t>F1703</t>
  </si>
  <si>
    <t>F1704</t>
  </si>
  <si>
    <t>F1705</t>
  </si>
  <si>
    <t>F1706</t>
  </si>
  <si>
    <t>F1707</t>
  </si>
  <si>
    <t>F1708</t>
  </si>
  <si>
    <t>F1709</t>
  </si>
  <si>
    <t>F1710</t>
  </si>
  <si>
    <t>F1711</t>
  </si>
  <si>
    <t>F1712</t>
  </si>
  <si>
    <t>F1713</t>
  </si>
  <si>
    <t>F1714</t>
  </si>
  <si>
    <t>F1715</t>
  </si>
  <si>
    <t>F1716</t>
  </si>
  <si>
    <t>F1717</t>
  </si>
  <si>
    <t>F1718</t>
  </si>
  <si>
    <t>F1719</t>
  </si>
  <si>
    <t>F1720</t>
  </si>
  <si>
    <t>F1721</t>
  </si>
  <si>
    <t>F1722</t>
  </si>
  <si>
    <t>F1723</t>
  </si>
  <si>
    <t>F1724</t>
  </si>
  <si>
    <t>F1725</t>
  </si>
  <si>
    <t>F1726</t>
  </si>
  <si>
    <t>F1727</t>
  </si>
  <si>
    <t>F1728</t>
  </si>
  <si>
    <t>F1729</t>
  </si>
  <si>
    <t>F1730</t>
  </si>
  <si>
    <t>F1731</t>
  </si>
  <si>
    <t>F1732</t>
  </si>
  <si>
    <t>F1733</t>
  </si>
  <si>
    <t>F1734</t>
  </si>
  <si>
    <t>F1735</t>
  </si>
  <si>
    <t>F1736</t>
  </si>
  <si>
    <t>F1737</t>
  </si>
  <si>
    <t>F1738</t>
  </si>
  <si>
    <t>F1739</t>
  </si>
  <si>
    <t>F1740</t>
  </si>
  <si>
    <t>F1741</t>
  </si>
  <si>
    <t>F1742</t>
  </si>
  <si>
    <t>F1743</t>
  </si>
  <si>
    <t>F1744</t>
  </si>
  <si>
    <t>F1745</t>
  </si>
  <si>
    <t>F1746</t>
  </si>
  <si>
    <t>F1747</t>
  </si>
  <si>
    <t>F1748</t>
  </si>
  <si>
    <t>F1749</t>
  </si>
  <si>
    <t>F1750</t>
  </si>
  <si>
    <t>F1751</t>
  </si>
  <si>
    <t>F1752</t>
  </si>
  <si>
    <t>F1753</t>
  </si>
  <si>
    <t>F1754</t>
  </si>
  <si>
    <t>F1755</t>
  </si>
  <si>
    <t>F1756</t>
  </si>
  <si>
    <t>F1757</t>
  </si>
  <si>
    <t>F1758</t>
  </si>
  <si>
    <t>F1759</t>
  </si>
  <si>
    <t>F1760</t>
  </si>
  <si>
    <t>F1761</t>
  </si>
  <si>
    <t>F1762</t>
  </si>
  <si>
    <t>F1763</t>
  </si>
  <si>
    <t>F1764</t>
  </si>
  <si>
    <t>F1765</t>
  </si>
  <si>
    <t>F1766</t>
  </si>
  <si>
    <t>F1767</t>
  </si>
  <si>
    <t>F1768</t>
  </si>
  <si>
    <t>F1769</t>
  </si>
  <si>
    <t>F1770</t>
  </si>
  <si>
    <t>F1771</t>
  </si>
  <si>
    <t>F1772</t>
  </si>
  <si>
    <t>F1773</t>
  </si>
  <si>
    <t>F1774</t>
  </si>
  <si>
    <t>F1775</t>
  </si>
  <si>
    <t>F1776</t>
  </si>
  <si>
    <t>F1777</t>
  </si>
  <si>
    <t>F1778</t>
  </si>
  <si>
    <t>F1779</t>
  </si>
  <si>
    <t>F1780</t>
  </si>
  <si>
    <t>F1781</t>
  </si>
  <si>
    <t>F1782</t>
  </si>
  <si>
    <t>F1783</t>
  </si>
  <si>
    <t>F1784</t>
  </si>
  <si>
    <t>F1785</t>
  </si>
  <si>
    <t>F1786</t>
  </si>
  <si>
    <t>F1787</t>
  </si>
  <si>
    <t>F1788</t>
  </si>
  <si>
    <t>F1789</t>
  </si>
  <si>
    <t>F1790</t>
  </si>
  <si>
    <t>F1791</t>
  </si>
  <si>
    <t>F1792</t>
  </si>
  <si>
    <t>F1793</t>
  </si>
  <si>
    <t>F1794</t>
  </si>
  <si>
    <t>F1795</t>
  </si>
  <si>
    <t>F1796</t>
  </si>
  <si>
    <t>F1797</t>
  </si>
  <si>
    <t>F1798</t>
  </si>
  <si>
    <t>F1799</t>
  </si>
  <si>
    <t>F1800</t>
  </si>
  <si>
    <t>F1801</t>
  </si>
  <si>
    <t>F1802</t>
  </si>
  <si>
    <t>F1803</t>
  </si>
  <si>
    <t>F1804</t>
  </si>
  <si>
    <t>F1805</t>
  </si>
  <si>
    <t>F1806</t>
  </si>
  <si>
    <t>F1807</t>
  </si>
  <si>
    <t>F1808</t>
  </si>
  <si>
    <t>F1809</t>
  </si>
  <si>
    <t>F1810</t>
  </si>
  <si>
    <t>F1811</t>
  </si>
  <si>
    <t>F1812</t>
  </si>
  <si>
    <t>F1813</t>
  </si>
  <si>
    <t>F1814</t>
  </si>
  <si>
    <t>F1815</t>
  </si>
  <si>
    <t>F1816</t>
  </si>
  <si>
    <t>F1817</t>
  </si>
  <si>
    <t>F1818</t>
  </si>
  <si>
    <t>F1819</t>
  </si>
  <si>
    <t>F1820</t>
  </si>
  <si>
    <t>F1821</t>
  </si>
  <si>
    <t>F1822</t>
  </si>
  <si>
    <t>F1823</t>
  </si>
  <si>
    <t>F1824</t>
  </si>
  <si>
    <t>F1825</t>
  </si>
  <si>
    <t>F1826</t>
  </si>
  <si>
    <t>F1827</t>
  </si>
  <si>
    <t>F1828</t>
  </si>
  <si>
    <t>F1829</t>
  </si>
  <si>
    <t>F1830</t>
  </si>
  <si>
    <t>F1831</t>
  </si>
  <si>
    <t>F1832</t>
  </si>
  <si>
    <t>F1833</t>
  </si>
  <si>
    <t>F1834</t>
  </si>
  <si>
    <t>F1835</t>
  </si>
  <si>
    <t>F1836</t>
  </si>
  <si>
    <t>F1837</t>
  </si>
  <si>
    <t>F1838</t>
  </si>
  <si>
    <t>F1839</t>
  </si>
  <si>
    <t>F1840</t>
  </si>
  <si>
    <t>F1841</t>
  </si>
  <si>
    <t>F1842</t>
  </si>
  <si>
    <t>F1843</t>
  </si>
  <si>
    <t>F1844</t>
  </si>
  <si>
    <t>F1845</t>
  </si>
  <si>
    <t>F1846</t>
  </si>
  <si>
    <t>F1847</t>
  </si>
  <si>
    <t>F1848</t>
  </si>
  <si>
    <t>F1849</t>
  </si>
  <si>
    <t>F1850</t>
  </si>
  <si>
    <t>F1851</t>
  </si>
  <si>
    <t>F1852</t>
  </si>
  <si>
    <t>F1853</t>
  </si>
  <si>
    <t>F1854</t>
  </si>
  <si>
    <t>F1855</t>
  </si>
  <si>
    <t>F1856</t>
  </si>
  <si>
    <t>F1857</t>
  </si>
  <si>
    <t>F1858</t>
  </si>
  <si>
    <t>F1859</t>
  </si>
  <si>
    <t>F1860</t>
  </si>
  <si>
    <t>F1861</t>
  </si>
  <si>
    <t>F1862</t>
  </si>
  <si>
    <t>F1863</t>
  </si>
  <si>
    <t>F1864</t>
  </si>
  <si>
    <t>F1865</t>
  </si>
  <si>
    <t>F1866</t>
  </si>
  <si>
    <t>F1867</t>
  </si>
  <si>
    <t>F1868</t>
  </si>
  <si>
    <t>F1869</t>
  </si>
  <si>
    <t>F1870</t>
  </si>
  <si>
    <t>F1871</t>
  </si>
  <si>
    <t>F1872</t>
  </si>
  <si>
    <t>F1873</t>
  </si>
  <si>
    <t>F1874</t>
  </si>
  <si>
    <t>F1875</t>
  </si>
  <si>
    <t>F1876</t>
  </si>
  <si>
    <t>F1877</t>
  </si>
  <si>
    <t>F1878</t>
  </si>
  <si>
    <t>F1879</t>
  </si>
  <si>
    <t>F1880</t>
  </si>
  <si>
    <t>F1881</t>
  </si>
  <si>
    <t>F1882</t>
  </si>
  <si>
    <t>F1883</t>
  </si>
  <si>
    <t>F1884</t>
  </si>
  <si>
    <t>F1885</t>
  </si>
  <si>
    <t>F1886</t>
  </si>
  <si>
    <t>F1887</t>
  </si>
  <si>
    <t>F1888</t>
  </si>
  <si>
    <t>F1889</t>
  </si>
  <si>
    <t>F1890</t>
  </si>
  <si>
    <t>F1891</t>
  </si>
  <si>
    <t>F1892</t>
  </si>
  <si>
    <t>F1893</t>
  </si>
  <si>
    <t>F1894</t>
  </si>
  <si>
    <t>F1895</t>
  </si>
  <si>
    <t>F1896</t>
  </si>
  <si>
    <t>F1897</t>
  </si>
  <si>
    <t>F1898</t>
  </si>
  <si>
    <t>F1899</t>
  </si>
  <si>
    <t>F1900</t>
  </si>
  <si>
    <t>F1901</t>
  </si>
  <si>
    <t>F1902</t>
  </si>
  <si>
    <t>F1903</t>
  </si>
  <si>
    <t>F1904</t>
  </si>
  <si>
    <t>F1905</t>
  </si>
  <si>
    <t>F1906</t>
  </si>
  <si>
    <t>F1907</t>
  </si>
  <si>
    <t>F1908</t>
  </si>
  <si>
    <t>F1909</t>
  </si>
  <si>
    <t>F1910</t>
  </si>
  <si>
    <t>F1911</t>
  </si>
  <si>
    <t>F1912</t>
  </si>
  <si>
    <t>F1913</t>
  </si>
  <si>
    <t>F1914</t>
  </si>
  <si>
    <t>F1915</t>
  </si>
  <si>
    <t>F1916</t>
  </si>
  <si>
    <t>F1917</t>
  </si>
  <si>
    <t>F1918</t>
  </si>
  <si>
    <t>F1919</t>
  </si>
  <si>
    <t>F1920</t>
  </si>
  <si>
    <t>F1921</t>
  </si>
  <si>
    <t>F1922</t>
  </si>
  <si>
    <t>F1923</t>
  </si>
  <si>
    <t>F1924</t>
  </si>
  <si>
    <t>F1925</t>
  </si>
  <si>
    <t>F1926</t>
  </si>
  <si>
    <t>F1927</t>
  </si>
  <si>
    <t>F1928</t>
  </si>
  <si>
    <t>F1929</t>
  </si>
  <si>
    <t>F1930</t>
  </si>
  <si>
    <t>F1931</t>
  </si>
  <si>
    <t>F1932</t>
  </si>
  <si>
    <t>F1933</t>
  </si>
  <si>
    <t>F1934</t>
  </si>
  <si>
    <t>F1935</t>
  </si>
  <si>
    <t>F1936</t>
  </si>
  <si>
    <t>F1937</t>
  </si>
  <si>
    <t>F1938</t>
  </si>
  <si>
    <t>F1939</t>
  </si>
  <si>
    <t>F1940</t>
  </si>
  <si>
    <t>F1941</t>
  </si>
  <si>
    <t>F1942</t>
  </si>
  <si>
    <t>F1943</t>
  </si>
  <si>
    <t>F1944</t>
  </si>
  <si>
    <t>F1945</t>
  </si>
  <si>
    <t>F1946</t>
  </si>
  <si>
    <t>F1947</t>
  </si>
  <si>
    <t>F1948</t>
  </si>
  <si>
    <t>F1949</t>
  </si>
  <si>
    <t>F1950</t>
  </si>
  <si>
    <t>F1951</t>
  </si>
  <si>
    <t>F1952</t>
  </si>
  <si>
    <t>F1953</t>
  </si>
  <si>
    <t>F1954</t>
  </si>
  <si>
    <t>F1955</t>
  </si>
  <si>
    <t>F1956</t>
  </si>
  <si>
    <t>F1957</t>
  </si>
  <si>
    <t>F1958</t>
  </si>
  <si>
    <t>F1959</t>
  </si>
  <si>
    <t>F1960</t>
  </si>
  <si>
    <t>F1961</t>
  </si>
  <si>
    <t>F1962</t>
  </si>
  <si>
    <t>F1963</t>
  </si>
  <si>
    <t>F1964</t>
  </si>
  <si>
    <t>F1965</t>
  </si>
  <si>
    <t>F1966</t>
  </si>
  <si>
    <t>F1967</t>
  </si>
  <si>
    <t>F1968</t>
  </si>
  <si>
    <t>F1969</t>
  </si>
  <si>
    <t>F1970</t>
  </si>
  <si>
    <t>F1971</t>
  </si>
  <si>
    <t>F1972</t>
  </si>
  <si>
    <t>F1973</t>
  </si>
  <si>
    <t>F1974</t>
  </si>
  <si>
    <t>F1975</t>
  </si>
  <si>
    <t>F1976</t>
  </si>
  <si>
    <t>F1977</t>
  </si>
  <si>
    <t>F1978</t>
  </si>
  <si>
    <t>F1979</t>
  </si>
  <si>
    <t>F1980</t>
  </si>
  <si>
    <t>F1981</t>
  </si>
  <si>
    <t>F1982</t>
  </si>
  <si>
    <t>F1983</t>
  </si>
  <si>
    <t>F1984</t>
  </si>
  <si>
    <t>F1985</t>
  </si>
  <si>
    <t>F1986</t>
  </si>
  <si>
    <t>F1987</t>
  </si>
  <si>
    <t>F1988</t>
  </si>
  <si>
    <t>F1989</t>
  </si>
  <si>
    <t>F1990</t>
  </si>
  <si>
    <t>F1991</t>
  </si>
  <si>
    <t>F1992</t>
  </si>
  <si>
    <t>F1993</t>
  </si>
  <si>
    <t>F1994</t>
  </si>
  <si>
    <t>F1995</t>
  </si>
  <si>
    <t>F1996</t>
  </si>
  <si>
    <t>F1997</t>
  </si>
  <si>
    <t>F1998</t>
  </si>
  <si>
    <t>F1999</t>
  </si>
  <si>
    <t>Negative</t>
  </si>
  <si>
    <t>Positive</t>
  </si>
  <si>
    <t>Neutral</t>
  </si>
  <si>
    <t>Could be better</t>
  </si>
  <si>
    <t>Great product!</t>
  </si>
  <si>
    <t>Ideal_Stock</t>
  </si>
  <si>
    <t>Milk</t>
  </si>
  <si>
    <t>Coffee Beans</t>
  </si>
  <si>
    <t>Sugar</t>
  </si>
  <si>
    <t>Lemon</t>
  </si>
  <si>
    <t>Iced Tea Bags</t>
  </si>
  <si>
    <t>Row Labels</t>
  </si>
  <si>
    <t>Grand Total</t>
  </si>
  <si>
    <t>Sum of Total_Sale</t>
  </si>
  <si>
    <t>18-28</t>
  </si>
  <si>
    <t>29-39</t>
  </si>
  <si>
    <t>40-50</t>
  </si>
  <si>
    <t>51-61</t>
  </si>
  <si>
    <t>62-Above</t>
  </si>
  <si>
    <t>Age Group</t>
  </si>
  <si>
    <t>Sum of Sales_Achieved</t>
  </si>
  <si>
    <t>Count of Customer_ID</t>
  </si>
  <si>
    <t>Highlight</t>
  </si>
  <si>
    <t>Performance</t>
  </si>
  <si>
    <t>Sum of Performance</t>
  </si>
  <si>
    <t>Average of Sales_Target</t>
  </si>
  <si>
    <t>Sum of Quantity</t>
  </si>
  <si>
    <t>Sum of Total Sales</t>
  </si>
  <si>
    <t>Total no of customers</t>
  </si>
  <si>
    <t>Total no of employees</t>
  </si>
  <si>
    <t>Count of Quantity</t>
  </si>
  <si>
    <t>Most preferred item</t>
  </si>
  <si>
    <t xml:space="preserve">Cappuccino </t>
  </si>
  <si>
    <t>Count of Employee_ID</t>
  </si>
  <si>
    <t>Count of Rating</t>
  </si>
  <si>
    <t>Feedback</t>
  </si>
  <si>
    <t>Average of Rating</t>
  </si>
  <si>
    <t>Average Rating</t>
  </si>
  <si>
    <t>Above</t>
  </si>
  <si>
    <t>Below</t>
  </si>
  <si>
    <t>Employees</t>
  </si>
  <si>
    <t>2024</t>
  </si>
  <si>
    <t>2025</t>
  </si>
  <si>
    <t>2026</t>
  </si>
  <si>
    <t>Sales Date</t>
  </si>
  <si>
    <t>Above Average</t>
  </si>
  <si>
    <t>Below Average</t>
  </si>
  <si>
    <t>Qtr1</t>
  </si>
  <si>
    <t>Jan</t>
  </si>
  <si>
    <t>Feb</t>
  </si>
  <si>
    <t>Mar</t>
  </si>
  <si>
    <t>Qtr2</t>
  </si>
  <si>
    <t>Apr</t>
  </si>
  <si>
    <t>May</t>
  </si>
  <si>
    <t>Jun</t>
  </si>
  <si>
    <t>Qtr3</t>
  </si>
  <si>
    <t>Jul</t>
  </si>
  <si>
    <t>Aug</t>
  </si>
  <si>
    <t>Sep</t>
  </si>
  <si>
    <t>Qtr4</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</si>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</sst>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 #,##0_);_(* \(#,##0\);_(* &quot;-&quot;??_);_(@_)"/>
  </numFmts>
  <fonts count="5" x14ac:knownFonts="1">
    <font>
      <sz val="11"/>
      <color theme="1"/>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sz val="8"/>
      <color rgb="FF000000"/>
      <name val="Segoe UI"/>
      <family val="2"/>
    </font>
  </fonts>
  <fills count="9">
    <fill>
      <patternFill patternType="none"/>
    </fill>
    <fill>
      <patternFill patternType="gray125"/>
    </fill>
    <fill>
      <patternFill patternType="solid">
        <fgColor rgb="FF00B050"/>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rgb="FFFFFF00"/>
        <bgColor indexed="64"/>
      </patternFill>
    </fill>
    <fill>
      <patternFill patternType="solid">
        <fgColor theme="7" tint="0.79998168889431442"/>
        <bgColor indexed="64"/>
      </patternFill>
    </fill>
  </fills>
  <borders count="1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indexed="65"/>
      </left>
      <right/>
      <top style="thin">
        <color indexed="65"/>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3">
    <xf numFmtId="0" fontId="0" fillId="0" borderId="0"/>
    <xf numFmtId="43" fontId="3" fillId="0" borderId="0" applyFont="0" applyFill="0" applyBorder="0" applyAlignment="0" applyProtection="0"/>
    <xf numFmtId="44" fontId="3" fillId="0" borderId="0" applyFont="0" applyFill="0" applyBorder="0" applyAlignment="0" applyProtection="0"/>
  </cellStyleXfs>
  <cellXfs count="59">
    <xf numFmtId="0" fontId="0" fillId="0" borderId="0" xfId="0"/>
    <xf numFmtId="14" fontId="0" fillId="0" borderId="0" xfId="0" applyNumberFormat="1"/>
    <xf numFmtId="0" fontId="0" fillId="0" borderId="1" xfId="0" applyBorder="1"/>
    <xf numFmtId="14" fontId="0" fillId="0" borderId="1" xfId="0" applyNumberFormat="1" applyBorder="1"/>
    <xf numFmtId="44" fontId="0" fillId="0" borderId="1" xfId="2" applyFont="1" applyBorder="1"/>
    <xf numFmtId="44" fontId="0" fillId="0" borderId="0" xfId="2" applyFont="1"/>
    <xf numFmtId="0" fontId="0" fillId="0" borderId="2" xfId="0" applyBorder="1"/>
    <xf numFmtId="44" fontId="0" fillId="0" borderId="3" xfId="2" applyFont="1" applyBorder="1"/>
    <xf numFmtId="0" fontId="2" fillId="2" borderId="4" xfId="0" applyFont="1" applyFill="1" applyBorder="1" applyAlignment="1">
      <alignment horizontal="center" vertical="top"/>
    </xf>
    <xf numFmtId="0" fontId="2" fillId="2" borderId="5" xfId="0" applyFont="1" applyFill="1" applyBorder="1" applyAlignment="1">
      <alignment horizontal="center" vertical="top"/>
    </xf>
    <xf numFmtId="44" fontId="2" fillId="2" borderId="5" xfId="2" applyFont="1" applyFill="1" applyBorder="1" applyAlignment="1">
      <alignment horizontal="center" vertical="top"/>
    </xf>
    <xf numFmtId="14" fontId="2" fillId="2" borderId="5" xfId="0" applyNumberFormat="1" applyFont="1" applyFill="1" applyBorder="1" applyAlignment="1">
      <alignment horizontal="center" vertical="top"/>
    </xf>
    <xf numFmtId="44" fontId="2" fillId="2" borderId="6" xfId="2" applyFont="1" applyFill="1" applyBorder="1" applyAlignment="1">
      <alignment horizontal="center" vertical="top"/>
    </xf>
    <xf numFmtId="0" fontId="0" fillId="0" borderId="7" xfId="0" applyBorder="1"/>
    <xf numFmtId="0" fontId="0" fillId="0" borderId="8" xfId="0" applyBorder="1"/>
    <xf numFmtId="44" fontId="0" fillId="0" borderId="8" xfId="2" applyFont="1" applyBorder="1"/>
    <xf numFmtId="14" fontId="0" fillId="0" borderId="8" xfId="0" applyNumberFormat="1" applyBorder="1"/>
    <xf numFmtId="44" fontId="0" fillId="0" borderId="9" xfId="2" applyFont="1" applyBorder="1"/>
    <xf numFmtId="0" fontId="0" fillId="0" borderId="9" xfId="0" applyBorder="1"/>
    <xf numFmtId="0" fontId="0" fillId="0" borderId="3" xfId="0" applyBorder="1"/>
    <xf numFmtId="0" fontId="1" fillId="3" borderId="4" xfId="0" applyFont="1" applyFill="1" applyBorder="1" applyAlignment="1">
      <alignment horizontal="center" vertical="top"/>
    </xf>
    <xf numFmtId="0" fontId="1" fillId="3" borderId="5" xfId="0" applyFont="1" applyFill="1" applyBorder="1" applyAlignment="1">
      <alignment horizontal="center" vertical="top"/>
    </xf>
    <xf numFmtId="0" fontId="1" fillId="3" borderId="6" xfId="0" applyFont="1" applyFill="1" applyBorder="1" applyAlignment="1">
      <alignment horizontal="center" vertical="top"/>
    </xf>
    <xf numFmtId="164" fontId="0" fillId="0" borderId="1" xfId="1" applyNumberFormat="1" applyFont="1" applyBorder="1"/>
    <xf numFmtId="164" fontId="0" fillId="0" borderId="3" xfId="1" applyNumberFormat="1" applyFont="1" applyBorder="1"/>
    <xf numFmtId="0" fontId="2" fillId="4" borderId="4" xfId="0" applyFont="1" applyFill="1" applyBorder="1" applyAlignment="1">
      <alignment horizontal="center" vertical="top"/>
    </xf>
    <xf numFmtId="0" fontId="2" fillId="4" borderId="5" xfId="0" applyFont="1" applyFill="1" applyBorder="1" applyAlignment="1">
      <alignment horizontal="center" vertical="top"/>
    </xf>
    <xf numFmtId="0" fontId="2" fillId="4" borderId="6" xfId="0" applyFont="1" applyFill="1" applyBorder="1" applyAlignment="1">
      <alignment horizontal="center" vertical="top"/>
    </xf>
    <xf numFmtId="164" fontId="0" fillId="0" borderId="8" xfId="1" applyNumberFormat="1" applyFont="1" applyBorder="1"/>
    <xf numFmtId="164" fontId="0" fillId="0" borderId="9" xfId="1" applyNumberFormat="1" applyFont="1" applyBorder="1"/>
    <xf numFmtId="0" fontId="1" fillId="5" borderId="4" xfId="0" applyFont="1" applyFill="1" applyBorder="1" applyAlignment="1">
      <alignment horizontal="center" vertical="top"/>
    </xf>
    <xf numFmtId="0" fontId="1" fillId="5" borderId="5" xfId="0" applyFont="1" applyFill="1" applyBorder="1" applyAlignment="1">
      <alignment horizontal="center" vertical="top"/>
    </xf>
    <xf numFmtId="0" fontId="1" fillId="5" borderId="6" xfId="0" applyFont="1" applyFill="1" applyBorder="1" applyAlignment="1">
      <alignment horizontal="center" vertical="top"/>
    </xf>
    <xf numFmtId="0" fontId="1" fillId="6" borderId="4" xfId="0" applyFont="1" applyFill="1" applyBorder="1" applyAlignment="1">
      <alignment horizontal="center" vertical="top"/>
    </xf>
    <xf numFmtId="0" fontId="1" fillId="6" borderId="5" xfId="0" applyFont="1" applyFill="1" applyBorder="1" applyAlignment="1">
      <alignment horizontal="center" vertical="top"/>
    </xf>
    <xf numFmtId="0" fontId="1" fillId="6" borderId="6" xfId="0" applyFont="1" applyFill="1" applyBorder="1" applyAlignment="1">
      <alignment horizontal="center" vertical="top"/>
    </xf>
    <xf numFmtId="0" fontId="2" fillId="2" borderId="5" xfId="0" applyFont="1" applyFill="1" applyBorder="1" applyAlignment="1">
      <alignment horizontal="right" vertical="top"/>
    </xf>
    <xf numFmtId="0" fontId="0" fillId="0" borderId="0" xfId="0" applyAlignment="1">
      <alignment horizontal="right"/>
    </xf>
    <xf numFmtId="0" fontId="0" fillId="0" borderId="0" xfId="0" pivotButton="1"/>
    <xf numFmtId="0" fontId="0" fillId="0" borderId="0" xfId="0" applyAlignment="1">
      <alignment horizontal="left"/>
    </xf>
    <xf numFmtId="44" fontId="0" fillId="0" borderId="0" xfId="0" applyNumberFormat="1"/>
    <xf numFmtId="43" fontId="0" fillId="0" borderId="0" xfId="1" applyFont="1"/>
    <xf numFmtId="0" fontId="0" fillId="7" borderId="0" xfId="0" applyFill="1"/>
    <xf numFmtId="164" fontId="0" fillId="0" borderId="5" xfId="0" applyNumberFormat="1" applyBorder="1"/>
    <xf numFmtId="164" fontId="0" fillId="0" borderId="1" xfId="0" applyNumberFormat="1" applyBorder="1"/>
    <xf numFmtId="164" fontId="0" fillId="0" borderId="8" xfId="0" applyNumberFormat="1" applyBorder="1"/>
    <xf numFmtId="164" fontId="0" fillId="0" borderId="0" xfId="0" applyNumberFormat="1"/>
    <xf numFmtId="0" fontId="0" fillId="8" borderId="0" xfId="0" applyFill="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Alignment="1">
      <alignment horizontal="left" indent="1"/>
    </xf>
    <xf numFmtId="14" fontId="0" fillId="0" borderId="0" xfId="0" applyNumberFormat="1" applyAlignment="1">
      <alignment horizontal="left" indent="2"/>
    </xf>
  </cellXfs>
  <cellStyles count="3">
    <cellStyle name="Comma" xfId="1" builtinId="3"/>
    <cellStyle name="Currency" xfId="2" builtinId="4"/>
    <cellStyle name="Normal" xfId="0" builtinId="0"/>
  </cellStyles>
  <dxfs count="102">
    <dxf>
      <numFmt numFmtId="34" formatCode="_(&quot;$&quot;* #,##0.00_);_(&quot;$&quot;* \(#,##0.00\);_(&quot;$&quot;* &quot;-&quot;??_);_(@_)"/>
    </dxf>
    <dxf>
      <numFmt numFmtId="34" formatCode="_(&quot;$&quot;* #,##0.00_);_(&quot;$&quot;* \(#,##0.00\);_(&quot;$&quot;* &quot;-&quot;??_);_(@_)"/>
    </dxf>
    <dxf>
      <numFmt numFmtId="0" formatCode="General"/>
    </dxf>
    <dxf>
      <numFmt numFmtId="19" formatCode="m/d/yyyy"/>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alignment horizontal="right" textRotation="0" wrapText="0" indent="0" justifyLastLine="0" shrinkToFit="0" readingOrder="0"/>
    </dxf>
    <dxf>
      <font>
        <b val="0"/>
        <i val="0"/>
        <strike val="0"/>
        <condense val="0"/>
        <extend val="0"/>
        <outline val="0"/>
        <shadow val="0"/>
        <u val="none"/>
        <vertAlign val="baseline"/>
        <sz val="11"/>
        <color theme="1"/>
        <name val="Calibri"/>
        <family val="2"/>
        <scheme val="minor"/>
      </font>
      <border diagonalUp="0" diagonalDown="0">
        <left style="thin">
          <color auto="1"/>
        </left>
        <right/>
        <top style="thin">
          <color auto="1"/>
        </top>
        <bottom style="thin">
          <color auto="1"/>
        </bottom>
        <vertical/>
        <horizontal/>
      </border>
    </dxf>
    <dxf>
      <numFmt numFmtId="19" formatCode="m/d/yyyy"/>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0"/>
        <name val="Calibri"/>
        <family val="2"/>
        <scheme val="minor"/>
      </font>
      <fill>
        <patternFill patternType="solid">
          <fgColor indexed="64"/>
          <bgColor rgb="FF00B050"/>
        </patternFill>
      </fill>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19" formatCode="m/d/yyyy"/>
    </dxf>
    <dxf>
      <numFmt numFmtId="0" formatCode="General"/>
    </dxf>
    <dxf>
      <numFmt numFmtId="0" formatCode="General"/>
    </dxf>
    <dxf>
      <numFmt numFmtId="0" formatCode="General"/>
      <alignment horizontal="right" textRotation="0" wrapText="0" indent="0" justifyLastLine="0" shrinkToFit="0" readingOrder="0"/>
    </dxf>
    <dxf>
      <font>
        <b val="0"/>
        <i val="0"/>
        <strike val="0"/>
        <condense val="0"/>
        <extend val="0"/>
        <outline val="0"/>
        <shadow val="0"/>
        <u val="none"/>
        <vertAlign val="baseline"/>
        <sz val="11"/>
        <color theme="1"/>
        <name val="Calibri"/>
        <family val="2"/>
        <scheme val="minor"/>
      </font>
      <border diagonalUp="0" diagonalDown="0">
        <left style="thin">
          <color auto="1"/>
        </left>
        <right/>
        <top style="thin">
          <color auto="1"/>
        </top>
        <bottom style="thin">
          <color auto="1"/>
        </bottom>
        <vertical/>
        <horizontal/>
      </border>
    </dxf>
    <dxf>
      <numFmt numFmtId="19" formatCode="m/d/yyyy"/>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0"/>
        <name val="Calibri"/>
        <family val="2"/>
        <scheme val="minor"/>
      </font>
      <fill>
        <patternFill patternType="solid">
          <fgColor indexed="64"/>
          <bgColor rgb="FF00B050"/>
        </patternFill>
      </fill>
      <alignment horizontal="center" vertical="top"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theme="2" tint="-0.249977111117893"/>
        </patternFill>
      </fill>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theme="9" tint="0.39997558519241921"/>
        </patternFill>
      </fill>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164" formatCode="_(* #,##0_);_(* \(#,##0\);_(* &quot;-&quot;??_);_(@_)"/>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64" formatCode="_(* #,##0_);_(* \(#,##0\);_(* &quot;-&quot;??_);_(@_)"/>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64" formatCode="_(* #,##0_);_(* \(#,##0\);_(* &quot;-&quot;??_);_(@_)"/>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0"/>
        <name val="Calibri"/>
        <family val="2"/>
        <scheme val="minor"/>
      </font>
      <fill>
        <patternFill patternType="solid">
          <fgColor indexed="64"/>
          <bgColor theme="7" tint="-0.249977111117893"/>
        </patternFill>
      </fill>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164" formatCode="_(* #,##0_);_(* \(#,##0\);_(* &quot;-&quot;??_);_(@_)"/>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64" formatCode="_(* #,##0_);_(* \(#,##0\);_(* &quot;-&quot;??_);_(@_)"/>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164" formatCode="_(* #,##0_);_(* \(#,##0\);_(* &quot;-&quot;??_);_(@_)"/>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0"/>
        <name val="Calibri"/>
        <family val="2"/>
        <scheme val="minor"/>
      </font>
      <fill>
        <patternFill patternType="solid">
          <fgColor indexed="64"/>
          <bgColor theme="7" tint="-0.249977111117893"/>
        </patternFill>
      </fill>
      <alignment horizontal="center" vertical="top"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alignment horizontal="right" textRotation="0" wrapText="0" indent="0" justifyLastLine="0" shrinkToFit="0" readingOrder="0"/>
    </dxf>
    <dxf>
      <font>
        <b val="0"/>
        <i val="0"/>
        <strike val="0"/>
        <condense val="0"/>
        <extend val="0"/>
        <outline val="0"/>
        <shadow val="0"/>
        <u val="none"/>
        <vertAlign val="baseline"/>
        <sz val="11"/>
        <color theme="1"/>
        <name val="Calibri"/>
        <family val="2"/>
        <scheme val="minor"/>
      </font>
      <border diagonalUp="0" diagonalDown="0">
        <left style="thin">
          <color auto="1"/>
        </left>
        <right/>
        <top style="thin">
          <color auto="1"/>
        </top>
        <bottom style="thin">
          <color auto="1"/>
        </bottom>
        <vertical/>
        <horizontal/>
      </border>
    </dxf>
    <dxf>
      <numFmt numFmtId="19" formatCode="m/d/yyyy"/>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0"/>
        <name val="Calibri"/>
        <family val="2"/>
        <scheme val="minor"/>
      </font>
      <fill>
        <patternFill patternType="solid">
          <fgColor indexed="64"/>
          <bgColor rgb="FF00B050"/>
        </patternFill>
      </fill>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Most selling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Pivot!$D$3:$D$8</c:f>
              <c:strCache>
                <c:ptCount val="6"/>
                <c:pt idx="0">
                  <c:v>Cappuccino</c:v>
                </c:pt>
                <c:pt idx="1">
                  <c:v>Croissant</c:v>
                </c:pt>
                <c:pt idx="2">
                  <c:v>Iced Tea</c:v>
                </c:pt>
                <c:pt idx="3">
                  <c:v>Latte</c:v>
                </c:pt>
                <c:pt idx="4">
                  <c:v>Muffin</c:v>
                </c:pt>
                <c:pt idx="5">
                  <c:v>Sandwich</c:v>
                </c:pt>
              </c:strCache>
            </c:strRef>
          </c:cat>
          <c:val>
            <c:numRef>
              <c:f>Pivot!$E$3:$E$8</c:f>
              <c:numCache>
                <c:formatCode>_("$"* #,##0.00_);_("$"* \(#,##0.00\);_("$"* "-"??_);_(@_)</c:formatCode>
                <c:ptCount val="6"/>
                <c:pt idx="0">
                  <c:v>1719.8000000000004</c:v>
                </c:pt>
                <c:pt idx="1">
                  <c:v>1316.67</c:v>
                </c:pt>
                <c:pt idx="2">
                  <c:v>1455.680000000001</c:v>
                </c:pt>
                <c:pt idx="3">
                  <c:v>1358.2299999999998</c:v>
                </c:pt>
                <c:pt idx="4">
                  <c:v>1495.5400000000009</c:v>
                </c:pt>
                <c:pt idx="5">
                  <c:v>1212.2399999999993</c:v>
                </c:pt>
              </c:numCache>
            </c:numRef>
          </c:val>
          <c:extLst>
            <c:ext xmlns:c16="http://schemas.microsoft.com/office/drawing/2014/chart" uri="{C3380CC4-5D6E-409C-BE32-E72D297353CC}">
              <c16:uniqueId val="{00000000-BD7D-45A2-885D-13604A264154}"/>
            </c:ext>
          </c:extLst>
        </c:ser>
        <c:ser>
          <c:idx val="1"/>
          <c:order val="1"/>
          <c:spPr>
            <a:solidFill>
              <a:schemeClr val="accent2"/>
            </a:solidFill>
            <a:ln>
              <a:noFill/>
            </a:ln>
            <a:effectLst/>
          </c:spPr>
          <c:invertIfNegative val="0"/>
          <c:dLbls>
            <c:delete val="1"/>
          </c:dLbls>
          <c:cat>
            <c:strRef>
              <c:f>Pivot!$D$3:$D$8</c:f>
              <c:strCache>
                <c:ptCount val="6"/>
                <c:pt idx="0">
                  <c:v>Cappuccino</c:v>
                </c:pt>
                <c:pt idx="1">
                  <c:v>Croissant</c:v>
                </c:pt>
                <c:pt idx="2">
                  <c:v>Iced Tea</c:v>
                </c:pt>
                <c:pt idx="3">
                  <c:v>Latte</c:v>
                </c:pt>
                <c:pt idx="4">
                  <c:v>Muffin</c:v>
                </c:pt>
                <c:pt idx="5">
                  <c:v>Sandwich</c:v>
                </c:pt>
              </c:strCache>
            </c:strRef>
          </c:cat>
          <c:val>
            <c:numRef>
              <c:f>Pivot!$F$3:$F$8</c:f>
              <c:numCache>
                <c:formatCode>General</c:formatCode>
                <c:ptCount val="6"/>
                <c:pt idx="0">
                  <c:v>1719.8000000000004</c:v>
                </c:pt>
                <c:pt idx="1">
                  <c:v>0</c:v>
                </c:pt>
                <c:pt idx="2">
                  <c:v>0</c:v>
                </c:pt>
                <c:pt idx="3">
                  <c:v>0</c:v>
                </c:pt>
                <c:pt idx="4" formatCode="_(* #,##0.00_);_(* \(#,##0.00\);_(* &quot;-&quot;??_);_(@_)">
                  <c:v>0</c:v>
                </c:pt>
                <c:pt idx="5">
                  <c:v>0</c:v>
                </c:pt>
              </c:numCache>
            </c:numRef>
          </c:val>
          <c:extLst>
            <c:ext xmlns:c16="http://schemas.microsoft.com/office/drawing/2014/chart" uri="{C3380CC4-5D6E-409C-BE32-E72D297353CC}">
              <c16:uniqueId val="{00000001-BD7D-45A2-885D-13604A264154}"/>
            </c:ext>
          </c:extLst>
        </c:ser>
        <c:dLbls>
          <c:dLblPos val="outEnd"/>
          <c:showLegendKey val="0"/>
          <c:showVal val="1"/>
          <c:showCatName val="0"/>
          <c:showSerName val="0"/>
          <c:showPercent val="0"/>
          <c:showBubbleSize val="0"/>
        </c:dLbls>
        <c:gapWidth val="219"/>
        <c:overlap val="100"/>
        <c:axId val="381932024"/>
        <c:axId val="381931664"/>
      </c:barChart>
      <c:catAx>
        <c:axId val="381932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931664"/>
        <c:crosses val="autoZero"/>
        <c:auto val="1"/>
        <c:lblAlgn val="ctr"/>
        <c:lblOffset val="100"/>
        <c:noMultiLvlLbl val="0"/>
      </c:catAx>
      <c:valAx>
        <c:axId val="381931664"/>
        <c:scaling>
          <c:orientation val="minMax"/>
        </c:scaling>
        <c:delete val="1"/>
        <c:axPos val="l"/>
        <c:numFmt formatCode="_(&quot;$&quot;* #,##0.00_);_(&quot;$&quot;* \(#,##0.00\);_(&quot;$&quot;* &quot;-&quot;??_);_(@_)" sourceLinked="1"/>
        <c:majorTickMark val="none"/>
        <c:minorTickMark val="none"/>
        <c:tickLblPos val="nextTo"/>
        <c:crossAx val="3819320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Age and Gender Distribution</a:t>
            </a:r>
          </a:p>
          <a:p>
            <a:pPr>
              <a:defRPr/>
            </a:pP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Pivot!$D$19:$D$23</c:f>
              <c:strCache>
                <c:ptCount val="5"/>
                <c:pt idx="0">
                  <c:v>18-28</c:v>
                </c:pt>
                <c:pt idx="1">
                  <c:v>29-39</c:v>
                </c:pt>
                <c:pt idx="2">
                  <c:v>40-50</c:v>
                </c:pt>
                <c:pt idx="3">
                  <c:v>51-61</c:v>
                </c:pt>
                <c:pt idx="4">
                  <c:v>62-Above</c:v>
                </c:pt>
              </c:strCache>
            </c:strRef>
          </c:cat>
          <c:val>
            <c:numRef>
              <c:f>Pivot!$E$19:$E$23</c:f>
              <c:numCache>
                <c:formatCode>_("$"* #,##0.00_);_("$"* \(#,##0.00\);_("$"* "-"??_);_(@_)</c:formatCode>
                <c:ptCount val="5"/>
                <c:pt idx="0">
                  <c:v>2052.9</c:v>
                </c:pt>
                <c:pt idx="1">
                  <c:v>1991.9300000000005</c:v>
                </c:pt>
                <c:pt idx="2">
                  <c:v>1687.6900000000014</c:v>
                </c:pt>
                <c:pt idx="3">
                  <c:v>2158.9099999999985</c:v>
                </c:pt>
                <c:pt idx="4">
                  <c:v>666.72999999999979</c:v>
                </c:pt>
              </c:numCache>
            </c:numRef>
          </c:val>
          <c:extLst>
            <c:ext xmlns:c16="http://schemas.microsoft.com/office/drawing/2014/chart" uri="{C3380CC4-5D6E-409C-BE32-E72D297353CC}">
              <c16:uniqueId val="{00000000-37EC-4792-886F-9B3CF7811FF9}"/>
            </c:ext>
          </c:extLst>
        </c:ser>
        <c:ser>
          <c:idx val="1"/>
          <c:order val="1"/>
          <c:spPr>
            <a:solidFill>
              <a:schemeClr val="accent2"/>
            </a:solidFill>
            <a:ln>
              <a:noFill/>
            </a:ln>
            <a:effectLst/>
          </c:spPr>
          <c:invertIfNegative val="0"/>
          <c:cat>
            <c:strRef>
              <c:f>Pivot!$D$19:$D$23</c:f>
              <c:strCache>
                <c:ptCount val="5"/>
                <c:pt idx="0">
                  <c:v>18-28</c:v>
                </c:pt>
                <c:pt idx="1">
                  <c:v>29-39</c:v>
                </c:pt>
                <c:pt idx="2">
                  <c:v>40-50</c:v>
                </c:pt>
                <c:pt idx="3">
                  <c:v>51-61</c:v>
                </c:pt>
                <c:pt idx="4">
                  <c:v>62-Above</c:v>
                </c:pt>
              </c:strCache>
            </c:strRef>
          </c:cat>
          <c:val>
            <c:numRef>
              <c:f>Pivot!$F$19:$F$23</c:f>
              <c:numCache>
                <c:formatCode>General</c:formatCode>
                <c:ptCount val="5"/>
                <c:pt idx="0" formatCode="_(&quot;$&quot;* #,##0.00_);_(&quot;$&quot;* \(#,##0.00\);_(&quot;$&quot;* &quot;-&quot;??_);_(@_)">
                  <c:v>0</c:v>
                </c:pt>
                <c:pt idx="1">
                  <c:v>0</c:v>
                </c:pt>
                <c:pt idx="2">
                  <c:v>0</c:v>
                </c:pt>
                <c:pt idx="3" formatCode="_(&quot;$&quot;* #,##0.00_);_(&quot;$&quot;* \(#,##0.00\);_(&quot;$&quot;* &quot;-&quot;??_);_(@_)">
                  <c:v>2158.9099999999985</c:v>
                </c:pt>
                <c:pt idx="4">
                  <c:v>0</c:v>
                </c:pt>
              </c:numCache>
            </c:numRef>
          </c:val>
          <c:extLst>
            <c:ext xmlns:c16="http://schemas.microsoft.com/office/drawing/2014/chart" uri="{C3380CC4-5D6E-409C-BE32-E72D297353CC}">
              <c16:uniqueId val="{00000001-37EC-4792-886F-9B3CF7811FF9}"/>
            </c:ext>
          </c:extLst>
        </c:ser>
        <c:dLbls>
          <c:showLegendKey val="0"/>
          <c:showVal val="0"/>
          <c:showCatName val="0"/>
          <c:showSerName val="0"/>
          <c:showPercent val="0"/>
          <c:showBubbleSize val="0"/>
        </c:dLbls>
        <c:gapWidth val="182"/>
        <c:overlap val="100"/>
        <c:axId val="381992144"/>
        <c:axId val="381986744"/>
      </c:barChart>
      <c:catAx>
        <c:axId val="381992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986744"/>
        <c:crosses val="autoZero"/>
        <c:auto val="1"/>
        <c:lblAlgn val="ctr"/>
        <c:lblOffset val="100"/>
        <c:noMultiLvlLbl val="0"/>
      </c:catAx>
      <c:valAx>
        <c:axId val="381986744"/>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992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Stock Management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Pivot!$D$35:$D$44</c:f>
              <c:strCache>
                <c:ptCount val="10"/>
                <c:pt idx="0">
                  <c:v>Sandwich Bread</c:v>
                </c:pt>
                <c:pt idx="1">
                  <c:v>Sugar</c:v>
                </c:pt>
                <c:pt idx="2">
                  <c:v>Coffee Beans</c:v>
                </c:pt>
                <c:pt idx="3">
                  <c:v>Lemon</c:v>
                </c:pt>
                <c:pt idx="4">
                  <c:v>Juice Concentrate</c:v>
                </c:pt>
                <c:pt idx="5">
                  <c:v>Tea Bags</c:v>
                </c:pt>
                <c:pt idx="6">
                  <c:v>Muffin Mix</c:v>
                </c:pt>
                <c:pt idx="7">
                  <c:v>Croissant Dough</c:v>
                </c:pt>
                <c:pt idx="8">
                  <c:v>Iced Tea Bags</c:v>
                </c:pt>
                <c:pt idx="9">
                  <c:v>Milk</c:v>
                </c:pt>
              </c:strCache>
            </c:strRef>
          </c:cat>
          <c:val>
            <c:numRef>
              <c:f>Pivot!$E$35:$E$44</c:f>
              <c:numCache>
                <c:formatCode>General</c:formatCode>
                <c:ptCount val="10"/>
                <c:pt idx="0">
                  <c:v>-45</c:v>
                </c:pt>
                <c:pt idx="1">
                  <c:v>-35</c:v>
                </c:pt>
                <c:pt idx="2">
                  <c:v>-27</c:v>
                </c:pt>
                <c:pt idx="3">
                  <c:v>-13</c:v>
                </c:pt>
                <c:pt idx="4">
                  <c:v>0</c:v>
                </c:pt>
                <c:pt idx="5">
                  <c:v>31</c:v>
                </c:pt>
                <c:pt idx="6">
                  <c:v>66</c:v>
                </c:pt>
                <c:pt idx="7">
                  <c:v>74</c:v>
                </c:pt>
                <c:pt idx="8">
                  <c:v>74</c:v>
                </c:pt>
                <c:pt idx="9">
                  <c:v>79</c:v>
                </c:pt>
              </c:numCache>
            </c:numRef>
          </c:val>
          <c:extLst>
            <c:ext xmlns:c16="http://schemas.microsoft.com/office/drawing/2014/chart" uri="{C3380CC4-5D6E-409C-BE32-E72D297353CC}">
              <c16:uniqueId val="{00000000-EB53-4FED-8B54-72D63043B8A8}"/>
            </c:ext>
          </c:extLst>
        </c:ser>
        <c:ser>
          <c:idx val="1"/>
          <c:order val="1"/>
          <c:spPr>
            <a:solidFill>
              <a:schemeClr val="accent2"/>
            </a:solidFill>
            <a:ln>
              <a:noFill/>
            </a:ln>
            <a:effectLst/>
          </c:spPr>
          <c:invertIfNegative val="0"/>
          <c:dLbls>
            <c:delete val="1"/>
          </c:dLbls>
          <c:cat>
            <c:strRef>
              <c:f>Pivot!$D$35:$D$44</c:f>
              <c:strCache>
                <c:ptCount val="10"/>
                <c:pt idx="0">
                  <c:v>Sandwich Bread</c:v>
                </c:pt>
                <c:pt idx="1">
                  <c:v>Sugar</c:v>
                </c:pt>
                <c:pt idx="2">
                  <c:v>Coffee Beans</c:v>
                </c:pt>
                <c:pt idx="3">
                  <c:v>Lemon</c:v>
                </c:pt>
                <c:pt idx="4">
                  <c:v>Juice Concentrate</c:v>
                </c:pt>
                <c:pt idx="5">
                  <c:v>Tea Bags</c:v>
                </c:pt>
                <c:pt idx="6">
                  <c:v>Muffin Mix</c:v>
                </c:pt>
                <c:pt idx="7">
                  <c:v>Croissant Dough</c:v>
                </c:pt>
                <c:pt idx="8">
                  <c:v>Iced Tea Bags</c:v>
                </c:pt>
                <c:pt idx="9">
                  <c:v>Milk</c:v>
                </c:pt>
              </c:strCache>
            </c:strRef>
          </c:cat>
          <c:val>
            <c:numRef>
              <c:f>Pivot!$F$35:$F$44</c:f>
              <c:numCache>
                <c:formatCode>General</c:formatCode>
                <c:ptCount val="10"/>
                <c:pt idx="0">
                  <c:v>-45</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EB53-4FED-8B54-72D63043B8A8}"/>
            </c:ext>
          </c:extLst>
        </c:ser>
        <c:dLbls>
          <c:dLblPos val="outEnd"/>
          <c:showLegendKey val="0"/>
          <c:showVal val="1"/>
          <c:showCatName val="0"/>
          <c:showSerName val="0"/>
          <c:showPercent val="0"/>
          <c:showBubbleSize val="0"/>
        </c:dLbls>
        <c:gapWidth val="219"/>
        <c:overlap val="100"/>
        <c:axId val="759537184"/>
        <c:axId val="759536824"/>
      </c:barChart>
      <c:catAx>
        <c:axId val="759537184"/>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759536824"/>
        <c:crosses val="autoZero"/>
        <c:auto val="1"/>
        <c:lblAlgn val="ctr"/>
        <c:lblOffset val="100"/>
        <c:noMultiLvlLbl val="0"/>
      </c:catAx>
      <c:valAx>
        <c:axId val="759536824"/>
        <c:scaling>
          <c:orientation val="minMax"/>
        </c:scaling>
        <c:delete val="1"/>
        <c:axPos val="l"/>
        <c:numFmt formatCode="General" sourceLinked="1"/>
        <c:majorTickMark val="none"/>
        <c:minorTickMark val="none"/>
        <c:tickLblPos val="nextTo"/>
        <c:crossAx val="7595371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Final.xlsx]Pivot!PivotTable5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t>
            </a:r>
            <a:r>
              <a:rPr lang="en-US"/>
              <a:t>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doughnutChart>
        <c:varyColors val="1"/>
        <c:ser>
          <c:idx val="0"/>
          <c:order val="0"/>
          <c:tx>
            <c:strRef>
              <c:f>Pivot!$B$64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E4-41C6-889E-103B3B1B738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6E4-41C6-889E-103B3B1B738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6E4-41C6-889E-103B3B1B738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6E4-41C6-889E-103B3B1B738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6E4-41C6-889E-103B3B1B738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Pivot!$A$65:$A$70</c:f>
              <c:strCache>
                <c:ptCount val="5"/>
                <c:pt idx="0">
                  <c:v>1</c:v>
                </c:pt>
                <c:pt idx="1">
                  <c:v>2</c:v>
                </c:pt>
                <c:pt idx="2">
                  <c:v>3</c:v>
                </c:pt>
                <c:pt idx="3">
                  <c:v>4</c:v>
                </c:pt>
                <c:pt idx="4">
                  <c:v>5</c:v>
                </c:pt>
              </c:strCache>
            </c:strRef>
          </c:cat>
          <c:val>
            <c:numRef>
              <c:f>Pivot!$B$65:$B$70</c:f>
              <c:numCache>
                <c:formatCode>General</c:formatCode>
                <c:ptCount val="5"/>
                <c:pt idx="0">
                  <c:v>54</c:v>
                </c:pt>
                <c:pt idx="1">
                  <c:v>62</c:v>
                </c:pt>
                <c:pt idx="2">
                  <c:v>71</c:v>
                </c:pt>
                <c:pt idx="3">
                  <c:v>76</c:v>
                </c:pt>
                <c:pt idx="4">
                  <c:v>53</c:v>
                </c:pt>
              </c:numCache>
            </c:numRef>
          </c:val>
          <c:extLst>
            <c:ext xmlns:c16="http://schemas.microsoft.com/office/drawing/2014/chart" uri="{C3380CC4-5D6E-409C-BE32-E72D297353CC}">
              <c16:uniqueId val="{00000000-3570-45B3-8ACC-AF4801BE36A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Pivot!$E$50:$E$59</c:f>
              <c:strCache>
                <c:ptCount val="10"/>
                <c:pt idx="0">
                  <c:v>Emily King</c:v>
                </c:pt>
                <c:pt idx="1">
                  <c:v>Emily Lewis</c:v>
                </c:pt>
                <c:pt idx="2">
                  <c:v>Linda Green</c:v>
                </c:pt>
                <c:pt idx="3">
                  <c:v>Matthew Thomas</c:v>
                </c:pt>
                <c:pt idx="4">
                  <c:v>Megan Clark</c:v>
                </c:pt>
                <c:pt idx="5">
                  <c:v>Michael Green</c:v>
                </c:pt>
                <c:pt idx="6">
                  <c:v>Ryan Brown</c:v>
                </c:pt>
                <c:pt idx="7">
                  <c:v>Sarah Johnson</c:v>
                </c:pt>
                <c:pt idx="8">
                  <c:v>William Martin</c:v>
                </c:pt>
                <c:pt idx="9">
                  <c:v>William Scott</c:v>
                </c:pt>
              </c:strCache>
            </c:strRef>
          </c:cat>
          <c:val>
            <c:numRef>
              <c:f>Pivot!$F$50:$F$59</c:f>
              <c:numCache>
                <c:formatCode>_("$"* #,##0.00_);_("$"* \(#,##0.00\);_("$"* "-"??_);_(@_)</c:formatCode>
                <c:ptCount val="10"/>
                <c:pt idx="0">
                  <c:v>4569</c:v>
                </c:pt>
                <c:pt idx="1">
                  <c:v>4603</c:v>
                </c:pt>
                <c:pt idx="2">
                  <c:v>3229</c:v>
                </c:pt>
                <c:pt idx="3">
                  <c:v>1972</c:v>
                </c:pt>
                <c:pt idx="4">
                  <c:v>3068</c:v>
                </c:pt>
                <c:pt idx="5">
                  <c:v>4616</c:v>
                </c:pt>
                <c:pt idx="6">
                  <c:v>3662</c:v>
                </c:pt>
                <c:pt idx="7">
                  <c:v>2574</c:v>
                </c:pt>
                <c:pt idx="8">
                  <c:v>3813</c:v>
                </c:pt>
                <c:pt idx="9">
                  <c:v>5547</c:v>
                </c:pt>
              </c:numCache>
            </c:numRef>
          </c:val>
          <c:extLst>
            <c:ext xmlns:c16="http://schemas.microsoft.com/office/drawing/2014/chart" uri="{C3380CC4-5D6E-409C-BE32-E72D297353CC}">
              <c16:uniqueId val="{00000000-BDEC-43CC-9B58-A228E8E8D07B}"/>
            </c:ext>
          </c:extLst>
        </c:ser>
        <c:ser>
          <c:idx val="1"/>
          <c:order val="1"/>
          <c:spPr>
            <a:solidFill>
              <a:schemeClr val="accent2"/>
            </a:solidFill>
            <a:ln>
              <a:noFill/>
            </a:ln>
            <a:effectLst/>
          </c:spPr>
          <c:invertIfNegative val="0"/>
          <c:cat>
            <c:strRef>
              <c:f>Pivot!$E$50:$E$59</c:f>
              <c:strCache>
                <c:ptCount val="10"/>
                <c:pt idx="0">
                  <c:v>Emily King</c:v>
                </c:pt>
                <c:pt idx="1">
                  <c:v>Emily Lewis</c:v>
                </c:pt>
                <c:pt idx="2">
                  <c:v>Linda Green</c:v>
                </c:pt>
                <c:pt idx="3">
                  <c:v>Matthew Thomas</c:v>
                </c:pt>
                <c:pt idx="4">
                  <c:v>Megan Clark</c:v>
                </c:pt>
                <c:pt idx="5">
                  <c:v>Michael Green</c:v>
                </c:pt>
                <c:pt idx="6">
                  <c:v>Ryan Brown</c:v>
                </c:pt>
                <c:pt idx="7">
                  <c:v>Sarah Johnson</c:v>
                </c:pt>
                <c:pt idx="8">
                  <c:v>William Martin</c:v>
                </c:pt>
                <c:pt idx="9">
                  <c:v>William Scott</c:v>
                </c:pt>
              </c:strCache>
            </c:strRef>
          </c:cat>
          <c:val>
            <c:numRef>
              <c:f>Pivot!$G$50:$G$59</c:f>
              <c:numCache>
                <c:formatCode>_(* #,##0_);_(* \(#,##0\);_(* "-"??_);_(@_)</c:formatCode>
                <c:ptCount val="10"/>
                <c:pt idx="0">
                  <c:v>0</c:v>
                </c:pt>
                <c:pt idx="1">
                  <c:v>0</c:v>
                </c:pt>
                <c:pt idx="2">
                  <c:v>0</c:v>
                </c:pt>
                <c:pt idx="3">
                  <c:v>0</c:v>
                </c:pt>
                <c:pt idx="4">
                  <c:v>0</c:v>
                </c:pt>
                <c:pt idx="5">
                  <c:v>0</c:v>
                </c:pt>
                <c:pt idx="6">
                  <c:v>0</c:v>
                </c:pt>
                <c:pt idx="7">
                  <c:v>0</c:v>
                </c:pt>
                <c:pt idx="8">
                  <c:v>0</c:v>
                </c:pt>
                <c:pt idx="9" formatCode="_(&quot;$&quot;* #,##0.00_);_(&quot;$&quot;* \(#,##0.00\);_(&quot;$&quot;* &quot;-&quot;??_);_(@_)">
                  <c:v>5547</c:v>
                </c:pt>
              </c:numCache>
            </c:numRef>
          </c:val>
          <c:extLst>
            <c:ext xmlns:c16="http://schemas.microsoft.com/office/drawing/2014/chart" uri="{C3380CC4-5D6E-409C-BE32-E72D297353CC}">
              <c16:uniqueId val="{00000001-BDEC-43CC-9B58-A228E8E8D07B}"/>
            </c:ext>
          </c:extLst>
        </c:ser>
        <c:dLbls>
          <c:showLegendKey val="0"/>
          <c:showVal val="0"/>
          <c:showCatName val="0"/>
          <c:showSerName val="0"/>
          <c:showPercent val="0"/>
          <c:showBubbleSize val="0"/>
        </c:dLbls>
        <c:gapWidth val="219"/>
        <c:overlap val="100"/>
        <c:axId val="729720048"/>
        <c:axId val="729717528"/>
      </c:barChart>
      <c:catAx>
        <c:axId val="729720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717528"/>
        <c:crosses val="autoZero"/>
        <c:auto val="1"/>
        <c:lblAlgn val="ctr"/>
        <c:lblOffset val="100"/>
        <c:noMultiLvlLbl val="0"/>
      </c:catAx>
      <c:valAx>
        <c:axId val="729717528"/>
        <c:scaling>
          <c:orientation val="minMax"/>
        </c:scaling>
        <c:delete val="1"/>
        <c:axPos val="l"/>
        <c:numFmt formatCode="_(&quot;$&quot;* #,##0.00_);_(&quot;$&quot;* \(#,##0.00\);_(&quot;$&quot;* &quot;-&quot;??_);_(@_)" sourceLinked="1"/>
        <c:majorTickMark val="none"/>
        <c:minorTickMark val="none"/>
        <c:tickLblPos val="nextTo"/>
        <c:crossAx val="729720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dLbl>
              <c:idx val="1"/>
              <c:layout>
                <c:manualLayout>
                  <c:x val="2.5000000000000001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CE6-4A9E-8983-5503291F86E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Pivot!$O$66:$O$75</c:f>
              <c:strCache>
                <c:ptCount val="10"/>
                <c:pt idx="0">
                  <c:v>Emily King</c:v>
                </c:pt>
                <c:pt idx="1">
                  <c:v>Emily Lewis</c:v>
                </c:pt>
                <c:pt idx="2">
                  <c:v>Linda Green</c:v>
                </c:pt>
                <c:pt idx="3">
                  <c:v>Matthew Thomas</c:v>
                </c:pt>
                <c:pt idx="4">
                  <c:v>Megan Clark</c:v>
                </c:pt>
                <c:pt idx="5">
                  <c:v>Michael Green</c:v>
                </c:pt>
                <c:pt idx="6">
                  <c:v>Ryan Brown</c:v>
                </c:pt>
                <c:pt idx="7">
                  <c:v>Sarah Johnson</c:v>
                </c:pt>
                <c:pt idx="8">
                  <c:v>William Martin</c:v>
                </c:pt>
                <c:pt idx="9">
                  <c:v>William Scott</c:v>
                </c:pt>
              </c:strCache>
            </c:strRef>
          </c:cat>
          <c:val>
            <c:numRef>
              <c:f>Pivot!$P$66:$P$75</c:f>
              <c:numCache>
                <c:formatCode>_("$"* #,##0.00_);_("$"* \(#,##0.00\);_("$"* "-"??_);_(@_)</c:formatCode>
                <c:ptCount val="10"/>
                <c:pt idx="0">
                  <c:v>4569</c:v>
                </c:pt>
                <c:pt idx="1">
                  <c:v>4603</c:v>
                </c:pt>
                <c:pt idx="2">
                  <c:v>3229</c:v>
                </c:pt>
                <c:pt idx="3">
                  <c:v>1972</c:v>
                </c:pt>
                <c:pt idx="4">
                  <c:v>3068</c:v>
                </c:pt>
                <c:pt idx="5">
                  <c:v>4616</c:v>
                </c:pt>
                <c:pt idx="6">
                  <c:v>3662</c:v>
                </c:pt>
                <c:pt idx="7">
                  <c:v>2574</c:v>
                </c:pt>
                <c:pt idx="8">
                  <c:v>3813</c:v>
                </c:pt>
                <c:pt idx="9">
                  <c:v>5547</c:v>
                </c:pt>
              </c:numCache>
            </c:numRef>
          </c:val>
          <c:extLst>
            <c:ext xmlns:c16="http://schemas.microsoft.com/office/drawing/2014/chart" uri="{C3380CC4-5D6E-409C-BE32-E72D297353CC}">
              <c16:uniqueId val="{00000000-1CE6-4A9E-8983-5503291F86ED}"/>
            </c:ext>
          </c:extLst>
        </c:ser>
        <c:ser>
          <c:idx val="1"/>
          <c:order val="1"/>
          <c:spPr>
            <a:solidFill>
              <a:schemeClr val="accent2"/>
            </a:solidFill>
            <a:ln>
              <a:noFill/>
            </a:ln>
            <a:effectLst/>
          </c:spPr>
          <c:invertIfNegative val="0"/>
          <c:cat>
            <c:strRef>
              <c:f>Pivot!$O$66:$O$75</c:f>
              <c:strCache>
                <c:ptCount val="10"/>
                <c:pt idx="0">
                  <c:v>Emily King</c:v>
                </c:pt>
                <c:pt idx="1">
                  <c:v>Emily Lewis</c:v>
                </c:pt>
                <c:pt idx="2">
                  <c:v>Linda Green</c:v>
                </c:pt>
                <c:pt idx="3">
                  <c:v>Matthew Thomas</c:v>
                </c:pt>
                <c:pt idx="4">
                  <c:v>Megan Clark</c:v>
                </c:pt>
                <c:pt idx="5">
                  <c:v>Michael Green</c:v>
                </c:pt>
                <c:pt idx="6">
                  <c:v>Ryan Brown</c:v>
                </c:pt>
                <c:pt idx="7">
                  <c:v>Sarah Johnson</c:v>
                </c:pt>
                <c:pt idx="8">
                  <c:v>William Martin</c:v>
                </c:pt>
                <c:pt idx="9">
                  <c:v>William Scott</c:v>
                </c:pt>
              </c:strCache>
            </c:strRef>
          </c:cat>
          <c:val>
            <c:numRef>
              <c:f>Pivot!$Q$66:$Q$75</c:f>
              <c:numCache>
                <c:formatCode>General</c:formatCode>
                <c:ptCount val="10"/>
                <c:pt idx="0">
                  <c:v>0</c:v>
                </c:pt>
                <c:pt idx="1">
                  <c:v>0</c:v>
                </c:pt>
                <c:pt idx="2">
                  <c:v>0</c:v>
                </c:pt>
                <c:pt idx="3">
                  <c:v>1972</c:v>
                </c:pt>
                <c:pt idx="4">
                  <c:v>0</c:v>
                </c:pt>
                <c:pt idx="5">
                  <c:v>0</c:v>
                </c:pt>
                <c:pt idx="6">
                  <c:v>0</c:v>
                </c:pt>
                <c:pt idx="7">
                  <c:v>0</c:v>
                </c:pt>
                <c:pt idx="8">
                  <c:v>0</c:v>
                </c:pt>
                <c:pt idx="9">
                  <c:v>0</c:v>
                </c:pt>
              </c:numCache>
            </c:numRef>
          </c:val>
          <c:extLst>
            <c:ext xmlns:c16="http://schemas.microsoft.com/office/drawing/2014/chart" uri="{C3380CC4-5D6E-409C-BE32-E72D297353CC}">
              <c16:uniqueId val="{00000001-1CE6-4A9E-8983-5503291F86ED}"/>
            </c:ext>
          </c:extLst>
        </c:ser>
        <c:dLbls>
          <c:showLegendKey val="0"/>
          <c:showVal val="0"/>
          <c:showCatName val="0"/>
          <c:showSerName val="0"/>
          <c:showPercent val="0"/>
          <c:showBubbleSize val="0"/>
        </c:dLbls>
        <c:gapWidth val="219"/>
        <c:overlap val="100"/>
        <c:axId val="1030023480"/>
        <c:axId val="1030017720"/>
      </c:barChart>
      <c:catAx>
        <c:axId val="1030023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017720"/>
        <c:crosses val="autoZero"/>
        <c:auto val="1"/>
        <c:lblAlgn val="ctr"/>
        <c:lblOffset val="100"/>
        <c:noMultiLvlLbl val="0"/>
      </c:catAx>
      <c:valAx>
        <c:axId val="1030017720"/>
        <c:scaling>
          <c:orientation val="minMax"/>
        </c:scaling>
        <c:delete val="1"/>
        <c:axPos val="l"/>
        <c:numFmt formatCode="_(&quot;$&quot;* #,##0.00_);_(&quot;$&quot;* \(#,##0.00\);_(&quot;$&quot;* &quot;-&quot;??_);_(@_)" sourceLinked="1"/>
        <c:majorTickMark val="none"/>
        <c:minorTickMark val="none"/>
        <c:tickLblPos val="nextTo"/>
        <c:crossAx val="1030023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73-4C63-8935-E8E94AC3964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73-4C63-8935-E8E94AC3964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73-4C63-8935-E8E94AC3964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Pivot!$D$94:$D$96</c:f>
              <c:strCache>
                <c:ptCount val="2"/>
                <c:pt idx="0">
                  <c:v>Above Average</c:v>
                </c:pt>
                <c:pt idx="1">
                  <c:v>Below Average</c:v>
                </c:pt>
              </c:strCache>
            </c:strRef>
          </c:cat>
          <c:val>
            <c:numRef>
              <c:f>Pivot!$E$94:$E$96</c:f>
              <c:numCache>
                <c:formatCode>General</c:formatCode>
                <c:ptCount val="3"/>
                <c:pt idx="0">
                  <c:v>57.4</c:v>
                </c:pt>
                <c:pt idx="1">
                  <c:v>42.6</c:v>
                </c:pt>
              </c:numCache>
            </c:numRef>
          </c:val>
          <c:extLst>
            <c:ext xmlns:c16="http://schemas.microsoft.com/office/drawing/2014/chart" uri="{C3380CC4-5D6E-409C-BE32-E72D297353CC}">
              <c16:uniqueId val="{00000000-11D5-4DDE-B25C-F3098A4949A1}"/>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Stock</a:t>
            </a:r>
          </a:p>
        </c:rich>
      </c:tx>
      <c:layout>
        <c:manualLayout>
          <c:xMode val="edge"/>
          <c:yMode val="edge"/>
          <c:x val="0.40949300087489071"/>
          <c:y val="1.85185185185185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Sheet1!$H$14:$H$23</c:f>
              <c:strCache>
                <c:ptCount val="10"/>
                <c:pt idx="0">
                  <c:v>Coffee Beans</c:v>
                </c:pt>
                <c:pt idx="1">
                  <c:v>Croissant Dough</c:v>
                </c:pt>
                <c:pt idx="2">
                  <c:v>Iced Tea Bags</c:v>
                </c:pt>
                <c:pt idx="3">
                  <c:v>Juice Concentrate</c:v>
                </c:pt>
                <c:pt idx="4">
                  <c:v>Lemon</c:v>
                </c:pt>
                <c:pt idx="5">
                  <c:v>Milk</c:v>
                </c:pt>
                <c:pt idx="6">
                  <c:v>Muffin Mix</c:v>
                </c:pt>
                <c:pt idx="7">
                  <c:v>Sandwich Bread</c:v>
                </c:pt>
                <c:pt idx="8">
                  <c:v>Sugar</c:v>
                </c:pt>
                <c:pt idx="9">
                  <c:v>Tea Bags</c:v>
                </c:pt>
              </c:strCache>
            </c:strRef>
          </c:cat>
          <c:val>
            <c:numRef>
              <c:f>Sheet1!$I$14:$I$23</c:f>
              <c:numCache>
                <c:formatCode>General</c:formatCode>
                <c:ptCount val="10"/>
                <c:pt idx="0">
                  <c:v>27</c:v>
                </c:pt>
                <c:pt idx="1">
                  <c:v>-74</c:v>
                </c:pt>
                <c:pt idx="2">
                  <c:v>-74</c:v>
                </c:pt>
                <c:pt idx="3">
                  <c:v>0</c:v>
                </c:pt>
                <c:pt idx="4">
                  <c:v>13</c:v>
                </c:pt>
                <c:pt idx="5">
                  <c:v>-79</c:v>
                </c:pt>
                <c:pt idx="6">
                  <c:v>-66</c:v>
                </c:pt>
                <c:pt idx="7">
                  <c:v>45</c:v>
                </c:pt>
                <c:pt idx="8">
                  <c:v>35</c:v>
                </c:pt>
                <c:pt idx="9">
                  <c:v>-31</c:v>
                </c:pt>
              </c:numCache>
            </c:numRef>
          </c:val>
          <c:extLst>
            <c:ext xmlns:c16="http://schemas.microsoft.com/office/drawing/2014/chart" uri="{C3380CC4-5D6E-409C-BE32-E72D297353CC}">
              <c16:uniqueId val="{00000000-94F7-47B8-BB53-FC396429C8EA}"/>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Sheet1!$H$14:$H$23</c:f>
              <c:strCache>
                <c:ptCount val="10"/>
                <c:pt idx="0">
                  <c:v>Coffee Beans</c:v>
                </c:pt>
                <c:pt idx="1">
                  <c:v>Croissant Dough</c:v>
                </c:pt>
                <c:pt idx="2">
                  <c:v>Iced Tea Bags</c:v>
                </c:pt>
                <c:pt idx="3">
                  <c:v>Juice Concentrate</c:v>
                </c:pt>
                <c:pt idx="4">
                  <c:v>Lemon</c:v>
                </c:pt>
                <c:pt idx="5">
                  <c:v>Milk</c:v>
                </c:pt>
                <c:pt idx="6">
                  <c:v>Muffin Mix</c:v>
                </c:pt>
                <c:pt idx="7">
                  <c:v>Sandwich Bread</c:v>
                </c:pt>
                <c:pt idx="8">
                  <c:v>Sugar</c:v>
                </c:pt>
                <c:pt idx="9">
                  <c:v>Tea Bags</c:v>
                </c:pt>
              </c:strCache>
            </c:strRef>
          </c:cat>
          <c:val>
            <c:numRef>
              <c:f>Sheet1!$J$14:$J$23</c:f>
              <c:numCache>
                <c:formatCode>General</c:formatCode>
                <c:ptCount val="10"/>
                <c:pt idx="0">
                  <c:v>0</c:v>
                </c:pt>
                <c:pt idx="1">
                  <c:v>0</c:v>
                </c:pt>
                <c:pt idx="2">
                  <c:v>0</c:v>
                </c:pt>
                <c:pt idx="3">
                  <c:v>0</c:v>
                </c:pt>
                <c:pt idx="4">
                  <c:v>0</c:v>
                </c:pt>
                <c:pt idx="5">
                  <c:v>-79</c:v>
                </c:pt>
                <c:pt idx="6">
                  <c:v>0</c:v>
                </c:pt>
                <c:pt idx="7">
                  <c:v>0</c:v>
                </c:pt>
                <c:pt idx="8">
                  <c:v>0</c:v>
                </c:pt>
                <c:pt idx="9">
                  <c:v>0</c:v>
                </c:pt>
              </c:numCache>
            </c:numRef>
          </c:val>
          <c:extLst>
            <c:ext xmlns:c16="http://schemas.microsoft.com/office/drawing/2014/chart" uri="{C3380CC4-5D6E-409C-BE32-E72D297353CC}">
              <c16:uniqueId val="{00000001-94F7-47B8-BB53-FC396429C8EA}"/>
            </c:ext>
          </c:extLst>
        </c:ser>
        <c:dLbls>
          <c:dLblPos val="outEnd"/>
          <c:showLegendKey val="0"/>
          <c:showVal val="1"/>
          <c:showCatName val="0"/>
          <c:showSerName val="0"/>
          <c:showPercent val="0"/>
          <c:showBubbleSize val="0"/>
        </c:dLbls>
        <c:gapWidth val="219"/>
        <c:overlap val="100"/>
        <c:axId val="1097579616"/>
        <c:axId val="1097581416"/>
      </c:barChart>
      <c:catAx>
        <c:axId val="1097579616"/>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581416"/>
        <c:crosses val="autoZero"/>
        <c:auto val="1"/>
        <c:lblAlgn val="ctr"/>
        <c:lblOffset val="100"/>
        <c:noMultiLvlLbl val="0"/>
      </c:catAx>
      <c:valAx>
        <c:axId val="1097581416"/>
        <c:scaling>
          <c:orientation val="minMax"/>
        </c:scaling>
        <c:delete val="1"/>
        <c:axPos val="l"/>
        <c:numFmt formatCode="General" sourceLinked="1"/>
        <c:majorTickMark val="none"/>
        <c:minorTickMark val="none"/>
        <c:tickLblPos val="nextTo"/>
        <c:crossAx val="1097579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Sheet1!$E$30:$E$33</c:f>
              <c:strCache>
                <c:ptCount val="4"/>
                <c:pt idx="0">
                  <c:v>Airport</c:v>
                </c:pt>
                <c:pt idx="1">
                  <c:v>Downtown</c:v>
                </c:pt>
                <c:pt idx="2">
                  <c:v>Suburbs</c:v>
                </c:pt>
                <c:pt idx="3">
                  <c:v>Uptown</c:v>
                </c:pt>
              </c:strCache>
            </c:strRef>
          </c:cat>
          <c:val>
            <c:numRef>
              <c:f>Sheet1!$F$30:$F$33</c:f>
              <c:numCache>
                <c:formatCode>_("$"* #,##0.00_);_("$"* \(#,##0.00\);_("$"* "-"??_);_(@_)</c:formatCode>
                <c:ptCount val="4"/>
                <c:pt idx="0">
                  <c:v>2070.9699999999993</c:v>
                </c:pt>
                <c:pt idx="1">
                  <c:v>2278.9700000000016</c:v>
                </c:pt>
                <c:pt idx="2">
                  <c:v>2116.5600000000004</c:v>
                </c:pt>
                <c:pt idx="3">
                  <c:v>2091.66</c:v>
                </c:pt>
              </c:numCache>
            </c:numRef>
          </c:val>
          <c:extLst>
            <c:ext xmlns:c16="http://schemas.microsoft.com/office/drawing/2014/chart" uri="{C3380CC4-5D6E-409C-BE32-E72D297353CC}">
              <c16:uniqueId val="{00000000-8AEF-40DF-B8A6-D41B493166CD}"/>
            </c:ext>
          </c:extLst>
        </c:ser>
        <c:ser>
          <c:idx val="1"/>
          <c:order val="1"/>
          <c:spPr>
            <a:solidFill>
              <a:schemeClr val="accent2"/>
            </a:solidFill>
            <a:ln>
              <a:noFill/>
            </a:ln>
            <a:effectLst/>
          </c:spPr>
          <c:invertIfNegative val="0"/>
          <c:cat>
            <c:strRef>
              <c:f>Sheet1!$E$30:$E$33</c:f>
              <c:strCache>
                <c:ptCount val="4"/>
                <c:pt idx="0">
                  <c:v>Airport</c:v>
                </c:pt>
                <c:pt idx="1">
                  <c:v>Downtown</c:v>
                </c:pt>
                <c:pt idx="2">
                  <c:v>Suburbs</c:v>
                </c:pt>
                <c:pt idx="3">
                  <c:v>Uptown</c:v>
                </c:pt>
              </c:strCache>
            </c:strRef>
          </c:cat>
          <c:val>
            <c:numRef>
              <c:f>Sheet1!$G$30:$G$33</c:f>
              <c:numCache>
                <c:formatCode>_("$"* #,##0.00_);_("$"* \(#,##0.00\);_("$"* "-"??_);_(@_)</c:formatCode>
                <c:ptCount val="4"/>
                <c:pt idx="0" formatCode="General">
                  <c:v>0</c:v>
                </c:pt>
                <c:pt idx="1">
                  <c:v>2278.9700000000016</c:v>
                </c:pt>
                <c:pt idx="2" formatCode="General">
                  <c:v>0</c:v>
                </c:pt>
                <c:pt idx="3" formatCode="General">
                  <c:v>0</c:v>
                </c:pt>
              </c:numCache>
            </c:numRef>
          </c:val>
          <c:extLst>
            <c:ext xmlns:c16="http://schemas.microsoft.com/office/drawing/2014/chart" uri="{C3380CC4-5D6E-409C-BE32-E72D297353CC}">
              <c16:uniqueId val="{00000001-8AEF-40DF-B8A6-D41B493166CD}"/>
            </c:ext>
          </c:extLst>
        </c:ser>
        <c:dLbls>
          <c:showLegendKey val="0"/>
          <c:showVal val="0"/>
          <c:showCatName val="0"/>
          <c:showSerName val="0"/>
          <c:showPercent val="0"/>
          <c:showBubbleSize val="0"/>
        </c:dLbls>
        <c:gapWidth val="182"/>
        <c:overlap val="100"/>
        <c:axId val="105905983"/>
        <c:axId val="105906399"/>
      </c:barChart>
      <c:catAx>
        <c:axId val="1059059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906399"/>
        <c:crosses val="autoZero"/>
        <c:auto val="1"/>
        <c:lblAlgn val="ctr"/>
        <c:lblOffset val="100"/>
        <c:noMultiLvlLbl val="0"/>
      </c:catAx>
      <c:valAx>
        <c:axId val="105906399"/>
        <c:scaling>
          <c:orientation val="minMax"/>
        </c:scaling>
        <c:delete val="1"/>
        <c:axPos val="b"/>
        <c:numFmt formatCode="_(&quot;$&quot;* #,##0.00_);_(&quot;$&quot;* \(#,##0.00\);_(&quot;$&quot;* &quot;-&quot;??_);_(@_)" sourceLinked="1"/>
        <c:majorTickMark val="none"/>
        <c:minorTickMark val="none"/>
        <c:tickLblPos val="nextTo"/>
        <c:crossAx val="105905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Final.xlsx]Sheet1!PivotTable13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Sheet1!$B$45</c:f>
              <c:strCache>
                <c:ptCount val="1"/>
                <c:pt idx="0">
                  <c:v>Total</c:v>
                </c:pt>
              </c:strCache>
            </c:strRef>
          </c:tx>
          <c:spPr>
            <a:ln w="28575" cap="rnd">
              <a:solidFill>
                <a:schemeClr val="accent1"/>
              </a:solidFill>
              <a:round/>
            </a:ln>
            <a:effectLst/>
          </c:spPr>
          <c:marker>
            <c:symbol val="none"/>
          </c:marker>
          <c:cat>
            <c:multiLvlStrRef>
              <c:f>Sheet1!$A$46:$A$60</c:f>
              <c:multiLvlStrCache>
                <c:ptCount val="11"/>
                <c:lvl>
                  <c:pt idx="0">
                    <c:v>Qtr1</c:v>
                  </c:pt>
                  <c:pt idx="1">
                    <c:v>Qtr2</c:v>
                  </c:pt>
                  <c:pt idx="2">
                    <c:v>Qtr3</c:v>
                  </c:pt>
                  <c:pt idx="3">
                    <c:v>Qtr4</c:v>
                  </c:pt>
                  <c:pt idx="4">
                    <c:v>Qtr1</c:v>
                  </c:pt>
                  <c:pt idx="5">
                    <c:v>Qtr2</c:v>
                  </c:pt>
                  <c:pt idx="6">
                    <c:v>Qtr3</c:v>
                  </c:pt>
                  <c:pt idx="7">
                    <c:v>Qtr4</c:v>
                  </c:pt>
                  <c:pt idx="8">
                    <c:v>Qtr1</c:v>
                  </c:pt>
                  <c:pt idx="9">
                    <c:v>Qtr2</c:v>
                  </c:pt>
                  <c:pt idx="10">
                    <c:v>Qtr3</c:v>
                  </c:pt>
                </c:lvl>
                <c:lvl>
                  <c:pt idx="0">
                    <c:v>2024</c:v>
                  </c:pt>
                  <c:pt idx="4">
                    <c:v>2025</c:v>
                  </c:pt>
                  <c:pt idx="8">
                    <c:v>2026</c:v>
                  </c:pt>
                </c:lvl>
              </c:multiLvlStrCache>
            </c:multiLvlStrRef>
          </c:cat>
          <c:val>
            <c:numRef>
              <c:f>Sheet1!$B$46:$B$60</c:f>
              <c:numCache>
                <c:formatCode>General</c:formatCode>
                <c:ptCount val="11"/>
                <c:pt idx="0">
                  <c:v>704.68999999999971</c:v>
                </c:pt>
                <c:pt idx="1">
                  <c:v>856.93999999999971</c:v>
                </c:pt>
                <c:pt idx="2">
                  <c:v>724.19999999999982</c:v>
                </c:pt>
                <c:pt idx="3">
                  <c:v>958.74</c:v>
                </c:pt>
                <c:pt idx="4">
                  <c:v>730.04999999999973</c:v>
                </c:pt>
                <c:pt idx="5">
                  <c:v>581.00000000000011</c:v>
                </c:pt>
                <c:pt idx="6">
                  <c:v>771.78999999999985</c:v>
                </c:pt>
                <c:pt idx="7">
                  <c:v>775.71</c:v>
                </c:pt>
                <c:pt idx="8">
                  <c:v>834.54000000000008</c:v>
                </c:pt>
                <c:pt idx="9">
                  <c:v>826.76</c:v>
                </c:pt>
                <c:pt idx="10">
                  <c:v>793.74</c:v>
                </c:pt>
              </c:numCache>
            </c:numRef>
          </c:val>
          <c:smooth val="0"/>
          <c:extLst>
            <c:ext xmlns:c16="http://schemas.microsoft.com/office/drawing/2014/chart" uri="{C3380CC4-5D6E-409C-BE32-E72D297353CC}">
              <c16:uniqueId val="{00000000-318C-421E-95AB-E9AA837D060D}"/>
            </c:ext>
          </c:extLst>
        </c:ser>
        <c:dLbls>
          <c:showLegendKey val="0"/>
          <c:showVal val="0"/>
          <c:showCatName val="0"/>
          <c:showSerName val="0"/>
          <c:showPercent val="0"/>
          <c:showBubbleSize val="0"/>
        </c:dLbls>
        <c:smooth val="0"/>
        <c:axId val="2131008911"/>
        <c:axId val="2131010575"/>
      </c:lineChart>
      <c:catAx>
        <c:axId val="2131008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1010575"/>
        <c:crosses val="autoZero"/>
        <c:auto val="1"/>
        <c:lblAlgn val="ctr"/>
        <c:lblOffset val="100"/>
        <c:noMultiLvlLbl val="0"/>
      </c:catAx>
      <c:valAx>
        <c:axId val="2131010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1008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CA" b="0" cap="none" spc="0">
                <a:ln w="0"/>
                <a:solidFill>
                  <a:schemeClr val="tx1"/>
                </a:solidFill>
                <a:effectLst>
                  <a:outerShdw blurRad="38100" dist="19050" dir="2700000" algn="tl" rotWithShape="0">
                    <a:schemeClr val="dk1">
                      <a:alpha val="40000"/>
                    </a:schemeClr>
                  </a:outerShdw>
                </a:effectLst>
              </a:rPr>
              <a:t>Top selling product</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lotArea>
      <c:layout/>
      <c:barChart>
        <c:barDir val="col"/>
        <c:grouping val="clustered"/>
        <c:varyColors val="0"/>
        <c:ser>
          <c:idx val="0"/>
          <c:order val="0"/>
          <c:spPr>
            <a:solidFill>
              <a:schemeClr val="accent4">
                <a:shade val="76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Pivot!$D$3:$D$8</c:f>
              <c:strCache>
                <c:ptCount val="6"/>
                <c:pt idx="0">
                  <c:v>Cappuccino</c:v>
                </c:pt>
                <c:pt idx="1">
                  <c:v>Croissant</c:v>
                </c:pt>
                <c:pt idx="2">
                  <c:v>Iced Tea</c:v>
                </c:pt>
                <c:pt idx="3">
                  <c:v>Latte</c:v>
                </c:pt>
                <c:pt idx="4">
                  <c:v>Muffin</c:v>
                </c:pt>
                <c:pt idx="5">
                  <c:v>Sandwich</c:v>
                </c:pt>
              </c:strCache>
            </c:strRef>
          </c:cat>
          <c:val>
            <c:numRef>
              <c:f>Pivot!$E$3:$E$8</c:f>
              <c:numCache>
                <c:formatCode>_("$"* #,##0.00_);_("$"* \(#,##0.00\);_("$"* "-"??_);_(@_)</c:formatCode>
                <c:ptCount val="6"/>
                <c:pt idx="0">
                  <c:v>1719.8000000000004</c:v>
                </c:pt>
                <c:pt idx="1">
                  <c:v>1316.67</c:v>
                </c:pt>
                <c:pt idx="2">
                  <c:v>1455.680000000001</c:v>
                </c:pt>
                <c:pt idx="3">
                  <c:v>1358.2299999999998</c:v>
                </c:pt>
                <c:pt idx="4">
                  <c:v>1495.5400000000009</c:v>
                </c:pt>
                <c:pt idx="5">
                  <c:v>1212.2399999999993</c:v>
                </c:pt>
              </c:numCache>
            </c:numRef>
          </c:val>
          <c:extLst>
            <c:ext xmlns:c16="http://schemas.microsoft.com/office/drawing/2014/chart" uri="{C3380CC4-5D6E-409C-BE32-E72D297353CC}">
              <c16:uniqueId val="{00000000-DF75-4CFC-B938-E266E362B34C}"/>
            </c:ext>
          </c:extLst>
        </c:ser>
        <c:ser>
          <c:idx val="1"/>
          <c:order val="1"/>
          <c:spPr>
            <a:solidFill>
              <a:schemeClr val="accent4">
                <a:tint val="77000"/>
              </a:schemeClr>
            </a:solidFill>
            <a:ln>
              <a:noFill/>
            </a:ln>
            <a:effectLst/>
          </c:spPr>
          <c:invertIfNegative val="0"/>
          <c:dLbls>
            <c:delete val="1"/>
          </c:dLbls>
          <c:cat>
            <c:strRef>
              <c:f>Pivot!$D$3:$D$8</c:f>
              <c:strCache>
                <c:ptCount val="6"/>
                <c:pt idx="0">
                  <c:v>Cappuccino</c:v>
                </c:pt>
                <c:pt idx="1">
                  <c:v>Croissant</c:v>
                </c:pt>
                <c:pt idx="2">
                  <c:v>Iced Tea</c:v>
                </c:pt>
                <c:pt idx="3">
                  <c:v>Latte</c:v>
                </c:pt>
                <c:pt idx="4">
                  <c:v>Muffin</c:v>
                </c:pt>
                <c:pt idx="5">
                  <c:v>Sandwich</c:v>
                </c:pt>
              </c:strCache>
            </c:strRef>
          </c:cat>
          <c:val>
            <c:numRef>
              <c:f>Pivot!$F$3:$F$8</c:f>
              <c:numCache>
                <c:formatCode>General</c:formatCode>
                <c:ptCount val="6"/>
                <c:pt idx="0">
                  <c:v>1719.8000000000004</c:v>
                </c:pt>
                <c:pt idx="1">
                  <c:v>0</c:v>
                </c:pt>
                <c:pt idx="2">
                  <c:v>0</c:v>
                </c:pt>
                <c:pt idx="3">
                  <c:v>0</c:v>
                </c:pt>
                <c:pt idx="4" formatCode="_(* #,##0.00_);_(* \(#,##0.00\);_(* &quot;-&quot;??_);_(@_)">
                  <c:v>0</c:v>
                </c:pt>
                <c:pt idx="5">
                  <c:v>0</c:v>
                </c:pt>
              </c:numCache>
            </c:numRef>
          </c:val>
          <c:extLst>
            <c:ext xmlns:c16="http://schemas.microsoft.com/office/drawing/2014/chart" uri="{C3380CC4-5D6E-409C-BE32-E72D297353CC}">
              <c16:uniqueId val="{00000001-DF75-4CFC-B938-E266E362B34C}"/>
            </c:ext>
          </c:extLst>
        </c:ser>
        <c:dLbls>
          <c:dLblPos val="outEnd"/>
          <c:showLegendKey val="0"/>
          <c:showVal val="1"/>
          <c:showCatName val="0"/>
          <c:showSerName val="0"/>
          <c:showPercent val="0"/>
          <c:showBubbleSize val="0"/>
        </c:dLbls>
        <c:gapWidth val="219"/>
        <c:overlap val="100"/>
        <c:axId val="381932024"/>
        <c:axId val="381931664"/>
      </c:barChart>
      <c:catAx>
        <c:axId val="381932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381931664"/>
        <c:crosses val="autoZero"/>
        <c:auto val="1"/>
        <c:lblAlgn val="ctr"/>
        <c:lblOffset val="100"/>
        <c:noMultiLvlLbl val="0"/>
      </c:catAx>
      <c:valAx>
        <c:axId val="381931664"/>
        <c:scaling>
          <c:orientation val="minMax"/>
        </c:scaling>
        <c:delete val="1"/>
        <c:axPos val="l"/>
        <c:numFmt formatCode="_(&quot;$&quot;* #,##0.00_);_(&quot;$&quot;* \(#,##0.00\);_(&quot;$&quot;* &quot;-&quot;??_);_(@_)" sourceLinked="1"/>
        <c:majorTickMark val="none"/>
        <c:minorTickMark val="none"/>
        <c:tickLblPos val="nextTo"/>
        <c:crossAx val="381932024"/>
        <c:crosses val="autoZero"/>
        <c:crossBetween val="between"/>
      </c:valAx>
      <c:spPr>
        <a:noFill/>
        <a:ln>
          <a:noFill/>
        </a:ln>
        <a:effectLst/>
      </c:spPr>
    </c:plotArea>
    <c:plotVisOnly val="1"/>
    <c:dispBlanksAs val="gap"/>
    <c:showDLblsOverMax val="0"/>
  </c:chart>
  <c:spPr>
    <a:solidFill>
      <a:schemeClr val="lt1"/>
    </a:solidFill>
    <a:ln w="25400" cap="flat" cmpd="sng" algn="ctr">
      <a:solidFill>
        <a:schemeClr val="accent4"/>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[Cafe_Harmony_Capstone_Project- Final.xlsx]Pivot!PivotTable5</c:name>
    <c:fmtId val="3"/>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rPr>
              <a:t>Customer Ratings</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doughnutChart>
        <c:varyColors val="1"/>
        <c:ser>
          <c:idx val="0"/>
          <c:order val="0"/>
          <c:tx>
            <c:strRef>
              <c:f>Pivot!$B$64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8D8-4FCE-827B-504C36F0742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8D8-4FCE-827B-504C36F0742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8D8-4FCE-827B-504C36F0742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8D8-4FCE-827B-504C36F0742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8D8-4FCE-827B-504C36F07427}"/>
              </c:ext>
            </c:extLst>
          </c:dPt>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Pivot!$A$65:$A$70</c:f>
              <c:strCache>
                <c:ptCount val="5"/>
                <c:pt idx="0">
                  <c:v>1</c:v>
                </c:pt>
                <c:pt idx="1">
                  <c:v>2</c:v>
                </c:pt>
                <c:pt idx="2">
                  <c:v>3</c:v>
                </c:pt>
                <c:pt idx="3">
                  <c:v>4</c:v>
                </c:pt>
                <c:pt idx="4">
                  <c:v>5</c:v>
                </c:pt>
              </c:strCache>
            </c:strRef>
          </c:cat>
          <c:val>
            <c:numRef>
              <c:f>Pivot!$B$65:$B$70</c:f>
              <c:numCache>
                <c:formatCode>General</c:formatCode>
                <c:ptCount val="5"/>
                <c:pt idx="0">
                  <c:v>54</c:v>
                </c:pt>
                <c:pt idx="1">
                  <c:v>62</c:v>
                </c:pt>
                <c:pt idx="2">
                  <c:v>71</c:v>
                </c:pt>
                <c:pt idx="3">
                  <c:v>76</c:v>
                </c:pt>
                <c:pt idx="4">
                  <c:v>53</c:v>
                </c:pt>
              </c:numCache>
            </c:numRef>
          </c:val>
          <c:extLst>
            <c:ext xmlns:c16="http://schemas.microsoft.com/office/drawing/2014/chart" uri="{C3380CC4-5D6E-409C-BE32-E72D297353CC}">
              <c16:uniqueId val="{0000000A-38D8-4FCE-827B-504C36F07427}"/>
            </c:ext>
          </c:extLst>
        </c:ser>
        <c:dLbls>
          <c:showLegendKey val="0"/>
          <c:showVal val="1"/>
          <c:showCatName val="0"/>
          <c:showSerName val="0"/>
          <c:showPercent val="0"/>
          <c:showBubbleSize val="0"/>
          <c:showLeaderLines val="1"/>
        </c:dLbls>
        <c:firstSliceAng val="0"/>
        <c:holeSize val="39"/>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accent4"/>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CA" b="0" cap="none" spc="0">
                <a:ln w="0"/>
                <a:solidFill>
                  <a:schemeClr val="tx1"/>
                </a:solidFill>
                <a:effectLst>
                  <a:outerShdw blurRad="38100" dist="19050" dir="2700000" algn="tl" rotWithShape="0">
                    <a:schemeClr val="dk1">
                      <a:alpha val="40000"/>
                    </a:schemeClr>
                  </a:outerShdw>
                </a:effectLst>
              </a:rPr>
              <a:t>Age and Gender Distribution</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lotArea>
      <c:layout/>
      <c:barChart>
        <c:barDir val="bar"/>
        <c:grouping val="clustered"/>
        <c:varyColors val="0"/>
        <c:ser>
          <c:idx val="0"/>
          <c:order val="0"/>
          <c:spPr>
            <a:solidFill>
              <a:schemeClr val="accent4">
                <a:shade val="76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Dashboard!$AC$18:$AC$22</c:f>
              <c:strCache>
                <c:ptCount val="2"/>
                <c:pt idx="0">
                  <c:v>18-28</c:v>
                </c:pt>
                <c:pt idx="1">
                  <c:v>29-39</c:v>
                </c:pt>
              </c:strCache>
            </c:strRef>
          </c:cat>
          <c:val>
            <c:numRef>
              <c:f>Dashboard!$AD$18:$AD$22</c:f>
              <c:numCache>
                <c:formatCode>_("$"* #,##0.00_);_("$"* \(#,##0.00\);_("$"* "-"??_);_(@_)</c:formatCode>
                <c:ptCount val="5"/>
                <c:pt idx="0">
                  <c:v>2052.9</c:v>
                </c:pt>
                <c:pt idx="1">
                  <c:v>1991.9300000000005</c:v>
                </c:pt>
              </c:numCache>
            </c:numRef>
          </c:val>
          <c:extLst>
            <c:ext xmlns:c16="http://schemas.microsoft.com/office/drawing/2014/chart" uri="{C3380CC4-5D6E-409C-BE32-E72D297353CC}">
              <c16:uniqueId val="{00000000-11AA-4685-85A4-BE976E34D607}"/>
            </c:ext>
          </c:extLst>
        </c:ser>
        <c:ser>
          <c:idx val="1"/>
          <c:order val="1"/>
          <c:spPr>
            <a:solidFill>
              <a:schemeClr val="accent4">
                <a:tint val="77000"/>
              </a:schemeClr>
            </a:solidFill>
            <a:ln>
              <a:noFill/>
            </a:ln>
            <a:effectLst/>
          </c:spPr>
          <c:invertIfNegative val="0"/>
          <c:dLbls>
            <c:delete val="1"/>
          </c:dLbls>
          <c:cat>
            <c:strRef>
              <c:f>Dashboard!$AC$18:$AC$22</c:f>
              <c:strCache>
                <c:ptCount val="2"/>
                <c:pt idx="0">
                  <c:v>18-28</c:v>
                </c:pt>
                <c:pt idx="1">
                  <c:v>29-39</c:v>
                </c:pt>
              </c:strCache>
            </c:strRef>
          </c:cat>
          <c:val>
            <c:numRef>
              <c:f>Dashboard!$AE$18:$AE$22</c:f>
              <c:numCache>
                <c:formatCode>General</c:formatCode>
                <c:ptCount val="5"/>
                <c:pt idx="0">
                  <c:v>2052.9</c:v>
                </c:pt>
                <c:pt idx="1">
                  <c:v>0</c:v>
                </c:pt>
                <c:pt idx="2">
                  <c:v>0</c:v>
                </c:pt>
                <c:pt idx="3" formatCode="_(&quot;$&quot;* #,##0.00_);_(&quot;$&quot;* \(#,##0.00\);_(&quot;$&quot;* &quot;-&quot;??_);_(@_)">
                  <c:v>0</c:v>
                </c:pt>
                <c:pt idx="4">
                  <c:v>0</c:v>
                </c:pt>
              </c:numCache>
            </c:numRef>
          </c:val>
          <c:extLst>
            <c:ext xmlns:c16="http://schemas.microsoft.com/office/drawing/2014/chart" uri="{C3380CC4-5D6E-409C-BE32-E72D297353CC}">
              <c16:uniqueId val="{00000001-11AA-4685-85A4-BE976E34D607}"/>
            </c:ext>
          </c:extLst>
        </c:ser>
        <c:dLbls>
          <c:dLblPos val="outEnd"/>
          <c:showLegendKey val="0"/>
          <c:showVal val="1"/>
          <c:showCatName val="0"/>
          <c:showSerName val="0"/>
          <c:showPercent val="0"/>
          <c:showBubbleSize val="0"/>
        </c:dLbls>
        <c:gapWidth val="182"/>
        <c:overlap val="100"/>
        <c:axId val="729723288"/>
        <c:axId val="729731208"/>
      </c:barChart>
      <c:catAx>
        <c:axId val="729723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729731208"/>
        <c:crosses val="autoZero"/>
        <c:auto val="1"/>
        <c:lblAlgn val="ctr"/>
        <c:lblOffset val="100"/>
        <c:noMultiLvlLbl val="0"/>
      </c:catAx>
      <c:valAx>
        <c:axId val="729731208"/>
        <c:scaling>
          <c:orientation val="minMax"/>
        </c:scaling>
        <c:delete val="1"/>
        <c:axPos val="b"/>
        <c:numFmt formatCode="_(&quot;$&quot;* #,##0.00_);_(&quot;$&quot;* \(#,##0.00\);_(&quot;$&quot;* &quot;-&quot;??_);_(@_)" sourceLinked="1"/>
        <c:majorTickMark val="none"/>
        <c:minorTickMark val="none"/>
        <c:tickLblPos val="nextTo"/>
        <c:crossAx val="729723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accent4"/>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CA" b="0" cap="none" spc="0">
                <a:ln w="0"/>
                <a:solidFill>
                  <a:schemeClr val="tx1"/>
                </a:solidFill>
                <a:effectLst>
                  <a:outerShdw blurRad="38100" dist="19050" dir="2700000" algn="tl" rotWithShape="0">
                    <a:schemeClr val="dk1">
                      <a:alpha val="40000"/>
                    </a:schemeClr>
                  </a:outerShdw>
                </a:effectLst>
              </a:rPr>
              <a:t>Stock</a:t>
            </a:r>
          </a:p>
        </c:rich>
      </c:tx>
      <c:layout>
        <c:manualLayout>
          <c:xMode val="edge"/>
          <c:yMode val="edge"/>
          <c:x val="0.40949300087489071"/>
          <c:y val="1.8518518518518517E-2"/>
        </c:manualLayout>
      </c:layout>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lotArea>
      <c:layout/>
      <c:barChart>
        <c:barDir val="col"/>
        <c:grouping val="clustered"/>
        <c:varyColors val="0"/>
        <c:ser>
          <c:idx val="0"/>
          <c:order val="0"/>
          <c:spPr>
            <a:solidFill>
              <a:schemeClr val="accent4">
                <a:shade val="76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Sheet1!$H$14:$H$23</c:f>
              <c:strCache>
                <c:ptCount val="10"/>
                <c:pt idx="0">
                  <c:v>Coffee Beans</c:v>
                </c:pt>
                <c:pt idx="1">
                  <c:v>Croissant Dough</c:v>
                </c:pt>
                <c:pt idx="2">
                  <c:v>Iced Tea Bags</c:v>
                </c:pt>
                <c:pt idx="3">
                  <c:v>Juice Concentrate</c:v>
                </c:pt>
                <c:pt idx="4">
                  <c:v>Lemon</c:v>
                </c:pt>
                <c:pt idx="5">
                  <c:v>Milk</c:v>
                </c:pt>
                <c:pt idx="6">
                  <c:v>Muffin Mix</c:v>
                </c:pt>
                <c:pt idx="7">
                  <c:v>Sandwich Bread</c:v>
                </c:pt>
                <c:pt idx="8">
                  <c:v>Sugar</c:v>
                </c:pt>
                <c:pt idx="9">
                  <c:v>Tea Bags</c:v>
                </c:pt>
              </c:strCache>
            </c:strRef>
          </c:cat>
          <c:val>
            <c:numRef>
              <c:f>Sheet1!$I$14:$I$23</c:f>
              <c:numCache>
                <c:formatCode>General</c:formatCode>
                <c:ptCount val="10"/>
                <c:pt idx="0">
                  <c:v>27</c:v>
                </c:pt>
                <c:pt idx="1">
                  <c:v>-74</c:v>
                </c:pt>
                <c:pt idx="2">
                  <c:v>-74</c:v>
                </c:pt>
                <c:pt idx="3">
                  <c:v>0</c:v>
                </c:pt>
                <c:pt idx="4">
                  <c:v>13</c:v>
                </c:pt>
                <c:pt idx="5">
                  <c:v>-79</c:v>
                </c:pt>
                <c:pt idx="6">
                  <c:v>-66</c:v>
                </c:pt>
                <c:pt idx="7">
                  <c:v>45</c:v>
                </c:pt>
                <c:pt idx="8">
                  <c:v>35</c:v>
                </c:pt>
                <c:pt idx="9">
                  <c:v>-31</c:v>
                </c:pt>
              </c:numCache>
            </c:numRef>
          </c:val>
          <c:extLst>
            <c:ext xmlns:c16="http://schemas.microsoft.com/office/drawing/2014/chart" uri="{C3380CC4-5D6E-409C-BE32-E72D297353CC}">
              <c16:uniqueId val="{00000000-E9BE-4DDF-AC04-D25429075E42}"/>
            </c:ext>
          </c:extLst>
        </c:ser>
        <c:ser>
          <c:idx val="1"/>
          <c:order val="1"/>
          <c:spPr>
            <a:solidFill>
              <a:schemeClr val="accent4">
                <a:tint val="77000"/>
              </a:schemeClr>
            </a:solidFill>
            <a:ln>
              <a:noFill/>
            </a:ln>
            <a:effectLst/>
          </c:spPr>
          <c:invertIfNegative val="0"/>
          <c:dLbls>
            <c:delete val="1"/>
          </c:dLbls>
          <c:cat>
            <c:strRef>
              <c:f>Sheet1!$H$14:$H$23</c:f>
              <c:strCache>
                <c:ptCount val="10"/>
                <c:pt idx="0">
                  <c:v>Coffee Beans</c:v>
                </c:pt>
                <c:pt idx="1">
                  <c:v>Croissant Dough</c:v>
                </c:pt>
                <c:pt idx="2">
                  <c:v>Iced Tea Bags</c:v>
                </c:pt>
                <c:pt idx="3">
                  <c:v>Juice Concentrate</c:v>
                </c:pt>
                <c:pt idx="4">
                  <c:v>Lemon</c:v>
                </c:pt>
                <c:pt idx="5">
                  <c:v>Milk</c:v>
                </c:pt>
                <c:pt idx="6">
                  <c:v>Muffin Mix</c:v>
                </c:pt>
                <c:pt idx="7">
                  <c:v>Sandwich Bread</c:v>
                </c:pt>
                <c:pt idx="8">
                  <c:v>Sugar</c:v>
                </c:pt>
                <c:pt idx="9">
                  <c:v>Tea Bags</c:v>
                </c:pt>
              </c:strCache>
            </c:strRef>
          </c:cat>
          <c:val>
            <c:numRef>
              <c:f>Sheet1!$J$14:$J$23</c:f>
              <c:numCache>
                <c:formatCode>General</c:formatCode>
                <c:ptCount val="10"/>
                <c:pt idx="0">
                  <c:v>0</c:v>
                </c:pt>
                <c:pt idx="1">
                  <c:v>0</c:v>
                </c:pt>
                <c:pt idx="2">
                  <c:v>0</c:v>
                </c:pt>
                <c:pt idx="3">
                  <c:v>0</c:v>
                </c:pt>
                <c:pt idx="4">
                  <c:v>0</c:v>
                </c:pt>
                <c:pt idx="5">
                  <c:v>-79</c:v>
                </c:pt>
                <c:pt idx="6">
                  <c:v>0</c:v>
                </c:pt>
                <c:pt idx="7">
                  <c:v>0</c:v>
                </c:pt>
                <c:pt idx="8">
                  <c:v>0</c:v>
                </c:pt>
                <c:pt idx="9">
                  <c:v>0</c:v>
                </c:pt>
              </c:numCache>
            </c:numRef>
          </c:val>
          <c:extLst>
            <c:ext xmlns:c16="http://schemas.microsoft.com/office/drawing/2014/chart" uri="{C3380CC4-5D6E-409C-BE32-E72D297353CC}">
              <c16:uniqueId val="{00000001-E9BE-4DDF-AC04-D25429075E42}"/>
            </c:ext>
          </c:extLst>
        </c:ser>
        <c:dLbls>
          <c:dLblPos val="outEnd"/>
          <c:showLegendKey val="0"/>
          <c:showVal val="1"/>
          <c:showCatName val="0"/>
          <c:showSerName val="0"/>
          <c:showPercent val="0"/>
          <c:showBubbleSize val="0"/>
        </c:dLbls>
        <c:gapWidth val="219"/>
        <c:overlap val="100"/>
        <c:axId val="1097579616"/>
        <c:axId val="1097581416"/>
      </c:barChart>
      <c:catAx>
        <c:axId val="1097579616"/>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dk1"/>
                </a:solidFill>
                <a:latin typeface="+mn-lt"/>
                <a:ea typeface="+mn-ea"/>
                <a:cs typeface="+mn-cs"/>
              </a:defRPr>
            </a:pPr>
            <a:endParaRPr lang="en-US"/>
          </a:p>
        </c:txPr>
        <c:crossAx val="1097581416"/>
        <c:crosses val="autoZero"/>
        <c:auto val="1"/>
        <c:lblAlgn val="ctr"/>
        <c:lblOffset val="100"/>
        <c:noMultiLvlLbl val="0"/>
      </c:catAx>
      <c:valAx>
        <c:axId val="1097581416"/>
        <c:scaling>
          <c:orientation val="minMax"/>
        </c:scaling>
        <c:delete val="1"/>
        <c:axPos val="l"/>
        <c:numFmt formatCode="General" sourceLinked="1"/>
        <c:majorTickMark val="none"/>
        <c:minorTickMark val="none"/>
        <c:tickLblPos val="nextTo"/>
        <c:crossAx val="1097579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accent4"/>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rPr>
              <a:t>Location</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lotArea>
      <c:layout/>
      <c:barChart>
        <c:barDir val="bar"/>
        <c:grouping val="clustered"/>
        <c:varyColors val="0"/>
        <c:ser>
          <c:idx val="0"/>
          <c:order val="0"/>
          <c:spPr>
            <a:solidFill>
              <a:schemeClr val="accent4">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Sheet1!$E$30:$E$33</c:f>
              <c:strCache>
                <c:ptCount val="4"/>
                <c:pt idx="0">
                  <c:v>Airport</c:v>
                </c:pt>
                <c:pt idx="1">
                  <c:v>Downtown</c:v>
                </c:pt>
                <c:pt idx="2">
                  <c:v>Suburbs</c:v>
                </c:pt>
                <c:pt idx="3">
                  <c:v>Uptown</c:v>
                </c:pt>
              </c:strCache>
            </c:strRef>
          </c:cat>
          <c:val>
            <c:numRef>
              <c:f>Sheet1!$F$30:$F$33</c:f>
              <c:numCache>
                <c:formatCode>_("$"* #,##0.00_);_("$"* \(#,##0.00\);_("$"* "-"??_);_(@_)</c:formatCode>
                <c:ptCount val="4"/>
                <c:pt idx="0">
                  <c:v>2070.9699999999993</c:v>
                </c:pt>
                <c:pt idx="1">
                  <c:v>2278.9700000000016</c:v>
                </c:pt>
                <c:pt idx="2">
                  <c:v>2116.5600000000004</c:v>
                </c:pt>
                <c:pt idx="3">
                  <c:v>2091.66</c:v>
                </c:pt>
              </c:numCache>
            </c:numRef>
          </c:val>
          <c:extLst>
            <c:ext xmlns:c16="http://schemas.microsoft.com/office/drawing/2014/chart" uri="{C3380CC4-5D6E-409C-BE32-E72D297353CC}">
              <c16:uniqueId val="{00000000-140E-4F7C-9BF0-00A8DDB256F4}"/>
            </c:ext>
          </c:extLst>
        </c:ser>
        <c:ser>
          <c:idx val="1"/>
          <c:order val="1"/>
          <c:spPr>
            <a:solidFill>
              <a:schemeClr val="accent4">
                <a:tint val="77000"/>
              </a:schemeClr>
            </a:solidFill>
            <a:ln>
              <a:noFill/>
            </a:ln>
            <a:effectLst/>
          </c:spPr>
          <c:invertIfNegative val="0"/>
          <c:cat>
            <c:strRef>
              <c:f>Sheet1!$E$30:$E$33</c:f>
              <c:strCache>
                <c:ptCount val="4"/>
                <c:pt idx="0">
                  <c:v>Airport</c:v>
                </c:pt>
                <c:pt idx="1">
                  <c:v>Downtown</c:v>
                </c:pt>
                <c:pt idx="2">
                  <c:v>Suburbs</c:v>
                </c:pt>
                <c:pt idx="3">
                  <c:v>Uptown</c:v>
                </c:pt>
              </c:strCache>
            </c:strRef>
          </c:cat>
          <c:val>
            <c:numRef>
              <c:f>Sheet1!$G$30:$G$33</c:f>
              <c:numCache>
                <c:formatCode>_("$"* #,##0.00_);_("$"* \(#,##0.00\);_("$"* "-"??_);_(@_)</c:formatCode>
                <c:ptCount val="4"/>
                <c:pt idx="0" formatCode="General">
                  <c:v>0</c:v>
                </c:pt>
                <c:pt idx="1">
                  <c:v>2278.9700000000016</c:v>
                </c:pt>
                <c:pt idx="2" formatCode="General">
                  <c:v>0</c:v>
                </c:pt>
                <c:pt idx="3" formatCode="General">
                  <c:v>0</c:v>
                </c:pt>
              </c:numCache>
            </c:numRef>
          </c:val>
          <c:extLst>
            <c:ext xmlns:c16="http://schemas.microsoft.com/office/drawing/2014/chart" uri="{C3380CC4-5D6E-409C-BE32-E72D297353CC}">
              <c16:uniqueId val="{00000001-140E-4F7C-9BF0-00A8DDB256F4}"/>
            </c:ext>
          </c:extLst>
        </c:ser>
        <c:dLbls>
          <c:showLegendKey val="0"/>
          <c:showVal val="0"/>
          <c:showCatName val="0"/>
          <c:showSerName val="0"/>
          <c:showPercent val="0"/>
          <c:showBubbleSize val="0"/>
        </c:dLbls>
        <c:gapWidth val="182"/>
        <c:overlap val="100"/>
        <c:axId val="105905983"/>
        <c:axId val="105906399"/>
      </c:barChart>
      <c:catAx>
        <c:axId val="1059059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05906399"/>
        <c:crosses val="autoZero"/>
        <c:auto val="1"/>
        <c:lblAlgn val="ctr"/>
        <c:lblOffset val="100"/>
        <c:noMultiLvlLbl val="0"/>
      </c:catAx>
      <c:valAx>
        <c:axId val="105906399"/>
        <c:scaling>
          <c:orientation val="minMax"/>
        </c:scaling>
        <c:delete val="1"/>
        <c:axPos val="b"/>
        <c:numFmt formatCode="_(&quot;$&quot;* #,##0.00_);_(&quot;$&quot;* \(#,##0.00\);_(&quot;$&quot;* &quot;-&quot;??_);_(@_)" sourceLinked="1"/>
        <c:majorTickMark val="none"/>
        <c:minorTickMark val="none"/>
        <c:tickLblPos val="nextTo"/>
        <c:crossAx val="105905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rPr>
              <a:t>Average Count</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lotArea>
      <c:layout/>
      <c:pieChart>
        <c:varyColors val="1"/>
        <c:ser>
          <c:idx val="0"/>
          <c:order val="0"/>
          <c:dPt>
            <c:idx val="0"/>
            <c:bubble3D val="0"/>
            <c:spPr>
              <a:solidFill>
                <a:schemeClr val="accent2"/>
              </a:solidFill>
              <a:ln w="19050">
                <a:solidFill>
                  <a:schemeClr val="lt1"/>
                </a:solidFill>
              </a:ln>
              <a:effectLst/>
            </c:spPr>
            <c:extLst>
              <c:ext xmlns:c16="http://schemas.microsoft.com/office/drawing/2014/chart" uri="{C3380CC4-5D6E-409C-BE32-E72D297353CC}">
                <c16:uniqueId val="{00000001-8525-4DDF-AF98-8D467F5A2F2E}"/>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8525-4DDF-AF98-8D467F5A2F2E}"/>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8525-4DDF-AF98-8D467F5A2F2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Pivot!$D$94:$D$96</c:f>
              <c:strCache>
                <c:ptCount val="2"/>
                <c:pt idx="0">
                  <c:v>Above Average</c:v>
                </c:pt>
                <c:pt idx="1">
                  <c:v>Below Average</c:v>
                </c:pt>
              </c:strCache>
            </c:strRef>
          </c:cat>
          <c:val>
            <c:numRef>
              <c:f>Pivot!$E$94:$E$96</c:f>
              <c:numCache>
                <c:formatCode>General</c:formatCode>
                <c:ptCount val="3"/>
                <c:pt idx="0">
                  <c:v>57.4</c:v>
                </c:pt>
                <c:pt idx="1">
                  <c:v>42.6</c:v>
                </c:pt>
              </c:numCache>
            </c:numRef>
          </c:val>
          <c:extLst>
            <c:ext xmlns:c16="http://schemas.microsoft.com/office/drawing/2014/chart" uri="{C3380CC4-5D6E-409C-BE32-E72D297353CC}">
              <c16:uniqueId val="{00000006-8525-4DDF-AF98-8D467F5A2F2E}"/>
            </c:ext>
          </c:extLst>
        </c:ser>
        <c:dLbls>
          <c:showLegendKey val="0"/>
          <c:showVal val="0"/>
          <c:showCatName val="0"/>
          <c:showSerName val="0"/>
          <c:showPercent val="0"/>
          <c:showBubbleSize val="0"/>
          <c:showLeaderLines val="1"/>
        </c:dLbls>
        <c:firstSliceAng val="36"/>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[Cafe_Harmony_Capstone_Project- Final.xlsx]Sheet1!PivotTable13</c:name>
    <c:fmtId val="2"/>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rPr>
              <a:t>Sales Trend</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1005852221127805E-2"/>
          <c:y val="0.15405487659021125"/>
          <c:w val="0.90161636693516622"/>
          <c:h val="0.71821926312070183"/>
        </c:manualLayout>
      </c:layout>
      <c:lineChart>
        <c:grouping val="standard"/>
        <c:varyColors val="0"/>
        <c:ser>
          <c:idx val="0"/>
          <c:order val="0"/>
          <c:tx>
            <c:strRef>
              <c:f>Sheet1!$B$45</c:f>
              <c:strCache>
                <c:ptCount val="1"/>
                <c:pt idx="0">
                  <c:v>Total</c:v>
                </c:pt>
              </c:strCache>
            </c:strRef>
          </c:tx>
          <c:spPr>
            <a:ln w="28575" cap="rnd">
              <a:solidFill>
                <a:schemeClr val="accent4"/>
              </a:solidFill>
              <a:round/>
            </a:ln>
            <a:effectLst/>
          </c:spPr>
          <c:marker>
            <c:symbol val="none"/>
          </c:marker>
          <c:cat>
            <c:multiLvlStrRef>
              <c:f>Sheet1!$A$46:$A$60</c:f>
              <c:multiLvlStrCache>
                <c:ptCount val="11"/>
                <c:lvl>
                  <c:pt idx="0">
                    <c:v>Qtr1</c:v>
                  </c:pt>
                  <c:pt idx="1">
                    <c:v>Qtr2</c:v>
                  </c:pt>
                  <c:pt idx="2">
                    <c:v>Qtr3</c:v>
                  </c:pt>
                  <c:pt idx="3">
                    <c:v>Qtr4</c:v>
                  </c:pt>
                  <c:pt idx="4">
                    <c:v>Qtr1</c:v>
                  </c:pt>
                  <c:pt idx="5">
                    <c:v>Qtr2</c:v>
                  </c:pt>
                  <c:pt idx="6">
                    <c:v>Qtr3</c:v>
                  </c:pt>
                  <c:pt idx="7">
                    <c:v>Qtr4</c:v>
                  </c:pt>
                  <c:pt idx="8">
                    <c:v>Qtr1</c:v>
                  </c:pt>
                  <c:pt idx="9">
                    <c:v>Qtr2</c:v>
                  </c:pt>
                  <c:pt idx="10">
                    <c:v>Qtr3</c:v>
                  </c:pt>
                </c:lvl>
                <c:lvl>
                  <c:pt idx="0">
                    <c:v>2024</c:v>
                  </c:pt>
                  <c:pt idx="4">
                    <c:v>2025</c:v>
                  </c:pt>
                  <c:pt idx="8">
                    <c:v>2026</c:v>
                  </c:pt>
                </c:lvl>
              </c:multiLvlStrCache>
            </c:multiLvlStrRef>
          </c:cat>
          <c:val>
            <c:numRef>
              <c:f>Sheet1!$B$46:$B$60</c:f>
              <c:numCache>
                <c:formatCode>General</c:formatCode>
                <c:ptCount val="11"/>
                <c:pt idx="0">
                  <c:v>704.68999999999971</c:v>
                </c:pt>
                <c:pt idx="1">
                  <c:v>856.93999999999971</c:v>
                </c:pt>
                <c:pt idx="2">
                  <c:v>724.19999999999982</c:v>
                </c:pt>
                <c:pt idx="3">
                  <c:v>958.74</c:v>
                </c:pt>
                <c:pt idx="4">
                  <c:v>730.04999999999973</c:v>
                </c:pt>
                <c:pt idx="5">
                  <c:v>581.00000000000011</c:v>
                </c:pt>
                <c:pt idx="6">
                  <c:v>771.78999999999985</c:v>
                </c:pt>
                <c:pt idx="7">
                  <c:v>775.71</c:v>
                </c:pt>
                <c:pt idx="8">
                  <c:v>834.54000000000008</c:v>
                </c:pt>
                <c:pt idx="9">
                  <c:v>826.76</c:v>
                </c:pt>
                <c:pt idx="10">
                  <c:v>793.74</c:v>
                </c:pt>
              </c:numCache>
            </c:numRef>
          </c:val>
          <c:smooth val="0"/>
          <c:extLst>
            <c:ext xmlns:c16="http://schemas.microsoft.com/office/drawing/2014/chart" uri="{C3380CC4-5D6E-409C-BE32-E72D297353CC}">
              <c16:uniqueId val="{00000000-26F7-4E0A-A4C0-1E647CCF2480}"/>
            </c:ext>
          </c:extLst>
        </c:ser>
        <c:dLbls>
          <c:showLegendKey val="0"/>
          <c:showVal val="0"/>
          <c:showCatName val="0"/>
          <c:showSerName val="0"/>
          <c:showPercent val="0"/>
          <c:showBubbleSize val="0"/>
        </c:dLbls>
        <c:smooth val="0"/>
        <c:axId val="2131008911"/>
        <c:axId val="2131010575"/>
      </c:lineChart>
      <c:catAx>
        <c:axId val="2131008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2131010575"/>
        <c:crosses val="autoZero"/>
        <c:auto val="1"/>
        <c:lblAlgn val="ctr"/>
        <c:lblOffset val="100"/>
        <c:noMultiLvlLbl val="0"/>
      </c:catAx>
      <c:valAx>
        <c:axId val="21310105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2131008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7">
  <a:schemeClr val="accent4"/>
</cs:colorStyle>
</file>

<file path=xl/charts/colors14.xml><?xml version="1.0" encoding="utf-8"?>
<cs:colorStyle xmlns:cs="http://schemas.microsoft.com/office/drawing/2012/chartStyle" xmlns:a="http://schemas.openxmlformats.org/drawingml/2006/main" meth="withinLinear" id="17">
  <a:schemeClr val="accent4"/>
</cs:colorStyle>
</file>

<file path=xl/charts/colors15.xml><?xml version="1.0" encoding="utf-8"?>
<cs:colorStyle xmlns:cs="http://schemas.microsoft.com/office/drawing/2012/chartStyle" xmlns:a="http://schemas.openxmlformats.org/drawingml/2006/main" meth="withinLinear" id="17">
  <a:schemeClr val="accent4"/>
</cs:colorStyle>
</file>

<file path=xl/charts/colors1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checked="Checked" firstButton="1" fmlaLink="$I$20"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checked="Checked" firstButton="1" fmlaLink="$AF$17" lockText="1" noThreeD="1"/>
</file>

<file path=xl/ctrlProps/ctrlProp4.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6</xdr:col>
      <xdr:colOff>285750</xdr:colOff>
      <xdr:row>0</xdr:row>
      <xdr:rowOff>71437</xdr:rowOff>
    </xdr:from>
    <xdr:to>
      <xdr:col>13</xdr:col>
      <xdr:colOff>590550</xdr:colOff>
      <xdr:row>14</xdr:row>
      <xdr:rowOff>147637</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361950</xdr:colOff>
      <xdr:row>16</xdr:row>
      <xdr:rowOff>61912</xdr:rowOff>
    </xdr:from>
    <xdr:to>
      <xdr:col>22</xdr:col>
      <xdr:colOff>19050</xdr:colOff>
      <xdr:row>30</xdr:row>
      <xdr:rowOff>138112</xdr:rowOff>
    </xdr:to>
    <xdr:graphicFrame macro="">
      <xdr:nvGraphicFramePr>
        <xdr:cNvPr id="5" name="Chart 4">
          <a:extLst>
            <a:ext uri="{FF2B5EF4-FFF2-40B4-BE49-F238E27FC236}">
              <a16:creationId xmlns:a16="http://schemas.microsoft.com/office/drawing/2014/main" id="{00000000-0008-0000-08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20</xdr:col>
          <xdr:colOff>352425</xdr:colOff>
          <xdr:row>16</xdr:row>
          <xdr:rowOff>171450</xdr:rowOff>
        </xdr:from>
        <xdr:to>
          <xdr:col>22</xdr:col>
          <xdr:colOff>152400</xdr:colOff>
          <xdr:row>18</xdr:row>
          <xdr:rowOff>0</xdr:rowOff>
        </xdr:to>
        <xdr:sp macro="" textlink="">
          <xdr:nvSpPr>
            <xdr:cNvPr id="9218" name="Option Button 2" hidden="1">
              <a:extLst>
                <a:ext uri="{63B3BB69-23CF-44E3-9099-C40C66FF867C}">
                  <a14:compatExt spid="_x0000_s9218"/>
                </a:ext>
                <a:ext uri="{FF2B5EF4-FFF2-40B4-BE49-F238E27FC236}">
                  <a16:creationId xmlns:a16="http://schemas.microsoft.com/office/drawing/2014/main" id="{00000000-0008-0000-0800-000002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Gender</a:t>
              </a:r>
            </a:p>
          </xdr:txBody>
        </xdr:sp>
        <xdr:clientData/>
      </xdr:twoCellAnchor>
    </mc:Choice>
    <mc:Fallback/>
  </mc:AlternateContent>
  <xdr:twoCellAnchor editAs="oneCell">
    <xdr:from>
      <xdr:col>10</xdr:col>
      <xdr:colOff>352425</xdr:colOff>
      <xdr:row>16</xdr:row>
      <xdr:rowOff>57151</xdr:rowOff>
    </xdr:from>
    <xdr:to>
      <xdr:col>13</xdr:col>
      <xdr:colOff>352425</xdr:colOff>
      <xdr:row>22</xdr:row>
      <xdr:rowOff>142875</xdr:rowOff>
    </xdr:to>
    <mc:AlternateContent xmlns:mc="http://schemas.openxmlformats.org/markup-compatibility/2006" xmlns:a14="http://schemas.microsoft.com/office/drawing/2010/main">
      <mc:Choice Requires="a14">
        <xdr:graphicFrame macro="">
          <xdr:nvGraphicFramePr>
            <xdr:cNvPr id="7" name="Preferred_Item">
              <a:extLst>
                <a:ext uri="{FF2B5EF4-FFF2-40B4-BE49-F238E27FC236}">
                  <a16:creationId xmlns:a16="http://schemas.microsoft.com/office/drawing/2014/main" id="{00000000-0008-0000-0800-000007000000}"/>
                </a:ext>
              </a:extLst>
            </xdr:cNvPr>
            <xdr:cNvGraphicFramePr/>
          </xdr:nvGraphicFramePr>
          <xdr:xfrm>
            <a:off x="0" y="0"/>
            <a:ext cx="0" cy="0"/>
          </xdr:xfrm>
          <a:graphic>
            <a:graphicData uri="http://schemas.microsoft.com/office/drawing/2010/slicer">
              <sle:slicer xmlns:sle="http://schemas.microsoft.com/office/drawing/2010/slicer" name="Preferred_Item"/>
            </a:graphicData>
          </a:graphic>
        </xdr:graphicFrame>
      </mc:Choice>
      <mc:Fallback xmlns="">
        <xdr:sp macro="" textlink="">
          <xdr:nvSpPr>
            <xdr:cNvPr id="0" name=""/>
            <xdr:cNvSpPr>
              <a:spLocks noTextEdit="1"/>
            </xdr:cNvSpPr>
          </xdr:nvSpPr>
          <xdr:spPr>
            <a:xfrm>
              <a:off x="7962900" y="3105151"/>
              <a:ext cx="1828800" cy="122872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485775</xdr:colOff>
      <xdr:row>31</xdr:row>
      <xdr:rowOff>109537</xdr:rowOff>
    </xdr:from>
    <xdr:to>
      <xdr:col>14</xdr:col>
      <xdr:colOff>180975</xdr:colOff>
      <xdr:row>45</xdr:row>
      <xdr:rowOff>185737</xdr:rowOff>
    </xdr:to>
    <xdr:graphicFrame macro="">
      <xdr:nvGraphicFramePr>
        <xdr:cNvPr id="3" name="Chart 2">
          <a:extLst>
            <a:ext uri="{FF2B5EF4-FFF2-40B4-BE49-F238E27FC236}">
              <a16:creationId xmlns:a16="http://schemas.microsoft.com/office/drawing/2014/main" id="{00000000-0008-0000-08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581025</xdr:colOff>
          <xdr:row>16</xdr:row>
          <xdr:rowOff>114300</xdr:rowOff>
        </xdr:from>
        <xdr:to>
          <xdr:col>14</xdr:col>
          <xdr:colOff>990600</xdr:colOff>
          <xdr:row>17</xdr:row>
          <xdr:rowOff>133350</xdr:rowOff>
        </xdr:to>
        <xdr:sp macro="" textlink="">
          <xdr:nvSpPr>
            <xdr:cNvPr id="9217" name="Option Button 1" hidden="1">
              <a:extLst>
                <a:ext uri="{63B3BB69-23CF-44E3-9099-C40C66FF867C}">
                  <a14:compatExt spid="_x0000_s9217"/>
                </a:ext>
                <a:ext uri="{FF2B5EF4-FFF2-40B4-BE49-F238E27FC236}">
                  <a16:creationId xmlns:a16="http://schemas.microsoft.com/office/drawing/2014/main" id="{00000000-0008-0000-0800-000001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Age Group</a:t>
              </a:r>
            </a:p>
          </xdr:txBody>
        </xdr:sp>
        <xdr:clientData/>
      </xdr:twoCellAnchor>
    </mc:Choice>
    <mc:Fallback/>
  </mc:AlternateContent>
  <xdr:twoCellAnchor>
    <xdr:from>
      <xdr:col>3</xdr:col>
      <xdr:colOff>552450</xdr:colOff>
      <xdr:row>61</xdr:row>
      <xdr:rowOff>147637</xdr:rowOff>
    </xdr:from>
    <xdr:to>
      <xdr:col>9</xdr:col>
      <xdr:colOff>180975</xdr:colOff>
      <xdr:row>76</xdr:row>
      <xdr:rowOff>33337</xdr:rowOff>
    </xdr:to>
    <xdr:graphicFrame macro="">
      <xdr:nvGraphicFramePr>
        <xdr:cNvPr id="4" name="Chart 3">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200025</xdr:colOff>
      <xdr:row>46</xdr:row>
      <xdr:rowOff>157162</xdr:rowOff>
    </xdr:from>
    <xdr:to>
      <xdr:col>18</xdr:col>
      <xdr:colOff>504825</xdr:colOff>
      <xdr:row>61</xdr:row>
      <xdr:rowOff>42862</xdr:rowOff>
    </xdr:to>
    <xdr:graphicFrame macro="">
      <xdr:nvGraphicFramePr>
        <xdr:cNvPr id="6" name="Chart 5">
          <a:extLst>
            <a:ext uri="{FF2B5EF4-FFF2-40B4-BE49-F238E27FC236}">
              <a16:creationId xmlns:a16="http://schemas.microsoft.com/office/drawing/2014/main" id="{00000000-0008-0000-08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9</xdr:col>
      <xdr:colOff>457200</xdr:colOff>
      <xdr:row>65</xdr:row>
      <xdr:rowOff>95250</xdr:rowOff>
    </xdr:from>
    <xdr:to>
      <xdr:col>12</xdr:col>
      <xdr:colOff>457200</xdr:colOff>
      <xdr:row>78</xdr:row>
      <xdr:rowOff>142875</xdr:rowOff>
    </xdr:to>
    <mc:AlternateContent xmlns:mc="http://schemas.openxmlformats.org/markup-compatibility/2006" xmlns:a14="http://schemas.microsoft.com/office/drawing/2010/main">
      <mc:Choice Requires="a14">
        <xdr:graphicFrame macro="">
          <xdr:nvGraphicFramePr>
            <xdr:cNvPr id="8" name="Sentiment">
              <a:extLst>
                <a:ext uri="{FF2B5EF4-FFF2-40B4-BE49-F238E27FC236}">
                  <a16:creationId xmlns:a16="http://schemas.microsoft.com/office/drawing/2014/main" id="{00000000-0008-0000-0800-000008000000}"/>
                </a:ext>
              </a:extLst>
            </xdr:cNvPr>
            <xdr:cNvGraphicFramePr/>
          </xdr:nvGraphicFramePr>
          <xdr:xfrm>
            <a:off x="0" y="0"/>
            <a:ext cx="0" cy="0"/>
          </xdr:xfrm>
          <a:graphic>
            <a:graphicData uri="http://schemas.microsoft.com/office/drawing/2010/slicer">
              <sle:slicer xmlns:sle="http://schemas.microsoft.com/office/drawing/2010/slicer" name="Sentiment"/>
            </a:graphicData>
          </a:graphic>
        </xdr:graphicFrame>
      </mc:Choice>
      <mc:Fallback xmlns="">
        <xdr:sp macro="" textlink="">
          <xdr:nvSpPr>
            <xdr:cNvPr id="0" name=""/>
            <xdr:cNvSpPr>
              <a:spLocks noTextEdit="1"/>
            </xdr:cNvSpPr>
          </xdr:nvSpPr>
          <xdr:spPr>
            <a:xfrm>
              <a:off x="8924925" y="12477750"/>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457200</xdr:colOff>
      <xdr:row>75</xdr:row>
      <xdr:rowOff>119062</xdr:rowOff>
    </xdr:from>
    <xdr:to>
      <xdr:col>20</xdr:col>
      <xdr:colOff>180975</xdr:colOff>
      <xdr:row>90</xdr:row>
      <xdr:rowOff>4762</xdr:rowOff>
    </xdr:to>
    <xdr:graphicFrame macro="">
      <xdr:nvGraphicFramePr>
        <xdr:cNvPr id="10" name="Chart 9">
          <a:extLst>
            <a:ext uri="{FF2B5EF4-FFF2-40B4-BE49-F238E27FC236}">
              <a16:creationId xmlns:a16="http://schemas.microsoft.com/office/drawing/2014/main" id="{00000000-0008-0000-08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352425</xdr:colOff>
      <xdr:row>91</xdr:row>
      <xdr:rowOff>119062</xdr:rowOff>
    </xdr:from>
    <xdr:to>
      <xdr:col>12</xdr:col>
      <xdr:colOff>438150</xdr:colOff>
      <xdr:row>106</xdr:row>
      <xdr:rowOff>4762</xdr:rowOff>
    </xdr:to>
    <xdr:graphicFrame macro="">
      <xdr:nvGraphicFramePr>
        <xdr:cNvPr id="11" name="Chart 10">
          <a:extLst>
            <a:ext uri="{FF2B5EF4-FFF2-40B4-BE49-F238E27FC236}">
              <a16:creationId xmlns:a16="http://schemas.microsoft.com/office/drawing/2014/main" id="{00000000-0008-0000-08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561975</xdr:colOff>
      <xdr:row>9</xdr:row>
      <xdr:rowOff>166687</xdr:rowOff>
    </xdr:from>
    <xdr:to>
      <xdr:col>17</xdr:col>
      <xdr:colOff>133350</xdr:colOff>
      <xdr:row>24</xdr:row>
      <xdr:rowOff>52387</xdr:rowOff>
    </xdr:to>
    <xdr:graphicFrame macro="">
      <xdr:nvGraphicFramePr>
        <xdr:cNvPr id="5" name="Chart 4">
          <a:extLst>
            <a:ext uri="{FF2B5EF4-FFF2-40B4-BE49-F238E27FC236}">
              <a16:creationId xmlns:a16="http://schemas.microsoft.com/office/drawing/2014/main" id="{00000000-0008-0000-09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47625</xdr:colOff>
      <xdr:row>26</xdr:row>
      <xdr:rowOff>119062</xdr:rowOff>
    </xdr:from>
    <xdr:to>
      <xdr:col>12</xdr:col>
      <xdr:colOff>342900</xdr:colOff>
      <xdr:row>41</xdr:row>
      <xdr:rowOff>4762</xdr:rowOff>
    </xdr:to>
    <xdr:graphicFrame macro="">
      <xdr:nvGraphicFramePr>
        <xdr:cNvPr id="4" name="Chart 3">
          <a:extLst>
            <a:ext uri="{FF2B5EF4-FFF2-40B4-BE49-F238E27FC236}">
              <a16:creationId xmlns:a16="http://schemas.microsoft.com/office/drawing/2014/main" id="{00000000-0008-0000-09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581025</xdr:colOff>
      <xdr:row>42</xdr:row>
      <xdr:rowOff>4762</xdr:rowOff>
    </xdr:from>
    <xdr:to>
      <xdr:col>7</xdr:col>
      <xdr:colOff>723900</xdr:colOff>
      <xdr:row>56</xdr:row>
      <xdr:rowOff>80962</xdr:rowOff>
    </xdr:to>
    <xdr:graphicFrame macro="">
      <xdr:nvGraphicFramePr>
        <xdr:cNvPr id="6" name="Chart 5">
          <a:extLst>
            <a:ext uri="{FF2B5EF4-FFF2-40B4-BE49-F238E27FC236}">
              <a16:creationId xmlns:a16="http://schemas.microsoft.com/office/drawing/2014/main" id="{00000000-0008-0000-09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819150</xdr:colOff>
      <xdr:row>41</xdr:row>
      <xdr:rowOff>76200</xdr:rowOff>
    </xdr:from>
    <xdr:to>
      <xdr:col>10</xdr:col>
      <xdr:colOff>323850</xdr:colOff>
      <xdr:row>50</xdr:row>
      <xdr:rowOff>66675</xdr:rowOff>
    </xdr:to>
    <mc:AlternateContent xmlns:mc="http://schemas.openxmlformats.org/markup-compatibility/2006" xmlns:a14="http://schemas.microsoft.com/office/drawing/2010/main">
      <mc:Choice Requires="a14">
        <xdr:graphicFrame macro="">
          <xdr:nvGraphicFramePr>
            <xdr:cNvPr id="8" name="Years">
              <a:extLst>
                <a:ext uri="{FF2B5EF4-FFF2-40B4-BE49-F238E27FC236}">
                  <a16:creationId xmlns:a16="http://schemas.microsoft.com/office/drawing/2014/main" id="{00000000-0008-0000-0900-000008000000}"/>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7248525" y="7886700"/>
              <a:ext cx="1828800" cy="1704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152902</xdr:colOff>
      <xdr:row>43</xdr:row>
      <xdr:rowOff>32586</xdr:rowOff>
    </xdr:from>
    <xdr:to>
      <xdr:col>21</xdr:col>
      <xdr:colOff>386014</xdr:colOff>
      <xdr:row>62</xdr:row>
      <xdr:rowOff>125329</xdr:rowOff>
    </xdr:to>
    <xdr:sp macro="" textlink="">
      <xdr:nvSpPr>
        <xdr:cNvPr id="20" name="Rectangle: Rounded Corners 19">
          <a:extLst>
            <a:ext uri="{FF2B5EF4-FFF2-40B4-BE49-F238E27FC236}">
              <a16:creationId xmlns:a16="http://schemas.microsoft.com/office/drawing/2014/main" id="{00000000-0008-0000-0A00-000014000000}"/>
            </a:ext>
          </a:extLst>
        </xdr:cNvPr>
        <xdr:cNvSpPr/>
      </xdr:nvSpPr>
      <xdr:spPr>
        <a:xfrm>
          <a:off x="7522244" y="8116303"/>
          <a:ext cx="5760119" cy="3664618"/>
        </a:xfrm>
        <a:prstGeom prst="round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288256</xdr:colOff>
      <xdr:row>43</xdr:row>
      <xdr:rowOff>25066</xdr:rowOff>
    </xdr:from>
    <xdr:to>
      <xdr:col>12</xdr:col>
      <xdr:colOff>75197</xdr:colOff>
      <xdr:row>61</xdr:row>
      <xdr:rowOff>90952</xdr:rowOff>
    </xdr:to>
    <xdr:sp macro="" textlink="">
      <xdr:nvSpPr>
        <xdr:cNvPr id="17" name="Rectangle: Rounded Corners 16">
          <a:extLst>
            <a:ext uri="{FF2B5EF4-FFF2-40B4-BE49-F238E27FC236}">
              <a16:creationId xmlns:a16="http://schemas.microsoft.com/office/drawing/2014/main" id="{00000000-0008-0000-0A00-000011000000}"/>
            </a:ext>
          </a:extLst>
        </xdr:cNvPr>
        <xdr:cNvSpPr/>
      </xdr:nvSpPr>
      <xdr:spPr>
        <a:xfrm>
          <a:off x="2130592" y="8108783"/>
          <a:ext cx="5313947" cy="3449768"/>
        </a:xfrm>
        <a:prstGeom prst="round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US" sz="1100"/>
        </a:p>
      </xdr:txBody>
    </xdr:sp>
    <xdr:clientData/>
  </xdr:twoCellAnchor>
  <xdr:twoCellAnchor>
    <xdr:from>
      <xdr:col>22</xdr:col>
      <xdr:colOff>300788</xdr:colOff>
      <xdr:row>43</xdr:row>
      <xdr:rowOff>112795</xdr:rowOff>
    </xdr:from>
    <xdr:to>
      <xdr:col>33</xdr:col>
      <xdr:colOff>75198</xdr:colOff>
      <xdr:row>68</xdr:row>
      <xdr:rowOff>75194</xdr:rowOff>
    </xdr:to>
    <xdr:sp macro="" textlink="">
      <xdr:nvSpPr>
        <xdr:cNvPr id="16" name="Rectangle: Rounded Corners 15">
          <a:extLst>
            <a:ext uri="{FF2B5EF4-FFF2-40B4-BE49-F238E27FC236}">
              <a16:creationId xmlns:a16="http://schemas.microsoft.com/office/drawing/2014/main" id="{00000000-0008-0000-0A00-000010000000}"/>
            </a:ext>
          </a:extLst>
        </xdr:cNvPr>
        <xdr:cNvSpPr/>
      </xdr:nvSpPr>
      <xdr:spPr>
        <a:xfrm>
          <a:off x="13811249" y="8196512"/>
          <a:ext cx="7532271" cy="4662235"/>
        </a:xfrm>
        <a:prstGeom prst="round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563479</xdr:colOff>
      <xdr:row>24</xdr:row>
      <xdr:rowOff>100263</xdr:rowOff>
    </xdr:from>
    <xdr:to>
      <xdr:col>21</xdr:col>
      <xdr:colOff>150396</xdr:colOff>
      <xdr:row>42</xdr:row>
      <xdr:rowOff>51635</xdr:rowOff>
    </xdr:to>
    <xdr:sp macro="" textlink="">
      <xdr:nvSpPr>
        <xdr:cNvPr id="15" name="Rectangle: Rounded Corners 14">
          <a:extLst>
            <a:ext uri="{FF2B5EF4-FFF2-40B4-BE49-F238E27FC236}">
              <a16:creationId xmlns:a16="http://schemas.microsoft.com/office/drawing/2014/main" id="{00000000-0008-0000-0A00-00000F000000}"/>
            </a:ext>
          </a:extLst>
        </xdr:cNvPr>
        <xdr:cNvSpPr/>
      </xdr:nvSpPr>
      <xdr:spPr>
        <a:xfrm>
          <a:off x="2405815" y="4612105"/>
          <a:ext cx="10640930" cy="3335254"/>
        </a:xfrm>
        <a:prstGeom prst="round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US" sz="1100"/>
        </a:p>
      </xdr:txBody>
    </xdr:sp>
    <xdr:clientData/>
  </xdr:twoCellAnchor>
  <xdr:twoCellAnchor>
    <xdr:from>
      <xdr:col>23</xdr:col>
      <xdr:colOff>122465</xdr:colOff>
      <xdr:row>8</xdr:row>
      <xdr:rowOff>175820</xdr:rowOff>
    </xdr:from>
    <xdr:to>
      <xdr:col>32</xdr:col>
      <xdr:colOff>108859</xdr:colOff>
      <xdr:row>29</xdr:row>
      <xdr:rowOff>54430</xdr:rowOff>
    </xdr:to>
    <xdr:sp macro="" textlink="">
      <xdr:nvSpPr>
        <xdr:cNvPr id="14" name="Rectangle: Rounded Corners 13">
          <a:extLst>
            <a:ext uri="{FF2B5EF4-FFF2-40B4-BE49-F238E27FC236}">
              <a16:creationId xmlns:a16="http://schemas.microsoft.com/office/drawing/2014/main" id="{00000000-0008-0000-0A00-00000E000000}"/>
            </a:ext>
          </a:extLst>
        </xdr:cNvPr>
        <xdr:cNvSpPr/>
      </xdr:nvSpPr>
      <xdr:spPr>
        <a:xfrm>
          <a:off x="14205858" y="1699820"/>
          <a:ext cx="6517822" cy="3879110"/>
        </a:xfrm>
        <a:prstGeom prst="round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557964</xdr:colOff>
      <xdr:row>6</xdr:row>
      <xdr:rowOff>156912</xdr:rowOff>
    </xdr:from>
    <xdr:to>
      <xdr:col>21</xdr:col>
      <xdr:colOff>210552</xdr:colOff>
      <xdr:row>23</xdr:row>
      <xdr:rowOff>147387</xdr:rowOff>
    </xdr:to>
    <xdr:sp macro="" textlink="">
      <xdr:nvSpPr>
        <xdr:cNvPr id="13" name="Rectangle: Rounded Corners 12">
          <a:extLst>
            <a:ext uri="{FF2B5EF4-FFF2-40B4-BE49-F238E27FC236}">
              <a16:creationId xmlns:a16="http://schemas.microsoft.com/office/drawing/2014/main" id="{00000000-0008-0000-0A00-00000D000000}"/>
            </a:ext>
          </a:extLst>
        </xdr:cNvPr>
        <xdr:cNvSpPr/>
      </xdr:nvSpPr>
      <xdr:spPr>
        <a:xfrm>
          <a:off x="2400300" y="1284873"/>
          <a:ext cx="10706601" cy="3186363"/>
        </a:xfrm>
        <a:prstGeom prst="round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476250</xdr:colOff>
      <xdr:row>1</xdr:row>
      <xdr:rowOff>142875</xdr:rowOff>
    </xdr:from>
    <xdr:to>
      <xdr:col>34</xdr:col>
      <xdr:colOff>114300</xdr:colOff>
      <xdr:row>5</xdr:row>
      <xdr:rowOff>95250</xdr:rowOff>
    </xdr:to>
    <xdr:sp macro="" textlink="">
      <xdr:nvSpPr>
        <xdr:cNvPr id="3" name="Rectangle: Rounded Corners 2">
          <a:extLst>
            <a:ext uri="{FF2B5EF4-FFF2-40B4-BE49-F238E27FC236}">
              <a16:creationId xmlns:a16="http://schemas.microsoft.com/office/drawing/2014/main" id="{00000000-0008-0000-0A00-000003000000}"/>
            </a:ext>
          </a:extLst>
        </xdr:cNvPr>
        <xdr:cNvSpPr/>
      </xdr:nvSpPr>
      <xdr:spPr>
        <a:xfrm>
          <a:off x="476250" y="333375"/>
          <a:ext cx="21374100" cy="714375"/>
        </a:xfrm>
        <a:prstGeom prst="roundRect">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CA" sz="3600"/>
            <a:t>                                                                          </a:t>
          </a:r>
          <a:r>
            <a:rPr lang="en-CA" sz="3600" b="1"/>
            <a:t>CAFE HARMONY </a:t>
          </a:r>
          <a:r>
            <a:rPr lang="en-CA" sz="3600" b="1" baseline="0"/>
            <a:t> SALES REPORT</a:t>
          </a:r>
        </a:p>
        <a:p>
          <a:pPr algn="l"/>
          <a:endParaRPr lang="en-CA" sz="1100"/>
        </a:p>
      </xdr:txBody>
    </xdr:sp>
    <xdr:clientData/>
  </xdr:twoCellAnchor>
  <xdr:twoCellAnchor>
    <xdr:from>
      <xdr:col>0</xdr:col>
      <xdr:colOff>50132</xdr:colOff>
      <xdr:row>7</xdr:row>
      <xdr:rowOff>75197</xdr:rowOff>
    </xdr:from>
    <xdr:to>
      <xdr:col>3</xdr:col>
      <xdr:colOff>426118</xdr:colOff>
      <xdr:row>15</xdr:row>
      <xdr:rowOff>138865</xdr:rowOff>
    </xdr:to>
    <xdr:sp macro="" textlink="Sheet1!B2">
      <xdr:nvSpPr>
        <xdr:cNvPr id="4" name="Oval 3">
          <a:extLst>
            <a:ext uri="{FF2B5EF4-FFF2-40B4-BE49-F238E27FC236}">
              <a16:creationId xmlns:a16="http://schemas.microsoft.com/office/drawing/2014/main" id="{00000000-0008-0000-0A00-000004000000}"/>
            </a:ext>
          </a:extLst>
        </xdr:cNvPr>
        <xdr:cNvSpPr/>
      </xdr:nvSpPr>
      <xdr:spPr>
        <a:xfrm>
          <a:off x="50132" y="1391151"/>
          <a:ext cx="2218322" cy="1567615"/>
        </a:xfrm>
        <a:prstGeom prst="ellipse">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US" sz="1600" b="1" i="0" u="none" strike="noStrike">
              <a:solidFill>
                <a:srgbClr val="000000"/>
              </a:solidFill>
              <a:latin typeface="Calibri"/>
              <a:ea typeface="Calibri"/>
              <a:cs typeface="Calibri"/>
            </a:rPr>
            <a:t>               </a:t>
          </a:r>
        </a:p>
        <a:p>
          <a:pPr algn="l"/>
          <a:r>
            <a:rPr lang="en-US" sz="1600" b="1" i="0" u="none" strike="noStrike">
              <a:solidFill>
                <a:srgbClr val="000000"/>
              </a:solidFill>
              <a:latin typeface="Calibri"/>
              <a:ea typeface="Calibri"/>
              <a:cs typeface="Calibri"/>
            </a:rPr>
            <a:t>  Total Quantity</a:t>
          </a:r>
        </a:p>
        <a:p>
          <a:pPr algn="l"/>
          <a:r>
            <a:rPr lang="en-US" sz="1600" b="1" i="0" u="none" strike="noStrike">
              <a:solidFill>
                <a:srgbClr val="000000"/>
              </a:solidFill>
              <a:latin typeface="Calibri"/>
              <a:ea typeface="Calibri"/>
              <a:cs typeface="Calibri"/>
            </a:rPr>
            <a:t> </a:t>
          </a:r>
        </a:p>
        <a:p>
          <a:pPr algn="l"/>
          <a:r>
            <a:rPr lang="en-US" sz="1600" b="1" i="0" u="none" strike="noStrike">
              <a:solidFill>
                <a:srgbClr val="000000"/>
              </a:solidFill>
              <a:latin typeface="Calibri"/>
              <a:ea typeface="Calibri"/>
              <a:cs typeface="Calibri"/>
            </a:rPr>
            <a:t>          </a:t>
          </a:r>
          <a:fld id="{A93B7EDB-AF94-442F-8231-91B71F28BAB5}" type="TxLink">
            <a:rPr lang="en-US" sz="1600" b="1" i="0" u="none" strike="noStrike">
              <a:solidFill>
                <a:srgbClr val="000000"/>
              </a:solidFill>
              <a:latin typeface="Calibri"/>
              <a:ea typeface="Calibri"/>
              <a:cs typeface="Calibri"/>
            </a:rPr>
            <a:pPr algn="l"/>
            <a:t>669</a:t>
          </a:fld>
          <a:endParaRPr lang="en-CA" sz="1600" b="1"/>
        </a:p>
      </xdr:txBody>
    </xdr:sp>
    <xdr:clientData/>
  </xdr:twoCellAnchor>
  <xdr:twoCellAnchor>
    <xdr:from>
      <xdr:col>0</xdr:col>
      <xdr:colOff>0</xdr:colOff>
      <xdr:row>15</xdr:row>
      <xdr:rowOff>185486</xdr:rowOff>
    </xdr:from>
    <xdr:to>
      <xdr:col>3</xdr:col>
      <xdr:colOff>476250</xdr:colOff>
      <xdr:row>24</xdr:row>
      <xdr:rowOff>83217</xdr:rowOff>
    </xdr:to>
    <xdr:sp macro="" textlink="Sheet1!B3">
      <xdr:nvSpPr>
        <xdr:cNvPr id="6" name="Oval 5">
          <a:extLst>
            <a:ext uri="{FF2B5EF4-FFF2-40B4-BE49-F238E27FC236}">
              <a16:creationId xmlns:a16="http://schemas.microsoft.com/office/drawing/2014/main" id="{00000000-0008-0000-0A00-000006000000}"/>
            </a:ext>
          </a:extLst>
        </xdr:cNvPr>
        <xdr:cNvSpPr/>
      </xdr:nvSpPr>
      <xdr:spPr>
        <a:xfrm>
          <a:off x="0" y="3005387"/>
          <a:ext cx="2318586" cy="1589672"/>
        </a:xfrm>
        <a:prstGeom prst="ellipse">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US" sz="1600" b="1" i="0" u="none" strike="noStrike">
            <a:solidFill>
              <a:srgbClr val="000000"/>
            </a:solidFill>
            <a:latin typeface="Calibri"/>
            <a:ea typeface="Calibri"/>
            <a:cs typeface="Calibri"/>
          </a:endParaRPr>
        </a:p>
        <a:p>
          <a:pPr algn="l"/>
          <a:r>
            <a:rPr lang="en-US" sz="1600" b="1" i="0" u="none" strike="noStrike">
              <a:solidFill>
                <a:srgbClr val="000000"/>
              </a:solidFill>
              <a:latin typeface="Calibri"/>
              <a:ea typeface="Calibri"/>
              <a:cs typeface="Calibri"/>
            </a:rPr>
            <a:t>     Total Sales</a:t>
          </a:r>
        </a:p>
        <a:p>
          <a:pPr algn="l"/>
          <a:r>
            <a:rPr lang="en-US" sz="1600" b="1" i="0" u="none" strike="noStrike" baseline="0">
              <a:solidFill>
                <a:srgbClr val="000000"/>
              </a:solidFill>
              <a:latin typeface="Calibri"/>
              <a:ea typeface="Calibri"/>
              <a:cs typeface="Calibri"/>
            </a:rPr>
            <a:t>   </a:t>
          </a:r>
        </a:p>
        <a:p>
          <a:pPr algn="l"/>
          <a:r>
            <a:rPr lang="en-US" sz="1600" b="1" i="0" u="none" strike="noStrike" baseline="0">
              <a:solidFill>
                <a:srgbClr val="000000"/>
              </a:solidFill>
              <a:latin typeface="Calibri"/>
              <a:ea typeface="Calibri"/>
              <a:cs typeface="Calibri"/>
            </a:rPr>
            <a:t>       </a:t>
          </a:r>
          <a:fld id="{653789C7-0836-4288-890E-CE694E240869}" type="TxLink">
            <a:rPr lang="en-US" sz="1600" b="1" i="0" u="none" strike="noStrike">
              <a:solidFill>
                <a:srgbClr val="000000"/>
              </a:solidFill>
              <a:latin typeface="Calibri"/>
              <a:ea typeface="Calibri"/>
              <a:cs typeface="Calibri"/>
            </a:rPr>
            <a:pPr algn="l"/>
            <a:t> 8,558.16 </a:t>
          </a:fld>
          <a:endParaRPr lang="en-CA" sz="1600" b="1"/>
        </a:p>
      </xdr:txBody>
    </xdr:sp>
    <xdr:clientData/>
  </xdr:twoCellAnchor>
  <xdr:twoCellAnchor>
    <xdr:from>
      <xdr:col>0</xdr:col>
      <xdr:colOff>0</xdr:colOff>
      <xdr:row>24</xdr:row>
      <xdr:rowOff>101266</xdr:rowOff>
    </xdr:from>
    <xdr:to>
      <xdr:col>3</xdr:col>
      <xdr:colOff>463717</xdr:colOff>
      <xdr:row>32</xdr:row>
      <xdr:rowOff>139366</xdr:rowOff>
    </xdr:to>
    <xdr:sp macro="" textlink="Sheet1!B4">
      <xdr:nvSpPr>
        <xdr:cNvPr id="7" name="Oval 6">
          <a:extLst>
            <a:ext uri="{FF2B5EF4-FFF2-40B4-BE49-F238E27FC236}">
              <a16:creationId xmlns:a16="http://schemas.microsoft.com/office/drawing/2014/main" id="{00000000-0008-0000-0A00-000007000000}"/>
            </a:ext>
          </a:extLst>
        </xdr:cNvPr>
        <xdr:cNvSpPr/>
      </xdr:nvSpPr>
      <xdr:spPr>
        <a:xfrm>
          <a:off x="0" y="4613108"/>
          <a:ext cx="2306053" cy="1542047"/>
        </a:xfrm>
        <a:prstGeom prst="ellipse">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US" sz="1600" b="1" i="0" u="none" strike="noStrike">
            <a:solidFill>
              <a:srgbClr val="000000"/>
            </a:solidFill>
            <a:latin typeface="Calibri"/>
            <a:ea typeface="Calibri"/>
            <a:cs typeface="Calibri"/>
          </a:endParaRPr>
        </a:p>
        <a:p>
          <a:pPr algn="l"/>
          <a:r>
            <a:rPr lang="en-US" sz="1600" b="1" i="0" u="none" strike="noStrike">
              <a:solidFill>
                <a:srgbClr val="000000"/>
              </a:solidFill>
              <a:latin typeface="Calibri"/>
              <a:ea typeface="Calibri"/>
              <a:cs typeface="Calibri"/>
            </a:rPr>
            <a:t>Total Customers</a:t>
          </a:r>
        </a:p>
        <a:p>
          <a:pPr algn="l"/>
          <a:endParaRPr lang="en-US" sz="1600" b="1" i="0" u="none" strike="noStrike" baseline="0">
            <a:solidFill>
              <a:srgbClr val="000000"/>
            </a:solidFill>
            <a:latin typeface="Calibri"/>
            <a:ea typeface="Calibri"/>
            <a:cs typeface="Calibri"/>
          </a:endParaRPr>
        </a:p>
        <a:p>
          <a:pPr algn="l"/>
          <a:r>
            <a:rPr lang="en-US" sz="1600" b="1" i="0" u="none" strike="noStrike" baseline="0">
              <a:solidFill>
                <a:srgbClr val="000000"/>
              </a:solidFill>
              <a:latin typeface="Calibri"/>
              <a:ea typeface="Calibri"/>
              <a:cs typeface="Calibri"/>
            </a:rPr>
            <a:t>             </a:t>
          </a:r>
          <a:fld id="{421FBD9C-D090-47DD-BE84-97ECB86D6EEB}" type="TxLink">
            <a:rPr lang="en-US" sz="1600" b="1" i="0" u="none" strike="noStrike">
              <a:solidFill>
                <a:srgbClr val="000000"/>
              </a:solidFill>
              <a:latin typeface="Calibri"/>
              <a:ea typeface="Calibri"/>
              <a:cs typeface="Calibri"/>
            </a:rPr>
            <a:pPr algn="l"/>
            <a:t>674</a:t>
          </a:fld>
          <a:endParaRPr lang="en-CA" sz="1600" b="1"/>
        </a:p>
      </xdr:txBody>
    </xdr:sp>
    <xdr:clientData/>
  </xdr:twoCellAnchor>
  <xdr:twoCellAnchor>
    <xdr:from>
      <xdr:col>0</xdr:col>
      <xdr:colOff>0</xdr:colOff>
      <xdr:row>32</xdr:row>
      <xdr:rowOff>187993</xdr:rowOff>
    </xdr:from>
    <xdr:to>
      <xdr:col>4</xdr:col>
      <xdr:colOff>15875</xdr:colOff>
      <xdr:row>41</xdr:row>
      <xdr:rowOff>125329</xdr:rowOff>
    </xdr:to>
    <xdr:sp macro="" textlink="Sheet1!B6">
      <xdr:nvSpPr>
        <xdr:cNvPr id="8" name="Oval 7">
          <a:extLst>
            <a:ext uri="{FF2B5EF4-FFF2-40B4-BE49-F238E27FC236}">
              <a16:creationId xmlns:a16="http://schemas.microsoft.com/office/drawing/2014/main" id="{00000000-0008-0000-0A00-000008000000}"/>
            </a:ext>
          </a:extLst>
        </xdr:cNvPr>
        <xdr:cNvSpPr/>
      </xdr:nvSpPr>
      <xdr:spPr>
        <a:xfrm>
          <a:off x="0" y="6283993"/>
          <a:ext cx="2428875" cy="1651836"/>
        </a:xfrm>
        <a:prstGeom prst="ellipse">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US" sz="1600" b="1" i="0" u="none" strike="noStrike">
            <a:solidFill>
              <a:srgbClr val="000000"/>
            </a:solidFill>
            <a:latin typeface="Calibri"/>
            <a:ea typeface="Calibri"/>
            <a:cs typeface="Calibri"/>
          </a:endParaRPr>
        </a:p>
        <a:p>
          <a:pPr algn="l"/>
          <a:r>
            <a:rPr lang="en-US" sz="1600" b="1" i="0" u="none" strike="noStrike">
              <a:solidFill>
                <a:srgbClr val="000000"/>
              </a:solidFill>
              <a:latin typeface="Calibri"/>
              <a:ea typeface="Calibri"/>
              <a:cs typeface="Calibri"/>
            </a:rPr>
            <a:t>  Total</a:t>
          </a:r>
          <a:r>
            <a:rPr lang="en-US" sz="1600" b="1" i="0" u="none" strike="noStrike" baseline="0">
              <a:solidFill>
                <a:srgbClr val="000000"/>
              </a:solidFill>
              <a:latin typeface="Calibri"/>
              <a:ea typeface="Calibri"/>
              <a:cs typeface="Calibri"/>
            </a:rPr>
            <a:t> Employees</a:t>
          </a:r>
          <a:endParaRPr lang="en-US" sz="1600" b="1" i="0" u="none" strike="noStrike">
            <a:solidFill>
              <a:srgbClr val="000000"/>
            </a:solidFill>
            <a:latin typeface="Calibri"/>
            <a:ea typeface="Calibri"/>
            <a:cs typeface="Calibri"/>
          </a:endParaRPr>
        </a:p>
        <a:p>
          <a:pPr algn="l"/>
          <a:endParaRPr lang="en-US" sz="1600" b="1" i="0" u="none" strike="noStrike">
            <a:solidFill>
              <a:srgbClr val="000000"/>
            </a:solidFill>
            <a:latin typeface="Calibri"/>
            <a:ea typeface="Calibri"/>
            <a:cs typeface="Calibri"/>
          </a:endParaRPr>
        </a:p>
        <a:p>
          <a:pPr algn="l"/>
          <a:r>
            <a:rPr lang="en-US" sz="1600" b="1" i="0" u="none" strike="noStrike">
              <a:solidFill>
                <a:srgbClr val="000000"/>
              </a:solidFill>
              <a:latin typeface="Calibri"/>
              <a:ea typeface="Calibri"/>
              <a:cs typeface="Calibri"/>
            </a:rPr>
            <a:t>             </a:t>
          </a:r>
          <a:fld id="{167E0C8B-4431-4D4E-9136-DDDF4CDFBCE0}" type="TxLink">
            <a:rPr lang="en-US" sz="1600" b="1" i="0" u="none" strike="noStrike">
              <a:solidFill>
                <a:srgbClr val="000000"/>
              </a:solidFill>
              <a:latin typeface="Calibri"/>
              <a:ea typeface="Calibri"/>
              <a:cs typeface="Calibri"/>
            </a:rPr>
            <a:pPr algn="l"/>
            <a:t>1000</a:t>
          </a:fld>
          <a:endParaRPr lang="en-CA" sz="1600" b="1"/>
        </a:p>
      </xdr:txBody>
    </xdr:sp>
    <xdr:clientData/>
  </xdr:twoCellAnchor>
  <xdr:twoCellAnchor>
    <xdr:from>
      <xdr:col>0</xdr:col>
      <xdr:colOff>0</xdr:colOff>
      <xdr:row>41</xdr:row>
      <xdr:rowOff>150395</xdr:rowOff>
    </xdr:from>
    <xdr:to>
      <xdr:col>3</xdr:col>
      <xdr:colOff>501315</xdr:colOff>
      <xdr:row>50</xdr:row>
      <xdr:rowOff>62666</xdr:rowOff>
    </xdr:to>
    <xdr:sp macro="" textlink="Sheet1!B5">
      <xdr:nvSpPr>
        <xdr:cNvPr id="9" name="Oval 8">
          <a:extLst>
            <a:ext uri="{FF2B5EF4-FFF2-40B4-BE49-F238E27FC236}">
              <a16:creationId xmlns:a16="http://schemas.microsoft.com/office/drawing/2014/main" id="{00000000-0008-0000-0A00-000009000000}"/>
            </a:ext>
          </a:extLst>
        </xdr:cNvPr>
        <xdr:cNvSpPr/>
      </xdr:nvSpPr>
      <xdr:spPr>
        <a:xfrm>
          <a:off x="0" y="7858125"/>
          <a:ext cx="2343651" cy="1604212"/>
        </a:xfrm>
        <a:prstGeom prst="ellipse">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US" sz="1600" b="1" i="0" u="none" strike="noStrike">
            <a:solidFill>
              <a:srgbClr val="000000"/>
            </a:solidFill>
            <a:latin typeface="Calibri"/>
            <a:ea typeface="Calibri"/>
            <a:cs typeface="Calibri"/>
          </a:endParaRPr>
        </a:p>
        <a:p>
          <a:pPr algn="l"/>
          <a:r>
            <a:rPr lang="en-US" sz="1600" b="1" i="0" u="none" strike="noStrike">
              <a:solidFill>
                <a:srgbClr val="000000"/>
              </a:solidFill>
              <a:latin typeface="Calibri"/>
              <a:ea typeface="Calibri"/>
              <a:cs typeface="Calibri"/>
            </a:rPr>
            <a:t>   Preferred Item</a:t>
          </a:r>
        </a:p>
        <a:p>
          <a:pPr algn="l"/>
          <a:r>
            <a:rPr lang="en-US" sz="1600" b="1" i="0" u="none" strike="noStrike" baseline="0">
              <a:solidFill>
                <a:srgbClr val="000000"/>
              </a:solidFill>
              <a:latin typeface="Calibri"/>
              <a:ea typeface="Calibri"/>
              <a:cs typeface="Calibri"/>
            </a:rPr>
            <a:t>  </a:t>
          </a:r>
        </a:p>
        <a:p>
          <a:pPr algn="l"/>
          <a:r>
            <a:rPr lang="en-US" sz="1600" b="1" i="0" u="none" strike="noStrike" baseline="0">
              <a:solidFill>
                <a:srgbClr val="000000"/>
              </a:solidFill>
              <a:latin typeface="Calibri"/>
              <a:ea typeface="Calibri"/>
              <a:cs typeface="Calibri"/>
            </a:rPr>
            <a:t>       </a:t>
          </a:r>
          <a:fld id="{55AC618E-3E40-48E7-8297-DD8A4D36A854}" type="TxLink">
            <a:rPr lang="en-US" sz="1600" b="1" i="0" u="none" strike="noStrike">
              <a:solidFill>
                <a:srgbClr val="000000"/>
              </a:solidFill>
              <a:latin typeface="Calibri"/>
              <a:ea typeface="Calibri"/>
              <a:cs typeface="Calibri"/>
            </a:rPr>
            <a:pPr algn="l"/>
            <a:t>Cappuccino </a:t>
          </a:fld>
          <a:endParaRPr lang="en-CA" sz="1600" b="1"/>
        </a:p>
      </xdr:txBody>
    </xdr:sp>
    <xdr:clientData/>
  </xdr:twoCellAnchor>
  <xdr:twoCellAnchor>
    <xdr:from>
      <xdr:col>0</xdr:col>
      <xdr:colOff>0</xdr:colOff>
      <xdr:row>50</xdr:row>
      <xdr:rowOff>137860</xdr:rowOff>
    </xdr:from>
    <xdr:to>
      <xdr:col>3</xdr:col>
      <xdr:colOff>587375</xdr:colOff>
      <xdr:row>60</xdr:row>
      <xdr:rowOff>190499</xdr:rowOff>
    </xdr:to>
    <xdr:sp macro="" textlink="Sheet1!B7">
      <xdr:nvSpPr>
        <xdr:cNvPr id="10" name="Oval 9">
          <a:extLst>
            <a:ext uri="{FF2B5EF4-FFF2-40B4-BE49-F238E27FC236}">
              <a16:creationId xmlns:a16="http://schemas.microsoft.com/office/drawing/2014/main" id="{00000000-0008-0000-0A00-00000A000000}"/>
            </a:ext>
          </a:extLst>
        </xdr:cNvPr>
        <xdr:cNvSpPr/>
      </xdr:nvSpPr>
      <xdr:spPr>
        <a:xfrm>
          <a:off x="0" y="9662860"/>
          <a:ext cx="2397125" cy="1957639"/>
        </a:xfrm>
        <a:prstGeom prst="ellipse">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US" sz="1600" b="1" i="0" u="none" strike="noStrike">
            <a:solidFill>
              <a:srgbClr val="000000"/>
            </a:solidFill>
            <a:latin typeface="Calibri"/>
            <a:ea typeface="Calibri"/>
            <a:cs typeface="Calibri"/>
          </a:endParaRPr>
        </a:p>
        <a:p>
          <a:pPr algn="l"/>
          <a:r>
            <a:rPr lang="en-US" sz="1600" b="1" i="0" u="none" strike="noStrike">
              <a:solidFill>
                <a:srgbClr val="000000"/>
              </a:solidFill>
              <a:latin typeface="Calibri"/>
              <a:ea typeface="Calibri"/>
              <a:cs typeface="Calibri"/>
            </a:rPr>
            <a:t>    Average Rating</a:t>
          </a:r>
        </a:p>
        <a:p>
          <a:pPr algn="l"/>
          <a:endParaRPr lang="en-US" sz="1600" b="1" i="0" u="none" strike="noStrike">
            <a:solidFill>
              <a:srgbClr val="000000"/>
            </a:solidFill>
            <a:latin typeface="Calibri"/>
            <a:ea typeface="Calibri"/>
            <a:cs typeface="Calibri"/>
          </a:endParaRPr>
        </a:p>
        <a:p>
          <a:pPr algn="l"/>
          <a:r>
            <a:rPr lang="en-US" sz="1600" b="1" i="0" u="none" strike="noStrike">
              <a:solidFill>
                <a:srgbClr val="000000"/>
              </a:solidFill>
              <a:latin typeface="Calibri"/>
              <a:ea typeface="Calibri"/>
              <a:cs typeface="Calibri"/>
            </a:rPr>
            <a:t>            </a:t>
          </a:r>
          <a:fld id="{4B87C564-C1AD-4B72-8923-24CF22613826}" type="TxLink">
            <a:rPr lang="en-US" sz="1600" b="1" i="0" u="none" strike="noStrike">
              <a:solidFill>
                <a:srgbClr val="000000"/>
              </a:solidFill>
              <a:latin typeface="Calibri"/>
              <a:ea typeface="Calibri"/>
              <a:cs typeface="Calibri"/>
            </a:rPr>
            <a:pPr algn="l"/>
            <a:t>3.047</a:t>
          </a:fld>
          <a:endParaRPr lang="en-US" sz="1600" b="1"/>
        </a:p>
      </xdr:txBody>
    </xdr:sp>
    <xdr:clientData/>
  </xdr:twoCellAnchor>
  <xdr:twoCellAnchor>
    <xdr:from>
      <xdr:col>12</xdr:col>
      <xdr:colOff>392030</xdr:colOff>
      <xdr:row>8</xdr:row>
      <xdr:rowOff>104275</xdr:rowOff>
    </xdr:from>
    <xdr:to>
      <xdr:col>20</xdr:col>
      <xdr:colOff>115805</xdr:colOff>
      <xdr:row>22</xdr:row>
      <xdr:rowOff>180475</xdr:rowOff>
    </xdr:to>
    <xdr:graphicFrame macro="">
      <xdr:nvGraphicFramePr>
        <xdr:cNvPr id="12" name="Chart 11">
          <a:extLst>
            <a:ext uri="{FF2B5EF4-FFF2-40B4-BE49-F238E27FC236}">
              <a16:creationId xmlns:a16="http://schemas.microsoft.com/office/drawing/2014/main" id="{00000000-0008-0000-0A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347413</xdr:colOff>
      <xdr:row>25</xdr:row>
      <xdr:rowOff>141369</xdr:rowOff>
    </xdr:from>
    <xdr:to>
      <xdr:col>12</xdr:col>
      <xdr:colOff>137862</xdr:colOff>
      <xdr:row>39</xdr:row>
      <xdr:rowOff>169945</xdr:rowOff>
    </xdr:to>
    <xdr:graphicFrame macro="">
      <xdr:nvGraphicFramePr>
        <xdr:cNvPr id="2" name="Chart 1">
          <a:extLst>
            <a:ext uri="{FF2B5EF4-FFF2-40B4-BE49-F238E27FC236}">
              <a16:creationId xmlns:a16="http://schemas.microsoft.com/office/drawing/2014/main" id="{00000000-0008-0000-0A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348412</xdr:colOff>
      <xdr:row>25</xdr:row>
      <xdr:rowOff>151397</xdr:rowOff>
    </xdr:from>
    <xdr:to>
      <xdr:col>20</xdr:col>
      <xdr:colOff>281737</xdr:colOff>
      <xdr:row>40</xdr:row>
      <xdr:rowOff>68179</xdr:rowOff>
    </xdr:to>
    <xdr:graphicFrame macro="">
      <xdr:nvGraphicFramePr>
        <xdr:cNvPr id="5" name="Chart 4">
          <a:extLst>
            <a:ext uri="{FF2B5EF4-FFF2-40B4-BE49-F238E27FC236}">
              <a16:creationId xmlns:a16="http://schemas.microsoft.com/office/drawing/2014/main" id="{00000000-0008-0000-0A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12</xdr:col>
          <xdr:colOff>428625</xdr:colOff>
          <xdr:row>26</xdr:row>
          <xdr:rowOff>57150</xdr:rowOff>
        </xdr:from>
        <xdr:to>
          <xdr:col>14</xdr:col>
          <xdr:colOff>466725</xdr:colOff>
          <xdr:row>27</xdr:row>
          <xdr:rowOff>57150</xdr:rowOff>
        </xdr:to>
        <xdr:sp macro="" textlink="">
          <xdr:nvSpPr>
            <xdr:cNvPr id="10241" name="Option Button 1" hidden="1">
              <a:extLst>
                <a:ext uri="{63B3BB69-23CF-44E3-9099-C40C66FF867C}">
                  <a14:compatExt spid="_x0000_s10241"/>
                </a:ext>
                <a:ext uri="{FF2B5EF4-FFF2-40B4-BE49-F238E27FC236}">
                  <a16:creationId xmlns:a16="http://schemas.microsoft.com/office/drawing/2014/main" id="{00000000-0008-0000-0A00-00000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Age Group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600075</xdr:colOff>
          <xdr:row>26</xdr:row>
          <xdr:rowOff>76200</xdr:rowOff>
        </xdr:from>
        <xdr:to>
          <xdr:col>20</xdr:col>
          <xdr:colOff>247650</xdr:colOff>
          <xdr:row>27</xdr:row>
          <xdr:rowOff>104775</xdr:rowOff>
        </xdr:to>
        <xdr:sp macro="" textlink="">
          <xdr:nvSpPr>
            <xdr:cNvPr id="10242" name="Option Button 2" hidden="1">
              <a:extLst>
                <a:ext uri="{63B3BB69-23CF-44E3-9099-C40C66FF867C}">
                  <a14:compatExt spid="_x0000_s10242"/>
                </a:ext>
                <a:ext uri="{FF2B5EF4-FFF2-40B4-BE49-F238E27FC236}">
                  <a16:creationId xmlns:a16="http://schemas.microsoft.com/office/drawing/2014/main" id="{00000000-0008-0000-0A00-00000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Gender</a:t>
              </a:r>
            </a:p>
          </xdr:txBody>
        </xdr:sp>
        <xdr:clientData/>
      </xdr:twoCellAnchor>
    </mc:Choice>
    <mc:Fallback/>
  </mc:AlternateContent>
  <xdr:twoCellAnchor editAs="oneCell">
    <xdr:from>
      <xdr:col>23</xdr:col>
      <xdr:colOff>427264</xdr:colOff>
      <xdr:row>10</xdr:row>
      <xdr:rowOff>55790</xdr:rowOff>
    </xdr:from>
    <xdr:to>
      <xdr:col>26</xdr:col>
      <xdr:colOff>771675</xdr:colOff>
      <xdr:row>19</xdr:row>
      <xdr:rowOff>93890</xdr:rowOff>
    </xdr:to>
    <mc:AlternateContent xmlns:mc="http://schemas.openxmlformats.org/markup-compatibility/2006" xmlns:a14="http://schemas.microsoft.com/office/drawing/2010/main">
      <mc:Choice Requires="a14">
        <xdr:graphicFrame macro="">
          <xdr:nvGraphicFramePr>
            <xdr:cNvPr id="18" name="Preferred_Item 1">
              <a:extLst>
                <a:ext uri="{FF2B5EF4-FFF2-40B4-BE49-F238E27FC236}">
                  <a16:creationId xmlns:a16="http://schemas.microsoft.com/office/drawing/2014/main" id="{00000000-0008-0000-0A00-000012000000}"/>
                </a:ext>
              </a:extLst>
            </xdr:cNvPr>
            <xdr:cNvGraphicFramePr/>
          </xdr:nvGraphicFramePr>
          <xdr:xfrm>
            <a:off x="0" y="0"/>
            <a:ext cx="0" cy="0"/>
          </xdr:xfrm>
          <a:graphic>
            <a:graphicData uri="http://schemas.microsoft.com/office/drawing/2010/slicer">
              <sle:slicer xmlns:sle="http://schemas.microsoft.com/office/drawing/2010/slicer" name="Preferred_Item 1"/>
            </a:graphicData>
          </a:graphic>
        </xdr:graphicFrame>
      </mc:Choice>
      <mc:Fallback xmlns="">
        <xdr:sp macro="" textlink="">
          <xdr:nvSpPr>
            <xdr:cNvPr id="0" name=""/>
            <xdr:cNvSpPr>
              <a:spLocks noTextEdit="1"/>
            </xdr:cNvSpPr>
          </xdr:nvSpPr>
          <xdr:spPr>
            <a:xfrm>
              <a:off x="14302014" y="1960790"/>
              <a:ext cx="2439911" cy="175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480331</xdr:colOff>
      <xdr:row>21</xdr:row>
      <xdr:rowOff>19050</xdr:rowOff>
    </xdr:from>
    <xdr:to>
      <xdr:col>26</xdr:col>
      <xdr:colOff>728134</xdr:colOff>
      <xdr:row>27</xdr:row>
      <xdr:rowOff>161925</xdr:rowOff>
    </xdr:to>
    <mc:AlternateContent xmlns:mc="http://schemas.openxmlformats.org/markup-compatibility/2006" xmlns:a14="http://schemas.microsoft.com/office/drawing/2010/main">
      <mc:Choice Requires="a14">
        <xdr:graphicFrame macro="">
          <xdr:nvGraphicFramePr>
            <xdr:cNvPr id="19" name="Sentiment 1">
              <a:extLst>
                <a:ext uri="{FF2B5EF4-FFF2-40B4-BE49-F238E27FC236}">
                  <a16:creationId xmlns:a16="http://schemas.microsoft.com/office/drawing/2014/main" id="{00000000-0008-0000-0A00-000013000000}"/>
                </a:ext>
              </a:extLst>
            </xdr:cNvPr>
            <xdr:cNvGraphicFramePr/>
          </xdr:nvGraphicFramePr>
          <xdr:xfrm>
            <a:off x="0" y="0"/>
            <a:ext cx="0" cy="0"/>
          </xdr:xfrm>
          <a:graphic>
            <a:graphicData uri="http://schemas.microsoft.com/office/drawing/2010/slicer">
              <sle:slicer xmlns:sle="http://schemas.microsoft.com/office/drawing/2010/slicer" name="Sentiment 1"/>
            </a:graphicData>
          </a:graphic>
        </xdr:graphicFrame>
      </mc:Choice>
      <mc:Fallback xmlns="">
        <xdr:sp macro="" textlink="">
          <xdr:nvSpPr>
            <xdr:cNvPr id="0" name=""/>
            <xdr:cNvSpPr>
              <a:spLocks noTextEdit="1"/>
            </xdr:cNvSpPr>
          </xdr:nvSpPr>
          <xdr:spPr>
            <a:xfrm>
              <a:off x="14355081" y="4019550"/>
              <a:ext cx="2343303" cy="1285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13607</xdr:colOff>
      <xdr:row>10</xdr:row>
      <xdr:rowOff>131990</xdr:rowOff>
    </xdr:from>
    <xdr:to>
      <xdr:col>30</xdr:col>
      <xdr:colOff>166006</xdr:colOff>
      <xdr:row>17</xdr:row>
      <xdr:rowOff>74839</xdr:rowOff>
    </xdr:to>
    <mc:AlternateContent xmlns:mc="http://schemas.openxmlformats.org/markup-compatibility/2006" xmlns:a14="http://schemas.microsoft.com/office/drawing/2010/main">
      <mc:Choice Requires="a14">
        <xdr:graphicFrame macro="">
          <xdr:nvGraphicFramePr>
            <xdr:cNvPr id="28" name="Location 1">
              <a:extLst>
                <a:ext uri="{FF2B5EF4-FFF2-40B4-BE49-F238E27FC236}">
                  <a16:creationId xmlns:a16="http://schemas.microsoft.com/office/drawing/2014/main" id="{00000000-0008-0000-0A00-00001C000000}"/>
                </a:ext>
              </a:extLst>
            </xdr:cNvPr>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mlns="">
        <xdr:sp macro="" textlink="">
          <xdr:nvSpPr>
            <xdr:cNvPr id="0" name=""/>
            <xdr:cNvSpPr>
              <a:spLocks noTextEdit="1"/>
            </xdr:cNvSpPr>
          </xdr:nvSpPr>
          <xdr:spPr>
            <a:xfrm>
              <a:off x="17110982" y="2036990"/>
              <a:ext cx="2581274" cy="12763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226094</xdr:colOff>
      <xdr:row>8</xdr:row>
      <xdr:rowOff>79208</xdr:rowOff>
    </xdr:from>
    <xdr:to>
      <xdr:col>11</xdr:col>
      <xdr:colOff>535405</xdr:colOff>
      <xdr:row>22</xdr:row>
      <xdr:rowOff>155408</xdr:rowOff>
    </xdr:to>
    <xdr:graphicFrame macro="">
      <xdr:nvGraphicFramePr>
        <xdr:cNvPr id="10240" name="Chart 10239">
          <a:extLst>
            <a:ext uri="{FF2B5EF4-FFF2-40B4-BE49-F238E27FC236}">
              <a16:creationId xmlns:a16="http://schemas.microsoft.com/office/drawing/2014/main" id="{00000000-0008-0000-0A00-0000002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23</xdr:col>
      <xdr:colOff>375987</xdr:colOff>
      <xdr:row>45</xdr:row>
      <xdr:rowOff>12533</xdr:rowOff>
    </xdr:from>
    <xdr:to>
      <xdr:col>32</xdr:col>
      <xdr:colOff>275723</xdr:colOff>
      <xdr:row>66</xdr:row>
      <xdr:rowOff>175961</xdr:rowOff>
    </xdr:to>
    <xdr:graphicFrame macro="">
      <xdr:nvGraphicFramePr>
        <xdr:cNvPr id="24" name="Chart 23">
          <a:extLst>
            <a:ext uri="{FF2B5EF4-FFF2-40B4-BE49-F238E27FC236}">
              <a16:creationId xmlns:a16="http://schemas.microsoft.com/office/drawing/2014/main" id="{00000000-0008-0000-0A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58371</xdr:colOff>
      <xdr:row>44</xdr:row>
      <xdr:rowOff>50132</xdr:rowOff>
    </xdr:from>
    <xdr:to>
      <xdr:col>11</xdr:col>
      <xdr:colOff>526382</xdr:colOff>
      <xdr:row>60</xdr:row>
      <xdr:rowOff>8594</xdr:rowOff>
    </xdr:to>
    <xdr:graphicFrame macro="">
      <xdr:nvGraphicFramePr>
        <xdr:cNvPr id="26" name="Chart 25">
          <a:extLst>
            <a:ext uri="{FF2B5EF4-FFF2-40B4-BE49-F238E27FC236}">
              <a16:creationId xmlns:a16="http://schemas.microsoft.com/office/drawing/2014/main" id="{00000000-0008-0000-0A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560042</xdr:colOff>
      <xdr:row>44</xdr:row>
      <xdr:rowOff>21304</xdr:rowOff>
    </xdr:from>
    <xdr:to>
      <xdr:col>20</xdr:col>
      <xdr:colOff>570246</xdr:colOff>
      <xdr:row>60</xdr:row>
      <xdr:rowOff>165074</xdr:rowOff>
    </xdr:to>
    <xdr:graphicFrame macro="">
      <xdr:nvGraphicFramePr>
        <xdr:cNvPr id="30" name="Chart 29">
          <a:extLst>
            <a:ext uri="{FF2B5EF4-FFF2-40B4-BE49-F238E27FC236}">
              <a16:creationId xmlns:a16="http://schemas.microsoft.com/office/drawing/2014/main" id="{00000000-0008-0000-0A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27</xdr:col>
      <xdr:colOff>163284</xdr:colOff>
      <xdr:row>20</xdr:row>
      <xdr:rowOff>136072</xdr:rowOff>
    </xdr:from>
    <xdr:to>
      <xdr:col>30</xdr:col>
      <xdr:colOff>625927</xdr:colOff>
      <xdr:row>27</xdr:row>
      <xdr:rowOff>186418</xdr:rowOff>
    </xdr:to>
    <mc:AlternateContent xmlns:mc="http://schemas.openxmlformats.org/markup-compatibility/2006" xmlns:a14="http://schemas.microsoft.com/office/drawing/2010/main">
      <mc:Choice Requires="a14">
        <xdr:graphicFrame macro="">
          <xdr:nvGraphicFramePr>
            <xdr:cNvPr id="31" name="Years 1">
              <a:extLst>
                <a:ext uri="{FF2B5EF4-FFF2-40B4-BE49-F238E27FC236}">
                  <a16:creationId xmlns:a16="http://schemas.microsoft.com/office/drawing/2014/main" id="{00000000-0008-0000-0A00-00001F000000}"/>
                </a:ext>
              </a:extLst>
            </xdr:cNvPr>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17260659" y="3946072"/>
              <a:ext cx="2891518" cy="13838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27.647223611108" createdVersion="7" refreshedVersion="7" minRefreshableVersion="3" recordCount="1000" xr:uid="{A4899EEE-77BD-4A2C-8D2C-C10251986FB0}">
  <cacheSource type="worksheet">
    <worksheetSource name="Feedback"/>
  </cacheSource>
  <cacheFields count="5">
    <cacheField name="Customer_ID" numFmtId="0">
      <sharedItems/>
    </cacheField>
    <cacheField name="Feedback_ID" numFmtId="0">
      <sharedItems/>
    </cacheField>
    <cacheField name="Sentiment" numFmtId="0">
      <sharedItems count="3">
        <s v="Negative"/>
        <s v="Positive"/>
        <s v="Neutral"/>
      </sharedItems>
    </cacheField>
    <cacheField name="Comment" numFmtId="0">
      <sharedItems count="2">
        <s v="Could be better"/>
        <s v="Great product!"/>
      </sharedItems>
    </cacheField>
    <cacheField name="Rating" numFmtId="0">
      <sharedItems containsSemiMixedTypes="0" containsString="0" containsNumber="1" containsInteger="1" minValue="1" maxValue="5" count="5">
        <n v="2"/>
        <n v="5"/>
        <n v="4"/>
        <n v="1"/>
        <n v="3"/>
      </sharedItems>
    </cacheField>
  </cacheFields>
  <extLst>
    <ext xmlns:x14="http://schemas.microsoft.com/office/spreadsheetml/2009/9/main" uri="{725AE2AE-9491-48be-B2B4-4EB974FC3084}">
      <x14:pivotCacheDefinition pivotCacheId="96493215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sola Adewoye" refreshedDate="45729.196061805553" createdVersion="8" refreshedVersion="8" minRefreshableVersion="3" recordCount="669" xr:uid="{B0AC1EEE-D1E7-4489-A543-C838130E6825}">
  <cacheSource type="worksheet">
    <worksheetSource name="SalesData"/>
  </cacheSource>
  <cacheFields count="14">
    <cacheField name="Sale_ID" numFmtId="0">
      <sharedItems/>
    </cacheField>
    <cacheField name="Customer_ID" numFmtId="0">
      <sharedItems/>
    </cacheField>
    <cacheField name="Product" numFmtId="0">
      <sharedItems count="6">
        <s v="Iced Tea"/>
        <s v="Latte"/>
        <s v="Cappuccino"/>
        <s v="Croissant"/>
        <s v="Muffin"/>
        <s v="Sandwich"/>
      </sharedItems>
    </cacheField>
    <cacheField name="Quantity" numFmtId="0">
      <sharedItems containsSemiMixedTypes="0" containsString="0" containsNumber="1" containsInteger="1" minValue="1" maxValue="5" count="5">
        <n v="5"/>
        <n v="4"/>
        <n v="1"/>
        <n v="2"/>
        <n v="3"/>
      </sharedItems>
    </cacheField>
    <cacheField name="Price_Per_Item" numFmtId="44">
      <sharedItems containsSemiMixedTypes="0" containsString="0" containsNumber="1" minValue="2.5" maxValue="6"/>
    </cacheField>
    <cacheField name="Location" numFmtId="0">
      <sharedItems count="4">
        <s v="Airport"/>
        <s v="Uptown"/>
        <s v="Suburbs"/>
        <s v="Downtown"/>
      </sharedItems>
    </cacheField>
    <cacheField name="Sale_Date" numFmtId="14">
      <sharedItems containsSemiMixedTypes="0" containsNonDate="0" containsDate="1" containsString="0" minDate="2024-01-02T00:00:00" maxDate="2026-09-24T00:00:00" count="669">
        <d v="2024-01-02T00:00:00"/>
        <d v="2024-01-03T00:00:00"/>
        <d v="2024-01-04T00:00:00"/>
        <d v="2024-01-05T00:00:00"/>
        <d v="2024-01-06T00:00:00"/>
        <d v="2024-01-07T00:00:00"/>
        <d v="2024-01-10T00:00:00"/>
        <d v="2024-01-11T00:00:00"/>
        <d v="2024-01-13T00:00:00"/>
        <d v="2024-01-15T00:00:00"/>
        <d v="2024-01-22T00:00:00"/>
        <d v="2024-01-24T00:00:00"/>
        <d v="2024-01-26T00:00:00"/>
        <d v="2024-01-27T00:00:00"/>
        <d v="2024-01-28T00:00:00"/>
        <d v="2024-01-29T00:00:00"/>
        <d v="2024-01-30T00:00:00"/>
        <d v="2024-02-01T00:00:00"/>
        <d v="2024-02-02T00:00:00"/>
        <d v="2024-02-03T00:00:00"/>
        <d v="2024-02-04T00:00:00"/>
        <d v="2024-02-05T00:00:00"/>
        <d v="2024-02-06T00:00:00"/>
        <d v="2024-02-07T00:00:00"/>
        <d v="2024-02-08T00:00:00"/>
        <d v="2024-02-10T00:00:00"/>
        <d v="2024-02-12T00:00:00"/>
        <d v="2024-02-13T00:00:00"/>
        <d v="2024-02-14T00:00:00"/>
        <d v="2024-02-16T00:00:00"/>
        <d v="2024-02-17T00:00:00"/>
        <d v="2024-02-18T00:00:00"/>
        <d v="2024-02-19T00:00:00"/>
        <d v="2024-02-20T00:00:00"/>
        <d v="2024-02-21T00:00:00"/>
        <d v="2024-02-22T00:00:00"/>
        <d v="2024-02-24T00:00:00"/>
        <d v="2024-02-26T00:00:00"/>
        <d v="2024-02-27T00:00:00"/>
        <d v="2024-02-29T00:00:00"/>
        <d v="2024-03-02T00:00:00"/>
        <d v="2024-03-03T00:00:00"/>
        <d v="2024-03-04T00:00:00"/>
        <d v="2024-03-05T00:00:00"/>
        <d v="2024-03-06T00:00:00"/>
        <d v="2024-03-08T00:00:00"/>
        <d v="2024-03-10T00:00:00"/>
        <d v="2024-03-11T00:00:00"/>
        <d v="2024-03-12T00:00:00"/>
        <d v="2024-03-13T00:00:00"/>
        <d v="2024-03-15T00:00:00"/>
        <d v="2024-03-17T00:00:00"/>
        <d v="2024-03-18T00:00:00"/>
        <d v="2024-03-19T00:00:00"/>
        <d v="2024-03-22T00:00:00"/>
        <d v="2024-03-24T00:00:00"/>
        <d v="2024-03-26T00:00:00"/>
        <d v="2024-03-28T00:00:00"/>
        <d v="2024-03-31T00:00:00"/>
        <d v="2024-04-01T00:00:00"/>
        <d v="2024-04-03T00:00:00"/>
        <d v="2024-04-04T00:00:00"/>
        <d v="2024-04-06T00:00:00"/>
        <d v="2024-04-07T00:00:00"/>
        <d v="2024-04-08T00:00:00"/>
        <d v="2024-04-09T00:00:00"/>
        <d v="2024-04-10T00:00:00"/>
        <d v="2024-04-12T00:00:00"/>
        <d v="2024-04-13T00:00:00"/>
        <d v="2024-04-14T00:00:00"/>
        <d v="2024-04-15T00:00:00"/>
        <d v="2024-04-18T00:00:00"/>
        <d v="2024-04-21T00:00:00"/>
        <d v="2024-04-22T00:00:00"/>
        <d v="2024-04-23T00:00:00"/>
        <d v="2024-04-24T00:00:00"/>
        <d v="2024-04-25T00:00:00"/>
        <d v="2024-04-30T00:00:00"/>
        <d v="2024-05-02T00:00:00"/>
        <d v="2024-05-03T00:00:00"/>
        <d v="2024-05-05T00:00:00"/>
        <d v="2024-05-08T00:00:00"/>
        <d v="2024-05-09T00:00:00"/>
        <d v="2024-05-11T00:00:00"/>
        <d v="2024-05-13T00:00:00"/>
        <d v="2024-05-14T00:00:00"/>
        <d v="2024-05-15T00:00:00"/>
        <d v="2024-05-16T00:00:00"/>
        <d v="2024-05-17T00:00:00"/>
        <d v="2024-05-18T00:00:00"/>
        <d v="2024-05-19T00:00:00"/>
        <d v="2024-05-20T00:00:00"/>
        <d v="2024-05-23T00:00:00"/>
        <d v="2024-05-24T00:00:00"/>
        <d v="2024-05-25T00:00:00"/>
        <d v="2024-05-26T00:00:00"/>
        <d v="2024-05-27T00:00:00"/>
        <d v="2024-05-28T00:00:00"/>
        <d v="2024-05-29T00:00:00"/>
        <d v="2024-05-30T00:00:00"/>
        <d v="2024-05-31T00:00:00"/>
        <d v="2024-06-01T00:00:00"/>
        <d v="2024-06-04T00:00:00"/>
        <d v="2024-06-05T00:00:00"/>
        <d v="2024-06-06T00:00:00"/>
        <d v="2024-06-07T00:00:00"/>
        <d v="2024-06-10T00:00:00"/>
        <d v="2024-06-11T00:00:00"/>
        <d v="2024-06-13T00:00:00"/>
        <d v="2024-06-14T00:00:00"/>
        <d v="2024-06-15T00:00:00"/>
        <d v="2024-06-16T00:00:00"/>
        <d v="2024-06-18T00:00:00"/>
        <d v="2024-06-19T00:00:00"/>
        <d v="2024-06-20T00:00:00"/>
        <d v="2024-06-24T00:00:00"/>
        <d v="2024-06-25T00:00:00"/>
        <d v="2024-06-26T00:00:00"/>
        <d v="2024-06-28T00:00:00"/>
        <d v="2024-07-01T00:00:00"/>
        <d v="2024-07-02T00:00:00"/>
        <d v="2024-07-04T00:00:00"/>
        <d v="2024-07-08T00:00:00"/>
        <d v="2024-07-09T00:00:00"/>
        <d v="2024-07-10T00:00:00"/>
        <d v="2024-07-11T00:00:00"/>
        <d v="2024-07-12T00:00:00"/>
        <d v="2024-07-13T00:00:00"/>
        <d v="2024-07-15T00:00:00"/>
        <d v="2024-07-16T00:00:00"/>
        <d v="2024-07-17T00:00:00"/>
        <d v="2024-07-18T00:00:00"/>
        <d v="2024-07-21T00:00:00"/>
        <d v="2024-07-22T00:00:00"/>
        <d v="2024-07-23T00:00:00"/>
        <d v="2024-07-24T00:00:00"/>
        <d v="2024-07-26T00:00:00"/>
        <d v="2024-08-01T00:00:00"/>
        <d v="2024-08-04T00:00:00"/>
        <d v="2024-08-07T00:00:00"/>
        <d v="2024-08-08T00:00:00"/>
        <d v="2024-08-09T00:00:00"/>
        <d v="2024-08-11T00:00:00"/>
        <d v="2024-08-12T00:00:00"/>
        <d v="2024-08-13T00:00:00"/>
        <d v="2024-08-14T00:00:00"/>
        <d v="2024-08-16T00:00:00"/>
        <d v="2024-08-17T00:00:00"/>
        <d v="2024-08-18T00:00:00"/>
        <d v="2024-08-19T00:00:00"/>
        <d v="2024-08-20T00:00:00"/>
        <d v="2024-08-21T00:00:00"/>
        <d v="2024-08-22T00:00:00"/>
        <d v="2024-08-23T00:00:00"/>
        <d v="2024-08-24T00:00:00"/>
        <d v="2024-08-25T00:00:00"/>
        <d v="2024-08-26T00:00:00"/>
        <d v="2024-08-29T00:00:00"/>
        <d v="2024-08-31T00:00:00"/>
        <d v="2024-09-02T00:00:00"/>
        <d v="2024-09-03T00:00:00"/>
        <d v="2024-09-05T00:00:00"/>
        <d v="2024-09-07T00:00:00"/>
        <d v="2024-09-08T00:00:00"/>
        <d v="2024-09-09T00:00:00"/>
        <d v="2024-09-10T00:00:00"/>
        <d v="2024-09-12T00:00:00"/>
        <d v="2024-09-15T00:00:00"/>
        <d v="2024-09-16T00:00:00"/>
        <d v="2024-09-17T00:00:00"/>
        <d v="2024-09-18T00:00:00"/>
        <d v="2024-09-20T00:00:00"/>
        <d v="2024-09-21T00:00:00"/>
        <d v="2024-09-23T00:00:00"/>
        <d v="2024-09-24T00:00:00"/>
        <d v="2024-09-25T00:00:00"/>
        <d v="2024-09-26T00:00:00"/>
        <d v="2024-09-27T00:00:00"/>
        <d v="2024-09-28T00:00:00"/>
        <d v="2024-09-30T00:00:00"/>
        <d v="2024-10-01T00:00:00"/>
        <d v="2024-10-06T00:00:00"/>
        <d v="2024-10-07T00:00:00"/>
        <d v="2024-10-08T00:00:00"/>
        <d v="2024-10-09T00:00:00"/>
        <d v="2024-10-10T00:00:00"/>
        <d v="2024-10-11T00:00:00"/>
        <d v="2024-10-12T00:00:00"/>
        <d v="2024-10-14T00:00:00"/>
        <d v="2024-10-15T00:00:00"/>
        <d v="2024-10-17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6T00:00:00"/>
        <d v="2024-11-07T00:00:00"/>
        <d v="2024-11-08T00:00:00"/>
        <d v="2024-11-11T00:00:00"/>
        <d v="2024-11-12T00:00:00"/>
        <d v="2024-11-13T00:00:00"/>
        <d v="2024-11-14T00:00:00"/>
        <d v="2024-11-17T00:00:00"/>
        <d v="2024-11-19T00:00:00"/>
        <d v="2024-11-20T00:00:00"/>
        <d v="2024-11-21T00:00:00"/>
        <d v="2024-11-22T00:00:00"/>
        <d v="2024-11-23T00:00:00"/>
        <d v="2024-11-24T00:00:00"/>
        <d v="2024-11-25T00:00:00"/>
        <d v="2024-11-26T00:00:00"/>
        <d v="2024-11-28T00:00:00"/>
        <d v="2024-11-30T00:00:00"/>
        <d v="2024-12-01T00:00:00"/>
        <d v="2024-12-03T00:00:00"/>
        <d v="2024-12-04T00:00:00"/>
        <d v="2024-12-05T00:00:00"/>
        <d v="2024-12-06T00:00:00"/>
        <d v="2024-12-07T00:00:00"/>
        <d v="2024-12-09T00:00:00"/>
        <d v="2024-12-10T00:00:00"/>
        <d v="2024-12-11T00:00:00"/>
        <d v="2024-12-14T00:00:00"/>
        <d v="2024-12-17T00:00:00"/>
        <d v="2024-12-18T00:00:00"/>
        <d v="2024-12-19T00:00:00"/>
        <d v="2024-12-21T00:00:00"/>
        <d v="2024-12-22T00:00:00"/>
        <d v="2024-12-23T00:00:00"/>
        <d v="2024-12-24T00:00:00"/>
        <d v="2024-12-26T00:00:00"/>
        <d v="2024-12-27T00:00:00"/>
        <d v="2024-12-28T00:00:00"/>
        <d v="2024-12-30T00:00:00"/>
        <d v="2024-12-31T00:00:00"/>
        <d v="2025-01-01T00:00:00"/>
        <d v="2025-01-04T00:00:00"/>
        <d v="2025-01-05T00:00:00"/>
        <d v="2025-01-06T00:00:00"/>
        <d v="2025-01-07T00:00:00"/>
        <d v="2025-01-08T00:00:00"/>
        <d v="2025-01-09T00:00:00"/>
        <d v="2025-01-11T00:00:00"/>
        <d v="2025-01-12T00:00:00"/>
        <d v="2025-01-13T00:00:00"/>
        <d v="2025-01-14T00:00:00"/>
        <d v="2025-01-15T00:00:00"/>
        <d v="2025-01-17T00:00:00"/>
        <d v="2025-01-19T00:00:00"/>
        <d v="2025-01-21T00:00:00"/>
        <d v="2025-01-22T00:00:00"/>
        <d v="2025-01-24T00:00:00"/>
        <d v="2025-01-25T00:00:00"/>
        <d v="2025-01-26T00:00:00"/>
        <d v="2025-01-28T00:00:00"/>
        <d v="2025-01-30T00:00:00"/>
        <d v="2025-01-31T00:00:00"/>
        <d v="2025-02-02T00:00:00"/>
        <d v="2025-02-04T00:00:00"/>
        <d v="2025-02-06T00:00:00"/>
        <d v="2025-02-07T00:00:00"/>
        <d v="2025-02-08T00:00:00"/>
        <d v="2025-02-09T00:00:00"/>
        <d v="2025-02-10T00:00:00"/>
        <d v="2025-02-11T00:00:00"/>
        <d v="2025-02-13T00:00:00"/>
        <d v="2025-02-14T00:00:00"/>
        <d v="2025-02-15T00:00:00"/>
        <d v="2025-02-17T00:00:00"/>
        <d v="2025-02-18T00:00:00"/>
        <d v="2025-02-19T00:00:00"/>
        <d v="2025-02-21T00:00:00"/>
        <d v="2025-02-22T00:00:00"/>
        <d v="2025-02-23T00:00:00"/>
        <d v="2025-02-24T00:00:00"/>
        <d v="2025-02-25T00:00:00"/>
        <d v="2025-02-27T00:00:00"/>
        <d v="2025-02-28T00:00:00"/>
        <d v="2025-03-01T00:00:00"/>
        <d v="2025-03-02T00:00:00"/>
        <d v="2025-03-03T00:00:00"/>
        <d v="2025-03-04T00:00:00"/>
        <d v="2025-03-05T00:00:00"/>
        <d v="2025-03-07T00:00:00"/>
        <d v="2025-03-08T00:00:00"/>
        <d v="2025-03-09T00:00:00"/>
        <d v="2025-03-10T00:00:00"/>
        <d v="2025-03-12T00:00:00"/>
        <d v="2025-03-15T00:00:00"/>
        <d v="2025-03-16T00:00:00"/>
        <d v="2025-03-17T00:00:00"/>
        <d v="2025-03-20T00:00:00"/>
        <d v="2025-03-23T00:00:00"/>
        <d v="2025-03-24T00:00:00"/>
        <d v="2025-03-26T00:00:00"/>
        <d v="2025-03-27T00:00:00"/>
        <d v="2025-03-28T00:00:00"/>
        <d v="2025-03-31T00:00:00"/>
        <d v="2025-04-01T00:00:00"/>
        <d v="2025-04-02T00:00:00"/>
        <d v="2025-04-03T00:00:00"/>
        <d v="2025-04-04T00:00:00"/>
        <d v="2025-04-05T00:00:00"/>
        <d v="2025-04-08T00:00:00"/>
        <d v="2025-04-09T00:00:00"/>
        <d v="2025-04-10T00:00:00"/>
        <d v="2025-04-13T00:00:00"/>
        <d v="2025-04-14T00:00:00"/>
        <d v="2025-04-15T00:00:00"/>
        <d v="2025-04-16T00:00:00"/>
        <d v="2025-04-17T00:00:00"/>
        <d v="2025-04-21T00:00:00"/>
        <d v="2025-04-22T00:00:00"/>
        <d v="2025-04-27T00:00:00"/>
        <d v="2025-04-29T00:00:00"/>
        <d v="2025-05-02T00:00:00"/>
        <d v="2025-05-03T00:00:00"/>
        <d v="2025-05-04T00:00:00"/>
        <d v="2025-05-05T00:00:00"/>
        <d v="2025-05-06T00:00:00"/>
        <d v="2025-05-08T00:00:00"/>
        <d v="2025-05-12T00:00:00"/>
        <d v="2025-05-13T00:00:00"/>
        <d v="2025-05-14T00:00:00"/>
        <d v="2025-05-16T00:00:00"/>
        <d v="2025-05-17T00:00:00"/>
        <d v="2025-05-19T00:00:00"/>
        <d v="2025-05-20T00:00:00"/>
        <d v="2025-05-21T00:00:00"/>
        <d v="2025-05-22T00:00:00"/>
        <d v="2025-05-24T00:00:00"/>
        <d v="2025-06-03T00:00:00"/>
        <d v="2025-06-05T00:00:00"/>
        <d v="2025-06-07T00:00:00"/>
        <d v="2025-06-10T00:00:00"/>
        <d v="2025-06-12T00:00:00"/>
        <d v="2025-06-13T00:00:00"/>
        <d v="2025-06-14T00:00:00"/>
        <d v="2025-06-15T00:00:00"/>
        <d v="2025-06-16T00:00:00"/>
        <d v="2025-06-18T00:00:00"/>
        <d v="2025-06-19T00:00:00"/>
        <d v="2025-06-20T00:00:00"/>
        <d v="2025-06-21T00:00:00"/>
        <d v="2025-06-23T00:00:00"/>
        <d v="2025-06-25T00:00:00"/>
        <d v="2025-06-26T00:00:00"/>
        <d v="2025-06-27T00:00:00"/>
        <d v="2025-06-28T00:00:00"/>
        <d v="2025-06-29T00:00:00"/>
        <d v="2025-06-30T00:00:00"/>
        <d v="2025-07-01T00:00:00"/>
        <d v="2025-07-02T00:00:00"/>
        <d v="2025-07-03T00:00:00"/>
        <d v="2025-07-04T00:00:00"/>
        <d v="2025-07-05T00:00:00"/>
        <d v="2025-07-06T00:00:00"/>
        <d v="2025-07-08T00:00:00"/>
        <d v="2025-07-10T00:00:00"/>
        <d v="2025-07-12T00:00:00"/>
        <d v="2025-07-13T00:00:00"/>
        <d v="2025-07-14T00:00:00"/>
        <d v="2025-07-15T00:00:00"/>
        <d v="2025-07-16T00:00:00"/>
        <d v="2025-07-17T00:00:00"/>
        <d v="2025-07-19T00:00:00"/>
        <d v="2025-07-20T00:00:00"/>
        <d v="2025-07-22T00:00:00"/>
        <d v="2025-07-26T00:00:00"/>
        <d v="2025-07-27T00:00:00"/>
        <d v="2025-07-28T00:00:00"/>
        <d v="2025-07-29T00:00:00"/>
        <d v="2025-07-30T00:00:00"/>
        <d v="2025-07-31T00:00:00"/>
        <d v="2025-08-03T00:00:00"/>
        <d v="2025-08-04T00:00:00"/>
        <d v="2025-08-06T00:00:00"/>
        <d v="2025-08-08T00:00:00"/>
        <d v="2025-08-09T00:00:00"/>
        <d v="2025-08-12T00:00:00"/>
        <d v="2025-08-13T00:00:00"/>
        <d v="2025-08-15T00:00:00"/>
        <d v="2025-08-16T00:00:00"/>
        <d v="2025-08-17T00:00:00"/>
        <d v="2025-08-18T00:00:00"/>
        <d v="2025-08-20T00:00:00"/>
        <d v="2025-08-22T00:00:00"/>
        <d v="2025-08-23T00:00:00"/>
        <d v="2025-08-24T00:00:00"/>
        <d v="2025-08-25T00:00:00"/>
        <d v="2025-08-26T00:00:00"/>
        <d v="2025-08-29T00:00:00"/>
        <d v="2025-08-31T00:00:00"/>
        <d v="2025-09-02T00:00:00"/>
        <d v="2025-09-04T00:00:00"/>
        <d v="2025-09-05T00:00:00"/>
        <d v="2025-09-06T00:00:00"/>
        <d v="2025-09-11T00:00:00"/>
        <d v="2025-09-12T00:00:00"/>
        <d v="2025-09-13T00:00:00"/>
        <d v="2025-09-14T00:00:00"/>
        <d v="2025-09-16T00:00:00"/>
        <d v="2025-09-20T00:00:00"/>
        <d v="2025-09-21T00:00:00"/>
        <d v="2025-09-22T00:00:00"/>
        <d v="2025-09-23T00:00:00"/>
        <d v="2025-09-24T00:00:00"/>
        <d v="2025-09-30T00:00:00"/>
        <d v="2025-10-01T00:00:00"/>
        <d v="2025-10-03T00:00:00"/>
        <d v="2025-10-05T00:00:00"/>
        <d v="2025-10-08T00:00:00"/>
        <d v="2025-10-15T00:00:00"/>
        <d v="2025-10-17T00:00:00"/>
        <d v="2025-10-20T00:00:00"/>
        <d v="2025-10-21T00:00:00"/>
        <d v="2025-10-22T00:00:00"/>
        <d v="2025-10-24T00:00:00"/>
        <d v="2025-10-25T00:00:00"/>
        <d v="2025-10-26T00:00:00"/>
        <d v="2025-10-27T00:00:00"/>
        <d v="2025-10-28T00:00:00"/>
        <d v="2025-10-29T00:00:00"/>
        <d v="2025-10-30T00:00:00"/>
        <d v="2025-10-31T00:00:00"/>
        <d v="2025-11-01T00:00:00"/>
        <d v="2025-11-03T00:00:00"/>
        <d v="2025-11-04T00:00:00"/>
        <d v="2025-11-06T00:00:00"/>
        <d v="2025-11-07T00:00:00"/>
        <d v="2025-11-08T00:00:00"/>
        <d v="2025-11-09T00:00:00"/>
        <d v="2025-11-10T00:00:00"/>
        <d v="2025-11-11T00:00:00"/>
        <d v="2025-11-12T00:00:00"/>
        <d v="2025-11-13T00:00:00"/>
        <d v="2025-11-14T00:00:00"/>
        <d v="2025-11-15T00:00:00"/>
        <d v="2025-11-18T00:00:00"/>
        <d v="2025-11-19T00:00:00"/>
        <d v="2025-11-20T00:00:00"/>
        <d v="2025-11-21T00:00:00"/>
        <d v="2025-11-22T00:00:00"/>
        <d v="2025-11-23T00:00:00"/>
        <d v="2025-11-24T00:00:00"/>
        <d v="2025-11-25T00:00:00"/>
        <d v="2025-11-26T00:00:00"/>
        <d v="2025-11-27T00:00:00"/>
        <d v="2025-11-29T00:00:00"/>
        <d v="2025-11-30T00:00:00"/>
        <d v="2025-12-02T00:00:00"/>
        <d v="2025-12-03T00:00:00"/>
        <d v="2025-12-04T00:00:00"/>
        <d v="2025-12-05T00:00:00"/>
        <d v="2025-12-06T00:00:00"/>
        <d v="2025-12-07T00:00:00"/>
        <d v="2025-12-09T00:00:00"/>
        <d v="2025-12-12T00:00:00"/>
        <d v="2025-12-13T00:00:00"/>
        <d v="2025-12-14T00:00:00"/>
        <d v="2025-12-15T00:00:00"/>
        <d v="2025-12-16T00:00:00"/>
        <d v="2025-12-19T00:00:00"/>
        <d v="2025-12-23T00:00:00"/>
        <d v="2025-12-25T00:00:00"/>
        <d v="2025-12-26T00:00:00"/>
        <d v="2025-12-28T00:00:00"/>
        <d v="2025-12-29T00:00:00"/>
        <d v="2025-12-30T00:00:00"/>
        <d v="2026-01-01T00:00:00"/>
        <d v="2026-01-02T00:00:00"/>
        <d v="2026-01-04T00:00:00"/>
        <d v="2026-01-05T00:00:00"/>
        <d v="2026-01-06T00:00:00"/>
        <d v="2026-01-07T00:00:00"/>
        <d v="2026-01-08T00:00:00"/>
        <d v="2026-01-09T00:00:00"/>
        <d v="2026-01-10T00:00:00"/>
        <d v="2026-01-11T00:00:00"/>
        <d v="2026-01-12T00:00:00"/>
        <d v="2026-01-14T00:00:00"/>
        <d v="2026-01-17T00:00:00"/>
        <d v="2026-01-18T00:00:00"/>
        <d v="2026-01-19T00:00:00"/>
        <d v="2026-01-23T00:00:00"/>
        <d v="2026-01-24T00:00:00"/>
        <d v="2026-01-25T00:00:00"/>
        <d v="2026-01-28T00:00:00"/>
        <d v="2026-01-29T00:00:00"/>
        <d v="2026-01-30T00:00:00"/>
        <d v="2026-02-02T00:00:00"/>
        <d v="2026-02-04T00:00:00"/>
        <d v="2026-02-05T00:00:00"/>
        <d v="2026-02-06T00:00:00"/>
        <d v="2026-02-08T00:00:00"/>
        <d v="2026-02-09T00:00:00"/>
        <d v="2026-02-11T00:00:00"/>
        <d v="2026-02-13T00:00:00"/>
        <d v="2026-02-14T00:00:00"/>
        <d v="2026-02-15T00:00:00"/>
        <d v="2026-02-16T00:00:00"/>
        <d v="2026-02-17T00:00:00"/>
        <d v="2026-02-18T00:00:00"/>
        <d v="2026-02-19T00:00:00"/>
        <d v="2026-02-20T00:00:00"/>
        <d v="2026-02-21T00:00:00"/>
        <d v="2026-02-22T00:00:00"/>
        <d v="2026-02-23T00:00:00"/>
        <d v="2026-02-24T00:00:00"/>
        <d v="2026-02-25T00:00:00"/>
        <d v="2026-02-27T00:00:00"/>
        <d v="2026-03-01T00:00:00"/>
        <d v="2026-03-02T00:00:00"/>
        <d v="2026-03-03T00:00:00"/>
        <d v="2026-03-06T00:00:00"/>
        <d v="2026-03-07T00:00:00"/>
        <d v="2026-03-08T00:00:00"/>
        <d v="2026-03-09T00:00:00"/>
        <d v="2026-03-10T00:00:00"/>
        <d v="2026-03-11T00:00:00"/>
        <d v="2026-03-13T00:00:00"/>
        <d v="2026-03-14T00:00:00"/>
        <d v="2026-03-15T00:00:00"/>
        <d v="2026-03-18T00:00:00"/>
        <d v="2026-03-20T00:00:00"/>
        <d v="2026-03-21T00:00:00"/>
        <d v="2026-03-23T00:00:00"/>
        <d v="2026-03-25T00:00:00"/>
        <d v="2026-03-26T00:00:00"/>
        <d v="2026-03-27T00:00:00"/>
        <d v="2026-03-28T00:00:00"/>
        <d v="2026-03-29T00:00:00"/>
        <d v="2026-03-30T00:00:00"/>
        <d v="2026-04-01T00:00:00"/>
        <d v="2026-04-02T00:00:00"/>
        <d v="2026-04-03T00:00:00"/>
        <d v="2026-04-04T00:00:00"/>
        <d v="2026-04-07T00:00:00"/>
        <d v="2026-04-10T00:00:00"/>
        <d v="2026-04-11T00:00:00"/>
        <d v="2026-04-12T00:00:00"/>
        <d v="2026-04-14T00:00:00"/>
        <d v="2026-04-15T00:00:00"/>
        <d v="2026-04-16T00:00:00"/>
        <d v="2026-04-18T00:00:00"/>
        <d v="2026-04-19T00:00:00"/>
        <d v="2026-04-20T00:00:00"/>
        <d v="2026-04-21T00:00:00"/>
        <d v="2026-04-23T00:00:00"/>
        <d v="2026-04-24T00:00:00"/>
        <d v="2026-04-25T00:00:00"/>
        <d v="2026-04-26T00:00:00"/>
        <d v="2026-04-28T00:00:00"/>
        <d v="2026-04-29T00:00:00"/>
        <d v="2026-04-30T00:00:00"/>
        <d v="2026-05-04T00:00:00"/>
        <d v="2026-05-05T00:00:00"/>
        <d v="2026-05-06T00:00:00"/>
        <d v="2026-05-07T00:00:00"/>
        <d v="2026-05-08T00:00:00"/>
        <d v="2026-05-09T00:00:00"/>
        <d v="2026-05-10T00:00:00"/>
        <d v="2026-05-11T00:00:00"/>
        <d v="2026-05-13T00:00:00"/>
        <d v="2026-05-15T00:00:00"/>
        <d v="2026-05-16T00:00:00"/>
        <d v="2026-05-17T00:00:00"/>
        <d v="2026-05-18T00:00:00"/>
        <d v="2026-05-19T00:00:00"/>
        <d v="2026-05-21T00:00:00"/>
        <d v="2026-05-22T00:00:00"/>
        <d v="2026-05-24T00:00:00"/>
        <d v="2026-05-28T00:00:00"/>
        <d v="2026-05-29T00:00:00"/>
        <d v="2026-05-30T00:00:00"/>
        <d v="2026-05-31T00:00:00"/>
        <d v="2026-06-01T00:00:00"/>
        <d v="2026-06-02T00:00:00"/>
        <d v="2026-06-04T00:00:00"/>
        <d v="2026-06-05T00:00:00"/>
        <d v="2026-06-07T00:00:00"/>
        <d v="2026-06-09T00:00:00"/>
        <d v="2026-06-10T00:00:00"/>
        <d v="2026-06-11T00:00:00"/>
        <d v="2026-06-12T00:00:00"/>
        <d v="2026-06-13T00:00:00"/>
        <d v="2026-06-15T00:00:00"/>
        <d v="2026-06-16T00:00:00"/>
        <d v="2026-06-17T00:00:00"/>
        <d v="2026-06-18T00:00:00"/>
        <d v="2026-06-19T00:00:00"/>
        <d v="2026-06-22T00:00:00"/>
        <d v="2026-06-25T00:00:00"/>
        <d v="2026-06-26T00:00:00"/>
        <d v="2026-06-27T00:00:00"/>
        <d v="2026-06-28T00:00:00"/>
        <d v="2026-06-29T00:00:00"/>
        <d v="2026-07-01T00:00:00"/>
        <d v="2026-07-02T00:00:00"/>
        <d v="2026-07-03T00:00:00"/>
        <d v="2026-07-04T00:00:00"/>
        <d v="2026-07-06T00:00:00"/>
        <d v="2026-07-07T00:00:00"/>
        <d v="2026-07-08T00:00:00"/>
        <d v="2026-07-10T00:00:00"/>
        <d v="2026-07-11T00:00:00"/>
        <d v="2026-07-12T00:00:00"/>
        <d v="2026-07-13T00:00:00"/>
        <d v="2026-07-14T00:00:00"/>
        <d v="2026-07-15T00:00:00"/>
        <d v="2026-07-19T00:00:00"/>
        <d v="2026-07-20T00:00:00"/>
        <d v="2026-07-21T00:00:00"/>
        <d v="2026-07-24T00:00:00"/>
        <d v="2026-07-25T00:00:00"/>
        <d v="2026-07-26T00:00:00"/>
        <d v="2026-07-28T00:00:00"/>
        <d v="2026-07-29T00:00:00"/>
        <d v="2026-07-31T00:00:00"/>
        <d v="2026-08-02T00:00:00"/>
        <d v="2026-08-03T00:00:00"/>
        <d v="2026-08-04T00:00:00"/>
        <d v="2026-08-07T00:00:00"/>
        <d v="2026-08-08T00:00:00"/>
        <d v="2026-08-09T00:00:00"/>
        <d v="2026-08-10T00:00:00"/>
        <d v="2026-08-11T00:00:00"/>
        <d v="2026-08-13T00:00:00"/>
        <d v="2026-08-14T00:00:00"/>
        <d v="2026-08-15T00:00:00"/>
        <d v="2026-08-16T00:00:00"/>
        <d v="2026-08-17T00:00:00"/>
        <d v="2026-08-18T00:00:00"/>
        <d v="2026-08-19T00:00:00"/>
        <d v="2026-08-21T00:00:00"/>
        <d v="2026-08-22T00:00:00"/>
        <d v="2026-08-24T00:00:00"/>
        <d v="2026-08-25T00:00:00"/>
        <d v="2026-08-27T00:00:00"/>
        <d v="2026-08-29T00:00:00"/>
        <d v="2026-08-30T00:00:00"/>
        <d v="2026-08-31T00:00:00"/>
        <d v="2026-09-01T00:00:00"/>
        <d v="2026-09-03T00:00:00"/>
        <d v="2026-09-06T00:00:00"/>
        <d v="2026-09-07T00:00:00"/>
        <d v="2026-09-08T00:00:00"/>
        <d v="2026-09-09T00:00:00"/>
        <d v="2026-09-10T00:00:00"/>
        <d v="2026-09-11T00:00:00"/>
        <d v="2026-09-12T00:00:00"/>
        <d v="2026-09-13T00:00:00"/>
        <d v="2026-09-15T00:00:00"/>
        <d v="2026-09-16T00:00:00"/>
        <d v="2026-09-19T00:00:00"/>
        <d v="2026-09-21T00:00:00"/>
        <d v="2026-09-22T00:00:00"/>
        <d v="2026-09-23T00:00:00"/>
      </sharedItems>
      <fieldGroup par="13" base="6">
        <rangePr groupBy="months" startDate="2024-01-02T00:00:00" endDate="2026-09-24T00:00:00"/>
        <groupItems count="14">
          <s v="&lt;1/2/2024"/>
          <s v="Jan"/>
          <s v="Feb"/>
          <s v="Mar"/>
          <s v="Apr"/>
          <s v="May"/>
          <s v="Jun"/>
          <s v="Jul"/>
          <s v="Aug"/>
          <s v="Sep"/>
          <s v="Oct"/>
          <s v="Nov"/>
          <s v="Dec"/>
          <s v="&gt;9/24/2026"/>
        </groupItems>
      </fieldGroup>
    </cacheField>
    <cacheField name="Total_Sale" numFmtId="44">
      <sharedItems containsSemiMixedTypes="0" containsString="0" containsNumber="1" minValue="2.5299999999999998" maxValue="29.95"/>
    </cacheField>
    <cacheField name="Age" numFmtId="0">
      <sharedItems containsSemiMixedTypes="0" containsString="0" containsNumber="1" containsInteger="1" minValue="18" maxValue="65"/>
    </cacheField>
    <cacheField name="Age Group" numFmtId="0">
      <sharedItems count="5">
        <s v="29-39"/>
        <s v="18-28"/>
        <s v="62-Above"/>
        <s v="51-61"/>
        <s v="40-50"/>
      </sharedItems>
    </cacheField>
    <cacheField name="Gender" numFmtId="0">
      <sharedItems count="2">
        <s v="Male"/>
        <s v="Female"/>
      </sharedItems>
    </cacheField>
    <cacheField name="Preferred_Item" numFmtId="0">
      <sharedItems count="6">
        <s v="Iced Tea"/>
        <s v="Latte"/>
        <s v="Cappuccino"/>
        <s v="Croissant"/>
        <s v="Muffin"/>
        <s v="Sandwich"/>
      </sharedItems>
    </cacheField>
    <cacheField name="Quarters" numFmtId="0" databaseField="0">
      <fieldGroup base="6">
        <rangePr groupBy="quarters" startDate="2024-01-02T00:00:00" endDate="2026-09-24T00:00:00"/>
        <groupItems count="6">
          <s v="&lt;1/2/2024"/>
          <s v="Qtr1"/>
          <s v="Qtr2"/>
          <s v="Qtr3"/>
          <s v="Qtr4"/>
          <s v="&gt;9/24/2026"/>
        </groupItems>
      </fieldGroup>
    </cacheField>
    <cacheField name="Years" numFmtId="0" databaseField="0">
      <fieldGroup base="6">
        <rangePr groupBy="years" startDate="2024-01-02T00:00:00" endDate="2026-09-24T00:00:00"/>
        <groupItems count="5">
          <s v="&lt;1/2/2024"/>
          <s v="2024"/>
          <s v="2025"/>
          <s v="2026"/>
          <s v="&gt;9/24/2026"/>
        </groupItems>
      </fieldGroup>
    </cacheField>
  </cacheFields>
  <extLst>
    <ext xmlns:x14="http://schemas.microsoft.com/office/spreadsheetml/2009/9/main" uri="{725AE2AE-9491-48be-B2B4-4EB974FC3084}">
      <x14:pivotCacheDefinition pivotCacheId="38260379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sola Adewoye" refreshedDate="45729.306146759256" createdVersion="8" refreshedVersion="8" minRefreshableVersion="3" recordCount="674" xr:uid="{7A9B7D51-75FF-4A79-8AA0-A9A72EA76AA2}">
  <cacheSource type="worksheet">
    <worksheetSource name="CustomerData"/>
  </cacheSource>
  <cacheFields count="4">
    <cacheField name="Customer_ID" numFmtId="0">
      <sharedItems/>
    </cacheField>
    <cacheField name="Age" numFmtId="0">
      <sharedItems containsSemiMixedTypes="0" containsString="0" containsNumber="1" containsInteger="1" minValue="18" maxValue="65"/>
    </cacheField>
    <cacheField name="Gender" numFmtId="0">
      <sharedItems/>
    </cacheField>
    <cacheField name="Preferred_Item"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sola Adewoye" refreshedDate="45730.322317592596" createdVersion="8" refreshedVersion="8" minRefreshableVersion="3" recordCount="10" xr:uid="{14E361B6-8513-4061-B79B-EACBD8C81541}">
  <cacheSource type="worksheet">
    <worksheetSource name="Stock"/>
  </cacheSource>
  <cacheFields count="4">
    <cacheField name="Stock_Item" numFmtId="0">
      <sharedItems count="10">
        <s v="Milk"/>
        <s v="Coffee Beans"/>
        <s v="Sugar"/>
        <s v="Tea Bags"/>
        <s v="Croissant Dough"/>
        <s v="Sandwich Bread"/>
        <s v="Lemon"/>
        <s v="Muffin Mix"/>
        <s v="Juice Concentrate"/>
        <s v="Iced Tea Bags"/>
      </sharedItems>
    </cacheField>
    <cacheField name="Current_Stock" numFmtId="0">
      <sharedItems containsSemiMixedTypes="0" containsString="0" containsNumber="1" containsInteger="1" minValue="71" maxValue="195"/>
    </cacheField>
    <cacheField name="Ideal_Stock" numFmtId="0">
      <sharedItems containsSemiMixedTypes="0" containsString="0" containsNumber="1" containsInteger="1" minValue="150" maxValue="200"/>
    </cacheField>
    <cacheField name="Performance" numFmtId="0">
      <sharedItems containsSemiMixedTypes="0" containsString="0" containsNumber="1" containsInteger="1" minValue="-79" maxValue="45"/>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30.981442708333" createdVersion="7" refreshedVersion="7" minRefreshableVersion="3" recordCount="1000" xr:uid="{5D1A8E3D-6DDA-48C8-9BA3-30F13E7683CD}">
  <cacheSource type="worksheet">
    <worksheetSource name="EmployeeData"/>
  </cacheSource>
  <cacheFields count="9">
    <cacheField name="Employee_ID" numFmtId="0">
      <sharedItems/>
    </cacheField>
    <cacheField name="Name" numFmtId="0">
      <sharedItems count="366">
        <s v="Isabella King"/>
        <s v="William Lewis"/>
        <s v="Elizabeth Jackson"/>
        <s v="William Thomas"/>
        <s v="John Walker"/>
        <s v="Olivia King"/>
        <s v="Emily Anderson"/>
        <s v="Daniel Clark"/>
        <s v="Daniel Scott"/>
        <s v="Jessica Harris"/>
        <s v="Linda King"/>
        <s v="Isabella Anderson"/>
        <s v="Elizabeth White"/>
        <s v="Laura Lee"/>
        <s v="James Young"/>
        <s v="Sophia Taylor"/>
        <s v="Laura Lewis"/>
        <s v="Matthew Brown"/>
        <s v="William Harris"/>
        <s v="Isabella Green"/>
        <s v="Sophia Smith"/>
        <s v="Matthew Hall"/>
        <s v="Matthew Johnson"/>
        <s v="William White"/>
        <s v="Isabella Scott"/>
        <s v="Sophia Johnson"/>
        <s v="Linda Lee"/>
        <s v="Jacob Lee"/>
        <s v="Elizabeth Lewis"/>
        <s v="Megan Lee"/>
        <s v="Jessica Scott"/>
        <s v="Sophia Allen"/>
        <s v="Laura Walker"/>
        <s v="Ryan Johnson"/>
        <s v="Jacob Allen"/>
        <s v="Linda Lewis"/>
        <s v="Jacob Brown"/>
        <s v="Sarah Young"/>
        <s v="Daniel Hall"/>
        <s v="Laura Hall"/>
        <s v="Elizabeth Allen"/>
        <s v="Robert Johnson"/>
        <s v="Robert Scott"/>
        <s v="Olivia Martin"/>
        <s v="Michael Allen"/>
        <s v="Megan Smith"/>
        <s v="Megan Jackson"/>
        <s v="Olivia Harris"/>
        <s v="Laura Jackson"/>
        <s v="Emily Lewis"/>
        <s v="William Jackson"/>
        <s v="Ryan King"/>
        <s v="Megan Clark"/>
        <s v="Isabella Clark"/>
        <s v="Daniel Brown"/>
        <s v="James Lewis"/>
        <s v="Laura Martin"/>
        <s v="Emily King"/>
        <s v="Jessica White"/>
        <s v="Megan Lewis"/>
        <s v="John Johnson"/>
        <s v="William Green"/>
        <s v="John Lewis"/>
        <s v="Olivia Hall"/>
        <s v="David Jackson"/>
        <s v="Laura Clark"/>
        <s v="Olivia Jackson"/>
        <s v="Emily White"/>
        <s v="Laura Scott"/>
        <s v="David Harris"/>
        <s v="Jacob Thomas"/>
        <s v="Isabella Brown"/>
        <s v="Elizabeth Johnson"/>
        <s v="Jessica Johnson"/>
        <s v="Jacob Anderson"/>
        <s v="Laura Brown"/>
        <s v="Matthew Jackson"/>
        <s v="James Scott"/>
        <s v="Matthew White"/>
        <s v="Laura Taylor"/>
        <s v="John Smith"/>
        <s v="Elizabeth Taylor"/>
        <s v="Megan Young"/>
        <s v="Megan Johnson"/>
        <s v="Jacob Martin"/>
        <s v="Michael White"/>
        <s v="David Walker"/>
        <s v="Olivia Young"/>
        <s v="Ryan Thomas"/>
        <s v="Jacob Clark"/>
        <s v="Megan Green"/>
        <s v="Ryan Harris"/>
        <s v="Olivia Brown"/>
        <s v="Jessica Clark"/>
        <s v="Daniel Martin"/>
        <s v="Michael Jackson"/>
        <s v="Emily Jackson"/>
        <s v="Elizabeth Harris"/>
        <s v="Linda Harris"/>
        <s v="William Allen"/>
        <s v="Emily Johnson"/>
        <s v="Robert Lewis"/>
        <s v="Laura Green"/>
        <s v="Michael Brown"/>
        <s v="Daniel White"/>
        <s v="Jessica Smith"/>
        <s v="John Martin"/>
        <s v="Robert White"/>
        <s v="Sophia Brown"/>
        <s v="Isabella Hall"/>
        <s v="Olivia Thomas"/>
        <s v="Isabella Jackson"/>
        <s v="Ryan Walker"/>
        <s v="Daniel Lewis"/>
        <s v="David Brown"/>
        <s v="Sarah Smith"/>
        <s v="Michael Clark"/>
        <s v="Daniel Anderson"/>
        <s v="Elizabeth Green"/>
        <s v="David King"/>
        <s v="Emily Walker"/>
        <s v="John Green"/>
        <s v="Matthew Green"/>
        <s v="Robert King"/>
        <s v="Linda Martin"/>
        <s v="Jacob Johnson"/>
        <s v="Matthew King"/>
        <s v="David Martin"/>
        <s v="Ryan Taylor"/>
        <s v="Megan Hall"/>
        <s v="Daniel Smith"/>
        <s v="Jacob Harris"/>
        <s v="Laura King"/>
        <s v="Jessica Lee"/>
        <s v="David Taylor"/>
        <s v="Ryan Martin"/>
        <s v="Megan Walker"/>
        <s v="Isabella Smith"/>
        <s v="Jessica Taylor"/>
        <s v="Olivia Green"/>
        <s v="Emily Allen"/>
        <s v="Laura Anderson"/>
        <s v="Sarah Allen"/>
        <s v="Megan Taylor"/>
        <s v="Michael Johnson"/>
        <s v="Sarah Lee"/>
        <s v="Michael Smith"/>
        <s v="Megan Brown"/>
        <s v="William Johnson"/>
        <s v="Isabella Thomas"/>
        <s v="Emily Harris"/>
        <s v="David Hall"/>
        <s v="David Green"/>
        <s v="Matthew Harris"/>
        <s v="Jessica King"/>
        <s v="James Jackson"/>
        <s v="Matthew Walker"/>
        <s v="Robert Young"/>
        <s v="Elizabeth Anderson"/>
        <s v="Laura Allen"/>
        <s v="David White"/>
        <s v="Michael Lee"/>
        <s v="David Young"/>
        <s v="Jacob Jackson"/>
        <s v="Robert Thomas"/>
        <s v="Jessica Thomas"/>
        <s v="Megan Allen"/>
        <s v="Sophia Hall"/>
        <s v="Sarah Walker"/>
        <s v="Emily Hall"/>
        <s v="Linda Clark"/>
        <s v="Michael Taylor"/>
        <s v="Ryan Hall"/>
        <s v="Jacob Smith"/>
        <s v="Ryan Allen"/>
        <s v="Michael King"/>
        <s v="David Smith"/>
        <s v="David Thomas"/>
        <s v="William Lee"/>
        <s v="James Taylor"/>
        <s v="Sophia Martin"/>
        <s v="John Harris"/>
        <s v="Jessica Hall"/>
        <s v="Olivia White"/>
        <s v="Robert Smith"/>
        <s v="Ryan Green"/>
        <s v="Laura Thomas"/>
        <s v="John Thomas"/>
        <s v="Daniel Thomas"/>
        <s v="Elizabeth Martin"/>
        <s v="Isabella Johnson"/>
        <s v="Sophia King"/>
        <s v="Elizabeth Young"/>
        <s v="Elizabeth Lee"/>
        <s v="Jessica Lewis"/>
        <s v="William Smith"/>
        <s v="Linda Brown"/>
        <s v="Robert Anderson"/>
        <s v="Megan Harris"/>
        <s v="David Allen"/>
        <s v="Isabella White"/>
        <s v="Linda Thomas"/>
        <s v="Sophia Thomas"/>
        <s v="David Scott"/>
        <s v="John Clark"/>
        <s v="Matthew Lewis"/>
        <s v="James Allen"/>
        <s v="Elizabeth Hall"/>
        <s v="Emily Young"/>
        <s v="Olivia Lee"/>
        <s v="William Young"/>
        <s v="James Green"/>
        <s v="Matthew Young"/>
        <s v="Matthew Anderson"/>
        <s v="Michael Hall"/>
        <s v="Matthew Thomas"/>
        <s v="Jacob Lewis"/>
        <s v="Michael Green"/>
        <s v="Elizabeth Scott"/>
        <s v="Matthew Clark"/>
        <s v="Jacob White"/>
        <s v="Robert Allen"/>
        <s v="Sarah Lewis"/>
        <s v="Sarah Thomas"/>
        <s v="James Johnson"/>
        <s v="Isabella Allen"/>
        <s v="John Anderson"/>
        <s v="David Lee"/>
        <s v="Elizabeth Brown"/>
        <s v="Sarah Martin"/>
        <s v="Megan King"/>
        <s v="Isabella Lee"/>
        <s v="Sarah Johnson"/>
        <s v="James King"/>
        <s v="Isabella Taylor"/>
        <s v="Sarah White"/>
        <s v="Sarah Taylor"/>
        <s v="Olivia Walker"/>
        <s v="Sophia Jackson"/>
        <s v="John Lee"/>
        <s v="James Harris"/>
        <s v="Laura Young"/>
        <s v="John Jackson"/>
        <s v="Jessica Allen"/>
        <s v="Sarah Anderson"/>
        <s v="Linda Green"/>
        <s v="John Scott"/>
        <s v="Megan White"/>
        <s v="Robert Hall"/>
        <s v="James Brown"/>
        <s v="James White"/>
        <s v="David Lewis"/>
        <s v="Laura White"/>
        <s v="Daniel Taylor"/>
        <s v="William Anderson"/>
        <s v="Michael Walker"/>
        <s v="Jessica Anderson"/>
        <s v="John White"/>
        <s v="Elizabeth Walker"/>
        <s v="Olivia Allen"/>
        <s v="Michael Martin"/>
        <s v="Sarah Clark"/>
        <s v="James Anderson"/>
        <s v="Laura Smith"/>
        <s v="Emily Taylor"/>
        <s v="Olivia Taylor"/>
        <s v="David Johnson"/>
        <s v="Megan Martin"/>
        <s v="Megan Scott"/>
        <s v="Elizabeth Smith"/>
        <s v="Olivia Smith"/>
        <s v="Jessica Brown"/>
        <s v="Jacob Taylor"/>
        <s v="Matthew Allen"/>
        <s v="David Anderson"/>
        <s v="Jessica Young"/>
        <s v="Linda Taylor"/>
        <s v="Olivia Johnson"/>
        <s v="Emily Smith"/>
        <s v="David Clark"/>
        <s v="Laura Johnson"/>
        <s v="Sophia Harris"/>
        <s v="Elizabeth Clark"/>
        <s v="Elizabeth King"/>
        <s v="Jacob Hall"/>
        <s v="James Smith"/>
        <s v="Linda Allen"/>
        <s v="Elizabeth Thomas"/>
        <s v="William Hall"/>
        <s v="Sophia Anderson"/>
        <s v="Matthew Taylor"/>
        <s v="Michael Lewis"/>
        <s v="Emily Scott"/>
        <s v="Matthew Scott"/>
        <s v="Daniel Jackson"/>
        <s v="Sophia Lewis"/>
        <s v="Michael Harris"/>
        <s v="Linda Walker"/>
        <s v="Emily Green"/>
        <s v="Jessica Martin"/>
        <s v="John Young"/>
        <s v="Sarah Harris"/>
        <s v="Ryan Jackson"/>
        <s v="Jacob King"/>
        <s v="Isabella Harris"/>
        <s v="Jacob Green"/>
        <s v="Sarah King"/>
        <s v="Robert Taylor"/>
        <s v="Emily Thomas"/>
        <s v="John Hall"/>
        <s v="Megan Anderson"/>
        <s v="Sarah Jackson"/>
        <s v="William Scott"/>
        <s v="Michael Young"/>
        <s v="Isabella Walker"/>
        <s v="Robert Green"/>
        <s v="Ryan Anderson"/>
        <s v="Michael Thomas"/>
        <s v="William Clark"/>
        <s v="James Hall"/>
        <s v="John Allen"/>
        <s v="Emily Brown"/>
        <s v="Jessica Jackson"/>
        <s v="Emily Lee"/>
        <s v="Sarah Hall"/>
        <s v="Ryan Scott"/>
        <s v="William King"/>
        <s v="William Brown"/>
        <s v="Daniel Green"/>
        <s v="Matthew Smith"/>
        <s v="Sophia Clark"/>
        <s v="Linda Anderson"/>
        <s v="Jessica Walker"/>
        <s v="William Taylor"/>
        <s v="John Brown"/>
        <s v="Olivia Scott"/>
        <s v="James Clark"/>
        <s v="Sophia Lee"/>
        <s v="John King"/>
        <s v="Sophia Scott"/>
        <s v="Linda White"/>
        <s v="Linda Johnson"/>
        <s v="William Walker"/>
        <s v="Ryan Young"/>
        <s v="Olivia Lewis"/>
        <s v="Daniel Johnson"/>
        <s v="James Walker"/>
        <s v="William Martin"/>
        <s v="Robert Martin"/>
        <s v="Jacob Young"/>
        <s v="Ryan Lewis"/>
        <s v="Sarah Brown"/>
        <s v="Daniel Young"/>
        <s v="Ryan Clark"/>
        <s v="Linda Jackson"/>
        <s v="Sophia Walker"/>
        <s v="Isabella Young"/>
        <s v="Ryan Brown"/>
        <s v="Jessica Green"/>
        <s v="Megan Thomas"/>
        <s v="James Lee"/>
        <s v="Daniel Walker"/>
        <s v="Daniel Harris"/>
        <s v="Robert Brown"/>
        <s v="Ryan Lee"/>
        <s v="Jacob Scott"/>
      </sharedItems>
    </cacheField>
    <cacheField name="Role" numFmtId="0">
      <sharedItems/>
    </cacheField>
    <cacheField name="Location" numFmtId="0">
      <sharedItems count="4">
        <s v="Uptown"/>
        <s v="Airport"/>
        <s v="Suburbs"/>
        <s v="Downtown"/>
      </sharedItems>
    </cacheField>
    <cacheField name="Sales_Target" numFmtId="164">
      <sharedItems containsSemiMixedTypes="0" containsString="0" containsNumber="1" containsInteger="1" minValue="1001" maxValue="4994"/>
    </cacheField>
    <cacheField name="Sales_Achieved" numFmtId="164">
      <sharedItems containsSemiMixedTypes="0" containsString="0" containsNumber="1" containsInteger="1" minValue="804" maxValue="5990"/>
    </cacheField>
    <cacheField name="Performance" numFmtId="164">
      <sharedItems containsSemiMixedTypes="0" containsString="0" containsNumber="1" containsInteger="1" minValue="-4625" maxValue="4062"/>
    </cacheField>
    <cacheField name="Above Average" numFmtId="0">
      <sharedItems containsMixedTypes="1" containsNumber="1" containsInteger="1" minValue="2984" maxValue="5990"/>
    </cacheField>
    <cacheField name="Below Average" numFmtId="0">
      <sharedItems containsMixedTypes="1" containsNumber="1" containsInteger="1" minValue="804" maxValue="2982"/>
    </cacheField>
  </cacheFields>
  <extLst>
    <ext xmlns:x14="http://schemas.microsoft.com/office/spreadsheetml/2009/9/main" uri="{725AE2AE-9491-48be-B2B4-4EB974FC3084}">
      <x14:pivotCacheDefinition pivotCacheId="10968424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C1346"/>
    <s v="F1000"/>
    <x v="0"/>
    <x v="0"/>
    <x v="0"/>
  </r>
  <r>
    <s v="C1607"/>
    <s v="F1001"/>
    <x v="0"/>
    <x v="1"/>
    <x v="1"/>
  </r>
  <r>
    <s v="C1793"/>
    <s v="F1002"/>
    <x v="1"/>
    <x v="0"/>
    <x v="2"/>
  </r>
  <r>
    <s v="C1520"/>
    <s v="F1003"/>
    <x v="0"/>
    <x v="0"/>
    <x v="3"/>
  </r>
  <r>
    <s v="C1374"/>
    <s v="F1004"/>
    <x v="1"/>
    <x v="0"/>
    <x v="4"/>
  </r>
  <r>
    <s v="C1817"/>
    <s v="F1005"/>
    <x v="0"/>
    <x v="0"/>
    <x v="4"/>
  </r>
  <r>
    <s v="C1603"/>
    <s v="F1006"/>
    <x v="2"/>
    <x v="0"/>
    <x v="3"/>
  </r>
  <r>
    <s v="C1976"/>
    <s v="F1007"/>
    <x v="0"/>
    <x v="1"/>
    <x v="3"/>
  </r>
  <r>
    <s v="C1371"/>
    <s v="F1008"/>
    <x v="2"/>
    <x v="0"/>
    <x v="4"/>
  </r>
  <r>
    <s v="C1389"/>
    <s v="F1009"/>
    <x v="2"/>
    <x v="0"/>
    <x v="3"/>
  </r>
  <r>
    <s v="C1388"/>
    <s v="F1010"/>
    <x v="1"/>
    <x v="0"/>
    <x v="0"/>
  </r>
  <r>
    <s v="C1705"/>
    <s v="F1011"/>
    <x v="0"/>
    <x v="0"/>
    <x v="0"/>
  </r>
  <r>
    <s v="C1230"/>
    <s v="F1012"/>
    <x v="0"/>
    <x v="1"/>
    <x v="3"/>
  </r>
  <r>
    <s v="C1781"/>
    <s v="F1013"/>
    <x v="0"/>
    <x v="1"/>
    <x v="0"/>
  </r>
  <r>
    <s v="C1370"/>
    <s v="F1014"/>
    <x v="0"/>
    <x v="1"/>
    <x v="0"/>
  </r>
  <r>
    <s v="C1842"/>
    <s v="F1015"/>
    <x v="2"/>
    <x v="0"/>
    <x v="1"/>
  </r>
  <r>
    <s v="C1912"/>
    <s v="F1016"/>
    <x v="0"/>
    <x v="0"/>
    <x v="0"/>
  </r>
  <r>
    <s v="C1699"/>
    <s v="F1017"/>
    <x v="2"/>
    <x v="0"/>
    <x v="0"/>
  </r>
  <r>
    <s v="C1110"/>
    <s v="F1018"/>
    <x v="0"/>
    <x v="1"/>
    <x v="4"/>
  </r>
  <r>
    <s v="C1118"/>
    <s v="F1019"/>
    <x v="1"/>
    <x v="1"/>
    <x v="2"/>
  </r>
  <r>
    <s v="C1452"/>
    <s v="F1020"/>
    <x v="1"/>
    <x v="0"/>
    <x v="0"/>
  </r>
  <r>
    <s v="C1500"/>
    <s v="F1021"/>
    <x v="2"/>
    <x v="1"/>
    <x v="3"/>
  </r>
  <r>
    <s v="C1506"/>
    <s v="F1022"/>
    <x v="2"/>
    <x v="1"/>
    <x v="1"/>
  </r>
  <r>
    <s v="C1087"/>
    <s v="F1023"/>
    <x v="0"/>
    <x v="1"/>
    <x v="1"/>
  </r>
  <r>
    <s v="C1051"/>
    <s v="F1024"/>
    <x v="0"/>
    <x v="0"/>
    <x v="1"/>
  </r>
  <r>
    <s v="C1183"/>
    <s v="F1025"/>
    <x v="2"/>
    <x v="1"/>
    <x v="1"/>
  </r>
  <r>
    <s v="C1207"/>
    <s v="F1026"/>
    <x v="0"/>
    <x v="0"/>
    <x v="3"/>
  </r>
  <r>
    <s v="C1262"/>
    <s v="F1027"/>
    <x v="1"/>
    <x v="0"/>
    <x v="2"/>
  </r>
  <r>
    <s v="C1602"/>
    <s v="F1028"/>
    <x v="2"/>
    <x v="0"/>
    <x v="4"/>
  </r>
  <r>
    <s v="C1300"/>
    <s v="F1029"/>
    <x v="1"/>
    <x v="0"/>
    <x v="1"/>
  </r>
  <r>
    <s v="C1847"/>
    <s v="F1030"/>
    <x v="0"/>
    <x v="1"/>
    <x v="3"/>
  </r>
  <r>
    <s v="C1282"/>
    <s v="F1031"/>
    <x v="1"/>
    <x v="1"/>
    <x v="3"/>
  </r>
  <r>
    <s v="C1098"/>
    <s v="F1032"/>
    <x v="2"/>
    <x v="1"/>
    <x v="2"/>
  </r>
  <r>
    <s v="C1356"/>
    <s v="F1033"/>
    <x v="1"/>
    <x v="1"/>
    <x v="0"/>
  </r>
  <r>
    <s v="C1887"/>
    <s v="F1034"/>
    <x v="0"/>
    <x v="0"/>
    <x v="3"/>
  </r>
  <r>
    <s v="C1780"/>
    <s v="F1035"/>
    <x v="0"/>
    <x v="1"/>
    <x v="2"/>
  </r>
  <r>
    <s v="C1227"/>
    <s v="F1036"/>
    <x v="1"/>
    <x v="1"/>
    <x v="3"/>
  </r>
  <r>
    <s v="C1073"/>
    <s v="F1037"/>
    <x v="1"/>
    <x v="0"/>
    <x v="1"/>
  </r>
  <r>
    <s v="C1096"/>
    <s v="F1038"/>
    <x v="2"/>
    <x v="1"/>
    <x v="2"/>
  </r>
  <r>
    <s v="C1705"/>
    <s v="F1039"/>
    <x v="0"/>
    <x v="0"/>
    <x v="2"/>
  </r>
  <r>
    <s v="C1554"/>
    <s v="F1040"/>
    <x v="1"/>
    <x v="0"/>
    <x v="4"/>
  </r>
  <r>
    <s v="C1612"/>
    <s v="F1041"/>
    <x v="2"/>
    <x v="0"/>
    <x v="0"/>
  </r>
  <r>
    <s v="C1287"/>
    <s v="F1042"/>
    <x v="0"/>
    <x v="0"/>
    <x v="1"/>
  </r>
  <r>
    <s v="C1850"/>
    <s v="F1043"/>
    <x v="1"/>
    <x v="0"/>
    <x v="2"/>
  </r>
  <r>
    <s v="C1346"/>
    <s v="F1044"/>
    <x v="0"/>
    <x v="1"/>
    <x v="2"/>
  </r>
  <r>
    <s v="C1785"/>
    <s v="F1045"/>
    <x v="2"/>
    <x v="0"/>
    <x v="4"/>
  </r>
  <r>
    <s v="C1257"/>
    <s v="F1046"/>
    <x v="0"/>
    <x v="0"/>
    <x v="1"/>
  </r>
  <r>
    <s v="C1884"/>
    <s v="F1047"/>
    <x v="1"/>
    <x v="0"/>
    <x v="3"/>
  </r>
  <r>
    <s v="C1328"/>
    <s v="F1048"/>
    <x v="2"/>
    <x v="0"/>
    <x v="1"/>
  </r>
  <r>
    <s v="C1012"/>
    <s v="F1049"/>
    <x v="2"/>
    <x v="0"/>
    <x v="1"/>
  </r>
  <r>
    <s v="C1815"/>
    <s v="F1050"/>
    <x v="2"/>
    <x v="0"/>
    <x v="4"/>
  </r>
  <r>
    <s v="C1726"/>
    <s v="F1051"/>
    <x v="0"/>
    <x v="1"/>
    <x v="1"/>
  </r>
  <r>
    <s v="C1599"/>
    <s v="F1052"/>
    <x v="0"/>
    <x v="0"/>
    <x v="2"/>
  </r>
  <r>
    <s v="C1430"/>
    <s v="F1053"/>
    <x v="2"/>
    <x v="0"/>
    <x v="0"/>
  </r>
  <r>
    <s v="C1075"/>
    <s v="F1054"/>
    <x v="0"/>
    <x v="0"/>
    <x v="2"/>
  </r>
  <r>
    <s v="C1585"/>
    <s v="F1055"/>
    <x v="2"/>
    <x v="0"/>
    <x v="3"/>
  </r>
  <r>
    <s v="C1374"/>
    <s v="F1056"/>
    <x v="0"/>
    <x v="0"/>
    <x v="4"/>
  </r>
  <r>
    <s v="C1927"/>
    <s v="F1057"/>
    <x v="0"/>
    <x v="0"/>
    <x v="4"/>
  </r>
  <r>
    <s v="C1262"/>
    <s v="F1058"/>
    <x v="0"/>
    <x v="0"/>
    <x v="1"/>
  </r>
  <r>
    <s v="C1314"/>
    <s v="F1059"/>
    <x v="1"/>
    <x v="0"/>
    <x v="2"/>
  </r>
  <r>
    <s v="C1667"/>
    <s v="F1060"/>
    <x v="2"/>
    <x v="0"/>
    <x v="1"/>
  </r>
  <r>
    <s v="C1030"/>
    <s v="F1061"/>
    <x v="2"/>
    <x v="0"/>
    <x v="3"/>
  </r>
  <r>
    <s v="C1726"/>
    <s v="F1062"/>
    <x v="0"/>
    <x v="0"/>
    <x v="3"/>
  </r>
  <r>
    <s v="C1787"/>
    <s v="F1063"/>
    <x v="0"/>
    <x v="1"/>
    <x v="3"/>
  </r>
  <r>
    <s v="C1611"/>
    <s v="F1064"/>
    <x v="2"/>
    <x v="0"/>
    <x v="0"/>
  </r>
  <r>
    <s v="C1663"/>
    <s v="F1065"/>
    <x v="0"/>
    <x v="0"/>
    <x v="2"/>
  </r>
  <r>
    <s v="C1296"/>
    <s v="F1066"/>
    <x v="2"/>
    <x v="0"/>
    <x v="2"/>
  </r>
  <r>
    <s v="C1518"/>
    <s v="F1067"/>
    <x v="2"/>
    <x v="1"/>
    <x v="3"/>
  </r>
  <r>
    <s v="C1925"/>
    <s v="F1068"/>
    <x v="0"/>
    <x v="0"/>
    <x v="1"/>
  </r>
  <r>
    <s v="C1605"/>
    <s v="F1069"/>
    <x v="1"/>
    <x v="1"/>
    <x v="2"/>
  </r>
  <r>
    <s v="C1523"/>
    <s v="F1070"/>
    <x v="2"/>
    <x v="0"/>
    <x v="2"/>
  </r>
  <r>
    <s v="C1912"/>
    <s v="F1071"/>
    <x v="1"/>
    <x v="1"/>
    <x v="3"/>
  </r>
  <r>
    <s v="C1864"/>
    <s v="F1072"/>
    <x v="1"/>
    <x v="0"/>
    <x v="1"/>
  </r>
  <r>
    <s v="C1619"/>
    <s v="F1073"/>
    <x v="0"/>
    <x v="0"/>
    <x v="2"/>
  </r>
  <r>
    <s v="C1294"/>
    <s v="F1074"/>
    <x v="2"/>
    <x v="0"/>
    <x v="1"/>
  </r>
  <r>
    <s v="C1575"/>
    <s v="F1075"/>
    <x v="0"/>
    <x v="0"/>
    <x v="4"/>
  </r>
  <r>
    <s v="C1875"/>
    <s v="F1076"/>
    <x v="0"/>
    <x v="1"/>
    <x v="3"/>
  </r>
  <r>
    <s v="C1262"/>
    <s v="F1077"/>
    <x v="2"/>
    <x v="0"/>
    <x v="4"/>
  </r>
  <r>
    <s v="C1707"/>
    <s v="F1078"/>
    <x v="2"/>
    <x v="0"/>
    <x v="3"/>
  </r>
  <r>
    <s v="C1362"/>
    <s v="F1079"/>
    <x v="2"/>
    <x v="0"/>
    <x v="1"/>
  </r>
  <r>
    <s v="C1245"/>
    <s v="F1080"/>
    <x v="0"/>
    <x v="0"/>
    <x v="0"/>
  </r>
  <r>
    <s v="C1173"/>
    <s v="F1081"/>
    <x v="2"/>
    <x v="0"/>
    <x v="3"/>
  </r>
  <r>
    <s v="C1328"/>
    <s v="F1082"/>
    <x v="2"/>
    <x v="0"/>
    <x v="0"/>
  </r>
  <r>
    <s v="C1437"/>
    <s v="F1083"/>
    <x v="1"/>
    <x v="1"/>
    <x v="3"/>
  </r>
  <r>
    <s v="C1355"/>
    <s v="F1084"/>
    <x v="1"/>
    <x v="0"/>
    <x v="0"/>
  </r>
  <r>
    <s v="C1084"/>
    <s v="F1085"/>
    <x v="0"/>
    <x v="1"/>
    <x v="1"/>
  </r>
  <r>
    <s v="C1604"/>
    <s v="F1086"/>
    <x v="2"/>
    <x v="1"/>
    <x v="2"/>
  </r>
  <r>
    <s v="C1847"/>
    <s v="F1087"/>
    <x v="1"/>
    <x v="0"/>
    <x v="0"/>
  </r>
  <r>
    <s v="C1104"/>
    <s v="F1088"/>
    <x v="1"/>
    <x v="0"/>
    <x v="4"/>
  </r>
  <r>
    <s v="C1651"/>
    <s v="F1089"/>
    <x v="0"/>
    <x v="0"/>
    <x v="3"/>
  </r>
  <r>
    <s v="C1478"/>
    <s v="F1090"/>
    <x v="1"/>
    <x v="1"/>
    <x v="4"/>
  </r>
  <r>
    <s v="C1277"/>
    <s v="F1091"/>
    <x v="0"/>
    <x v="0"/>
    <x v="4"/>
  </r>
  <r>
    <s v="C1732"/>
    <s v="F1092"/>
    <x v="0"/>
    <x v="0"/>
    <x v="2"/>
  </r>
  <r>
    <s v="C1898"/>
    <s v="F1093"/>
    <x v="1"/>
    <x v="1"/>
    <x v="2"/>
  </r>
  <r>
    <s v="C1330"/>
    <s v="F1094"/>
    <x v="1"/>
    <x v="0"/>
    <x v="2"/>
  </r>
  <r>
    <s v="C1302"/>
    <s v="F1095"/>
    <x v="2"/>
    <x v="0"/>
    <x v="0"/>
  </r>
  <r>
    <s v="C1270"/>
    <s v="F1096"/>
    <x v="0"/>
    <x v="0"/>
    <x v="4"/>
  </r>
  <r>
    <s v="C1023"/>
    <s v="F1097"/>
    <x v="0"/>
    <x v="0"/>
    <x v="4"/>
  </r>
  <r>
    <s v="C1134"/>
    <s v="F1098"/>
    <x v="1"/>
    <x v="1"/>
    <x v="2"/>
  </r>
  <r>
    <s v="C1308"/>
    <s v="F1099"/>
    <x v="1"/>
    <x v="1"/>
    <x v="2"/>
  </r>
  <r>
    <s v="C1890"/>
    <s v="F1100"/>
    <x v="0"/>
    <x v="0"/>
    <x v="1"/>
  </r>
  <r>
    <s v="C1569"/>
    <s v="F1101"/>
    <x v="2"/>
    <x v="0"/>
    <x v="0"/>
  </r>
  <r>
    <s v="C1771"/>
    <s v="F1102"/>
    <x v="1"/>
    <x v="0"/>
    <x v="1"/>
  </r>
  <r>
    <s v="C1791"/>
    <s v="F1103"/>
    <x v="0"/>
    <x v="1"/>
    <x v="1"/>
  </r>
  <r>
    <s v="C1519"/>
    <s v="F1104"/>
    <x v="2"/>
    <x v="0"/>
    <x v="2"/>
  </r>
  <r>
    <s v="C1484"/>
    <s v="F1105"/>
    <x v="1"/>
    <x v="0"/>
    <x v="1"/>
  </r>
  <r>
    <s v="C1373"/>
    <s v="F1106"/>
    <x v="1"/>
    <x v="0"/>
    <x v="0"/>
  </r>
  <r>
    <s v="C1697"/>
    <s v="F1107"/>
    <x v="0"/>
    <x v="0"/>
    <x v="1"/>
  </r>
  <r>
    <s v="C1758"/>
    <s v="F1108"/>
    <x v="1"/>
    <x v="0"/>
    <x v="2"/>
  </r>
  <r>
    <s v="C1511"/>
    <s v="F1109"/>
    <x v="1"/>
    <x v="0"/>
    <x v="4"/>
  </r>
  <r>
    <s v="C1391"/>
    <s v="F1110"/>
    <x v="2"/>
    <x v="0"/>
    <x v="2"/>
  </r>
  <r>
    <s v="C1433"/>
    <s v="F1111"/>
    <x v="0"/>
    <x v="0"/>
    <x v="2"/>
  </r>
  <r>
    <s v="C1325"/>
    <s v="F1112"/>
    <x v="2"/>
    <x v="0"/>
    <x v="3"/>
  </r>
  <r>
    <s v="C1999"/>
    <s v="F1113"/>
    <x v="1"/>
    <x v="0"/>
    <x v="3"/>
  </r>
  <r>
    <s v="C1729"/>
    <s v="F1114"/>
    <x v="0"/>
    <x v="0"/>
    <x v="3"/>
  </r>
  <r>
    <s v="C1331"/>
    <s v="F1115"/>
    <x v="2"/>
    <x v="1"/>
    <x v="3"/>
  </r>
  <r>
    <s v="C1771"/>
    <s v="F1116"/>
    <x v="0"/>
    <x v="0"/>
    <x v="0"/>
  </r>
  <r>
    <s v="C1840"/>
    <s v="F1117"/>
    <x v="0"/>
    <x v="0"/>
    <x v="4"/>
  </r>
  <r>
    <s v="C1367"/>
    <s v="F1118"/>
    <x v="2"/>
    <x v="0"/>
    <x v="3"/>
  </r>
  <r>
    <s v="C1156"/>
    <s v="F1119"/>
    <x v="0"/>
    <x v="0"/>
    <x v="0"/>
  </r>
  <r>
    <s v="C1414"/>
    <s v="F1120"/>
    <x v="0"/>
    <x v="0"/>
    <x v="4"/>
  </r>
  <r>
    <s v="C1359"/>
    <s v="F1121"/>
    <x v="1"/>
    <x v="0"/>
    <x v="0"/>
  </r>
  <r>
    <s v="C1925"/>
    <s v="F1122"/>
    <x v="2"/>
    <x v="0"/>
    <x v="4"/>
  </r>
  <r>
    <s v="C1493"/>
    <s v="F1123"/>
    <x v="0"/>
    <x v="0"/>
    <x v="1"/>
  </r>
  <r>
    <s v="C1259"/>
    <s v="F1124"/>
    <x v="0"/>
    <x v="0"/>
    <x v="1"/>
  </r>
  <r>
    <s v="C1833"/>
    <s v="F1125"/>
    <x v="0"/>
    <x v="0"/>
    <x v="4"/>
  </r>
  <r>
    <s v="C1876"/>
    <s v="F1126"/>
    <x v="0"/>
    <x v="0"/>
    <x v="3"/>
  </r>
  <r>
    <s v="C1664"/>
    <s v="F1127"/>
    <x v="1"/>
    <x v="0"/>
    <x v="3"/>
  </r>
  <r>
    <s v="C1363"/>
    <s v="F1128"/>
    <x v="2"/>
    <x v="0"/>
    <x v="2"/>
  </r>
  <r>
    <s v="C1769"/>
    <s v="F1129"/>
    <x v="2"/>
    <x v="1"/>
    <x v="0"/>
  </r>
  <r>
    <s v="C1322"/>
    <s v="F1130"/>
    <x v="2"/>
    <x v="0"/>
    <x v="2"/>
  </r>
  <r>
    <s v="C1085"/>
    <s v="F1131"/>
    <x v="2"/>
    <x v="0"/>
    <x v="0"/>
  </r>
  <r>
    <s v="C1369"/>
    <s v="F1132"/>
    <x v="1"/>
    <x v="0"/>
    <x v="1"/>
  </r>
  <r>
    <s v="C1744"/>
    <s v="F1133"/>
    <x v="2"/>
    <x v="0"/>
    <x v="4"/>
  </r>
  <r>
    <s v="C1977"/>
    <s v="F1134"/>
    <x v="1"/>
    <x v="1"/>
    <x v="3"/>
  </r>
  <r>
    <s v="C1086"/>
    <s v="F1135"/>
    <x v="2"/>
    <x v="0"/>
    <x v="0"/>
  </r>
  <r>
    <s v="C1455"/>
    <s v="F1136"/>
    <x v="0"/>
    <x v="0"/>
    <x v="4"/>
  </r>
  <r>
    <s v="C1250"/>
    <s v="F1137"/>
    <x v="2"/>
    <x v="0"/>
    <x v="3"/>
  </r>
  <r>
    <s v="C1393"/>
    <s v="F1138"/>
    <x v="0"/>
    <x v="0"/>
    <x v="4"/>
  </r>
  <r>
    <s v="C1921"/>
    <s v="F1139"/>
    <x v="2"/>
    <x v="0"/>
    <x v="1"/>
  </r>
  <r>
    <s v="C1552"/>
    <s v="F1140"/>
    <x v="1"/>
    <x v="0"/>
    <x v="2"/>
  </r>
  <r>
    <s v="C1492"/>
    <s v="F1141"/>
    <x v="1"/>
    <x v="0"/>
    <x v="4"/>
  </r>
  <r>
    <s v="C1663"/>
    <s v="F1142"/>
    <x v="0"/>
    <x v="0"/>
    <x v="3"/>
  </r>
  <r>
    <s v="C1551"/>
    <s v="F1143"/>
    <x v="2"/>
    <x v="1"/>
    <x v="1"/>
  </r>
  <r>
    <s v="C1229"/>
    <s v="F1144"/>
    <x v="2"/>
    <x v="1"/>
    <x v="1"/>
  </r>
  <r>
    <s v="C1726"/>
    <s v="F1145"/>
    <x v="0"/>
    <x v="1"/>
    <x v="4"/>
  </r>
  <r>
    <s v="C1115"/>
    <s v="F1146"/>
    <x v="2"/>
    <x v="1"/>
    <x v="0"/>
  </r>
  <r>
    <s v="C1897"/>
    <s v="F1147"/>
    <x v="2"/>
    <x v="1"/>
    <x v="1"/>
  </r>
  <r>
    <s v="C1999"/>
    <s v="F1148"/>
    <x v="1"/>
    <x v="0"/>
    <x v="2"/>
  </r>
  <r>
    <s v="C1058"/>
    <s v="F1149"/>
    <x v="1"/>
    <x v="1"/>
    <x v="1"/>
  </r>
  <r>
    <s v="C1672"/>
    <s v="F1150"/>
    <x v="1"/>
    <x v="0"/>
    <x v="0"/>
  </r>
  <r>
    <s v="C1317"/>
    <s v="F1151"/>
    <x v="2"/>
    <x v="0"/>
    <x v="4"/>
  </r>
  <r>
    <s v="C1860"/>
    <s v="F1152"/>
    <x v="0"/>
    <x v="0"/>
    <x v="1"/>
  </r>
  <r>
    <s v="C1119"/>
    <s v="F1153"/>
    <x v="0"/>
    <x v="0"/>
    <x v="3"/>
  </r>
  <r>
    <s v="C1022"/>
    <s v="F1154"/>
    <x v="2"/>
    <x v="1"/>
    <x v="2"/>
  </r>
  <r>
    <s v="C1298"/>
    <s v="F1155"/>
    <x v="0"/>
    <x v="1"/>
    <x v="0"/>
  </r>
  <r>
    <s v="C1984"/>
    <s v="F1156"/>
    <x v="2"/>
    <x v="0"/>
    <x v="4"/>
  </r>
  <r>
    <s v="C1874"/>
    <s v="F1157"/>
    <x v="0"/>
    <x v="0"/>
    <x v="3"/>
  </r>
  <r>
    <s v="C1460"/>
    <s v="F1158"/>
    <x v="2"/>
    <x v="0"/>
    <x v="1"/>
  </r>
  <r>
    <s v="C1544"/>
    <s v="F1159"/>
    <x v="0"/>
    <x v="1"/>
    <x v="1"/>
  </r>
  <r>
    <s v="C1696"/>
    <s v="F1160"/>
    <x v="1"/>
    <x v="0"/>
    <x v="1"/>
  </r>
  <r>
    <s v="C1789"/>
    <s v="F1161"/>
    <x v="1"/>
    <x v="0"/>
    <x v="1"/>
  </r>
  <r>
    <s v="C1634"/>
    <s v="F1162"/>
    <x v="0"/>
    <x v="0"/>
    <x v="0"/>
  </r>
  <r>
    <s v="C1635"/>
    <s v="F1163"/>
    <x v="2"/>
    <x v="0"/>
    <x v="3"/>
  </r>
  <r>
    <s v="C1869"/>
    <s v="F1164"/>
    <x v="0"/>
    <x v="0"/>
    <x v="0"/>
  </r>
  <r>
    <s v="C1068"/>
    <s v="F1165"/>
    <x v="0"/>
    <x v="0"/>
    <x v="3"/>
  </r>
  <r>
    <s v="C1639"/>
    <s v="F1166"/>
    <x v="2"/>
    <x v="0"/>
    <x v="2"/>
  </r>
  <r>
    <s v="C1816"/>
    <s v="F1167"/>
    <x v="0"/>
    <x v="0"/>
    <x v="2"/>
  </r>
  <r>
    <s v="C1849"/>
    <s v="F1168"/>
    <x v="2"/>
    <x v="1"/>
    <x v="0"/>
  </r>
  <r>
    <s v="C1864"/>
    <s v="F1169"/>
    <x v="0"/>
    <x v="0"/>
    <x v="4"/>
  </r>
  <r>
    <s v="C1968"/>
    <s v="F1170"/>
    <x v="2"/>
    <x v="0"/>
    <x v="2"/>
  </r>
  <r>
    <s v="C1723"/>
    <s v="F1171"/>
    <x v="0"/>
    <x v="0"/>
    <x v="0"/>
  </r>
  <r>
    <s v="C1106"/>
    <s v="F1172"/>
    <x v="2"/>
    <x v="0"/>
    <x v="0"/>
  </r>
  <r>
    <s v="C1976"/>
    <s v="F1173"/>
    <x v="1"/>
    <x v="0"/>
    <x v="0"/>
  </r>
  <r>
    <s v="C1635"/>
    <s v="F1174"/>
    <x v="0"/>
    <x v="0"/>
    <x v="2"/>
  </r>
  <r>
    <s v="C1287"/>
    <s v="F1175"/>
    <x v="0"/>
    <x v="1"/>
    <x v="2"/>
  </r>
  <r>
    <s v="C1467"/>
    <s v="F1176"/>
    <x v="1"/>
    <x v="0"/>
    <x v="1"/>
  </r>
  <r>
    <s v="C1430"/>
    <s v="F1177"/>
    <x v="0"/>
    <x v="0"/>
    <x v="3"/>
  </r>
  <r>
    <s v="C1072"/>
    <s v="F1178"/>
    <x v="2"/>
    <x v="0"/>
    <x v="3"/>
  </r>
  <r>
    <s v="C1169"/>
    <s v="F1179"/>
    <x v="1"/>
    <x v="0"/>
    <x v="4"/>
  </r>
  <r>
    <s v="C1377"/>
    <s v="F1180"/>
    <x v="0"/>
    <x v="1"/>
    <x v="4"/>
  </r>
  <r>
    <s v="C1166"/>
    <s v="F1181"/>
    <x v="0"/>
    <x v="1"/>
    <x v="1"/>
  </r>
  <r>
    <s v="C1646"/>
    <s v="F1182"/>
    <x v="1"/>
    <x v="0"/>
    <x v="3"/>
  </r>
  <r>
    <s v="C1440"/>
    <s v="F1183"/>
    <x v="1"/>
    <x v="1"/>
    <x v="2"/>
  </r>
  <r>
    <s v="C1146"/>
    <s v="F1184"/>
    <x v="1"/>
    <x v="1"/>
    <x v="3"/>
  </r>
  <r>
    <s v="C1429"/>
    <s v="F1185"/>
    <x v="1"/>
    <x v="0"/>
    <x v="3"/>
  </r>
  <r>
    <s v="C1462"/>
    <s v="F1186"/>
    <x v="0"/>
    <x v="0"/>
    <x v="0"/>
  </r>
  <r>
    <s v="C1320"/>
    <s v="F1187"/>
    <x v="0"/>
    <x v="1"/>
    <x v="4"/>
  </r>
  <r>
    <s v="C1687"/>
    <s v="F1188"/>
    <x v="0"/>
    <x v="0"/>
    <x v="4"/>
  </r>
  <r>
    <s v="C1273"/>
    <s v="F1189"/>
    <x v="2"/>
    <x v="0"/>
    <x v="1"/>
  </r>
  <r>
    <s v="C1106"/>
    <s v="F1190"/>
    <x v="0"/>
    <x v="0"/>
    <x v="0"/>
  </r>
  <r>
    <s v="C1705"/>
    <s v="F1191"/>
    <x v="0"/>
    <x v="0"/>
    <x v="3"/>
  </r>
  <r>
    <s v="C1191"/>
    <s v="F1192"/>
    <x v="2"/>
    <x v="0"/>
    <x v="2"/>
  </r>
  <r>
    <s v="C1444"/>
    <s v="F1193"/>
    <x v="0"/>
    <x v="0"/>
    <x v="2"/>
  </r>
  <r>
    <s v="C1354"/>
    <s v="F1194"/>
    <x v="1"/>
    <x v="1"/>
    <x v="2"/>
  </r>
  <r>
    <s v="C1696"/>
    <s v="F1195"/>
    <x v="0"/>
    <x v="0"/>
    <x v="3"/>
  </r>
  <r>
    <s v="C1565"/>
    <s v="F1196"/>
    <x v="2"/>
    <x v="1"/>
    <x v="2"/>
  </r>
  <r>
    <s v="C1251"/>
    <s v="F1197"/>
    <x v="0"/>
    <x v="0"/>
    <x v="1"/>
  </r>
  <r>
    <s v="C1309"/>
    <s v="F1198"/>
    <x v="2"/>
    <x v="1"/>
    <x v="4"/>
  </r>
  <r>
    <s v="C1361"/>
    <s v="F1199"/>
    <x v="1"/>
    <x v="1"/>
    <x v="3"/>
  </r>
  <r>
    <s v="C1653"/>
    <s v="F1200"/>
    <x v="1"/>
    <x v="1"/>
    <x v="2"/>
  </r>
  <r>
    <s v="C1700"/>
    <s v="F1201"/>
    <x v="0"/>
    <x v="0"/>
    <x v="3"/>
  </r>
  <r>
    <s v="C1837"/>
    <s v="F1202"/>
    <x v="0"/>
    <x v="0"/>
    <x v="0"/>
  </r>
  <r>
    <s v="C1078"/>
    <s v="F1203"/>
    <x v="1"/>
    <x v="1"/>
    <x v="0"/>
  </r>
  <r>
    <s v="C1965"/>
    <s v="F1204"/>
    <x v="1"/>
    <x v="0"/>
    <x v="0"/>
  </r>
  <r>
    <s v="C1567"/>
    <s v="F1205"/>
    <x v="1"/>
    <x v="1"/>
    <x v="0"/>
  </r>
  <r>
    <s v="C1316"/>
    <s v="F1206"/>
    <x v="1"/>
    <x v="0"/>
    <x v="1"/>
  </r>
  <r>
    <s v="C1383"/>
    <s v="F1207"/>
    <x v="0"/>
    <x v="0"/>
    <x v="1"/>
  </r>
  <r>
    <s v="C1760"/>
    <s v="F1208"/>
    <x v="1"/>
    <x v="1"/>
    <x v="4"/>
  </r>
  <r>
    <s v="C1307"/>
    <s v="F1209"/>
    <x v="0"/>
    <x v="0"/>
    <x v="1"/>
  </r>
  <r>
    <s v="C1529"/>
    <s v="F1210"/>
    <x v="2"/>
    <x v="1"/>
    <x v="1"/>
  </r>
  <r>
    <s v="C1496"/>
    <s v="F1211"/>
    <x v="2"/>
    <x v="1"/>
    <x v="4"/>
  </r>
  <r>
    <s v="C1794"/>
    <s v="F1212"/>
    <x v="2"/>
    <x v="0"/>
    <x v="2"/>
  </r>
  <r>
    <s v="C1402"/>
    <s v="F1213"/>
    <x v="0"/>
    <x v="1"/>
    <x v="1"/>
  </r>
  <r>
    <s v="C1290"/>
    <s v="F1214"/>
    <x v="0"/>
    <x v="0"/>
    <x v="1"/>
  </r>
  <r>
    <s v="C1647"/>
    <s v="F1215"/>
    <x v="0"/>
    <x v="0"/>
    <x v="3"/>
  </r>
  <r>
    <s v="C1744"/>
    <s v="F1216"/>
    <x v="1"/>
    <x v="0"/>
    <x v="2"/>
  </r>
  <r>
    <s v="C1183"/>
    <s v="F1217"/>
    <x v="0"/>
    <x v="0"/>
    <x v="0"/>
  </r>
  <r>
    <s v="C1537"/>
    <s v="F1218"/>
    <x v="0"/>
    <x v="1"/>
    <x v="4"/>
  </r>
  <r>
    <s v="C1878"/>
    <s v="F1219"/>
    <x v="1"/>
    <x v="0"/>
    <x v="3"/>
  </r>
  <r>
    <s v="C1638"/>
    <s v="F1220"/>
    <x v="1"/>
    <x v="0"/>
    <x v="0"/>
  </r>
  <r>
    <s v="C1287"/>
    <s v="F1221"/>
    <x v="2"/>
    <x v="1"/>
    <x v="3"/>
  </r>
  <r>
    <s v="C1794"/>
    <s v="F1222"/>
    <x v="0"/>
    <x v="1"/>
    <x v="0"/>
  </r>
  <r>
    <s v="C1876"/>
    <s v="F1223"/>
    <x v="0"/>
    <x v="1"/>
    <x v="2"/>
  </r>
  <r>
    <s v="C1818"/>
    <s v="F1224"/>
    <x v="0"/>
    <x v="0"/>
    <x v="4"/>
  </r>
  <r>
    <s v="C1903"/>
    <s v="F1225"/>
    <x v="2"/>
    <x v="1"/>
    <x v="3"/>
  </r>
  <r>
    <s v="C1982"/>
    <s v="F1226"/>
    <x v="0"/>
    <x v="0"/>
    <x v="4"/>
  </r>
  <r>
    <s v="C1049"/>
    <s v="F1227"/>
    <x v="0"/>
    <x v="0"/>
    <x v="3"/>
  </r>
  <r>
    <s v="C1035"/>
    <s v="F1228"/>
    <x v="1"/>
    <x v="0"/>
    <x v="4"/>
  </r>
  <r>
    <s v="C1163"/>
    <s v="F1229"/>
    <x v="1"/>
    <x v="1"/>
    <x v="1"/>
  </r>
  <r>
    <s v="C1310"/>
    <s v="F1230"/>
    <x v="2"/>
    <x v="1"/>
    <x v="4"/>
  </r>
  <r>
    <s v="C1352"/>
    <s v="F1231"/>
    <x v="0"/>
    <x v="0"/>
    <x v="3"/>
  </r>
  <r>
    <s v="C1640"/>
    <s v="F1232"/>
    <x v="2"/>
    <x v="0"/>
    <x v="2"/>
  </r>
  <r>
    <s v="C1975"/>
    <s v="F1233"/>
    <x v="2"/>
    <x v="0"/>
    <x v="2"/>
  </r>
  <r>
    <s v="C1774"/>
    <s v="F1234"/>
    <x v="2"/>
    <x v="0"/>
    <x v="0"/>
  </r>
  <r>
    <s v="C1576"/>
    <s v="F1235"/>
    <x v="2"/>
    <x v="0"/>
    <x v="0"/>
  </r>
  <r>
    <s v="C1414"/>
    <s v="F1236"/>
    <x v="0"/>
    <x v="1"/>
    <x v="0"/>
  </r>
  <r>
    <s v="C1470"/>
    <s v="F1237"/>
    <x v="2"/>
    <x v="1"/>
    <x v="3"/>
  </r>
  <r>
    <s v="C1150"/>
    <s v="F1238"/>
    <x v="2"/>
    <x v="0"/>
    <x v="0"/>
  </r>
  <r>
    <s v="C1818"/>
    <s v="F1239"/>
    <x v="0"/>
    <x v="0"/>
    <x v="1"/>
  </r>
  <r>
    <s v="C1990"/>
    <s v="F1240"/>
    <x v="1"/>
    <x v="0"/>
    <x v="2"/>
  </r>
  <r>
    <s v="C1015"/>
    <s v="F1241"/>
    <x v="0"/>
    <x v="0"/>
    <x v="4"/>
  </r>
  <r>
    <s v="C1853"/>
    <s v="F1242"/>
    <x v="1"/>
    <x v="1"/>
    <x v="4"/>
  </r>
  <r>
    <s v="C1196"/>
    <s v="F1243"/>
    <x v="0"/>
    <x v="0"/>
    <x v="0"/>
  </r>
  <r>
    <s v="C1979"/>
    <s v="F1244"/>
    <x v="0"/>
    <x v="0"/>
    <x v="2"/>
  </r>
  <r>
    <s v="C1356"/>
    <s v="F1245"/>
    <x v="0"/>
    <x v="0"/>
    <x v="3"/>
  </r>
  <r>
    <s v="C1147"/>
    <s v="F1246"/>
    <x v="2"/>
    <x v="0"/>
    <x v="2"/>
  </r>
  <r>
    <s v="C1901"/>
    <s v="F1247"/>
    <x v="2"/>
    <x v="0"/>
    <x v="4"/>
  </r>
  <r>
    <s v="C1915"/>
    <s v="F1248"/>
    <x v="1"/>
    <x v="1"/>
    <x v="3"/>
  </r>
  <r>
    <s v="C1845"/>
    <s v="F1249"/>
    <x v="0"/>
    <x v="0"/>
    <x v="3"/>
  </r>
  <r>
    <s v="C1786"/>
    <s v="F1250"/>
    <x v="1"/>
    <x v="0"/>
    <x v="4"/>
  </r>
  <r>
    <s v="C1216"/>
    <s v="F1251"/>
    <x v="1"/>
    <x v="1"/>
    <x v="1"/>
  </r>
  <r>
    <s v="C1307"/>
    <s v="F1252"/>
    <x v="0"/>
    <x v="0"/>
    <x v="0"/>
  </r>
  <r>
    <s v="C1285"/>
    <s v="F1253"/>
    <x v="2"/>
    <x v="0"/>
    <x v="3"/>
  </r>
  <r>
    <s v="C1119"/>
    <s v="F1254"/>
    <x v="2"/>
    <x v="0"/>
    <x v="1"/>
  </r>
  <r>
    <s v="C1884"/>
    <s v="F1255"/>
    <x v="0"/>
    <x v="0"/>
    <x v="0"/>
  </r>
  <r>
    <s v="C1687"/>
    <s v="F1256"/>
    <x v="2"/>
    <x v="1"/>
    <x v="4"/>
  </r>
  <r>
    <s v="C1266"/>
    <s v="F1257"/>
    <x v="1"/>
    <x v="1"/>
    <x v="2"/>
  </r>
  <r>
    <s v="C1810"/>
    <s v="F1258"/>
    <x v="2"/>
    <x v="0"/>
    <x v="4"/>
  </r>
  <r>
    <s v="C1969"/>
    <s v="F1259"/>
    <x v="0"/>
    <x v="0"/>
    <x v="0"/>
  </r>
  <r>
    <s v="C1194"/>
    <s v="F1260"/>
    <x v="0"/>
    <x v="1"/>
    <x v="0"/>
  </r>
  <r>
    <s v="C1972"/>
    <s v="F1261"/>
    <x v="2"/>
    <x v="0"/>
    <x v="2"/>
  </r>
  <r>
    <s v="C1774"/>
    <s v="F1262"/>
    <x v="0"/>
    <x v="0"/>
    <x v="4"/>
  </r>
  <r>
    <s v="C1789"/>
    <s v="F1263"/>
    <x v="1"/>
    <x v="0"/>
    <x v="2"/>
  </r>
  <r>
    <s v="C1225"/>
    <s v="F1264"/>
    <x v="0"/>
    <x v="1"/>
    <x v="1"/>
  </r>
  <r>
    <s v="C1368"/>
    <s v="F1265"/>
    <x v="0"/>
    <x v="0"/>
    <x v="4"/>
  </r>
  <r>
    <s v="C1294"/>
    <s v="F1266"/>
    <x v="1"/>
    <x v="1"/>
    <x v="2"/>
  </r>
  <r>
    <s v="C1618"/>
    <s v="F1267"/>
    <x v="0"/>
    <x v="1"/>
    <x v="0"/>
  </r>
  <r>
    <s v="C1698"/>
    <s v="F1268"/>
    <x v="1"/>
    <x v="0"/>
    <x v="4"/>
  </r>
  <r>
    <s v="C1587"/>
    <s v="F1269"/>
    <x v="1"/>
    <x v="0"/>
    <x v="4"/>
  </r>
  <r>
    <s v="C1959"/>
    <s v="F1270"/>
    <x v="1"/>
    <x v="0"/>
    <x v="3"/>
  </r>
  <r>
    <s v="C1967"/>
    <s v="F1271"/>
    <x v="2"/>
    <x v="0"/>
    <x v="1"/>
  </r>
  <r>
    <s v="C1743"/>
    <s v="F1272"/>
    <x v="2"/>
    <x v="0"/>
    <x v="1"/>
  </r>
  <r>
    <s v="C1945"/>
    <s v="F1273"/>
    <x v="0"/>
    <x v="0"/>
    <x v="1"/>
  </r>
  <r>
    <s v="C1872"/>
    <s v="F1274"/>
    <x v="1"/>
    <x v="1"/>
    <x v="4"/>
  </r>
  <r>
    <s v="C1550"/>
    <s v="F1275"/>
    <x v="1"/>
    <x v="0"/>
    <x v="1"/>
  </r>
  <r>
    <s v="C1146"/>
    <s v="F1276"/>
    <x v="2"/>
    <x v="0"/>
    <x v="3"/>
  </r>
  <r>
    <s v="C1261"/>
    <s v="F1277"/>
    <x v="1"/>
    <x v="0"/>
    <x v="2"/>
  </r>
  <r>
    <s v="C1985"/>
    <s v="F1278"/>
    <x v="2"/>
    <x v="0"/>
    <x v="2"/>
  </r>
  <r>
    <s v="C1926"/>
    <s v="F1279"/>
    <x v="2"/>
    <x v="0"/>
    <x v="2"/>
  </r>
  <r>
    <s v="C1844"/>
    <s v="F1280"/>
    <x v="1"/>
    <x v="0"/>
    <x v="4"/>
  </r>
  <r>
    <s v="C1158"/>
    <s v="F1281"/>
    <x v="0"/>
    <x v="0"/>
    <x v="0"/>
  </r>
  <r>
    <s v="C1320"/>
    <s v="F1282"/>
    <x v="2"/>
    <x v="0"/>
    <x v="2"/>
  </r>
  <r>
    <s v="C1711"/>
    <s v="F1283"/>
    <x v="2"/>
    <x v="0"/>
    <x v="0"/>
  </r>
  <r>
    <s v="C1079"/>
    <s v="F1284"/>
    <x v="2"/>
    <x v="1"/>
    <x v="4"/>
  </r>
  <r>
    <s v="C1313"/>
    <s v="F1285"/>
    <x v="0"/>
    <x v="1"/>
    <x v="3"/>
  </r>
  <r>
    <s v="C1860"/>
    <s v="F1286"/>
    <x v="2"/>
    <x v="0"/>
    <x v="2"/>
  </r>
  <r>
    <s v="C1707"/>
    <s v="F1287"/>
    <x v="1"/>
    <x v="1"/>
    <x v="3"/>
  </r>
  <r>
    <s v="C1394"/>
    <s v="F1288"/>
    <x v="1"/>
    <x v="1"/>
    <x v="2"/>
  </r>
  <r>
    <s v="C1996"/>
    <s v="F1289"/>
    <x v="2"/>
    <x v="0"/>
    <x v="2"/>
  </r>
  <r>
    <s v="C1667"/>
    <s v="F1290"/>
    <x v="2"/>
    <x v="0"/>
    <x v="0"/>
  </r>
  <r>
    <s v="C1444"/>
    <s v="F1291"/>
    <x v="1"/>
    <x v="0"/>
    <x v="1"/>
  </r>
  <r>
    <s v="C1329"/>
    <s v="F1292"/>
    <x v="1"/>
    <x v="0"/>
    <x v="1"/>
  </r>
  <r>
    <s v="C1025"/>
    <s v="F1293"/>
    <x v="2"/>
    <x v="1"/>
    <x v="2"/>
  </r>
  <r>
    <s v="C1649"/>
    <s v="F1294"/>
    <x v="0"/>
    <x v="0"/>
    <x v="0"/>
  </r>
  <r>
    <s v="C1194"/>
    <s v="F1295"/>
    <x v="0"/>
    <x v="0"/>
    <x v="0"/>
  </r>
  <r>
    <s v="C1478"/>
    <s v="F1296"/>
    <x v="0"/>
    <x v="0"/>
    <x v="0"/>
  </r>
  <r>
    <s v="C1117"/>
    <s v="F1297"/>
    <x v="2"/>
    <x v="0"/>
    <x v="1"/>
  </r>
  <r>
    <s v="C1015"/>
    <s v="F1298"/>
    <x v="2"/>
    <x v="0"/>
    <x v="0"/>
  </r>
  <r>
    <s v="C1988"/>
    <s v="F1299"/>
    <x v="2"/>
    <x v="1"/>
    <x v="2"/>
  </r>
  <r>
    <s v="C1265"/>
    <s v="F1300"/>
    <x v="0"/>
    <x v="0"/>
    <x v="3"/>
  </r>
  <r>
    <s v="C1619"/>
    <s v="F1301"/>
    <x v="2"/>
    <x v="0"/>
    <x v="4"/>
  </r>
  <r>
    <s v="C1569"/>
    <s v="F1302"/>
    <x v="2"/>
    <x v="1"/>
    <x v="1"/>
  </r>
  <r>
    <s v="C1391"/>
    <s v="F1303"/>
    <x v="2"/>
    <x v="0"/>
    <x v="2"/>
  </r>
  <r>
    <s v="C1229"/>
    <s v="F1304"/>
    <x v="0"/>
    <x v="0"/>
    <x v="3"/>
  </r>
  <r>
    <s v="C1177"/>
    <s v="F1305"/>
    <x v="0"/>
    <x v="0"/>
    <x v="2"/>
  </r>
  <r>
    <s v="C1907"/>
    <s v="F1306"/>
    <x v="2"/>
    <x v="1"/>
    <x v="1"/>
  </r>
  <r>
    <s v="C1322"/>
    <s v="F1307"/>
    <x v="1"/>
    <x v="0"/>
    <x v="4"/>
  </r>
  <r>
    <s v="C1558"/>
    <s v="F1308"/>
    <x v="1"/>
    <x v="0"/>
    <x v="2"/>
  </r>
  <r>
    <s v="C1458"/>
    <s v="F1309"/>
    <x v="1"/>
    <x v="0"/>
    <x v="0"/>
  </r>
  <r>
    <s v="C1341"/>
    <s v="F1310"/>
    <x v="2"/>
    <x v="0"/>
    <x v="0"/>
  </r>
  <r>
    <s v="C1081"/>
    <s v="F1311"/>
    <x v="2"/>
    <x v="1"/>
    <x v="0"/>
  </r>
  <r>
    <s v="C1393"/>
    <s v="F1312"/>
    <x v="0"/>
    <x v="0"/>
    <x v="1"/>
  </r>
  <r>
    <s v="C1263"/>
    <s v="F1313"/>
    <x v="1"/>
    <x v="0"/>
    <x v="1"/>
  </r>
  <r>
    <s v="C1627"/>
    <s v="F1314"/>
    <x v="2"/>
    <x v="0"/>
    <x v="2"/>
  </r>
  <r>
    <s v="C1921"/>
    <s v="F1315"/>
    <x v="1"/>
    <x v="0"/>
    <x v="0"/>
  </r>
  <r>
    <s v="C1341"/>
    <s v="F1316"/>
    <x v="0"/>
    <x v="1"/>
    <x v="4"/>
  </r>
  <r>
    <s v="C1574"/>
    <s v="F1317"/>
    <x v="2"/>
    <x v="1"/>
    <x v="2"/>
  </r>
  <r>
    <s v="C1225"/>
    <s v="F1318"/>
    <x v="1"/>
    <x v="0"/>
    <x v="2"/>
  </r>
  <r>
    <s v="C1290"/>
    <s v="F1319"/>
    <x v="2"/>
    <x v="0"/>
    <x v="3"/>
  </r>
  <r>
    <s v="C1308"/>
    <s v="F1320"/>
    <x v="1"/>
    <x v="0"/>
    <x v="1"/>
  </r>
  <r>
    <s v="C1320"/>
    <s v="F1321"/>
    <x v="2"/>
    <x v="0"/>
    <x v="4"/>
  </r>
  <r>
    <s v="C1171"/>
    <s v="F1322"/>
    <x v="2"/>
    <x v="1"/>
    <x v="4"/>
  </r>
  <r>
    <s v="C1149"/>
    <s v="F1323"/>
    <x v="2"/>
    <x v="1"/>
    <x v="1"/>
  </r>
  <r>
    <s v="C1810"/>
    <s v="F1324"/>
    <x v="0"/>
    <x v="0"/>
    <x v="0"/>
  </r>
  <r>
    <s v="C1896"/>
    <s v="F1325"/>
    <x v="2"/>
    <x v="0"/>
    <x v="2"/>
  </r>
  <r>
    <s v="C1164"/>
    <s v="F1326"/>
    <x v="2"/>
    <x v="0"/>
    <x v="4"/>
  </r>
  <r>
    <s v="C1076"/>
    <s v="F1327"/>
    <x v="2"/>
    <x v="0"/>
    <x v="1"/>
  </r>
  <r>
    <s v="C1854"/>
    <s v="F1328"/>
    <x v="0"/>
    <x v="0"/>
    <x v="0"/>
  </r>
  <r>
    <s v="C1040"/>
    <s v="F1329"/>
    <x v="0"/>
    <x v="1"/>
    <x v="4"/>
  </r>
  <r>
    <s v="C1932"/>
    <s v="F1330"/>
    <x v="2"/>
    <x v="0"/>
    <x v="0"/>
  </r>
  <r>
    <s v="C1308"/>
    <s v="F1331"/>
    <x v="1"/>
    <x v="0"/>
    <x v="1"/>
  </r>
  <r>
    <s v="C1150"/>
    <s v="F1332"/>
    <x v="2"/>
    <x v="0"/>
    <x v="4"/>
  </r>
  <r>
    <s v="C1103"/>
    <s v="F1333"/>
    <x v="2"/>
    <x v="0"/>
    <x v="1"/>
  </r>
  <r>
    <s v="C1560"/>
    <s v="F1334"/>
    <x v="2"/>
    <x v="0"/>
    <x v="2"/>
  </r>
  <r>
    <s v="C1010"/>
    <s v="F1335"/>
    <x v="2"/>
    <x v="0"/>
    <x v="0"/>
  </r>
  <r>
    <s v="C1762"/>
    <s v="F1336"/>
    <x v="2"/>
    <x v="0"/>
    <x v="4"/>
  </r>
  <r>
    <s v="C1699"/>
    <s v="F1337"/>
    <x v="1"/>
    <x v="1"/>
    <x v="2"/>
  </r>
  <r>
    <s v="C1096"/>
    <s v="F1338"/>
    <x v="2"/>
    <x v="1"/>
    <x v="4"/>
  </r>
  <r>
    <s v="C1499"/>
    <s v="F1339"/>
    <x v="1"/>
    <x v="1"/>
    <x v="0"/>
  </r>
  <r>
    <s v="C1420"/>
    <s v="F1340"/>
    <x v="0"/>
    <x v="1"/>
    <x v="4"/>
  </r>
  <r>
    <s v="C1375"/>
    <s v="F1341"/>
    <x v="1"/>
    <x v="1"/>
    <x v="1"/>
  </r>
  <r>
    <s v="C1589"/>
    <s v="F1342"/>
    <x v="0"/>
    <x v="0"/>
    <x v="1"/>
  </r>
  <r>
    <s v="C1662"/>
    <s v="F1343"/>
    <x v="2"/>
    <x v="0"/>
    <x v="0"/>
  </r>
  <r>
    <s v="C1982"/>
    <s v="F1344"/>
    <x v="1"/>
    <x v="0"/>
    <x v="4"/>
  </r>
  <r>
    <s v="C1478"/>
    <s v="F1345"/>
    <x v="0"/>
    <x v="0"/>
    <x v="0"/>
  </r>
  <r>
    <s v="C1134"/>
    <s v="F1346"/>
    <x v="2"/>
    <x v="0"/>
    <x v="2"/>
  </r>
  <r>
    <s v="C1156"/>
    <s v="F1347"/>
    <x v="0"/>
    <x v="0"/>
    <x v="2"/>
  </r>
  <r>
    <s v="C1945"/>
    <s v="F1348"/>
    <x v="2"/>
    <x v="0"/>
    <x v="2"/>
  </r>
  <r>
    <s v="C1253"/>
    <s v="F1349"/>
    <x v="1"/>
    <x v="0"/>
    <x v="3"/>
  </r>
  <r>
    <s v="C1551"/>
    <s v="F1350"/>
    <x v="0"/>
    <x v="0"/>
    <x v="2"/>
  </r>
  <r>
    <s v="C1922"/>
    <s v="F1351"/>
    <x v="1"/>
    <x v="0"/>
    <x v="2"/>
  </r>
  <r>
    <s v="C1521"/>
    <s v="F1352"/>
    <x v="0"/>
    <x v="0"/>
    <x v="0"/>
  </r>
  <r>
    <s v="C1000"/>
    <s v="F1353"/>
    <x v="2"/>
    <x v="0"/>
    <x v="3"/>
  </r>
  <r>
    <s v="C1028"/>
    <s v="F1354"/>
    <x v="2"/>
    <x v="1"/>
    <x v="0"/>
  </r>
  <r>
    <s v="C1047"/>
    <s v="F1355"/>
    <x v="2"/>
    <x v="0"/>
    <x v="1"/>
  </r>
  <r>
    <s v="C1622"/>
    <s v="F1356"/>
    <x v="2"/>
    <x v="0"/>
    <x v="1"/>
  </r>
  <r>
    <s v="C1868"/>
    <s v="F1357"/>
    <x v="0"/>
    <x v="0"/>
    <x v="0"/>
  </r>
  <r>
    <s v="C1061"/>
    <s v="F1358"/>
    <x v="0"/>
    <x v="0"/>
    <x v="1"/>
  </r>
  <r>
    <s v="C1299"/>
    <s v="F1359"/>
    <x v="1"/>
    <x v="0"/>
    <x v="4"/>
  </r>
  <r>
    <s v="C1540"/>
    <s v="F1360"/>
    <x v="0"/>
    <x v="1"/>
    <x v="3"/>
  </r>
  <r>
    <s v="C1690"/>
    <s v="F1361"/>
    <x v="2"/>
    <x v="0"/>
    <x v="2"/>
  </r>
  <r>
    <s v="C1612"/>
    <s v="F1362"/>
    <x v="2"/>
    <x v="0"/>
    <x v="1"/>
  </r>
  <r>
    <s v="C1680"/>
    <s v="F1363"/>
    <x v="1"/>
    <x v="0"/>
    <x v="3"/>
  </r>
  <r>
    <s v="C1555"/>
    <s v="F1364"/>
    <x v="2"/>
    <x v="0"/>
    <x v="4"/>
  </r>
  <r>
    <s v="C1722"/>
    <s v="F1365"/>
    <x v="0"/>
    <x v="1"/>
    <x v="4"/>
  </r>
  <r>
    <s v="C1707"/>
    <s v="F1366"/>
    <x v="2"/>
    <x v="0"/>
    <x v="0"/>
  </r>
  <r>
    <s v="C1323"/>
    <s v="F1367"/>
    <x v="2"/>
    <x v="1"/>
    <x v="2"/>
  </r>
  <r>
    <s v="C1907"/>
    <s v="F1368"/>
    <x v="2"/>
    <x v="1"/>
    <x v="4"/>
  </r>
  <r>
    <s v="C1245"/>
    <s v="F1369"/>
    <x v="0"/>
    <x v="0"/>
    <x v="3"/>
  </r>
  <r>
    <s v="C1201"/>
    <s v="F1370"/>
    <x v="0"/>
    <x v="1"/>
    <x v="4"/>
  </r>
  <r>
    <s v="C1451"/>
    <s v="F1371"/>
    <x v="0"/>
    <x v="0"/>
    <x v="4"/>
  </r>
  <r>
    <s v="C1960"/>
    <s v="F1372"/>
    <x v="1"/>
    <x v="0"/>
    <x v="0"/>
  </r>
  <r>
    <s v="C1945"/>
    <s v="F1373"/>
    <x v="1"/>
    <x v="1"/>
    <x v="1"/>
  </r>
  <r>
    <s v="C1332"/>
    <s v="F1374"/>
    <x v="0"/>
    <x v="0"/>
    <x v="0"/>
  </r>
  <r>
    <s v="C1471"/>
    <s v="F1375"/>
    <x v="0"/>
    <x v="0"/>
    <x v="0"/>
  </r>
  <r>
    <s v="C1700"/>
    <s v="F1376"/>
    <x v="0"/>
    <x v="0"/>
    <x v="4"/>
  </r>
  <r>
    <s v="C1524"/>
    <s v="F1377"/>
    <x v="0"/>
    <x v="1"/>
    <x v="3"/>
  </r>
  <r>
    <s v="C1877"/>
    <s v="F1378"/>
    <x v="1"/>
    <x v="0"/>
    <x v="2"/>
  </r>
  <r>
    <s v="C1486"/>
    <s v="F1379"/>
    <x v="1"/>
    <x v="0"/>
    <x v="3"/>
  </r>
  <r>
    <s v="C1018"/>
    <s v="F1380"/>
    <x v="1"/>
    <x v="1"/>
    <x v="4"/>
  </r>
  <r>
    <s v="C1206"/>
    <s v="F1381"/>
    <x v="2"/>
    <x v="1"/>
    <x v="3"/>
  </r>
  <r>
    <s v="C1636"/>
    <s v="F1382"/>
    <x v="1"/>
    <x v="0"/>
    <x v="3"/>
  </r>
  <r>
    <s v="C1401"/>
    <s v="F1383"/>
    <x v="0"/>
    <x v="1"/>
    <x v="1"/>
  </r>
  <r>
    <s v="C1233"/>
    <s v="F1384"/>
    <x v="2"/>
    <x v="0"/>
    <x v="2"/>
  </r>
  <r>
    <s v="C1049"/>
    <s v="F1385"/>
    <x v="1"/>
    <x v="1"/>
    <x v="4"/>
  </r>
  <r>
    <s v="C1877"/>
    <s v="F1386"/>
    <x v="0"/>
    <x v="0"/>
    <x v="4"/>
  </r>
  <r>
    <s v="C1090"/>
    <s v="F1387"/>
    <x v="2"/>
    <x v="1"/>
    <x v="1"/>
  </r>
  <r>
    <s v="C1880"/>
    <s v="F1388"/>
    <x v="2"/>
    <x v="0"/>
    <x v="2"/>
  </r>
  <r>
    <s v="C1429"/>
    <s v="F1389"/>
    <x v="0"/>
    <x v="0"/>
    <x v="1"/>
  </r>
  <r>
    <s v="C1877"/>
    <s v="F1390"/>
    <x v="1"/>
    <x v="0"/>
    <x v="2"/>
  </r>
  <r>
    <s v="C1529"/>
    <s v="F1391"/>
    <x v="1"/>
    <x v="1"/>
    <x v="1"/>
  </r>
  <r>
    <s v="C1276"/>
    <s v="F1392"/>
    <x v="1"/>
    <x v="1"/>
    <x v="3"/>
  </r>
  <r>
    <s v="C1346"/>
    <s v="F1393"/>
    <x v="2"/>
    <x v="0"/>
    <x v="3"/>
  </r>
  <r>
    <s v="C1913"/>
    <s v="F1394"/>
    <x v="2"/>
    <x v="1"/>
    <x v="2"/>
  </r>
  <r>
    <s v="C1654"/>
    <s v="F1395"/>
    <x v="1"/>
    <x v="0"/>
    <x v="4"/>
  </r>
  <r>
    <s v="C1246"/>
    <s v="F1396"/>
    <x v="2"/>
    <x v="0"/>
    <x v="3"/>
  </r>
  <r>
    <s v="C1388"/>
    <s v="F1397"/>
    <x v="0"/>
    <x v="0"/>
    <x v="2"/>
  </r>
  <r>
    <s v="C1117"/>
    <s v="F1398"/>
    <x v="0"/>
    <x v="0"/>
    <x v="2"/>
  </r>
  <r>
    <s v="C1859"/>
    <s v="F1399"/>
    <x v="1"/>
    <x v="1"/>
    <x v="0"/>
  </r>
  <r>
    <s v="C1441"/>
    <s v="F1400"/>
    <x v="0"/>
    <x v="0"/>
    <x v="2"/>
  </r>
  <r>
    <s v="C1066"/>
    <s v="F1401"/>
    <x v="0"/>
    <x v="0"/>
    <x v="4"/>
  </r>
  <r>
    <s v="C1622"/>
    <s v="F1402"/>
    <x v="2"/>
    <x v="0"/>
    <x v="1"/>
  </r>
  <r>
    <s v="C1567"/>
    <s v="F1403"/>
    <x v="0"/>
    <x v="1"/>
    <x v="0"/>
  </r>
  <r>
    <s v="C1239"/>
    <s v="F1404"/>
    <x v="1"/>
    <x v="1"/>
    <x v="1"/>
  </r>
  <r>
    <s v="C1982"/>
    <s v="F1405"/>
    <x v="2"/>
    <x v="0"/>
    <x v="4"/>
  </r>
  <r>
    <s v="C1882"/>
    <s v="F1406"/>
    <x v="2"/>
    <x v="0"/>
    <x v="2"/>
  </r>
  <r>
    <s v="C1570"/>
    <s v="F1407"/>
    <x v="2"/>
    <x v="0"/>
    <x v="0"/>
  </r>
  <r>
    <s v="C1720"/>
    <s v="F1408"/>
    <x v="0"/>
    <x v="0"/>
    <x v="1"/>
  </r>
  <r>
    <s v="C1967"/>
    <s v="F1409"/>
    <x v="1"/>
    <x v="0"/>
    <x v="3"/>
  </r>
  <r>
    <s v="C1487"/>
    <s v="F1410"/>
    <x v="0"/>
    <x v="0"/>
    <x v="0"/>
  </r>
  <r>
    <s v="C1076"/>
    <s v="F1411"/>
    <x v="0"/>
    <x v="0"/>
    <x v="3"/>
  </r>
  <r>
    <s v="C1547"/>
    <s v="F1412"/>
    <x v="2"/>
    <x v="0"/>
    <x v="4"/>
  </r>
  <r>
    <s v="C1451"/>
    <s v="F1413"/>
    <x v="0"/>
    <x v="0"/>
    <x v="4"/>
  </r>
  <r>
    <s v="C1469"/>
    <s v="F1414"/>
    <x v="1"/>
    <x v="1"/>
    <x v="0"/>
  </r>
  <r>
    <s v="C1840"/>
    <s v="F1415"/>
    <x v="2"/>
    <x v="0"/>
    <x v="2"/>
  </r>
  <r>
    <s v="C1485"/>
    <s v="F1416"/>
    <x v="2"/>
    <x v="0"/>
    <x v="4"/>
  </r>
  <r>
    <s v="C1264"/>
    <s v="F1417"/>
    <x v="2"/>
    <x v="1"/>
    <x v="0"/>
  </r>
  <r>
    <s v="C1291"/>
    <s v="F1418"/>
    <x v="0"/>
    <x v="1"/>
    <x v="3"/>
  </r>
  <r>
    <s v="C1733"/>
    <s v="F1419"/>
    <x v="2"/>
    <x v="0"/>
    <x v="0"/>
  </r>
  <r>
    <s v="C1682"/>
    <s v="F1420"/>
    <x v="0"/>
    <x v="0"/>
    <x v="4"/>
  </r>
  <r>
    <s v="C1815"/>
    <s v="F1421"/>
    <x v="1"/>
    <x v="1"/>
    <x v="4"/>
  </r>
  <r>
    <s v="C1353"/>
    <s v="F1422"/>
    <x v="0"/>
    <x v="1"/>
    <x v="3"/>
  </r>
  <r>
    <s v="C1753"/>
    <s v="F1423"/>
    <x v="1"/>
    <x v="1"/>
    <x v="4"/>
  </r>
  <r>
    <s v="C1543"/>
    <s v="F1424"/>
    <x v="2"/>
    <x v="0"/>
    <x v="4"/>
  </r>
  <r>
    <s v="C1992"/>
    <s v="F1425"/>
    <x v="1"/>
    <x v="1"/>
    <x v="4"/>
  </r>
  <r>
    <s v="C1133"/>
    <s v="F1426"/>
    <x v="0"/>
    <x v="0"/>
    <x v="4"/>
  </r>
  <r>
    <s v="C1746"/>
    <s v="F1427"/>
    <x v="1"/>
    <x v="0"/>
    <x v="4"/>
  </r>
  <r>
    <s v="C1145"/>
    <s v="F1428"/>
    <x v="1"/>
    <x v="1"/>
    <x v="4"/>
  </r>
  <r>
    <s v="C1597"/>
    <s v="F1429"/>
    <x v="0"/>
    <x v="0"/>
    <x v="0"/>
  </r>
  <r>
    <s v="C1934"/>
    <s v="F1430"/>
    <x v="0"/>
    <x v="0"/>
    <x v="2"/>
  </r>
  <r>
    <s v="C1249"/>
    <s v="F1431"/>
    <x v="1"/>
    <x v="0"/>
    <x v="1"/>
  </r>
  <r>
    <s v="C1110"/>
    <s v="F1432"/>
    <x v="1"/>
    <x v="0"/>
    <x v="2"/>
  </r>
  <r>
    <s v="C1832"/>
    <s v="F1433"/>
    <x v="2"/>
    <x v="0"/>
    <x v="0"/>
  </r>
  <r>
    <s v="C1988"/>
    <s v="F1434"/>
    <x v="1"/>
    <x v="0"/>
    <x v="2"/>
  </r>
  <r>
    <s v="C1394"/>
    <s v="F1435"/>
    <x v="1"/>
    <x v="0"/>
    <x v="2"/>
  </r>
  <r>
    <s v="C1933"/>
    <s v="F1436"/>
    <x v="1"/>
    <x v="0"/>
    <x v="2"/>
  </r>
  <r>
    <s v="C1609"/>
    <s v="F1437"/>
    <x v="2"/>
    <x v="1"/>
    <x v="1"/>
  </r>
  <r>
    <s v="C1042"/>
    <s v="F1438"/>
    <x v="2"/>
    <x v="0"/>
    <x v="4"/>
  </r>
  <r>
    <s v="C1366"/>
    <s v="F1439"/>
    <x v="1"/>
    <x v="0"/>
    <x v="2"/>
  </r>
  <r>
    <s v="C1016"/>
    <s v="F1440"/>
    <x v="2"/>
    <x v="0"/>
    <x v="2"/>
  </r>
  <r>
    <s v="C1238"/>
    <s v="F1441"/>
    <x v="2"/>
    <x v="0"/>
    <x v="1"/>
  </r>
  <r>
    <s v="C1847"/>
    <s v="F1442"/>
    <x v="0"/>
    <x v="0"/>
    <x v="1"/>
  </r>
  <r>
    <s v="C1876"/>
    <s v="F1443"/>
    <x v="1"/>
    <x v="1"/>
    <x v="4"/>
  </r>
  <r>
    <s v="C1738"/>
    <s v="F1444"/>
    <x v="0"/>
    <x v="1"/>
    <x v="3"/>
  </r>
  <r>
    <s v="C1562"/>
    <s v="F1445"/>
    <x v="1"/>
    <x v="1"/>
    <x v="4"/>
  </r>
  <r>
    <s v="C1573"/>
    <s v="F1446"/>
    <x v="0"/>
    <x v="1"/>
    <x v="1"/>
  </r>
  <r>
    <s v="C1299"/>
    <s v="F1447"/>
    <x v="0"/>
    <x v="0"/>
    <x v="2"/>
  </r>
  <r>
    <s v="C1059"/>
    <s v="F1448"/>
    <x v="2"/>
    <x v="0"/>
    <x v="4"/>
  </r>
  <r>
    <s v="C1867"/>
    <s v="F1449"/>
    <x v="0"/>
    <x v="0"/>
    <x v="3"/>
  </r>
  <r>
    <s v="C1898"/>
    <s v="F1450"/>
    <x v="1"/>
    <x v="0"/>
    <x v="0"/>
  </r>
  <r>
    <s v="C1531"/>
    <s v="F1451"/>
    <x v="0"/>
    <x v="1"/>
    <x v="2"/>
  </r>
  <r>
    <s v="C1555"/>
    <s v="F1452"/>
    <x v="2"/>
    <x v="0"/>
    <x v="1"/>
  </r>
  <r>
    <s v="C1755"/>
    <s v="F1453"/>
    <x v="0"/>
    <x v="0"/>
    <x v="4"/>
  </r>
  <r>
    <s v="C1347"/>
    <s v="F1454"/>
    <x v="1"/>
    <x v="0"/>
    <x v="1"/>
  </r>
  <r>
    <s v="C1502"/>
    <s v="F1455"/>
    <x v="1"/>
    <x v="0"/>
    <x v="0"/>
  </r>
  <r>
    <s v="C1861"/>
    <s v="F1456"/>
    <x v="0"/>
    <x v="0"/>
    <x v="4"/>
  </r>
  <r>
    <s v="C1562"/>
    <s v="F1457"/>
    <x v="2"/>
    <x v="1"/>
    <x v="1"/>
  </r>
  <r>
    <s v="C1608"/>
    <s v="F1458"/>
    <x v="0"/>
    <x v="0"/>
    <x v="2"/>
  </r>
  <r>
    <s v="C1253"/>
    <s v="F1459"/>
    <x v="2"/>
    <x v="0"/>
    <x v="2"/>
  </r>
  <r>
    <s v="C1256"/>
    <s v="F1460"/>
    <x v="0"/>
    <x v="0"/>
    <x v="0"/>
  </r>
  <r>
    <s v="C1464"/>
    <s v="F1461"/>
    <x v="2"/>
    <x v="1"/>
    <x v="0"/>
  </r>
  <r>
    <s v="C1550"/>
    <s v="F1462"/>
    <x v="1"/>
    <x v="0"/>
    <x v="3"/>
  </r>
  <r>
    <s v="C1048"/>
    <s v="F1463"/>
    <x v="0"/>
    <x v="0"/>
    <x v="1"/>
  </r>
  <r>
    <s v="C1344"/>
    <s v="F1464"/>
    <x v="0"/>
    <x v="0"/>
    <x v="0"/>
  </r>
  <r>
    <s v="C1473"/>
    <s v="F1465"/>
    <x v="1"/>
    <x v="0"/>
    <x v="3"/>
  </r>
  <r>
    <s v="C1540"/>
    <s v="F1466"/>
    <x v="1"/>
    <x v="0"/>
    <x v="2"/>
  </r>
  <r>
    <s v="C1292"/>
    <s v="F1467"/>
    <x v="2"/>
    <x v="0"/>
    <x v="3"/>
  </r>
  <r>
    <s v="C1886"/>
    <s v="F1468"/>
    <x v="0"/>
    <x v="1"/>
    <x v="3"/>
  </r>
  <r>
    <s v="C1012"/>
    <s v="F1469"/>
    <x v="1"/>
    <x v="0"/>
    <x v="3"/>
  </r>
  <r>
    <s v="C1026"/>
    <s v="F1470"/>
    <x v="2"/>
    <x v="1"/>
    <x v="1"/>
  </r>
  <r>
    <s v="C1753"/>
    <s v="F1471"/>
    <x v="0"/>
    <x v="1"/>
    <x v="0"/>
  </r>
  <r>
    <s v="C1382"/>
    <s v="F1472"/>
    <x v="1"/>
    <x v="1"/>
    <x v="1"/>
  </r>
  <r>
    <s v="C1145"/>
    <s v="F1473"/>
    <x v="1"/>
    <x v="0"/>
    <x v="1"/>
  </r>
  <r>
    <s v="C1376"/>
    <s v="F1474"/>
    <x v="0"/>
    <x v="1"/>
    <x v="1"/>
  </r>
  <r>
    <s v="C1831"/>
    <s v="F1475"/>
    <x v="0"/>
    <x v="0"/>
    <x v="1"/>
  </r>
  <r>
    <s v="C1809"/>
    <s v="F1476"/>
    <x v="2"/>
    <x v="1"/>
    <x v="4"/>
  </r>
  <r>
    <s v="C1397"/>
    <s v="F1477"/>
    <x v="1"/>
    <x v="1"/>
    <x v="2"/>
  </r>
  <r>
    <s v="C1874"/>
    <s v="F1478"/>
    <x v="1"/>
    <x v="0"/>
    <x v="0"/>
  </r>
  <r>
    <s v="C1653"/>
    <s v="F1479"/>
    <x v="0"/>
    <x v="1"/>
    <x v="2"/>
  </r>
  <r>
    <s v="C1648"/>
    <s v="F1480"/>
    <x v="2"/>
    <x v="1"/>
    <x v="2"/>
  </r>
  <r>
    <s v="C1467"/>
    <s v="F1481"/>
    <x v="2"/>
    <x v="1"/>
    <x v="4"/>
  </r>
  <r>
    <s v="C1484"/>
    <s v="F1482"/>
    <x v="1"/>
    <x v="1"/>
    <x v="2"/>
  </r>
  <r>
    <s v="C1216"/>
    <s v="F1483"/>
    <x v="1"/>
    <x v="1"/>
    <x v="4"/>
  </r>
  <r>
    <s v="C1065"/>
    <s v="F1484"/>
    <x v="1"/>
    <x v="1"/>
    <x v="0"/>
  </r>
  <r>
    <s v="C1779"/>
    <s v="F1485"/>
    <x v="1"/>
    <x v="0"/>
    <x v="0"/>
  </r>
  <r>
    <s v="C1798"/>
    <s v="F1486"/>
    <x v="0"/>
    <x v="1"/>
    <x v="2"/>
  </r>
  <r>
    <s v="C1724"/>
    <s v="F1487"/>
    <x v="2"/>
    <x v="0"/>
    <x v="0"/>
  </r>
  <r>
    <s v="C1869"/>
    <s v="F1488"/>
    <x v="1"/>
    <x v="0"/>
    <x v="3"/>
  </r>
  <r>
    <s v="C1547"/>
    <s v="F1489"/>
    <x v="2"/>
    <x v="1"/>
    <x v="2"/>
  </r>
  <r>
    <s v="C1931"/>
    <s v="F1490"/>
    <x v="0"/>
    <x v="1"/>
    <x v="2"/>
  </r>
  <r>
    <s v="C1164"/>
    <s v="F1491"/>
    <x v="2"/>
    <x v="0"/>
    <x v="4"/>
  </r>
  <r>
    <s v="C1871"/>
    <s v="F1492"/>
    <x v="0"/>
    <x v="1"/>
    <x v="2"/>
  </r>
  <r>
    <s v="C1590"/>
    <s v="F1493"/>
    <x v="1"/>
    <x v="0"/>
    <x v="3"/>
  </r>
  <r>
    <s v="C1158"/>
    <s v="F1494"/>
    <x v="0"/>
    <x v="0"/>
    <x v="2"/>
  </r>
  <r>
    <s v="C1581"/>
    <s v="F1495"/>
    <x v="0"/>
    <x v="0"/>
    <x v="3"/>
  </r>
  <r>
    <s v="C1411"/>
    <s v="F1496"/>
    <x v="0"/>
    <x v="0"/>
    <x v="0"/>
  </r>
  <r>
    <s v="C1948"/>
    <s v="F1497"/>
    <x v="1"/>
    <x v="1"/>
    <x v="4"/>
  </r>
  <r>
    <s v="C1805"/>
    <s v="F1498"/>
    <x v="2"/>
    <x v="0"/>
    <x v="1"/>
  </r>
  <r>
    <s v="C1248"/>
    <s v="F1499"/>
    <x v="0"/>
    <x v="0"/>
    <x v="0"/>
  </r>
  <r>
    <s v="C1722"/>
    <s v="F1500"/>
    <x v="0"/>
    <x v="0"/>
    <x v="1"/>
  </r>
  <r>
    <s v="C1203"/>
    <s v="F1501"/>
    <x v="1"/>
    <x v="0"/>
    <x v="2"/>
  </r>
  <r>
    <s v="C1550"/>
    <s v="F1502"/>
    <x v="1"/>
    <x v="0"/>
    <x v="0"/>
  </r>
  <r>
    <s v="C1364"/>
    <s v="F1503"/>
    <x v="0"/>
    <x v="1"/>
    <x v="1"/>
  </r>
  <r>
    <s v="C1592"/>
    <s v="F1504"/>
    <x v="1"/>
    <x v="0"/>
    <x v="4"/>
  </r>
  <r>
    <s v="C1837"/>
    <s v="F1505"/>
    <x v="0"/>
    <x v="0"/>
    <x v="0"/>
  </r>
  <r>
    <s v="C1745"/>
    <s v="F1506"/>
    <x v="2"/>
    <x v="1"/>
    <x v="3"/>
  </r>
  <r>
    <s v="C1407"/>
    <s v="F1507"/>
    <x v="1"/>
    <x v="0"/>
    <x v="4"/>
  </r>
  <r>
    <s v="C1894"/>
    <s v="F1508"/>
    <x v="2"/>
    <x v="0"/>
    <x v="3"/>
  </r>
  <r>
    <s v="C1158"/>
    <s v="F1509"/>
    <x v="1"/>
    <x v="1"/>
    <x v="4"/>
  </r>
  <r>
    <s v="C1544"/>
    <s v="F1510"/>
    <x v="0"/>
    <x v="1"/>
    <x v="1"/>
  </r>
  <r>
    <s v="C1619"/>
    <s v="F1511"/>
    <x v="2"/>
    <x v="0"/>
    <x v="1"/>
  </r>
  <r>
    <s v="C1929"/>
    <s v="F1512"/>
    <x v="1"/>
    <x v="0"/>
    <x v="0"/>
  </r>
  <r>
    <s v="C1593"/>
    <s v="F1513"/>
    <x v="2"/>
    <x v="0"/>
    <x v="0"/>
  </r>
  <r>
    <s v="C1684"/>
    <s v="F1514"/>
    <x v="1"/>
    <x v="1"/>
    <x v="4"/>
  </r>
  <r>
    <s v="C1457"/>
    <s v="F1515"/>
    <x v="2"/>
    <x v="0"/>
    <x v="0"/>
  </r>
  <r>
    <s v="C1036"/>
    <s v="F1516"/>
    <x v="1"/>
    <x v="1"/>
    <x v="2"/>
  </r>
  <r>
    <s v="C1271"/>
    <s v="F1517"/>
    <x v="0"/>
    <x v="1"/>
    <x v="0"/>
  </r>
  <r>
    <s v="C1036"/>
    <s v="F1518"/>
    <x v="0"/>
    <x v="1"/>
    <x v="1"/>
  </r>
  <r>
    <s v="C1854"/>
    <s v="F1519"/>
    <x v="1"/>
    <x v="0"/>
    <x v="0"/>
  </r>
  <r>
    <s v="C1808"/>
    <s v="F1520"/>
    <x v="0"/>
    <x v="1"/>
    <x v="1"/>
  </r>
  <r>
    <s v="C1118"/>
    <s v="F1521"/>
    <x v="1"/>
    <x v="1"/>
    <x v="3"/>
  </r>
  <r>
    <s v="C1797"/>
    <s v="F1522"/>
    <x v="0"/>
    <x v="0"/>
    <x v="1"/>
  </r>
  <r>
    <s v="C1922"/>
    <s v="F1523"/>
    <x v="1"/>
    <x v="0"/>
    <x v="4"/>
  </r>
  <r>
    <s v="C1224"/>
    <s v="F1524"/>
    <x v="1"/>
    <x v="0"/>
    <x v="4"/>
  </r>
  <r>
    <s v="C1966"/>
    <s v="F1525"/>
    <x v="0"/>
    <x v="1"/>
    <x v="2"/>
  </r>
  <r>
    <s v="C1691"/>
    <s v="F1526"/>
    <x v="2"/>
    <x v="0"/>
    <x v="0"/>
  </r>
  <r>
    <s v="C1414"/>
    <s v="F1527"/>
    <x v="0"/>
    <x v="0"/>
    <x v="4"/>
  </r>
  <r>
    <s v="C1774"/>
    <s v="F1528"/>
    <x v="2"/>
    <x v="0"/>
    <x v="2"/>
  </r>
  <r>
    <s v="C1309"/>
    <s v="F1529"/>
    <x v="0"/>
    <x v="1"/>
    <x v="4"/>
  </r>
  <r>
    <s v="C1950"/>
    <s v="F1530"/>
    <x v="1"/>
    <x v="0"/>
    <x v="3"/>
  </r>
  <r>
    <s v="C1504"/>
    <s v="F1531"/>
    <x v="0"/>
    <x v="0"/>
    <x v="2"/>
  </r>
  <r>
    <s v="C1439"/>
    <s v="F1532"/>
    <x v="0"/>
    <x v="0"/>
    <x v="1"/>
  </r>
  <r>
    <s v="C1357"/>
    <s v="F1533"/>
    <x v="0"/>
    <x v="1"/>
    <x v="3"/>
  </r>
  <r>
    <s v="C1042"/>
    <s v="F1534"/>
    <x v="2"/>
    <x v="0"/>
    <x v="2"/>
  </r>
  <r>
    <s v="C1033"/>
    <s v="F1535"/>
    <x v="2"/>
    <x v="1"/>
    <x v="2"/>
  </r>
  <r>
    <s v="C1083"/>
    <s v="F1536"/>
    <x v="0"/>
    <x v="0"/>
    <x v="4"/>
  </r>
  <r>
    <s v="C1190"/>
    <s v="F1537"/>
    <x v="1"/>
    <x v="0"/>
    <x v="0"/>
  </r>
  <r>
    <s v="C1863"/>
    <s v="F1538"/>
    <x v="1"/>
    <x v="1"/>
    <x v="1"/>
  </r>
  <r>
    <s v="C1634"/>
    <s v="F1539"/>
    <x v="2"/>
    <x v="1"/>
    <x v="3"/>
  </r>
  <r>
    <s v="C1674"/>
    <s v="F1540"/>
    <x v="1"/>
    <x v="0"/>
    <x v="2"/>
  </r>
  <r>
    <s v="C1211"/>
    <s v="F1541"/>
    <x v="1"/>
    <x v="0"/>
    <x v="1"/>
  </r>
  <r>
    <s v="C1711"/>
    <s v="F1542"/>
    <x v="0"/>
    <x v="0"/>
    <x v="2"/>
  </r>
  <r>
    <s v="C1769"/>
    <s v="F1543"/>
    <x v="2"/>
    <x v="1"/>
    <x v="1"/>
  </r>
  <r>
    <s v="C1442"/>
    <s v="F1544"/>
    <x v="0"/>
    <x v="1"/>
    <x v="4"/>
  </r>
  <r>
    <s v="C1496"/>
    <s v="F1545"/>
    <x v="2"/>
    <x v="1"/>
    <x v="3"/>
  </r>
  <r>
    <s v="C1334"/>
    <s v="F1546"/>
    <x v="2"/>
    <x v="0"/>
    <x v="1"/>
  </r>
  <r>
    <s v="C1834"/>
    <s v="F1547"/>
    <x v="0"/>
    <x v="0"/>
    <x v="2"/>
  </r>
  <r>
    <s v="C1729"/>
    <s v="F1548"/>
    <x v="0"/>
    <x v="1"/>
    <x v="0"/>
  </r>
  <r>
    <s v="C1758"/>
    <s v="F1549"/>
    <x v="2"/>
    <x v="0"/>
    <x v="0"/>
  </r>
  <r>
    <s v="C1260"/>
    <s v="F1550"/>
    <x v="1"/>
    <x v="0"/>
    <x v="4"/>
  </r>
  <r>
    <s v="C1376"/>
    <s v="F1551"/>
    <x v="1"/>
    <x v="1"/>
    <x v="2"/>
  </r>
  <r>
    <s v="C1843"/>
    <s v="F1552"/>
    <x v="2"/>
    <x v="1"/>
    <x v="1"/>
  </r>
  <r>
    <s v="C1940"/>
    <s v="F1553"/>
    <x v="1"/>
    <x v="0"/>
    <x v="1"/>
  </r>
  <r>
    <s v="C1425"/>
    <s v="F1554"/>
    <x v="2"/>
    <x v="0"/>
    <x v="3"/>
  </r>
  <r>
    <s v="C1389"/>
    <s v="F1555"/>
    <x v="0"/>
    <x v="0"/>
    <x v="1"/>
  </r>
  <r>
    <s v="C1529"/>
    <s v="F1556"/>
    <x v="0"/>
    <x v="0"/>
    <x v="1"/>
  </r>
  <r>
    <s v="C1175"/>
    <s v="F1557"/>
    <x v="1"/>
    <x v="0"/>
    <x v="2"/>
  </r>
  <r>
    <s v="C1309"/>
    <s v="F1558"/>
    <x v="2"/>
    <x v="0"/>
    <x v="3"/>
  </r>
  <r>
    <s v="C1327"/>
    <s v="F1559"/>
    <x v="1"/>
    <x v="1"/>
    <x v="2"/>
  </r>
  <r>
    <s v="C1049"/>
    <s v="F1560"/>
    <x v="0"/>
    <x v="0"/>
    <x v="2"/>
  </r>
  <r>
    <s v="C1074"/>
    <s v="F1561"/>
    <x v="0"/>
    <x v="0"/>
    <x v="1"/>
  </r>
  <r>
    <s v="C1107"/>
    <s v="F1562"/>
    <x v="1"/>
    <x v="0"/>
    <x v="1"/>
  </r>
  <r>
    <s v="C1450"/>
    <s v="F1563"/>
    <x v="1"/>
    <x v="0"/>
    <x v="4"/>
  </r>
  <r>
    <s v="C1190"/>
    <s v="F1564"/>
    <x v="2"/>
    <x v="0"/>
    <x v="0"/>
  </r>
  <r>
    <s v="C1801"/>
    <s v="F1565"/>
    <x v="2"/>
    <x v="0"/>
    <x v="2"/>
  </r>
  <r>
    <s v="C1823"/>
    <s v="F1566"/>
    <x v="2"/>
    <x v="0"/>
    <x v="0"/>
  </r>
  <r>
    <s v="C1823"/>
    <s v="F1567"/>
    <x v="0"/>
    <x v="0"/>
    <x v="4"/>
  </r>
  <r>
    <s v="C1382"/>
    <s v="F1568"/>
    <x v="0"/>
    <x v="1"/>
    <x v="3"/>
  </r>
  <r>
    <s v="C1511"/>
    <s v="F1569"/>
    <x v="0"/>
    <x v="0"/>
    <x v="0"/>
  </r>
  <r>
    <s v="C1836"/>
    <s v="F1570"/>
    <x v="2"/>
    <x v="0"/>
    <x v="4"/>
  </r>
  <r>
    <s v="C1723"/>
    <s v="F1571"/>
    <x v="1"/>
    <x v="0"/>
    <x v="1"/>
  </r>
  <r>
    <s v="C1267"/>
    <s v="F1572"/>
    <x v="2"/>
    <x v="1"/>
    <x v="3"/>
  </r>
  <r>
    <s v="C1008"/>
    <s v="F1573"/>
    <x v="1"/>
    <x v="1"/>
    <x v="4"/>
  </r>
  <r>
    <s v="C1429"/>
    <s v="F1574"/>
    <x v="1"/>
    <x v="0"/>
    <x v="3"/>
  </r>
  <r>
    <s v="C1084"/>
    <s v="F1575"/>
    <x v="1"/>
    <x v="0"/>
    <x v="1"/>
  </r>
  <r>
    <s v="C1029"/>
    <s v="F1576"/>
    <x v="2"/>
    <x v="0"/>
    <x v="0"/>
  </r>
  <r>
    <s v="C1462"/>
    <s v="F1577"/>
    <x v="1"/>
    <x v="0"/>
    <x v="1"/>
  </r>
  <r>
    <s v="C1578"/>
    <s v="F1578"/>
    <x v="0"/>
    <x v="0"/>
    <x v="3"/>
  </r>
  <r>
    <s v="C1902"/>
    <s v="F1579"/>
    <x v="2"/>
    <x v="0"/>
    <x v="3"/>
  </r>
  <r>
    <s v="C1328"/>
    <s v="F1580"/>
    <x v="1"/>
    <x v="0"/>
    <x v="0"/>
  </r>
  <r>
    <s v="C1250"/>
    <s v="F1581"/>
    <x v="2"/>
    <x v="1"/>
    <x v="3"/>
  </r>
  <r>
    <s v="C1993"/>
    <s v="F1582"/>
    <x v="1"/>
    <x v="1"/>
    <x v="1"/>
  </r>
  <r>
    <s v="C1322"/>
    <s v="F1583"/>
    <x v="0"/>
    <x v="0"/>
    <x v="1"/>
  </r>
  <r>
    <s v="C1118"/>
    <s v="F1584"/>
    <x v="1"/>
    <x v="1"/>
    <x v="2"/>
  </r>
  <r>
    <s v="C1265"/>
    <s v="F1585"/>
    <x v="2"/>
    <x v="1"/>
    <x v="4"/>
  </r>
  <r>
    <s v="C1859"/>
    <s v="F1586"/>
    <x v="2"/>
    <x v="1"/>
    <x v="0"/>
  </r>
  <r>
    <s v="C1737"/>
    <s v="F1587"/>
    <x v="1"/>
    <x v="1"/>
    <x v="2"/>
  </r>
  <r>
    <s v="C1084"/>
    <s v="F1588"/>
    <x v="2"/>
    <x v="1"/>
    <x v="0"/>
  </r>
  <r>
    <s v="C1655"/>
    <s v="F1589"/>
    <x v="0"/>
    <x v="1"/>
    <x v="1"/>
  </r>
  <r>
    <s v="C1974"/>
    <s v="F1590"/>
    <x v="2"/>
    <x v="1"/>
    <x v="3"/>
  </r>
  <r>
    <s v="C1560"/>
    <s v="F1591"/>
    <x v="2"/>
    <x v="0"/>
    <x v="3"/>
  </r>
  <r>
    <s v="C1526"/>
    <s v="F1592"/>
    <x v="0"/>
    <x v="1"/>
    <x v="1"/>
  </r>
  <r>
    <s v="C1497"/>
    <s v="F1593"/>
    <x v="1"/>
    <x v="1"/>
    <x v="0"/>
  </r>
  <r>
    <s v="C1578"/>
    <s v="F1594"/>
    <x v="2"/>
    <x v="0"/>
    <x v="1"/>
  </r>
  <r>
    <s v="C1124"/>
    <s v="F1595"/>
    <x v="2"/>
    <x v="1"/>
    <x v="1"/>
  </r>
  <r>
    <s v="C1059"/>
    <s v="F1596"/>
    <x v="1"/>
    <x v="1"/>
    <x v="2"/>
  </r>
  <r>
    <s v="C1045"/>
    <s v="F1597"/>
    <x v="2"/>
    <x v="0"/>
    <x v="1"/>
  </r>
  <r>
    <s v="C1039"/>
    <s v="F1598"/>
    <x v="1"/>
    <x v="0"/>
    <x v="1"/>
  </r>
  <r>
    <s v="C1392"/>
    <s v="F1599"/>
    <x v="2"/>
    <x v="1"/>
    <x v="4"/>
  </r>
  <r>
    <s v="C1346"/>
    <s v="F1600"/>
    <x v="2"/>
    <x v="0"/>
    <x v="2"/>
  </r>
  <r>
    <s v="C1020"/>
    <s v="F1601"/>
    <x v="1"/>
    <x v="1"/>
    <x v="4"/>
  </r>
  <r>
    <s v="C1074"/>
    <s v="F1602"/>
    <x v="2"/>
    <x v="0"/>
    <x v="4"/>
  </r>
  <r>
    <s v="C1382"/>
    <s v="F1603"/>
    <x v="0"/>
    <x v="0"/>
    <x v="3"/>
  </r>
  <r>
    <s v="C1968"/>
    <s v="F1604"/>
    <x v="1"/>
    <x v="0"/>
    <x v="0"/>
  </r>
  <r>
    <s v="C1354"/>
    <s v="F1605"/>
    <x v="0"/>
    <x v="0"/>
    <x v="2"/>
  </r>
  <r>
    <s v="C1377"/>
    <s v="F1606"/>
    <x v="1"/>
    <x v="0"/>
    <x v="4"/>
  </r>
  <r>
    <s v="C1906"/>
    <s v="F1607"/>
    <x v="0"/>
    <x v="0"/>
    <x v="4"/>
  </r>
  <r>
    <s v="C1173"/>
    <s v="F1608"/>
    <x v="2"/>
    <x v="0"/>
    <x v="4"/>
  </r>
  <r>
    <s v="C1170"/>
    <s v="F1609"/>
    <x v="0"/>
    <x v="0"/>
    <x v="3"/>
  </r>
  <r>
    <s v="C1322"/>
    <s v="F1610"/>
    <x v="0"/>
    <x v="1"/>
    <x v="1"/>
  </r>
  <r>
    <s v="C1054"/>
    <s v="F1611"/>
    <x v="1"/>
    <x v="0"/>
    <x v="3"/>
  </r>
  <r>
    <s v="C1848"/>
    <s v="F1612"/>
    <x v="2"/>
    <x v="0"/>
    <x v="2"/>
  </r>
  <r>
    <s v="C1915"/>
    <s v="F1613"/>
    <x v="1"/>
    <x v="1"/>
    <x v="1"/>
  </r>
  <r>
    <s v="C1624"/>
    <s v="F1614"/>
    <x v="0"/>
    <x v="1"/>
    <x v="3"/>
  </r>
  <r>
    <s v="C1718"/>
    <s v="F1615"/>
    <x v="1"/>
    <x v="0"/>
    <x v="0"/>
  </r>
  <r>
    <s v="C1103"/>
    <s v="F1616"/>
    <x v="2"/>
    <x v="0"/>
    <x v="2"/>
  </r>
  <r>
    <s v="C1249"/>
    <s v="F1617"/>
    <x v="0"/>
    <x v="0"/>
    <x v="1"/>
  </r>
  <r>
    <s v="C1322"/>
    <s v="F1618"/>
    <x v="0"/>
    <x v="0"/>
    <x v="4"/>
  </r>
  <r>
    <s v="C1242"/>
    <s v="F1619"/>
    <x v="1"/>
    <x v="0"/>
    <x v="4"/>
  </r>
  <r>
    <s v="C1486"/>
    <s v="F1620"/>
    <x v="0"/>
    <x v="0"/>
    <x v="3"/>
  </r>
  <r>
    <s v="C1756"/>
    <s v="F1621"/>
    <x v="2"/>
    <x v="0"/>
    <x v="3"/>
  </r>
  <r>
    <s v="C1907"/>
    <s v="F1622"/>
    <x v="2"/>
    <x v="0"/>
    <x v="1"/>
  </r>
  <r>
    <s v="C1330"/>
    <s v="F1623"/>
    <x v="2"/>
    <x v="0"/>
    <x v="3"/>
  </r>
  <r>
    <s v="C1265"/>
    <s v="F1624"/>
    <x v="0"/>
    <x v="0"/>
    <x v="1"/>
  </r>
  <r>
    <s v="C1901"/>
    <s v="F1625"/>
    <x v="1"/>
    <x v="0"/>
    <x v="3"/>
  </r>
  <r>
    <s v="C1639"/>
    <s v="F1626"/>
    <x v="0"/>
    <x v="0"/>
    <x v="3"/>
  </r>
  <r>
    <s v="C1334"/>
    <s v="F1627"/>
    <x v="2"/>
    <x v="1"/>
    <x v="4"/>
  </r>
  <r>
    <s v="C1430"/>
    <s v="F1628"/>
    <x v="0"/>
    <x v="0"/>
    <x v="1"/>
  </r>
  <r>
    <s v="C1093"/>
    <s v="F1629"/>
    <x v="0"/>
    <x v="1"/>
    <x v="0"/>
  </r>
  <r>
    <s v="C1318"/>
    <s v="F1630"/>
    <x v="0"/>
    <x v="0"/>
    <x v="4"/>
  </r>
  <r>
    <s v="C1316"/>
    <s v="F1631"/>
    <x v="2"/>
    <x v="0"/>
    <x v="0"/>
  </r>
  <r>
    <s v="C1586"/>
    <s v="F1632"/>
    <x v="2"/>
    <x v="0"/>
    <x v="3"/>
  </r>
  <r>
    <s v="C1398"/>
    <s v="F1633"/>
    <x v="2"/>
    <x v="1"/>
    <x v="2"/>
  </r>
  <r>
    <s v="C1683"/>
    <s v="F1634"/>
    <x v="0"/>
    <x v="0"/>
    <x v="2"/>
  </r>
  <r>
    <s v="C1803"/>
    <s v="F1635"/>
    <x v="0"/>
    <x v="1"/>
    <x v="3"/>
  </r>
  <r>
    <s v="C1802"/>
    <s v="F1636"/>
    <x v="0"/>
    <x v="0"/>
    <x v="4"/>
  </r>
  <r>
    <s v="C1209"/>
    <s v="F1637"/>
    <x v="1"/>
    <x v="0"/>
    <x v="0"/>
  </r>
  <r>
    <s v="C1656"/>
    <s v="F1638"/>
    <x v="1"/>
    <x v="0"/>
    <x v="2"/>
  </r>
  <r>
    <s v="C1417"/>
    <s v="F1639"/>
    <x v="1"/>
    <x v="0"/>
    <x v="4"/>
  </r>
  <r>
    <s v="C1516"/>
    <s v="F1640"/>
    <x v="1"/>
    <x v="0"/>
    <x v="2"/>
  </r>
  <r>
    <s v="C1584"/>
    <s v="F1641"/>
    <x v="0"/>
    <x v="0"/>
    <x v="1"/>
  </r>
  <r>
    <s v="C1616"/>
    <s v="F1642"/>
    <x v="1"/>
    <x v="0"/>
    <x v="0"/>
  </r>
  <r>
    <s v="C1921"/>
    <s v="F1643"/>
    <x v="0"/>
    <x v="0"/>
    <x v="1"/>
  </r>
  <r>
    <s v="C1319"/>
    <s v="F1644"/>
    <x v="0"/>
    <x v="0"/>
    <x v="3"/>
  </r>
  <r>
    <s v="C1223"/>
    <s v="F1645"/>
    <x v="1"/>
    <x v="0"/>
    <x v="0"/>
  </r>
  <r>
    <s v="C1566"/>
    <s v="F1646"/>
    <x v="2"/>
    <x v="1"/>
    <x v="3"/>
  </r>
  <r>
    <s v="C1044"/>
    <s v="F1647"/>
    <x v="2"/>
    <x v="1"/>
    <x v="4"/>
  </r>
  <r>
    <s v="C1737"/>
    <s v="F1648"/>
    <x v="2"/>
    <x v="0"/>
    <x v="2"/>
  </r>
  <r>
    <s v="C1418"/>
    <s v="F1649"/>
    <x v="1"/>
    <x v="0"/>
    <x v="0"/>
  </r>
  <r>
    <s v="C1262"/>
    <s v="F1650"/>
    <x v="2"/>
    <x v="0"/>
    <x v="2"/>
  </r>
  <r>
    <s v="C1227"/>
    <s v="F1651"/>
    <x v="1"/>
    <x v="0"/>
    <x v="1"/>
  </r>
  <r>
    <s v="C1888"/>
    <s v="F1652"/>
    <x v="2"/>
    <x v="0"/>
    <x v="2"/>
  </r>
  <r>
    <s v="C1114"/>
    <s v="F1653"/>
    <x v="2"/>
    <x v="0"/>
    <x v="3"/>
  </r>
  <r>
    <s v="C1465"/>
    <s v="F1654"/>
    <x v="1"/>
    <x v="0"/>
    <x v="4"/>
  </r>
  <r>
    <s v="C1987"/>
    <s v="F1655"/>
    <x v="0"/>
    <x v="0"/>
    <x v="0"/>
  </r>
  <r>
    <s v="C1807"/>
    <s v="F1656"/>
    <x v="1"/>
    <x v="1"/>
    <x v="4"/>
  </r>
  <r>
    <s v="C1328"/>
    <s v="F1657"/>
    <x v="1"/>
    <x v="1"/>
    <x v="0"/>
  </r>
  <r>
    <s v="C1945"/>
    <s v="F1658"/>
    <x v="2"/>
    <x v="0"/>
    <x v="1"/>
  </r>
  <r>
    <s v="C1886"/>
    <s v="F1659"/>
    <x v="2"/>
    <x v="0"/>
    <x v="4"/>
  </r>
  <r>
    <s v="C1350"/>
    <s v="F1660"/>
    <x v="0"/>
    <x v="1"/>
    <x v="0"/>
  </r>
  <r>
    <s v="C1346"/>
    <s v="F1661"/>
    <x v="1"/>
    <x v="0"/>
    <x v="4"/>
  </r>
  <r>
    <s v="C1089"/>
    <s v="F1662"/>
    <x v="0"/>
    <x v="0"/>
    <x v="0"/>
  </r>
  <r>
    <s v="C1425"/>
    <s v="F1663"/>
    <x v="0"/>
    <x v="1"/>
    <x v="3"/>
  </r>
  <r>
    <s v="C1832"/>
    <s v="F1664"/>
    <x v="2"/>
    <x v="1"/>
    <x v="2"/>
  </r>
  <r>
    <s v="C1384"/>
    <s v="F1665"/>
    <x v="1"/>
    <x v="0"/>
    <x v="2"/>
  </r>
  <r>
    <s v="C1853"/>
    <s v="F1666"/>
    <x v="2"/>
    <x v="1"/>
    <x v="4"/>
  </r>
  <r>
    <s v="C1525"/>
    <s v="F1667"/>
    <x v="1"/>
    <x v="1"/>
    <x v="3"/>
  </r>
  <r>
    <s v="C1339"/>
    <s v="F1668"/>
    <x v="2"/>
    <x v="0"/>
    <x v="3"/>
  </r>
  <r>
    <s v="C1036"/>
    <s v="F1669"/>
    <x v="2"/>
    <x v="1"/>
    <x v="1"/>
  </r>
  <r>
    <s v="C1913"/>
    <s v="F1670"/>
    <x v="2"/>
    <x v="0"/>
    <x v="4"/>
  </r>
  <r>
    <s v="C1737"/>
    <s v="F1671"/>
    <x v="2"/>
    <x v="1"/>
    <x v="3"/>
  </r>
  <r>
    <s v="C1923"/>
    <s v="F1672"/>
    <x v="2"/>
    <x v="0"/>
    <x v="2"/>
  </r>
  <r>
    <s v="C1989"/>
    <s v="F1673"/>
    <x v="1"/>
    <x v="0"/>
    <x v="0"/>
  </r>
  <r>
    <s v="C1137"/>
    <s v="F1674"/>
    <x v="2"/>
    <x v="1"/>
    <x v="3"/>
  </r>
  <r>
    <s v="C1627"/>
    <s v="F1675"/>
    <x v="2"/>
    <x v="0"/>
    <x v="4"/>
  </r>
  <r>
    <s v="C1181"/>
    <s v="F1676"/>
    <x v="0"/>
    <x v="0"/>
    <x v="1"/>
  </r>
  <r>
    <s v="C1825"/>
    <s v="F1677"/>
    <x v="0"/>
    <x v="0"/>
    <x v="4"/>
  </r>
  <r>
    <s v="C1226"/>
    <s v="F1678"/>
    <x v="0"/>
    <x v="1"/>
    <x v="2"/>
  </r>
  <r>
    <s v="C1101"/>
    <s v="F1679"/>
    <x v="1"/>
    <x v="1"/>
    <x v="4"/>
  </r>
  <r>
    <s v="C1954"/>
    <s v="F1680"/>
    <x v="2"/>
    <x v="0"/>
    <x v="1"/>
  </r>
  <r>
    <s v="C1631"/>
    <s v="F1681"/>
    <x v="2"/>
    <x v="1"/>
    <x v="3"/>
  </r>
  <r>
    <s v="C1415"/>
    <s v="F1682"/>
    <x v="0"/>
    <x v="0"/>
    <x v="4"/>
  </r>
  <r>
    <s v="C1538"/>
    <s v="F1683"/>
    <x v="1"/>
    <x v="0"/>
    <x v="3"/>
  </r>
  <r>
    <s v="C1028"/>
    <s v="F1684"/>
    <x v="2"/>
    <x v="0"/>
    <x v="3"/>
  </r>
  <r>
    <s v="C1107"/>
    <s v="F1685"/>
    <x v="1"/>
    <x v="0"/>
    <x v="2"/>
  </r>
  <r>
    <s v="C1794"/>
    <s v="F1686"/>
    <x v="2"/>
    <x v="0"/>
    <x v="0"/>
  </r>
  <r>
    <s v="C1145"/>
    <s v="F1687"/>
    <x v="0"/>
    <x v="0"/>
    <x v="2"/>
  </r>
  <r>
    <s v="C1434"/>
    <s v="F1688"/>
    <x v="0"/>
    <x v="0"/>
    <x v="2"/>
  </r>
  <r>
    <s v="C1718"/>
    <s v="F1689"/>
    <x v="1"/>
    <x v="1"/>
    <x v="3"/>
  </r>
  <r>
    <s v="C1826"/>
    <s v="F1690"/>
    <x v="0"/>
    <x v="1"/>
    <x v="0"/>
  </r>
  <r>
    <s v="C1815"/>
    <s v="F1691"/>
    <x v="0"/>
    <x v="0"/>
    <x v="3"/>
  </r>
  <r>
    <s v="C1962"/>
    <s v="F1692"/>
    <x v="0"/>
    <x v="0"/>
    <x v="2"/>
  </r>
  <r>
    <s v="C1934"/>
    <s v="F1693"/>
    <x v="2"/>
    <x v="0"/>
    <x v="1"/>
  </r>
  <r>
    <s v="C1363"/>
    <s v="F1694"/>
    <x v="0"/>
    <x v="0"/>
    <x v="2"/>
  </r>
  <r>
    <s v="C1490"/>
    <s v="F1695"/>
    <x v="1"/>
    <x v="0"/>
    <x v="1"/>
  </r>
  <r>
    <s v="C1050"/>
    <s v="F1696"/>
    <x v="0"/>
    <x v="0"/>
    <x v="1"/>
  </r>
  <r>
    <s v="C1499"/>
    <s v="F1697"/>
    <x v="1"/>
    <x v="1"/>
    <x v="1"/>
  </r>
  <r>
    <s v="C1338"/>
    <s v="F1698"/>
    <x v="0"/>
    <x v="0"/>
    <x v="3"/>
  </r>
  <r>
    <s v="C1449"/>
    <s v="F1699"/>
    <x v="0"/>
    <x v="0"/>
    <x v="0"/>
  </r>
  <r>
    <s v="C1176"/>
    <s v="F1700"/>
    <x v="2"/>
    <x v="1"/>
    <x v="3"/>
  </r>
  <r>
    <s v="C1330"/>
    <s v="F1701"/>
    <x v="0"/>
    <x v="1"/>
    <x v="1"/>
  </r>
  <r>
    <s v="C1289"/>
    <s v="F1702"/>
    <x v="0"/>
    <x v="0"/>
    <x v="2"/>
  </r>
  <r>
    <s v="C1631"/>
    <s v="F1703"/>
    <x v="0"/>
    <x v="0"/>
    <x v="3"/>
  </r>
  <r>
    <s v="C1986"/>
    <s v="F1704"/>
    <x v="1"/>
    <x v="1"/>
    <x v="0"/>
  </r>
  <r>
    <s v="C1317"/>
    <s v="F1705"/>
    <x v="0"/>
    <x v="1"/>
    <x v="3"/>
  </r>
  <r>
    <s v="C1198"/>
    <s v="F1706"/>
    <x v="2"/>
    <x v="0"/>
    <x v="4"/>
  </r>
  <r>
    <s v="C1944"/>
    <s v="F1707"/>
    <x v="2"/>
    <x v="0"/>
    <x v="4"/>
  </r>
  <r>
    <s v="C1077"/>
    <s v="F1708"/>
    <x v="2"/>
    <x v="0"/>
    <x v="1"/>
  </r>
  <r>
    <s v="C1653"/>
    <s v="F1709"/>
    <x v="2"/>
    <x v="0"/>
    <x v="4"/>
  </r>
  <r>
    <s v="C1114"/>
    <s v="F1710"/>
    <x v="2"/>
    <x v="0"/>
    <x v="4"/>
  </r>
  <r>
    <s v="C1251"/>
    <s v="F1711"/>
    <x v="1"/>
    <x v="0"/>
    <x v="4"/>
  </r>
  <r>
    <s v="C1797"/>
    <s v="F1712"/>
    <x v="2"/>
    <x v="1"/>
    <x v="4"/>
  </r>
  <r>
    <s v="C1891"/>
    <s v="F1713"/>
    <x v="0"/>
    <x v="0"/>
    <x v="0"/>
  </r>
  <r>
    <s v="C1057"/>
    <s v="F1714"/>
    <x v="0"/>
    <x v="0"/>
    <x v="4"/>
  </r>
  <r>
    <s v="C1610"/>
    <s v="F1715"/>
    <x v="1"/>
    <x v="1"/>
    <x v="0"/>
  </r>
  <r>
    <s v="C1210"/>
    <s v="F1716"/>
    <x v="2"/>
    <x v="0"/>
    <x v="4"/>
  </r>
  <r>
    <s v="C1102"/>
    <s v="F1717"/>
    <x v="2"/>
    <x v="1"/>
    <x v="1"/>
  </r>
  <r>
    <s v="C1755"/>
    <s v="F1718"/>
    <x v="1"/>
    <x v="0"/>
    <x v="0"/>
  </r>
  <r>
    <s v="C1847"/>
    <s v="F1719"/>
    <x v="0"/>
    <x v="0"/>
    <x v="2"/>
  </r>
  <r>
    <s v="C1020"/>
    <s v="F1720"/>
    <x v="1"/>
    <x v="0"/>
    <x v="2"/>
  </r>
  <r>
    <s v="C1453"/>
    <s v="F1721"/>
    <x v="0"/>
    <x v="0"/>
    <x v="0"/>
  </r>
  <r>
    <s v="C1535"/>
    <s v="F1722"/>
    <x v="1"/>
    <x v="0"/>
    <x v="4"/>
  </r>
  <r>
    <s v="C1708"/>
    <s v="F1723"/>
    <x v="0"/>
    <x v="0"/>
    <x v="2"/>
  </r>
  <r>
    <s v="C1167"/>
    <s v="F1724"/>
    <x v="0"/>
    <x v="0"/>
    <x v="1"/>
  </r>
  <r>
    <s v="C1061"/>
    <s v="F1725"/>
    <x v="1"/>
    <x v="0"/>
    <x v="0"/>
  </r>
  <r>
    <s v="C1552"/>
    <s v="F1726"/>
    <x v="2"/>
    <x v="0"/>
    <x v="2"/>
  </r>
  <r>
    <s v="C1602"/>
    <s v="F1727"/>
    <x v="2"/>
    <x v="0"/>
    <x v="0"/>
  </r>
  <r>
    <s v="C1265"/>
    <s v="F1728"/>
    <x v="0"/>
    <x v="0"/>
    <x v="4"/>
  </r>
  <r>
    <s v="C1073"/>
    <s v="F1729"/>
    <x v="1"/>
    <x v="1"/>
    <x v="4"/>
  </r>
  <r>
    <s v="C1921"/>
    <s v="F1730"/>
    <x v="1"/>
    <x v="0"/>
    <x v="2"/>
  </r>
  <r>
    <s v="C1843"/>
    <s v="F1731"/>
    <x v="1"/>
    <x v="0"/>
    <x v="0"/>
  </r>
  <r>
    <s v="C1136"/>
    <s v="F1732"/>
    <x v="1"/>
    <x v="0"/>
    <x v="3"/>
  </r>
  <r>
    <s v="C1115"/>
    <s v="F1733"/>
    <x v="1"/>
    <x v="0"/>
    <x v="4"/>
  </r>
  <r>
    <s v="C1077"/>
    <s v="F1734"/>
    <x v="2"/>
    <x v="0"/>
    <x v="0"/>
  </r>
  <r>
    <s v="C1769"/>
    <s v="F1735"/>
    <x v="1"/>
    <x v="0"/>
    <x v="3"/>
  </r>
  <r>
    <s v="C1284"/>
    <s v="F1736"/>
    <x v="1"/>
    <x v="0"/>
    <x v="3"/>
  </r>
  <r>
    <s v="C1448"/>
    <s v="F1737"/>
    <x v="1"/>
    <x v="0"/>
    <x v="2"/>
  </r>
  <r>
    <s v="C1555"/>
    <s v="F1738"/>
    <x v="1"/>
    <x v="0"/>
    <x v="2"/>
  </r>
  <r>
    <s v="C1101"/>
    <s v="F1739"/>
    <x v="2"/>
    <x v="0"/>
    <x v="1"/>
  </r>
  <r>
    <s v="C1126"/>
    <s v="F1740"/>
    <x v="0"/>
    <x v="0"/>
    <x v="1"/>
  </r>
  <r>
    <s v="C1268"/>
    <s v="F1741"/>
    <x v="1"/>
    <x v="1"/>
    <x v="4"/>
  </r>
  <r>
    <s v="C1316"/>
    <s v="F1742"/>
    <x v="0"/>
    <x v="0"/>
    <x v="2"/>
  </r>
  <r>
    <s v="C1638"/>
    <s v="F1743"/>
    <x v="1"/>
    <x v="1"/>
    <x v="2"/>
  </r>
  <r>
    <s v="C1446"/>
    <s v="F1744"/>
    <x v="0"/>
    <x v="0"/>
    <x v="2"/>
  </r>
  <r>
    <s v="C1288"/>
    <s v="F1745"/>
    <x v="0"/>
    <x v="1"/>
    <x v="1"/>
  </r>
  <r>
    <s v="C1046"/>
    <s v="F1746"/>
    <x v="0"/>
    <x v="0"/>
    <x v="4"/>
  </r>
  <r>
    <s v="C1434"/>
    <s v="F1747"/>
    <x v="0"/>
    <x v="0"/>
    <x v="0"/>
  </r>
  <r>
    <s v="C1136"/>
    <s v="F1748"/>
    <x v="0"/>
    <x v="0"/>
    <x v="0"/>
  </r>
  <r>
    <s v="C1964"/>
    <s v="F1749"/>
    <x v="1"/>
    <x v="0"/>
    <x v="0"/>
  </r>
  <r>
    <s v="C1833"/>
    <s v="F1750"/>
    <x v="1"/>
    <x v="0"/>
    <x v="4"/>
  </r>
  <r>
    <s v="C1421"/>
    <s v="F1751"/>
    <x v="0"/>
    <x v="1"/>
    <x v="4"/>
  </r>
  <r>
    <s v="C1207"/>
    <s v="F1752"/>
    <x v="2"/>
    <x v="1"/>
    <x v="1"/>
  </r>
  <r>
    <s v="C1832"/>
    <s v="F1753"/>
    <x v="2"/>
    <x v="1"/>
    <x v="4"/>
  </r>
  <r>
    <s v="C1281"/>
    <s v="F1754"/>
    <x v="0"/>
    <x v="0"/>
    <x v="1"/>
  </r>
  <r>
    <s v="C1824"/>
    <s v="F1755"/>
    <x v="2"/>
    <x v="0"/>
    <x v="4"/>
  </r>
  <r>
    <s v="C1527"/>
    <s v="F1756"/>
    <x v="2"/>
    <x v="0"/>
    <x v="3"/>
  </r>
  <r>
    <s v="C1926"/>
    <s v="F1757"/>
    <x v="1"/>
    <x v="0"/>
    <x v="0"/>
  </r>
  <r>
    <s v="C1953"/>
    <s v="F1758"/>
    <x v="1"/>
    <x v="1"/>
    <x v="1"/>
  </r>
  <r>
    <s v="C1458"/>
    <s v="F1759"/>
    <x v="2"/>
    <x v="0"/>
    <x v="4"/>
  </r>
  <r>
    <s v="C1670"/>
    <s v="F1760"/>
    <x v="0"/>
    <x v="0"/>
    <x v="2"/>
  </r>
  <r>
    <s v="C1394"/>
    <s v="F1761"/>
    <x v="1"/>
    <x v="0"/>
    <x v="0"/>
  </r>
  <r>
    <s v="C1803"/>
    <s v="F1762"/>
    <x v="2"/>
    <x v="1"/>
    <x v="0"/>
  </r>
  <r>
    <s v="C1562"/>
    <s v="F1763"/>
    <x v="1"/>
    <x v="0"/>
    <x v="2"/>
  </r>
  <r>
    <s v="C1617"/>
    <s v="F1764"/>
    <x v="0"/>
    <x v="0"/>
    <x v="0"/>
  </r>
  <r>
    <s v="C1108"/>
    <s v="F1765"/>
    <x v="1"/>
    <x v="0"/>
    <x v="3"/>
  </r>
  <r>
    <s v="C1904"/>
    <s v="F1766"/>
    <x v="1"/>
    <x v="0"/>
    <x v="1"/>
  </r>
  <r>
    <s v="C1347"/>
    <s v="F1767"/>
    <x v="2"/>
    <x v="0"/>
    <x v="2"/>
  </r>
  <r>
    <s v="C1548"/>
    <s v="F1768"/>
    <x v="0"/>
    <x v="0"/>
    <x v="3"/>
  </r>
  <r>
    <s v="C1031"/>
    <s v="F1769"/>
    <x v="0"/>
    <x v="0"/>
    <x v="3"/>
  </r>
  <r>
    <s v="C1507"/>
    <s v="F1770"/>
    <x v="2"/>
    <x v="1"/>
    <x v="3"/>
  </r>
  <r>
    <s v="C1934"/>
    <s v="F1771"/>
    <x v="1"/>
    <x v="0"/>
    <x v="3"/>
  </r>
  <r>
    <s v="C1939"/>
    <s v="F1772"/>
    <x v="2"/>
    <x v="1"/>
    <x v="1"/>
  </r>
  <r>
    <s v="C1965"/>
    <s v="F1773"/>
    <x v="1"/>
    <x v="0"/>
    <x v="2"/>
  </r>
  <r>
    <s v="C1837"/>
    <s v="F1774"/>
    <x v="2"/>
    <x v="0"/>
    <x v="4"/>
  </r>
  <r>
    <s v="C1502"/>
    <s v="F1775"/>
    <x v="1"/>
    <x v="0"/>
    <x v="4"/>
  </r>
  <r>
    <s v="C1676"/>
    <s v="F1776"/>
    <x v="1"/>
    <x v="1"/>
    <x v="4"/>
  </r>
  <r>
    <s v="C1495"/>
    <s v="F1777"/>
    <x v="1"/>
    <x v="1"/>
    <x v="3"/>
  </r>
  <r>
    <s v="C1929"/>
    <s v="F1778"/>
    <x v="1"/>
    <x v="1"/>
    <x v="4"/>
  </r>
  <r>
    <s v="C1251"/>
    <s v="F1779"/>
    <x v="1"/>
    <x v="0"/>
    <x v="2"/>
  </r>
  <r>
    <s v="C1404"/>
    <s v="F1780"/>
    <x v="0"/>
    <x v="0"/>
    <x v="1"/>
  </r>
  <r>
    <s v="C1069"/>
    <s v="F1781"/>
    <x v="2"/>
    <x v="0"/>
    <x v="3"/>
  </r>
  <r>
    <s v="C1959"/>
    <s v="F1782"/>
    <x v="0"/>
    <x v="1"/>
    <x v="1"/>
  </r>
  <r>
    <s v="C1913"/>
    <s v="F1783"/>
    <x v="0"/>
    <x v="0"/>
    <x v="2"/>
  </r>
  <r>
    <s v="C1863"/>
    <s v="F1784"/>
    <x v="0"/>
    <x v="1"/>
    <x v="0"/>
  </r>
  <r>
    <s v="C1628"/>
    <s v="F1785"/>
    <x v="0"/>
    <x v="0"/>
    <x v="4"/>
  </r>
  <r>
    <s v="C1526"/>
    <s v="F1786"/>
    <x v="0"/>
    <x v="0"/>
    <x v="2"/>
  </r>
  <r>
    <s v="C1591"/>
    <s v="F1787"/>
    <x v="1"/>
    <x v="0"/>
    <x v="3"/>
  </r>
  <r>
    <s v="C1490"/>
    <s v="F1788"/>
    <x v="1"/>
    <x v="0"/>
    <x v="2"/>
  </r>
  <r>
    <s v="C1084"/>
    <s v="F1789"/>
    <x v="1"/>
    <x v="0"/>
    <x v="1"/>
  </r>
  <r>
    <s v="C1998"/>
    <s v="F1790"/>
    <x v="1"/>
    <x v="1"/>
    <x v="3"/>
  </r>
  <r>
    <s v="C1797"/>
    <s v="F1791"/>
    <x v="2"/>
    <x v="0"/>
    <x v="1"/>
  </r>
  <r>
    <s v="C1041"/>
    <s v="F1792"/>
    <x v="0"/>
    <x v="0"/>
    <x v="0"/>
  </r>
  <r>
    <s v="C1470"/>
    <s v="F1793"/>
    <x v="2"/>
    <x v="0"/>
    <x v="4"/>
  </r>
  <r>
    <s v="C1730"/>
    <s v="F1794"/>
    <x v="2"/>
    <x v="0"/>
    <x v="4"/>
  </r>
  <r>
    <s v="C1937"/>
    <s v="F1795"/>
    <x v="1"/>
    <x v="0"/>
    <x v="1"/>
  </r>
  <r>
    <s v="C1885"/>
    <s v="F1796"/>
    <x v="2"/>
    <x v="0"/>
    <x v="2"/>
  </r>
  <r>
    <s v="C1249"/>
    <s v="F1797"/>
    <x v="2"/>
    <x v="0"/>
    <x v="0"/>
  </r>
  <r>
    <s v="C1631"/>
    <s v="F1798"/>
    <x v="0"/>
    <x v="0"/>
    <x v="3"/>
  </r>
  <r>
    <s v="C1115"/>
    <s v="F1799"/>
    <x v="2"/>
    <x v="1"/>
    <x v="1"/>
  </r>
  <r>
    <s v="C1324"/>
    <s v="F1800"/>
    <x v="2"/>
    <x v="1"/>
    <x v="0"/>
  </r>
  <r>
    <s v="C1863"/>
    <s v="F1801"/>
    <x v="0"/>
    <x v="0"/>
    <x v="3"/>
  </r>
  <r>
    <s v="C1110"/>
    <s v="F1802"/>
    <x v="1"/>
    <x v="0"/>
    <x v="4"/>
  </r>
  <r>
    <s v="C1592"/>
    <s v="F1803"/>
    <x v="2"/>
    <x v="0"/>
    <x v="1"/>
  </r>
  <r>
    <s v="C1474"/>
    <s v="F1804"/>
    <x v="2"/>
    <x v="0"/>
    <x v="2"/>
  </r>
  <r>
    <s v="C1638"/>
    <s v="F1805"/>
    <x v="1"/>
    <x v="1"/>
    <x v="4"/>
  </r>
  <r>
    <s v="C1240"/>
    <s v="F1806"/>
    <x v="1"/>
    <x v="0"/>
    <x v="3"/>
  </r>
  <r>
    <s v="C1865"/>
    <s v="F1807"/>
    <x v="1"/>
    <x v="1"/>
    <x v="1"/>
  </r>
  <r>
    <s v="C1654"/>
    <s v="F1808"/>
    <x v="2"/>
    <x v="0"/>
    <x v="0"/>
  </r>
  <r>
    <s v="C1624"/>
    <s v="F1809"/>
    <x v="1"/>
    <x v="0"/>
    <x v="2"/>
  </r>
  <r>
    <s v="C1534"/>
    <s v="F1810"/>
    <x v="2"/>
    <x v="0"/>
    <x v="1"/>
  </r>
  <r>
    <s v="C1503"/>
    <s v="F1811"/>
    <x v="0"/>
    <x v="0"/>
    <x v="2"/>
  </r>
  <r>
    <s v="C1142"/>
    <s v="F1812"/>
    <x v="0"/>
    <x v="0"/>
    <x v="2"/>
  </r>
  <r>
    <s v="C1175"/>
    <s v="F1813"/>
    <x v="1"/>
    <x v="0"/>
    <x v="3"/>
  </r>
  <r>
    <s v="C1419"/>
    <s v="F1814"/>
    <x v="2"/>
    <x v="0"/>
    <x v="4"/>
  </r>
  <r>
    <s v="C1026"/>
    <s v="F1815"/>
    <x v="0"/>
    <x v="1"/>
    <x v="2"/>
  </r>
  <r>
    <s v="C1554"/>
    <s v="F1816"/>
    <x v="2"/>
    <x v="0"/>
    <x v="3"/>
  </r>
  <r>
    <s v="C1217"/>
    <s v="F1817"/>
    <x v="0"/>
    <x v="0"/>
    <x v="3"/>
  </r>
  <r>
    <s v="C1177"/>
    <s v="F1818"/>
    <x v="2"/>
    <x v="1"/>
    <x v="2"/>
  </r>
  <r>
    <s v="C1315"/>
    <s v="F1819"/>
    <x v="1"/>
    <x v="0"/>
    <x v="1"/>
  </r>
  <r>
    <s v="C1383"/>
    <s v="F1820"/>
    <x v="2"/>
    <x v="0"/>
    <x v="0"/>
  </r>
  <r>
    <s v="C1121"/>
    <s v="F1821"/>
    <x v="1"/>
    <x v="0"/>
    <x v="0"/>
  </r>
  <r>
    <s v="C1239"/>
    <s v="F1822"/>
    <x v="1"/>
    <x v="1"/>
    <x v="4"/>
  </r>
  <r>
    <s v="C1361"/>
    <s v="F1823"/>
    <x v="2"/>
    <x v="0"/>
    <x v="3"/>
  </r>
  <r>
    <s v="C1144"/>
    <s v="F1824"/>
    <x v="0"/>
    <x v="1"/>
    <x v="4"/>
  </r>
  <r>
    <s v="C1982"/>
    <s v="F1825"/>
    <x v="0"/>
    <x v="0"/>
    <x v="3"/>
  </r>
  <r>
    <s v="C1248"/>
    <s v="F1826"/>
    <x v="0"/>
    <x v="0"/>
    <x v="2"/>
  </r>
  <r>
    <s v="C1317"/>
    <s v="F1827"/>
    <x v="0"/>
    <x v="0"/>
    <x v="4"/>
  </r>
  <r>
    <s v="C1516"/>
    <s v="F1828"/>
    <x v="2"/>
    <x v="1"/>
    <x v="3"/>
  </r>
  <r>
    <s v="C1058"/>
    <s v="F1829"/>
    <x v="0"/>
    <x v="0"/>
    <x v="4"/>
  </r>
  <r>
    <s v="C1024"/>
    <s v="F1830"/>
    <x v="1"/>
    <x v="0"/>
    <x v="2"/>
  </r>
  <r>
    <s v="C1960"/>
    <s v="F1831"/>
    <x v="0"/>
    <x v="0"/>
    <x v="4"/>
  </r>
  <r>
    <s v="C1610"/>
    <s v="F1832"/>
    <x v="1"/>
    <x v="1"/>
    <x v="3"/>
  </r>
  <r>
    <s v="C1683"/>
    <s v="F1833"/>
    <x v="2"/>
    <x v="0"/>
    <x v="4"/>
  </r>
  <r>
    <s v="C1110"/>
    <s v="F1834"/>
    <x v="1"/>
    <x v="0"/>
    <x v="0"/>
  </r>
  <r>
    <s v="C1906"/>
    <s v="F1835"/>
    <x v="0"/>
    <x v="0"/>
    <x v="1"/>
  </r>
  <r>
    <s v="C1262"/>
    <s v="F1836"/>
    <x v="2"/>
    <x v="0"/>
    <x v="3"/>
  </r>
  <r>
    <s v="C1092"/>
    <s v="F1837"/>
    <x v="2"/>
    <x v="0"/>
    <x v="3"/>
  </r>
  <r>
    <s v="C1662"/>
    <s v="F1838"/>
    <x v="1"/>
    <x v="0"/>
    <x v="0"/>
  </r>
  <r>
    <s v="C1766"/>
    <s v="F1839"/>
    <x v="2"/>
    <x v="0"/>
    <x v="4"/>
  </r>
  <r>
    <s v="C1725"/>
    <s v="F1840"/>
    <x v="0"/>
    <x v="0"/>
    <x v="1"/>
  </r>
  <r>
    <s v="C1557"/>
    <s v="F1841"/>
    <x v="2"/>
    <x v="0"/>
    <x v="1"/>
  </r>
  <r>
    <s v="C1746"/>
    <s v="F1842"/>
    <x v="2"/>
    <x v="0"/>
    <x v="4"/>
  </r>
  <r>
    <s v="C1552"/>
    <s v="F1843"/>
    <x v="0"/>
    <x v="1"/>
    <x v="1"/>
  </r>
  <r>
    <s v="C1831"/>
    <s v="F1844"/>
    <x v="2"/>
    <x v="1"/>
    <x v="3"/>
  </r>
  <r>
    <s v="C1028"/>
    <s v="F1845"/>
    <x v="1"/>
    <x v="0"/>
    <x v="0"/>
  </r>
  <r>
    <s v="C1377"/>
    <s v="F1846"/>
    <x v="1"/>
    <x v="0"/>
    <x v="4"/>
  </r>
  <r>
    <s v="C1692"/>
    <s v="F1847"/>
    <x v="2"/>
    <x v="0"/>
    <x v="3"/>
  </r>
  <r>
    <s v="C1421"/>
    <s v="F1848"/>
    <x v="0"/>
    <x v="0"/>
    <x v="1"/>
  </r>
  <r>
    <s v="C1447"/>
    <s v="F1849"/>
    <x v="1"/>
    <x v="0"/>
    <x v="2"/>
  </r>
  <r>
    <s v="C1061"/>
    <s v="F1850"/>
    <x v="2"/>
    <x v="1"/>
    <x v="4"/>
  </r>
  <r>
    <s v="C1249"/>
    <s v="F1851"/>
    <x v="2"/>
    <x v="0"/>
    <x v="3"/>
  </r>
  <r>
    <s v="C1098"/>
    <s v="F1852"/>
    <x v="0"/>
    <x v="1"/>
    <x v="3"/>
  </r>
  <r>
    <s v="C1868"/>
    <s v="F1853"/>
    <x v="2"/>
    <x v="0"/>
    <x v="2"/>
  </r>
  <r>
    <s v="C1023"/>
    <s v="F1854"/>
    <x v="2"/>
    <x v="1"/>
    <x v="0"/>
  </r>
  <r>
    <s v="C1014"/>
    <s v="F1855"/>
    <x v="1"/>
    <x v="0"/>
    <x v="0"/>
  </r>
  <r>
    <s v="C1980"/>
    <s v="F1856"/>
    <x v="0"/>
    <x v="0"/>
    <x v="0"/>
  </r>
  <r>
    <s v="C1924"/>
    <s v="F1857"/>
    <x v="2"/>
    <x v="0"/>
    <x v="1"/>
  </r>
  <r>
    <s v="C1506"/>
    <s v="F1858"/>
    <x v="1"/>
    <x v="1"/>
    <x v="4"/>
  </r>
  <r>
    <s v="C1029"/>
    <s v="F1859"/>
    <x v="0"/>
    <x v="0"/>
    <x v="0"/>
  </r>
  <r>
    <s v="C1397"/>
    <s v="F1860"/>
    <x v="1"/>
    <x v="0"/>
    <x v="2"/>
  </r>
  <r>
    <s v="C1922"/>
    <s v="F1861"/>
    <x v="0"/>
    <x v="0"/>
    <x v="2"/>
  </r>
  <r>
    <s v="C1203"/>
    <s v="F1862"/>
    <x v="1"/>
    <x v="1"/>
    <x v="4"/>
  </r>
  <r>
    <s v="C1124"/>
    <s v="F1863"/>
    <x v="1"/>
    <x v="0"/>
    <x v="0"/>
  </r>
  <r>
    <s v="C1765"/>
    <s v="F1864"/>
    <x v="0"/>
    <x v="0"/>
    <x v="0"/>
  </r>
  <r>
    <s v="C1800"/>
    <s v="F1865"/>
    <x v="2"/>
    <x v="1"/>
    <x v="0"/>
  </r>
  <r>
    <s v="C1062"/>
    <s v="F1866"/>
    <x v="2"/>
    <x v="1"/>
    <x v="1"/>
  </r>
  <r>
    <s v="C1254"/>
    <s v="F1867"/>
    <x v="0"/>
    <x v="0"/>
    <x v="2"/>
  </r>
  <r>
    <s v="C1769"/>
    <s v="F1868"/>
    <x v="1"/>
    <x v="1"/>
    <x v="1"/>
  </r>
  <r>
    <s v="C1081"/>
    <s v="F1869"/>
    <x v="2"/>
    <x v="1"/>
    <x v="4"/>
  </r>
  <r>
    <s v="C1235"/>
    <s v="F1870"/>
    <x v="1"/>
    <x v="1"/>
    <x v="2"/>
  </r>
  <r>
    <s v="C1202"/>
    <s v="F1871"/>
    <x v="1"/>
    <x v="0"/>
    <x v="0"/>
  </r>
  <r>
    <s v="C1361"/>
    <s v="F1872"/>
    <x v="1"/>
    <x v="0"/>
    <x v="0"/>
  </r>
  <r>
    <s v="C1904"/>
    <s v="F1873"/>
    <x v="0"/>
    <x v="0"/>
    <x v="1"/>
  </r>
  <r>
    <s v="C1601"/>
    <s v="F1874"/>
    <x v="2"/>
    <x v="1"/>
    <x v="3"/>
  </r>
  <r>
    <s v="C1469"/>
    <s v="F1875"/>
    <x v="1"/>
    <x v="0"/>
    <x v="4"/>
  </r>
  <r>
    <s v="C1088"/>
    <s v="F1876"/>
    <x v="0"/>
    <x v="1"/>
    <x v="2"/>
  </r>
  <r>
    <s v="C1100"/>
    <s v="F1877"/>
    <x v="0"/>
    <x v="1"/>
    <x v="0"/>
  </r>
  <r>
    <s v="C1630"/>
    <s v="F1878"/>
    <x v="2"/>
    <x v="0"/>
    <x v="0"/>
  </r>
  <r>
    <s v="C1027"/>
    <s v="F1879"/>
    <x v="1"/>
    <x v="0"/>
    <x v="0"/>
  </r>
  <r>
    <s v="C1580"/>
    <s v="F1880"/>
    <x v="0"/>
    <x v="0"/>
    <x v="2"/>
  </r>
  <r>
    <s v="C1506"/>
    <s v="F1881"/>
    <x v="2"/>
    <x v="0"/>
    <x v="3"/>
  </r>
  <r>
    <s v="C1378"/>
    <s v="F1882"/>
    <x v="2"/>
    <x v="0"/>
    <x v="1"/>
  </r>
  <r>
    <s v="C1780"/>
    <s v="F1883"/>
    <x v="2"/>
    <x v="0"/>
    <x v="3"/>
  </r>
  <r>
    <s v="C1656"/>
    <s v="F1884"/>
    <x v="0"/>
    <x v="0"/>
    <x v="2"/>
  </r>
  <r>
    <s v="C1241"/>
    <s v="F1885"/>
    <x v="0"/>
    <x v="0"/>
    <x v="2"/>
  </r>
  <r>
    <s v="C1173"/>
    <s v="F1886"/>
    <x v="0"/>
    <x v="0"/>
    <x v="4"/>
  </r>
  <r>
    <s v="C1727"/>
    <s v="F1887"/>
    <x v="0"/>
    <x v="0"/>
    <x v="2"/>
  </r>
  <r>
    <s v="C1293"/>
    <s v="F1888"/>
    <x v="2"/>
    <x v="1"/>
    <x v="4"/>
  </r>
  <r>
    <s v="C1078"/>
    <s v="F1889"/>
    <x v="0"/>
    <x v="1"/>
    <x v="2"/>
  </r>
  <r>
    <s v="C1348"/>
    <s v="F1890"/>
    <x v="0"/>
    <x v="1"/>
    <x v="1"/>
  </r>
  <r>
    <s v="C1643"/>
    <s v="F1891"/>
    <x v="0"/>
    <x v="1"/>
    <x v="1"/>
  </r>
  <r>
    <s v="C1578"/>
    <s v="F1892"/>
    <x v="0"/>
    <x v="0"/>
    <x v="2"/>
  </r>
  <r>
    <s v="C1362"/>
    <s v="F1893"/>
    <x v="1"/>
    <x v="1"/>
    <x v="1"/>
  </r>
  <r>
    <s v="C1372"/>
    <s v="F1894"/>
    <x v="2"/>
    <x v="0"/>
    <x v="2"/>
  </r>
  <r>
    <s v="C1130"/>
    <s v="F1895"/>
    <x v="2"/>
    <x v="0"/>
    <x v="4"/>
  </r>
  <r>
    <s v="C1157"/>
    <s v="F1896"/>
    <x v="2"/>
    <x v="0"/>
    <x v="2"/>
  </r>
  <r>
    <s v="C1663"/>
    <s v="F1897"/>
    <x v="1"/>
    <x v="0"/>
    <x v="3"/>
  </r>
  <r>
    <s v="C1646"/>
    <s v="F1898"/>
    <x v="1"/>
    <x v="0"/>
    <x v="2"/>
  </r>
  <r>
    <s v="C1006"/>
    <s v="F1899"/>
    <x v="0"/>
    <x v="0"/>
    <x v="4"/>
  </r>
  <r>
    <s v="C1360"/>
    <s v="F1900"/>
    <x v="2"/>
    <x v="0"/>
    <x v="2"/>
  </r>
  <r>
    <s v="C1613"/>
    <s v="F1901"/>
    <x v="0"/>
    <x v="0"/>
    <x v="2"/>
  </r>
  <r>
    <s v="C1247"/>
    <s v="F1902"/>
    <x v="0"/>
    <x v="0"/>
    <x v="4"/>
  </r>
  <r>
    <s v="C1446"/>
    <s v="F1903"/>
    <x v="1"/>
    <x v="0"/>
    <x v="4"/>
  </r>
  <r>
    <s v="C1335"/>
    <s v="F1904"/>
    <x v="0"/>
    <x v="0"/>
    <x v="3"/>
  </r>
  <r>
    <s v="C1660"/>
    <s v="F1905"/>
    <x v="0"/>
    <x v="0"/>
    <x v="2"/>
  </r>
  <r>
    <s v="C1900"/>
    <s v="F1906"/>
    <x v="2"/>
    <x v="0"/>
    <x v="1"/>
  </r>
  <r>
    <s v="C1207"/>
    <s v="F1907"/>
    <x v="2"/>
    <x v="0"/>
    <x v="4"/>
  </r>
  <r>
    <s v="C1775"/>
    <s v="F1908"/>
    <x v="2"/>
    <x v="0"/>
    <x v="4"/>
  </r>
  <r>
    <s v="C1026"/>
    <s v="F1909"/>
    <x v="1"/>
    <x v="0"/>
    <x v="3"/>
  </r>
  <r>
    <s v="C1680"/>
    <s v="F1910"/>
    <x v="1"/>
    <x v="0"/>
    <x v="1"/>
  </r>
  <r>
    <s v="C1966"/>
    <s v="F1911"/>
    <x v="1"/>
    <x v="0"/>
    <x v="2"/>
  </r>
  <r>
    <s v="C1547"/>
    <s v="F1912"/>
    <x v="2"/>
    <x v="0"/>
    <x v="1"/>
  </r>
  <r>
    <s v="C1497"/>
    <s v="F1913"/>
    <x v="1"/>
    <x v="1"/>
    <x v="2"/>
  </r>
  <r>
    <s v="C1099"/>
    <s v="F1914"/>
    <x v="0"/>
    <x v="0"/>
    <x v="1"/>
  </r>
  <r>
    <s v="C1247"/>
    <s v="F1915"/>
    <x v="1"/>
    <x v="0"/>
    <x v="2"/>
  </r>
  <r>
    <s v="C1528"/>
    <s v="F1916"/>
    <x v="1"/>
    <x v="1"/>
    <x v="2"/>
  </r>
  <r>
    <s v="C1094"/>
    <s v="F1917"/>
    <x v="1"/>
    <x v="0"/>
    <x v="0"/>
  </r>
  <r>
    <s v="C1016"/>
    <s v="F1918"/>
    <x v="1"/>
    <x v="0"/>
    <x v="4"/>
  </r>
  <r>
    <s v="C1492"/>
    <s v="F1919"/>
    <x v="0"/>
    <x v="1"/>
    <x v="3"/>
  </r>
  <r>
    <s v="C1083"/>
    <s v="F1920"/>
    <x v="2"/>
    <x v="1"/>
    <x v="3"/>
  </r>
  <r>
    <s v="C1445"/>
    <s v="F1921"/>
    <x v="2"/>
    <x v="0"/>
    <x v="3"/>
  </r>
  <r>
    <s v="C1000"/>
    <s v="F1922"/>
    <x v="2"/>
    <x v="0"/>
    <x v="1"/>
  </r>
  <r>
    <s v="C1534"/>
    <s v="F1923"/>
    <x v="1"/>
    <x v="0"/>
    <x v="3"/>
  </r>
  <r>
    <s v="C1668"/>
    <s v="F1924"/>
    <x v="2"/>
    <x v="0"/>
    <x v="3"/>
  </r>
  <r>
    <s v="C1834"/>
    <s v="F1925"/>
    <x v="1"/>
    <x v="0"/>
    <x v="1"/>
  </r>
  <r>
    <s v="C1261"/>
    <s v="F1926"/>
    <x v="0"/>
    <x v="0"/>
    <x v="2"/>
  </r>
  <r>
    <s v="C1281"/>
    <s v="F1927"/>
    <x v="0"/>
    <x v="1"/>
    <x v="1"/>
  </r>
  <r>
    <s v="C1307"/>
    <s v="F1928"/>
    <x v="2"/>
    <x v="1"/>
    <x v="4"/>
  </r>
  <r>
    <s v="C1187"/>
    <s v="F1929"/>
    <x v="2"/>
    <x v="0"/>
    <x v="1"/>
  </r>
  <r>
    <s v="C1737"/>
    <s v="F1930"/>
    <x v="2"/>
    <x v="0"/>
    <x v="4"/>
  </r>
  <r>
    <s v="C1734"/>
    <s v="F1931"/>
    <x v="1"/>
    <x v="1"/>
    <x v="0"/>
  </r>
  <r>
    <s v="C1660"/>
    <s v="F1932"/>
    <x v="1"/>
    <x v="0"/>
    <x v="3"/>
  </r>
  <r>
    <s v="C1538"/>
    <s v="F1933"/>
    <x v="1"/>
    <x v="1"/>
    <x v="3"/>
  </r>
  <r>
    <s v="C1021"/>
    <s v="F1934"/>
    <x v="2"/>
    <x v="1"/>
    <x v="2"/>
  </r>
  <r>
    <s v="C1987"/>
    <s v="F1935"/>
    <x v="2"/>
    <x v="0"/>
    <x v="1"/>
  </r>
  <r>
    <s v="C1147"/>
    <s v="F1936"/>
    <x v="2"/>
    <x v="0"/>
    <x v="3"/>
  </r>
  <r>
    <s v="C1257"/>
    <s v="F1937"/>
    <x v="0"/>
    <x v="0"/>
    <x v="3"/>
  </r>
  <r>
    <s v="C1952"/>
    <s v="F1938"/>
    <x v="1"/>
    <x v="0"/>
    <x v="1"/>
  </r>
  <r>
    <s v="C1589"/>
    <s v="F1939"/>
    <x v="1"/>
    <x v="0"/>
    <x v="1"/>
  </r>
  <r>
    <s v="C1788"/>
    <s v="F1940"/>
    <x v="2"/>
    <x v="1"/>
    <x v="3"/>
  </r>
  <r>
    <s v="C1763"/>
    <s v="F1941"/>
    <x v="0"/>
    <x v="0"/>
    <x v="3"/>
  </r>
  <r>
    <s v="C1361"/>
    <s v="F1942"/>
    <x v="2"/>
    <x v="0"/>
    <x v="4"/>
  </r>
  <r>
    <s v="C1697"/>
    <s v="F1943"/>
    <x v="2"/>
    <x v="0"/>
    <x v="4"/>
  </r>
  <r>
    <s v="C1900"/>
    <s v="F1944"/>
    <x v="1"/>
    <x v="1"/>
    <x v="3"/>
  </r>
  <r>
    <s v="C1735"/>
    <s v="F1945"/>
    <x v="1"/>
    <x v="1"/>
    <x v="2"/>
  </r>
  <r>
    <s v="C1748"/>
    <s v="F1946"/>
    <x v="1"/>
    <x v="0"/>
    <x v="1"/>
  </r>
  <r>
    <s v="C1828"/>
    <s v="F1947"/>
    <x v="1"/>
    <x v="0"/>
    <x v="3"/>
  </r>
  <r>
    <s v="C1928"/>
    <s v="F1948"/>
    <x v="0"/>
    <x v="0"/>
    <x v="4"/>
  </r>
  <r>
    <s v="C1668"/>
    <s v="F1949"/>
    <x v="0"/>
    <x v="1"/>
    <x v="3"/>
  </r>
  <r>
    <s v="C1066"/>
    <s v="F1950"/>
    <x v="0"/>
    <x v="0"/>
    <x v="2"/>
  </r>
  <r>
    <s v="C1683"/>
    <s v="F1951"/>
    <x v="2"/>
    <x v="1"/>
    <x v="3"/>
  </r>
  <r>
    <s v="C1856"/>
    <s v="F1952"/>
    <x v="2"/>
    <x v="0"/>
    <x v="3"/>
  </r>
  <r>
    <s v="C1901"/>
    <s v="F1953"/>
    <x v="0"/>
    <x v="1"/>
    <x v="2"/>
  </r>
  <r>
    <s v="C1686"/>
    <s v="F1954"/>
    <x v="0"/>
    <x v="0"/>
    <x v="2"/>
  </r>
  <r>
    <s v="C1037"/>
    <s v="F1955"/>
    <x v="1"/>
    <x v="0"/>
    <x v="2"/>
  </r>
  <r>
    <s v="C1751"/>
    <s v="F1956"/>
    <x v="0"/>
    <x v="0"/>
    <x v="0"/>
  </r>
  <r>
    <s v="C1740"/>
    <s v="F1957"/>
    <x v="2"/>
    <x v="0"/>
    <x v="1"/>
  </r>
  <r>
    <s v="C1676"/>
    <s v="F1958"/>
    <x v="2"/>
    <x v="0"/>
    <x v="0"/>
  </r>
  <r>
    <s v="C1956"/>
    <s v="F1959"/>
    <x v="0"/>
    <x v="1"/>
    <x v="4"/>
  </r>
  <r>
    <s v="C1654"/>
    <s v="F1960"/>
    <x v="2"/>
    <x v="0"/>
    <x v="0"/>
  </r>
  <r>
    <s v="C1417"/>
    <s v="F1961"/>
    <x v="1"/>
    <x v="0"/>
    <x v="0"/>
  </r>
  <r>
    <s v="C1558"/>
    <s v="F1962"/>
    <x v="1"/>
    <x v="0"/>
    <x v="4"/>
  </r>
  <r>
    <s v="C1068"/>
    <s v="F1963"/>
    <x v="1"/>
    <x v="0"/>
    <x v="2"/>
  </r>
  <r>
    <s v="C1809"/>
    <s v="F1964"/>
    <x v="1"/>
    <x v="0"/>
    <x v="0"/>
  </r>
  <r>
    <s v="C1034"/>
    <s v="F1965"/>
    <x v="2"/>
    <x v="0"/>
    <x v="3"/>
  </r>
  <r>
    <s v="C1247"/>
    <s v="F1966"/>
    <x v="1"/>
    <x v="0"/>
    <x v="4"/>
  </r>
  <r>
    <s v="C1167"/>
    <s v="F1967"/>
    <x v="1"/>
    <x v="0"/>
    <x v="0"/>
  </r>
  <r>
    <s v="C1764"/>
    <s v="F1968"/>
    <x v="1"/>
    <x v="0"/>
    <x v="4"/>
  </r>
  <r>
    <s v="C1248"/>
    <s v="F1969"/>
    <x v="2"/>
    <x v="0"/>
    <x v="1"/>
  </r>
  <r>
    <s v="C1227"/>
    <s v="F1970"/>
    <x v="1"/>
    <x v="0"/>
    <x v="4"/>
  </r>
  <r>
    <s v="C1982"/>
    <s v="F1971"/>
    <x v="2"/>
    <x v="1"/>
    <x v="2"/>
  </r>
  <r>
    <s v="C1895"/>
    <s v="F1972"/>
    <x v="0"/>
    <x v="0"/>
    <x v="0"/>
  </r>
  <r>
    <s v="C1746"/>
    <s v="F1973"/>
    <x v="2"/>
    <x v="1"/>
    <x v="0"/>
  </r>
  <r>
    <s v="C1280"/>
    <s v="F1974"/>
    <x v="2"/>
    <x v="0"/>
    <x v="1"/>
  </r>
  <r>
    <s v="C1532"/>
    <s v="F1975"/>
    <x v="1"/>
    <x v="1"/>
    <x v="4"/>
  </r>
  <r>
    <s v="C1459"/>
    <s v="F1976"/>
    <x v="0"/>
    <x v="0"/>
    <x v="1"/>
  </r>
  <r>
    <s v="C1893"/>
    <s v="F1977"/>
    <x v="2"/>
    <x v="1"/>
    <x v="2"/>
  </r>
  <r>
    <s v="C1625"/>
    <s v="F1978"/>
    <x v="1"/>
    <x v="0"/>
    <x v="3"/>
  </r>
  <r>
    <s v="C1885"/>
    <s v="F1979"/>
    <x v="2"/>
    <x v="1"/>
    <x v="2"/>
  </r>
  <r>
    <s v="C1209"/>
    <s v="F1980"/>
    <x v="0"/>
    <x v="1"/>
    <x v="0"/>
  </r>
  <r>
    <s v="C1951"/>
    <s v="F1981"/>
    <x v="0"/>
    <x v="1"/>
    <x v="3"/>
  </r>
  <r>
    <s v="C1321"/>
    <s v="F1982"/>
    <x v="2"/>
    <x v="0"/>
    <x v="0"/>
  </r>
  <r>
    <s v="C1532"/>
    <s v="F1983"/>
    <x v="1"/>
    <x v="0"/>
    <x v="2"/>
  </r>
  <r>
    <s v="C1792"/>
    <s v="F1984"/>
    <x v="2"/>
    <x v="1"/>
    <x v="1"/>
  </r>
  <r>
    <s v="C1390"/>
    <s v="F1985"/>
    <x v="1"/>
    <x v="0"/>
    <x v="2"/>
  </r>
  <r>
    <s v="C1348"/>
    <s v="F1986"/>
    <x v="0"/>
    <x v="0"/>
    <x v="0"/>
  </r>
  <r>
    <s v="C1324"/>
    <s v="F1987"/>
    <x v="2"/>
    <x v="1"/>
    <x v="1"/>
  </r>
  <r>
    <s v="C1769"/>
    <s v="F1988"/>
    <x v="2"/>
    <x v="0"/>
    <x v="1"/>
  </r>
  <r>
    <s v="C1633"/>
    <s v="F1989"/>
    <x v="0"/>
    <x v="0"/>
    <x v="0"/>
  </r>
  <r>
    <s v="C1181"/>
    <s v="F1990"/>
    <x v="0"/>
    <x v="0"/>
    <x v="2"/>
  </r>
  <r>
    <s v="C1860"/>
    <s v="F1991"/>
    <x v="1"/>
    <x v="0"/>
    <x v="2"/>
  </r>
  <r>
    <s v="C1860"/>
    <s v="F1992"/>
    <x v="1"/>
    <x v="1"/>
    <x v="4"/>
  </r>
  <r>
    <s v="C1428"/>
    <s v="F1993"/>
    <x v="2"/>
    <x v="0"/>
    <x v="1"/>
  </r>
  <r>
    <s v="C1464"/>
    <s v="F1994"/>
    <x v="1"/>
    <x v="1"/>
    <x v="0"/>
  </r>
  <r>
    <s v="C1496"/>
    <s v="F1995"/>
    <x v="1"/>
    <x v="0"/>
    <x v="2"/>
  </r>
  <r>
    <s v="C1512"/>
    <s v="F1996"/>
    <x v="0"/>
    <x v="1"/>
    <x v="2"/>
  </r>
  <r>
    <s v="C1148"/>
    <s v="F1997"/>
    <x v="1"/>
    <x v="1"/>
    <x v="0"/>
  </r>
  <r>
    <s v="C1703"/>
    <s v="F1998"/>
    <x v="2"/>
    <x v="0"/>
    <x v="4"/>
  </r>
  <r>
    <s v="C1280"/>
    <s v="F1999"/>
    <x v="0"/>
    <x v="0"/>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9">
  <r>
    <s v="S1001"/>
    <s v="C1034"/>
    <x v="0"/>
    <x v="0"/>
    <n v="2.74"/>
    <x v="0"/>
    <x v="0"/>
    <n v="13.7"/>
    <n v="35"/>
    <x v="0"/>
    <x v="0"/>
    <x v="0"/>
  </r>
  <r>
    <s v="S1002"/>
    <s v="C1542"/>
    <x v="0"/>
    <x v="1"/>
    <n v="2.84"/>
    <x v="1"/>
    <x v="1"/>
    <n v="11.36"/>
    <n v="25"/>
    <x v="1"/>
    <x v="1"/>
    <x v="0"/>
  </r>
  <r>
    <s v="S1003"/>
    <s v="C1262"/>
    <x v="1"/>
    <x v="2"/>
    <n v="5.04"/>
    <x v="2"/>
    <x v="2"/>
    <n v="5.04"/>
    <n v="64"/>
    <x v="2"/>
    <x v="0"/>
    <x v="1"/>
  </r>
  <r>
    <s v="S1004"/>
    <s v="C1132"/>
    <x v="2"/>
    <x v="1"/>
    <n v="4.21"/>
    <x v="3"/>
    <x v="3"/>
    <n v="16.84"/>
    <n v="55"/>
    <x v="3"/>
    <x v="1"/>
    <x v="2"/>
  </r>
  <r>
    <s v="S1005"/>
    <s v="C1027"/>
    <x v="3"/>
    <x v="0"/>
    <n v="3.66"/>
    <x v="2"/>
    <x v="4"/>
    <n v="18.3"/>
    <n v="59"/>
    <x v="3"/>
    <x v="1"/>
    <x v="3"/>
  </r>
  <r>
    <s v="S1006"/>
    <s v="C1323"/>
    <x v="4"/>
    <x v="3"/>
    <n v="2.95"/>
    <x v="0"/>
    <x v="5"/>
    <n v="5.9"/>
    <n v="36"/>
    <x v="0"/>
    <x v="1"/>
    <x v="4"/>
  </r>
  <r>
    <s v="S1009"/>
    <s v="C1452"/>
    <x v="3"/>
    <x v="2"/>
    <n v="4.67"/>
    <x v="2"/>
    <x v="6"/>
    <n v="4.67"/>
    <n v="53"/>
    <x v="3"/>
    <x v="1"/>
    <x v="3"/>
  </r>
  <r>
    <s v="S1010"/>
    <s v="C1585"/>
    <x v="4"/>
    <x v="2"/>
    <n v="5.65"/>
    <x v="2"/>
    <x v="7"/>
    <n v="5.65"/>
    <n v="65"/>
    <x v="2"/>
    <x v="0"/>
    <x v="4"/>
  </r>
  <r>
    <s v="S1012"/>
    <s v="C1540"/>
    <x v="2"/>
    <x v="2"/>
    <n v="4.08"/>
    <x v="3"/>
    <x v="8"/>
    <n v="4.08"/>
    <n v="56"/>
    <x v="3"/>
    <x v="0"/>
    <x v="2"/>
  </r>
  <r>
    <s v="S1014"/>
    <s v="C1509"/>
    <x v="1"/>
    <x v="4"/>
    <n v="3.57"/>
    <x v="3"/>
    <x v="9"/>
    <n v="10.71"/>
    <n v="32"/>
    <x v="0"/>
    <x v="1"/>
    <x v="1"/>
  </r>
  <r>
    <s v="S1021"/>
    <s v="C1672"/>
    <x v="2"/>
    <x v="2"/>
    <n v="3.36"/>
    <x v="3"/>
    <x v="10"/>
    <n v="3.36"/>
    <n v="28"/>
    <x v="1"/>
    <x v="1"/>
    <x v="2"/>
  </r>
  <r>
    <s v="S1023"/>
    <s v="C1562"/>
    <x v="0"/>
    <x v="2"/>
    <n v="5.09"/>
    <x v="1"/>
    <x v="11"/>
    <n v="5.09"/>
    <n v="60"/>
    <x v="3"/>
    <x v="1"/>
    <x v="0"/>
  </r>
  <r>
    <s v="S1025"/>
    <s v="C1260"/>
    <x v="0"/>
    <x v="0"/>
    <n v="5.44"/>
    <x v="2"/>
    <x v="12"/>
    <n v="27.2"/>
    <n v="52"/>
    <x v="3"/>
    <x v="1"/>
    <x v="0"/>
  </r>
  <r>
    <s v="S1026"/>
    <s v="C1492"/>
    <x v="1"/>
    <x v="0"/>
    <n v="2.97"/>
    <x v="2"/>
    <x v="13"/>
    <n v="14.85"/>
    <n v="39"/>
    <x v="0"/>
    <x v="1"/>
    <x v="1"/>
  </r>
  <r>
    <s v="S1027"/>
    <s v="C1270"/>
    <x v="5"/>
    <x v="1"/>
    <n v="5.07"/>
    <x v="0"/>
    <x v="14"/>
    <n v="20.28"/>
    <n v="24"/>
    <x v="1"/>
    <x v="1"/>
    <x v="5"/>
  </r>
  <r>
    <s v="S1028"/>
    <s v="C1472"/>
    <x v="0"/>
    <x v="2"/>
    <n v="5.57"/>
    <x v="2"/>
    <x v="15"/>
    <n v="5.57"/>
    <n v="20"/>
    <x v="1"/>
    <x v="1"/>
    <x v="0"/>
  </r>
  <r>
    <s v="S1029"/>
    <s v="C1417"/>
    <x v="0"/>
    <x v="1"/>
    <n v="4.12"/>
    <x v="3"/>
    <x v="16"/>
    <n v="16.48"/>
    <n v="24"/>
    <x v="1"/>
    <x v="1"/>
    <x v="0"/>
  </r>
  <r>
    <s v="S1031"/>
    <s v="C1581"/>
    <x v="2"/>
    <x v="0"/>
    <n v="3.57"/>
    <x v="2"/>
    <x v="17"/>
    <n v="17.850000000000001"/>
    <n v="44"/>
    <x v="4"/>
    <x v="0"/>
    <x v="2"/>
  </r>
  <r>
    <s v="S1032"/>
    <s v="C1426"/>
    <x v="1"/>
    <x v="1"/>
    <n v="4.43"/>
    <x v="1"/>
    <x v="18"/>
    <n v="17.72"/>
    <n v="36"/>
    <x v="0"/>
    <x v="0"/>
    <x v="1"/>
  </r>
  <r>
    <s v="S1033"/>
    <s v="C1063"/>
    <x v="1"/>
    <x v="3"/>
    <n v="3.12"/>
    <x v="2"/>
    <x v="19"/>
    <n v="6.24"/>
    <n v="41"/>
    <x v="4"/>
    <x v="0"/>
    <x v="1"/>
  </r>
  <r>
    <s v="S1034"/>
    <s v="C1189"/>
    <x v="1"/>
    <x v="2"/>
    <n v="4.62"/>
    <x v="0"/>
    <x v="20"/>
    <n v="4.62"/>
    <n v="52"/>
    <x v="3"/>
    <x v="0"/>
    <x v="1"/>
  </r>
  <r>
    <s v="S1035"/>
    <s v="C1535"/>
    <x v="5"/>
    <x v="2"/>
    <n v="5.45"/>
    <x v="2"/>
    <x v="21"/>
    <n v="5.45"/>
    <n v="45"/>
    <x v="4"/>
    <x v="1"/>
    <x v="5"/>
  </r>
  <r>
    <s v="S1036"/>
    <s v="C1470"/>
    <x v="2"/>
    <x v="4"/>
    <n v="5.51"/>
    <x v="1"/>
    <x v="22"/>
    <n v="16.53"/>
    <n v="37"/>
    <x v="0"/>
    <x v="1"/>
    <x v="2"/>
  </r>
  <r>
    <s v="S1037"/>
    <s v="C1625"/>
    <x v="3"/>
    <x v="3"/>
    <n v="2.99"/>
    <x v="1"/>
    <x v="23"/>
    <n v="5.98"/>
    <n v="19"/>
    <x v="1"/>
    <x v="1"/>
    <x v="3"/>
  </r>
  <r>
    <s v="S1038"/>
    <s v="C1267"/>
    <x v="5"/>
    <x v="3"/>
    <n v="4.3899999999999997"/>
    <x v="2"/>
    <x v="24"/>
    <n v="8.7799999999999994"/>
    <n v="48"/>
    <x v="4"/>
    <x v="0"/>
    <x v="5"/>
  </r>
  <r>
    <s v="S1040"/>
    <s v="C1263"/>
    <x v="5"/>
    <x v="0"/>
    <n v="5.6"/>
    <x v="1"/>
    <x v="25"/>
    <n v="28"/>
    <n v="54"/>
    <x v="3"/>
    <x v="0"/>
    <x v="5"/>
  </r>
  <r>
    <s v="S1042"/>
    <s v="C1430"/>
    <x v="5"/>
    <x v="4"/>
    <n v="2.76"/>
    <x v="2"/>
    <x v="26"/>
    <n v="8.2799999999999994"/>
    <n v="39"/>
    <x v="0"/>
    <x v="1"/>
    <x v="5"/>
  </r>
  <r>
    <s v="S1043"/>
    <s v="C1244"/>
    <x v="4"/>
    <x v="4"/>
    <n v="2.57"/>
    <x v="1"/>
    <x v="27"/>
    <n v="7.7099999999999991"/>
    <n v="18"/>
    <x v="1"/>
    <x v="1"/>
    <x v="4"/>
  </r>
  <r>
    <s v="S1044"/>
    <s v="C1239"/>
    <x v="4"/>
    <x v="4"/>
    <n v="4.28"/>
    <x v="2"/>
    <x v="28"/>
    <n v="12.84"/>
    <n v="55"/>
    <x v="3"/>
    <x v="1"/>
    <x v="4"/>
  </r>
  <r>
    <s v="S1046"/>
    <s v="C1198"/>
    <x v="1"/>
    <x v="2"/>
    <n v="4.54"/>
    <x v="3"/>
    <x v="29"/>
    <n v="4.54"/>
    <n v="37"/>
    <x v="0"/>
    <x v="1"/>
    <x v="1"/>
  </r>
  <r>
    <s v="S1047"/>
    <s v="C1324"/>
    <x v="0"/>
    <x v="2"/>
    <n v="3.92"/>
    <x v="0"/>
    <x v="30"/>
    <n v="3.92"/>
    <n v="45"/>
    <x v="4"/>
    <x v="0"/>
    <x v="0"/>
  </r>
  <r>
    <s v="S1048"/>
    <s v="C1317"/>
    <x v="1"/>
    <x v="1"/>
    <n v="4.57"/>
    <x v="2"/>
    <x v="31"/>
    <n v="18.28"/>
    <n v="28"/>
    <x v="1"/>
    <x v="1"/>
    <x v="1"/>
  </r>
  <r>
    <s v="S1049"/>
    <s v="C1245"/>
    <x v="0"/>
    <x v="0"/>
    <n v="5.67"/>
    <x v="2"/>
    <x v="32"/>
    <n v="28.35"/>
    <n v="22"/>
    <x v="1"/>
    <x v="0"/>
    <x v="0"/>
  </r>
  <r>
    <s v="S1050"/>
    <s v="C1089"/>
    <x v="4"/>
    <x v="0"/>
    <n v="4.43"/>
    <x v="0"/>
    <x v="33"/>
    <n v="22.15"/>
    <n v="22"/>
    <x v="1"/>
    <x v="0"/>
    <x v="4"/>
  </r>
  <r>
    <s v="S1051"/>
    <s v="C1584"/>
    <x v="0"/>
    <x v="1"/>
    <n v="4.4000000000000004"/>
    <x v="0"/>
    <x v="34"/>
    <n v="17.600000000000001"/>
    <n v="61"/>
    <x v="3"/>
    <x v="0"/>
    <x v="0"/>
  </r>
  <r>
    <s v="S1052"/>
    <s v="C1256"/>
    <x v="0"/>
    <x v="3"/>
    <n v="6"/>
    <x v="2"/>
    <x v="35"/>
    <n v="12"/>
    <n v="35"/>
    <x v="0"/>
    <x v="1"/>
    <x v="0"/>
  </r>
  <r>
    <s v="S1054"/>
    <s v="C1353"/>
    <x v="4"/>
    <x v="4"/>
    <n v="5.21"/>
    <x v="2"/>
    <x v="36"/>
    <n v="15.63"/>
    <n v="22"/>
    <x v="1"/>
    <x v="1"/>
    <x v="4"/>
  </r>
  <r>
    <s v="S1056"/>
    <s v="C1253"/>
    <x v="4"/>
    <x v="1"/>
    <n v="3.28"/>
    <x v="1"/>
    <x v="37"/>
    <n v="13.12"/>
    <n v="22"/>
    <x v="1"/>
    <x v="1"/>
    <x v="4"/>
  </r>
  <r>
    <s v="S1057"/>
    <s v="C1341"/>
    <x v="2"/>
    <x v="2"/>
    <n v="5.2"/>
    <x v="3"/>
    <x v="38"/>
    <n v="5.2"/>
    <n v="38"/>
    <x v="0"/>
    <x v="0"/>
    <x v="2"/>
  </r>
  <r>
    <s v="S1059"/>
    <s v="C1064"/>
    <x v="2"/>
    <x v="0"/>
    <n v="3.52"/>
    <x v="2"/>
    <x v="39"/>
    <n v="17.600000000000001"/>
    <n v="54"/>
    <x v="3"/>
    <x v="1"/>
    <x v="2"/>
  </r>
  <r>
    <s v="S1061"/>
    <s v="C1506"/>
    <x v="2"/>
    <x v="3"/>
    <n v="4.29"/>
    <x v="1"/>
    <x v="40"/>
    <n v="8.58"/>
    <n v="47"/>
    <x v="4"/>
    <x v="0"/>
    <x v="2"/>
  </r>
  <r>
    <s v="S1062"/>
    <s v="C1474"/>
    <x v="3"/>
    <x v="2"/>
    <n v="3.89"/>
    <x v="3"/>
    <x v="41"/>
    <n v="3.89"/>
    <n v="31"/>
    <x v="0"/>
    <x v="0"/>
    <x v="3"/>
  </r>
  <r>
    <s v="S1063"/>
    <s v="C1252"/>
    <x v="2"/>
    <x v="2"/>
    <n v="4.26"/>
    <x v="3"/>
    <x v="42"/>
    <n v="4.26"/>
    <n v="39"/>
    <x v="0"/>
    <x v="0"/>
    <x v="2"/>
  </r>
  <r>
    <s v="S1064"/>
    <s v="C1596"/>
    <x v="1"/>
    <x v="3"/>
    <n v="4.82"/>
    <x v="2"/>
    <x v="43"/>
    <n v="9.64"/>
    <n v="45"/>
    <x v="4"/>
    <x v="0"/>
    <x v="1"/>
  </r>
  <r>
    <s v="S1065"/>
    <s v="C1623"/>
    <x v="3"/>
    <x v="3"/>
    <n v="5.47"/>
    <x v="2"/>
    <x v="44"/>
    <n v="10.94"/>
    <n v="30"/>
    <x v="0"/>
    <x v="1"/>
    <x v="3"/>
  </r>
  <r>
    <s v="S1067"/>
    <s v="C1263"/>
    <x v="5"/>
    <x v="2"/>
    <n v="4.6500000000000004"/>
    <x v="2"/>
    <x v="45"/>
    <n v="4.6500000000000004"/>
    <n v="54"/>
    <x v="3"/>
    <x v="0"/>
    <x v="5"/>
  </r>
  <r>
    <s v="S1069"/>
    <s v="C1455"/>
    <x v="5"/>
    <x v="2"/>
    <n v="4.3"/>
    <x v="3"/>
    <x v="46"/>
    <n v="4.3"/>
    <n v="53"/>
    <x v="3"/>
    <x v="1"/>
    <x v="5"/>
  </r>
  <r>
    <s v="S1070"/>
    <s v="C1178"/>
    <x v="4"/>
    <x v="4"/>
    <n v="4.0599999999999996"/>
    <x v="2"/>
    <x v="47"/>
    <n v="12.18"/>
    <n v="50"/>
    <x v="4"/>
    <x v="1"/>
    <x v="4"/>
  </r>
  <r>
    <s v="S1071"/>
    <s v="C1057"/>
    <x v="2"/>
    <x v="1"/>
    <n v="3.13"/>
    <x v="3"/>
    <x v="48"/>
    <n v="12.52"/>
    <n v="42"/>
    <x v="4"/>
    <x v="0"/>
    <x v="2"/>
  </r>
  <r>
    <s v="S1072"/>
    <s v="C1629"/>
    <x v="2"/>
    <x v="1"/>
    <n v="5.82"/>
    <x v="2"/>
    <x v="49"/>
    <n v="23.28"/>
    <n v="57"/>
    <x v="3"/>
    <x v="1"/>
    <x v="2"/>
  </r>
  <r>
    <s v="S1074"/>
    <s v="C1210"/>
    <x v="4"/>
    <x v="4"/>
    <n v="5.89"/>
    <x v="0"/>
    <x v="50"/>
    <n v="17.670000000000002"/>
    <n v="26"/>
    <x v="1"/>
    <x v="1"/>
    <x v="4"/>
  </r>
  <r>
    <s v="S1076"/>
    <s v="C1484"/>
    <x v="5"/>
    <x v="0"/>
    <n v="4.1900000000000004"/>
    <x v="3"/>
    <x v="51"/>
    <n v="20.95"/>
    <n v="27"/>
    <x v="1"/>
    <x v="1"/>
    <x v="5"/>
  </r>
  <r>
    <s v="S1077"/>
    <s v="C1316"/>
    <x v="0"/>
    <x v="1"/>
    <n v="3.76"/>
    <x v="1"/>
    <x v="52"/>
    <n v="15.04"/>
    <n v="21"/>
    <x v="1"/>
    <x v="1"/>
    <x v="0"/>
  </r>
  <r>
    <s v="S1078"/>
    <s v="C1003"/>
    <x v="4"/>
    <x v="3"/>
    <n v="3.27"/>
    <x v="1"/>
    <x v="53"/>
    <n v="6.54"/>
    <n v="65"/>
    <x v="2"/>
    <x v="1"/>
    <x v="4"/>
  </r>
  <r>
    <s v="S1081"/>
    <s v="C1517"/>
    <x v="5"/>
    <x v="4"/>
    <n v="3.79"/>
    <x v="0"/>
    <x v="54"/>
    <n v="11.37"/>
    <n v="22"/>
    <x v="1"/>
    <x v="0"/>
    <x v="5"/>
  </r>
  <r>
    <s v="S1083"/>
    <s v="C1449"/>
    <x v="5"/>
    <x v="1"/>
    <n v="3.22"/>
    <x v="2"/>
    <x v="55"/>
    <n v="12.88"/>
    <n v="28"/>
    <x v="1"/>
    <x v="1"/>
    <x v="5"/>
  </r>
  <r>
    <s v="S1085"/>
    <s v="C1542"/>
    <x v="0"/>
    <x v="4"/>
    <n v="3.76"/>
    <x v="2"/>
    <x v="56"/>
    <n v="11.28"/>
    <n v="25"/>
    <x v="1"/>
    <x v="1"/>
    <x v="0"/>
  </r>
  <r>
    <s v="S1087"/>
    <s v="C1252"/>
    <x v="2"/>
    <x v="1"/>
    <n v="4.09"/>
    <x v="1"/>
    <x v="57"/>
    <n v="16.36"/>
    <n v="39"/>
    <x v="0"/>
    <x v="0"/>
    <x v="2"/>
  </r>
  <r>
    <s v="S1090"/>
    <s v="C1478"/>
    <x v="4"/>
    <x v="4"/>
    <n v="3.63"/>
    <x v="3"/>
    <x v="58"/>
    <n v="10.89"/>
    <n v="24"/>
    <x v="1"/>
    <x v="0"/>
    <x v="4"/>
  </r>
  <r>
    <s v="S1091"/>
    <s v="C1238"/>
    <x v="0"/>
    <x v="0"/>
    <n v="4.96"/>
    <x v="3"/>
    <x v="59"/>
    <n v="24.8"/>
    <n v="19"/>
    <x v="1"/>
    <x v="0"/>
    <x v="0"/>
  </r>
  <r>
    <s v="S1093"/>
    <s v="C1079"/>
    <x v="0"/>
    <x v="3"/>
    <n v="5.4"/>
    <x v="3"/>
    <x v="60"/>
    <n v="10.8"/>
    <n v="41"/>
    <x v="4"/>
    <x v="1"/>
    <x v="0"/>
  </r>
  <r>
    <s v="S1094"/>
    <s v="C1139"/>
    <x v="3"/>
    <x v="2"/>
    <n v="5.42"/>
    <x v="1"/>
    <x v="61"/>
    <n v="5.42"/>
    <n v="50"/>
    <x v="4"/>
    <x v="1"/>
    <x v="3"/>
  </r>
  <r>
    <s v="S1096"/>
    <s v="C1163"/>
    <x v="1"/>
    <x v="4"/>
    <n v="4.41"/>
    <x v="0"/>
    <x v="62"/>
    <n v="13.23"/>
    <n v="52"/>
    <x v="3"/>
    <x v="0"/>
    <x v="1"/>
  </r>
  <r>
    <s v="S1097"/>
    <s v="C1492"/>
    <x v="1"/>
    <x v="0"/>
    <n v="3.11"/>
    <x v="0"/>
    <x v="63"/>
    <n v="15.55"/>
    <n v="39"/>
    <x v="0"/>
    <x v="1"/>
    <x v="1"/>
  </r>
  <r>
    <s v="S1098"/>
    <s v="C1057"/>
    <x v="2"/>
    <x v="1"/>
    <n v="4.79"/>
    <x v="2"/>
    <x v="64"/>
    <n v="19.16"/>
    <n v="42"/>
    <x v="4"/>
    <x v="0"/>
    <x v="2"/>
  </r>
  <r>
    <s v="S1099"/>
    <s v="C1606"/>
    <x v="5"/>
    <x v="0"/>
    <n v="3.78"/>
    <x v="0"/>
    <x v="65"/>
    <n v="18.899999999999999"/>
    <n v="50"/>
    <x v="4"/>
    <x v="1"/>
    <x v="5"/>
  </r>
  <r>
    <s v="S1100"/>
    <s v="C1414"/>
    <x v="0"/>
    <x v="3"/>
    <n v="4.79"/>
    <x v="3"/>
    <x v="66"/>
    <n v="9.58"/>
    <n v="53"/>
    <x v="3"/>
    <x v="1"/>
    <x v="0"/>
  </r>
  <r>
    <s v="S1102"/>
    <s v="C1504"/>
    <x v="4"/>
    <x v="2"/>
    <n v="4.3099999999999996"/>
    <x v="3"/>
    <x v="67"/>
    <n v="4.3099999999999996"/>
    <n v="32"/>
    <x v="0"/>
    <x v="1"/>
    <x v="4"/>
  </r>
  <r>
    <s v="S1103"/>
    <s v="C1138"/>
    <x v="5"/>
    <x v="1"/>
    <n v="3.82"/>
    <x v="3"/>
    <x v="68"/>
    <n v="15.28"/>
    <n v="26"/>
    <x v="1"/>
    <x v="1"/>
    <x v="5"/>
  </r>
  <r>
    <s v="S1104"/>
    <s v="C1440"/>
    <x v="3"/>
    <x v="0"/>
    <n v="5.68"/>
    <x v="1"/>
    <x v="69"/>
    <n v="28.4"/>
    <n v="58"/>
    <x v="3"/>
    <x v="0"/>
    <x v="3"/>
  </r>
  <r>
    <s v="S1105"/>
    <s v="C1105"/>
    <x v="4"/>
    <x v="1"/>
    <n v="4.3099999999999996"/>
    <x v="0"/>
    <x v="70"/>
    <n v="17.239999999999998"/>
    <n v="38"/>
    <x v="0"/>
    <x v="1"/>
    <x v="4"/>
  </r>
  <r>
    <s v="S1108"/>
    <s v="C1307"/>
    <x v="5"/>
    <x v="0"/>
    <n v="4.2"/>
    <x v="2"/>
    <x v="71"/>
    <n v="21"/>
    <n v="18"/>
    <x v="1"/>
    <x v="0"/>
    <x v="5"/>
  </r>
  <r>
    <s v="S1111"/>
    <s v="C1286"/>
    <x v="3"/>
    <x v="4"/>
    <n v="4.26"/>
    <x v="2"/>
    <x v="72"/>
    <n v="12.78"/>
    <n v="64"/>
    <x v="2"/>
    <x v="1"/>
    <x v="3"/>
  </r>
  <r>
    <s v="S1112"/>
    <s v="C1489"/>
    <x v="0"/>
    <x v="2"/>
    <n v="2.99"/>
    <x v="3"/>
    <x v="73"/>
    <n v="2.99"/>
    <n v="19"/>
    <x v="1"/>
    <x v="1"/>
    <x v="0"/>
  </r>
  <r>
    <s v="S1113"/>
    <s v="C1274"/>
    <x v="1"/>
    <x v="1"/>
    <n v="3.08"/>
    <x v="3"/>
    <x v="74"/>
    <n v="12.32"/>
    <n v="40"/>
    <x v="4"/>
    <x v="0"/>
    <x v="1"/>
  </r>
  <r>
    <s v="S1114"/>
    <s v="C1024"/>
    <x v="1"/>
    <x v="2"/>
    <n v="2.77"/>
    <x v="2"/>
    <x v="75"/>
    <n v="2.77"/>
    <n v="53"/>
    <x v="3"/>
    <x v="0"/>
    <x v="1"/>
  </r>
  <r>
    <s v="S1115"/>
    <s v="C1124"/>
    <x v="5"/>
    <x v="0"/>
    <n v="4.75"/>
    <x v="2"/>
    <x v="76"/>
    <n v="23.75"/>
    <n v="34"/>
    <x v="0"/>
    <x v="1"/>
    <x v="5"/>
  </r>
  <r>
    <s v="S1120"/>
    <s v="C1141"/>
    <x v="1"/>
    <x v="3"/>
    <n v="2.91"/>
    <x v="3"/>
    <x v="77"/>
    <n v="5.82"/>
    <n v="23"/>
    <x v="1"/>
    <x v="1"/>
    <x v="1"/>
  </r>
  <r>
    <s v="S1122"/>
    <s v="C1534"/>
    <x v="3"/>
    <x v="1"/>
    <n v="5.34"/>
    <x v="3"/>
    <x v="78"/>
    <n v="21.36"/>
    <n v="56"/>
    <x v="3"/>
    <x v="0"/>
    <x v="3"/>
  </r>
  <r>
    <s v="S1123"/>
    <s v="C1387"/>
    <x v="0"/>
    <x v="3"/>
    <n v="5.0199999999999996"/>
    <x v="1"/>
    <x v="79"/>
    <n v="10.039999999999999"/>
    <n v="22"/>
    <x v="1"/>
    <x v="0"/>
    <x v="0"/>
  </r>
  <r>
    <s v="S1125"/>
    <s v="C1506"/>
    <x v="2"/>
    <x v="3"/>
    <n v="4.18"/>
    <x v="3"/>
    <x v="80"/>
    <n v="8.36"/>
    <n v="47"/>
    <x v="4"/>
    <x v="0"/>
    <x v="2"/>
  </r>
  <r>
    <s v="S1128"/>
    <s v="C1120"/>
    <x v="2"/>
    <x v="2"/>
    <n v="5.42"/>
    <x v="1"/>
    <x v="81"/>
    <n v="5.42"/>
    <n v="43"/>
    <x v="4"/>
    <x v="1"/>
    <x v="2"/>
  </r>
  <r>
    <s v="S1129"/>
    <s v="C1578"/>
    <x v="1"/>
    <x v="1"/>
    <n v="2.58"/>
    <x v="3"/>
    <x v="82"/>
    <n v="10.32"/>
    <n v="53"/>
    <x v="3"/>
    <x v="1"/>
    <x v="1"/>
  </r>
  <r>
    <s v="S1131"/>
    <s v="C1252"/>
    <x v="2"/>
    <x v="1"/>
    <n v="4.51"/>
    <x v="0"/>
    <x v="83"/>
    <n v="18.04"/>
    <n v="39"/>
    <x v="0"/>
    <x v="0"/>
    <x v="2"/>
  </r>
  <r>
    <s v="S1133"/>
    <s v="C1516"/>
    <x v="4"/>
    <x v="3"/>
    <n v="4.7"/>
    <x v="1"/>
    <x v="84"/>
    <n v="9.4"/>
    <n v="35"/>
    <x v="0"/>
    <x v="1"/>
    <x v="4"/>
  </r>
  <r>
    <s v="S1134"/>
    <s v="C1591"/>
    <x v="2"/>
    <x v="0"/>
    <n v="2.64"/>
    <x v="1"/>
    <x v="85"/>
    <n v="13.2"/>
    <n v="53"/>
    <x v="3"/>
    <x v="1"/>
    <x v="2"/>
  </r>
  <r>
    <s v="S1135"/>
    <s v="C1505"/>
    <x v="3"/>
    <x v="4"/>
    <n v="4.5"/>
    <x v="1"/>
    <x v="86"/>
    <n v="13.5"/>
    <n v="30"/>
    <x v="0"/>
    <x v="1"/>
    <x v="3"/>
  </r>
  <r>
    <s v="S1136"/>
    <s v="C1014"/>
    <x v="5"/>
    <x v="4"/>
    <n v="2.7"/>
    <x v="2"/>
    <x v="87"/>
    <n v="8.1000000000000014"/>
    <n v="55"/>
    <x v="3"/>
    <x v="0"/>
    <x v="5"/>
  </r>
  <r>
    <s v="S1137"/>
    <s v="C1429"/>
    <x v="5"/>
    <x v="2"/>
    <n v="3.4"/>
    <x v="3"/>
    <x v="88"/>
    <n v="3.4"/>
    <n v="63"/>
    <x v="2"/>
    <x v="1"/>
    <x v="5"/>
  </r>
  <r>
    <s v="S1138"/>
    <s v="C1474"/>
    <x v="3"/>
    <x v="2"/>
    <n v="3.13"/>
    <x v="3"/>
    <x v="89"/>
    <n v="3.13"/>
    <n v="31"/>
    <x v="0"/>
    <x v="0"/>
    <x v="3"/>
  </r>
  <r>
    <s v="S1139"/>
    <s v="C1550"/>
    <x v="2"/>
    <x v="1"/>
    <n v="5.85"/>
    <x v="0"/>
    <x v="90"/>
    <n v="23.4"/>
    <n v="18"/>
    <x v="1"/>
    <x v="1"/>
    <x v="2"/>
  </r>
  <r>
    <s v="S1140"/>
    <s v="C1393"/>
    <x v="3"/>
    <x v="0"/>
    <n v="4.5999999999999996"/>
    <x v="3"/>
    <x v="91"/>
    <n v="23"/>
    <n v="22"/>
    <x v="1"/>
    <x v="1"/>
    <x v="3"/>
  </r>
  <r>
    <s v="S1143"/>
    <s v="C1165"/>
    <x v="2"/>
    <x v="4"/>
    <n v="5.0199999999999996"/>
    <x v="1"/>
    <x v="92"/>
    <n v="15.06"/>
    <n v="59"/>
    <x v="3"/>
    <x v="0"/>
    <x v="2"/>
  </r>
  <r>
    <s v="S1144"/>
    <s v="C1348"/>
    <x v="5"/>
    <x v="4"/>
    <n v="4.82"/>
    <x v="1"/>
    <x v="93"/>
    <n v="14.46"/>
    <n v="28"/>
    <x v="1"/>
    <x v="0"/>
    <x v="5"/>
  </r>
  <r>
    <s v="S1145"/>
    <s v="C1639"/>
    <x v="4"/>
    <x v="0"/>
    <n v="3.49"/>
    <x v="0"/>
    <x v="94"/>
    <n v="17.45"/>
    <n v="49"/>
    <x v="4"/>
    <x v="0"/>
    <x v="4"/>
  </r>
  <r>
    <s v="S1146"/>
    <s v="C1567"/>
    <x v="3"/>
    <x v="1"/>
    <n v="2.8"/>
    <x v="0"/>
    <x v="95"/>
    <n v="11.2"/>
    <n v="25"/>
    <x v="1"/>
    <x v="0"/>
    <x v="3"/>
  </r>
  <r>
    <s v="S1147"/>
    <s v="C1639"/>
    <x v="4"/>
    <x v="2"/>
    <n v="4.07"/>
    <x v="0"/>
    <x v="96"/>
    <n v="4.07"/>
    <n v="49"/>
    <x v="4"/>
    <x v="0"/>
    <x v="4"/>
  </r>
  <r>
    <s v="S1148"/>
    <s v="C1404"/>
    <x v="4"/>
    <x v="0"/>
    <n v="5.97"/>
    <x v="2"/>
    <x v="97"/>
    <n v="29.85"/>
    <n v="28"/>
    <x v="1"/>
    <x v="0"/>
    <x v="4"/>
  </r>
  <r>
    <s v="S1149"/>
    <s v="C1281"/>
    <x v="2"/>
    <x v="0"/>
    <n v="5.54"/>
    <x v="1"/>
    <x v="98"/>
    <n v="27.7"/>
    <n v="59"/>
    <x v="3"/>
    <x v="0"/>
    <x v="2"/>
  </r>
  <r>
    <s v="S1150"/>
    <s v="C1574"/>
    <x v="3"/>
    <x v="0"/>
    <n v="3.1"/>
    <x v="2"/>
    <x v="99"/>
    <n v="15.5"/>
    <n v="38"/>
    <x v="0"/>
    <x v="0"/>
    <x v="3"/>
  </r>
  <r>
    <s v="S1151"/>
    <s v="C1635"/>
    <x v="2"/>
    <x v="1"/>
    <n v="5.41"/>
    <x v="1"/>
    <x v="100"/>
    <n v="21.64"/>
    <n v="30"/>
    <x v="0"/>
    <x v="0"/>
    <x v="2"/>
  </r>
  <r>
    <s v="S1152"/>
    <s v="C1227"/>
    <x v="5"/>
    <x v="2"/>
    <n v="4.5999999999999996"/>
    <x v="0"/>
    <x v="101"/>
    <n v="4.5999999999999996"/>
    <n v="60"/>
    <x v="3"/>
    <x v="1"/>
    <x v="5"/>
  </r>
  <r>
    <s v="S1155"/>
    <s v="C1165"/>
    <x v="2"/>
    <x v="3"/>
    <n v="3.14"/>
    <x v="1"/>
    <x v="102"/>
    <n v="6.28"/>
    <n v="59"/>
    <x v="3"/>
    <x v="0"/>
    <x v="2"/>
  </r>
  <r>
    <s v="S1156"/>
    <s v="C1186"/>
    <x v="1"/>
    <x v="0"/>
    <n v="4.8099999999999996"/>
    <x v="0"/>
    <x v="103"/>
    <n v="24.05"/>
    <n v="27"/>
    <x v="1"/>
    <x v="0"/>
    <x v="1"/>
  </r>
  <r>
    <s v="S1157"/>
    <s v="C1342"/>
    <x v="5"/>
    <x v="0"/>
    <n v="3.43"/>
    <x v="0"/>
    <x v="104"/>
    <n v="17.149999999999999"/>
    <n v="21"/>
    <x v="1"/>
    <x v="0"/>
    <x v="5"/>
  </r>
  <r>
    <s v="S1158"/>
    <s v="C1390"/>
    <x v="3"/>
    <x v="0"/>
    <n v="5.03"/>
    <x v="2"/>
    <x v="105"/>
    <n v="25.15"/>
    <n v="57"/>
    <x v="3"/>
    <x v="0"/>
    <x v="3"/>
  </r>
  <r>
    <s v="S1161"/>
    <s v="C1659"/>
    <x v="0"/>
    <x v="0"/>
    <n v="4.57"/>
    <x v="1"/>
    <x v="106"/>
    <n v="22.85"/>
    <n v="47"/>
    <x v="4"/>
    <x v="1"/>
    <x v="0"/>
  </r>
  <r>
    <s v="S1162"/>
    <s v="C1101"/>
    <x v="5"/>
    <x v="2"/>
    <n v="3.3"/>
    <x v="1"/>
    <x v="107"/>
    <n v="3.3"/>
    <n v="62"/>
    <x v="2"/>
    <x v="1"/>
    <x v="5"/>
  </r>
  <r>
    <s v="S1164"/>
    <s v="C1582"/>
    <x v="2"/>
    <x v="0"/>
    <n v="2.88"/>
    <x v="2"/>
    <x v="108"/>
    <n v="14.4"/>
    <n v="60"/>
    <x v="3"/>
    <x v="1"/>
    <x v="2"/>
  </r>
  <r>
    <s v="S1165"/>
    <s v="C1127"/>
    <x v="5"/>
    <x v="4"/>
    <n v="3.21"/>
    <x v="0"/>
    <x v="109"/>
    <n v="9.629999999999999"/>
    <n v="65"/>
    <x v="2"/>
    <x v="0"/>
    <x v="5"/>
  </r>
  <r>
    <s v="S1166"/>
    <s v="C1006"/>
    <x v="3"/>
    <x v="1"/>
    <n v="5.51"/>
    <x v="2"/>
    <x v="110"/>
    <n v="22.04"/>
    <n v="32"/>
    <x v="0"/>
    <x v="1"/>
    <x v="3"/>
  </r>
  <r>
    <s v="S1167"/>
    <s v="C1559"/>
    <x v="3"/>
    <x v="4"/>
    <n v="4.2699999999999996"/>
    <x v="0"/>
    <x v="111"/>
    <n v="12.81"/>
    <n v="41"/>
    <x v="4"/>
    <x v="0"/>
    <x v="3"/>
  </r>
  <r>
    <s v="S1169"/>
    <s v="C1425"/>
    <x v="5"/>
    <x v="1"/>
    <n v="3.02"/>
    <x v="0"/>
    <x v="112"/>
    <n v="12.08"/>
    <n v="35"/>
    <x v="0"/>
    <x v="0"/>
    <x v="5"/>
  </r>
  <r>
    <s v="S1170"/>
    <s v="C1627"/>
    <x v="5"/>
    <x v="0"/>
    <n v="2.84"/>
    <x v="3"/>
    <x v="113"/>
    <n v="14.2"/>
    <n v="33"/>
    <x v="0"/>
    <x v="0"/>
    <x v="5"/>
  </r>
  <r>
    <s v="S1171"/>
    <s v="C1239"/>
    <x v="4"/>
    <x v="0"/>
    <n v="4.17"/>
    <x v="2"/>
    <x v="114"/>
    <n v="20.85"/>
    <n v="55"/>
    <x v="3"/>
    <x v="1"/>
    <x v="4"/>
  </r>
  <r>
    <s v="S1175"/>
    <s v="C1227"/>
    <x v="5"/>
    <x v="4"/>
    <n v="4.26"/>
    <x v="3"/>
    <x v="115"/>
    <n v="12.78"/>
    <n v="60"/>
    <x v="3"/>
    <x v="1"/>
    <x v="5"/>
  </r>
  <r>
    <s v="S1176"/>
    <s v="C1325"/>
    <x v="5"/>
    <x v="1"/>
    <n v="2.91"/>
    <x v="0"/>
    <x v="116"/>
    <n v="11.64"/>
    <n v="62"/>
    <x v="2"/>
    <x v="1"/>
    <x v="5"/>
  </r>
  <r>
    <s v="S1177"/>
    <s v="C1308"/>
    <x v="2"/>
    <x v="3"/>
    <n v="4.1900000000000004"/>
    <x v="3"/>
    <x v="117"/>
    <n v="8.3800000000000008"/>
    <n v="23"/>
    <x v="1"/>
    <x v="0"/>
    <x v="2"/>
  </r>
  <r>
    <s v="S1179"/>
    <s v="C1376"/>
    <x v="3"/>
    <x v="0"/>
    <n v="4.6100000000000003"/>
    <x v="1"/>
    <x v="118"/>
    <n v="23.05"/>
    <n v="63"/>
    <x v="2"/>
    <x v="0"/>
    <x v="3"/>
  </r>
  <r>
    <s v="S1182"/>
    <s v="C1053"/>
    <x v="1"/>
    <x v="1"/>
    <n v="5.21"/>
    <x v="1"/>
    <x v="119"/>
    <n v="20.84"/>
    <n v="64"/>
    <x v="2"/>
    <x v="0"/>
    <x v="1"/>
  </r>
  <r>
    <s v="S1183"/>
    <s v="C1562"/>
    <x v="0"/>
    <x v="4"/>
    <n v="4.7699999999999996"/>
    <x v="3"/>
    <x v="120"/>
    <n v="14.31"/>
    <n v="60"/>
    <x v="3"/>
    <x v="1"/>
    <x v="0"/>
  </r>
  <r>
    <s v="S1185"/>
    <s v="C1490"/>
    <x v="2"/>
    <x v="2"/>
    <n v="3.8"/>
    <x v="2"/>
    <x v="121"/>
    <n v="3.8"/>
    <n v="29"/>
    <x v="0"/>
    <x v="0"/>
    <x v="2"/>
  </r>
  <r>
    <s v="S1189"/>
    <s v="C1360"/>
    <x v="5"/>
    <x v="2"/>
    <n v="5.31"/>
    <x v="3"/>
    <x v="122"/>
    <n v="5.31"/>
    <n v="54"/>
    <x v="3"/>
    <x v="0"/>
    <x v="5"/>
  </r>
  <r>
    <s v="S1190"/>
    <s v="C1029"/>
    <x v="3"/>
    <x v="4"/>
    <n v="5.26"/>
    <x v="1"/>
    <x v="123"/>
    <n v="15.78"/>
    <n v="52"/>
    <x v="3"/>
    <x v="0"/>
    <x v="3"/>
  </r>
  <r>
    <s v="S1191"/>
    <s v="C1002"/>
    <x v="4"/>
    <x v="4"/>
    <n v="3.83"/>
    <x v="3"/>
    <x v="124"/>
    <n v="11.49"/>
    <n v="19"/>
    <x v="1"/>
    <x v="1"/>
    <x v="4"/>
  </r>
  <r>
    <s v="S1192"/>
    <s v="C1250"/>
    <x v="5"/>
    <x v="4"/>
    <n v="4.5599999999999996"/>
    <x v="0"/>
    <x v="125"/>
    <n v="13.68"/>
    <n v="22"/>
    <x v="1"/>
    <x v="0"/>
    <x v="5"/>
  </r>
  <r>
    <s v="S1193"/>
    <s v="C1359"/>
    <x v="3"/>
    <x v="4"/>
    <n v="5.09"/>
    <x v="0"/>
    <x v="126"/>
    <n v="15.27"/>
    <n v="25"/>
    <x v="1"/>
    <x v="1"/>
    <x v="3"/>
  </r>
  <r>
    <s v="S1194"/>
    <s v="C1385"/>
    <x v="3"/>
    <x v="1"/>
    <n v="5.17"/>
    <x v="1"/>
    <x v="127"/>
    <n v="20.68"/>
    <n v="47"/>
    <x v="4"/>
    <x v="1"/>
    <x v="3"/>
  </r>
  <r>
    <s v="S1196"/>
    <s v="C1125"/>
    <x v="3"/>
    <x v="3"/>
    <n v="2.84"/>
    <x v="0"/>
    <x v="128"/>
    <n v="5.68"/>
    <n v="26"/>
    <x v="1"/>
    <x v="0"/>
    <x v="3"/>
  </r>
  <r>
    <s v="S1197"/>
    <s v="C1520"/>
    <x v="0"/>
    <x v="3"/>
    <n v="2.97"/>
    <x v="0"/>
    <x v="129"/>
    <n v="5.94"/>
    <n v="59"/>
    <x v="3"/>
    <x v="1"/>
    <x v="0"/>
  </r>
  <r>
    <s v="S1198"/>
    <s v="C1640"/>
    <x v="1"/>
    <x v="4"/>
    <n v="4.17"/>
    <x v="1"/>
    <x v="130"/>
    <n v="12.51"/>
    <n v="43"/>
    <x v="4"/>
    <x v="1"/>
    <x v="1"/>
  </r>
  <r>
    <s v="S1199"/>
    <s v="C1204"/>
    <x v="3"/>
    <x v="1"/>
    <n v="3.31"/>
    <x v="1"/>
    <x v="131"/>
    <n v="13.24"/>
    <n v="23"/>
    <x v="1"/>
    <x v="0"/>
    <x v="3"/>
  </r>
  <r>
    <s v="S1202"/>
    <s v="C1447"/>
    <x v="0"/>
    <x v="1"/>
    <n v="5.57"/>
    <x v="2"/>
    <x v="132"/>
    <n v="22.28"/>
    <n v="58"/>
    <x v="3"/>
    <x v="1"/>
    <x v="0"/>
  </r>
  <r>
    <s v="S1203"/>
    <s v="C1082"/>
    <x v="4"/>
    <x v="0"/>
    <n v="3.93"/>
    <x v="1"/>
    <x v="133"/>
    <n v="19.649999999999999"/>
    <n v="40"/>
    <x v="4"/>
    <x v="1"/>
    <x v="4"/>
  </r>
  <r>
    <s v="S1204"/>
    <s v="C1181"/>
    <x v="5"/>
    <x v="2"/>
    <n v="3.16"/>
    <x v="3"/>
    <x v="134"/>
    <n v="3.16"/>
    <n v="37"/>
    <x v="0"/>
    <x v="0"/>
    <x v="5"/>
  </r>
  <r>
    <s v="S1205"/>
    <s v="C1368"/>
    <x v="3"/>
    <x v="3"/>
    <n v="4.9800000000000004"/>
    <x v="3"/>
    <x v="135"/>
    <n v="9.9600000000000009"/>
    <n v="60"/>
    <x v="3"/>
    <x v="0"/>
    <x v="3"/>
  </r>
  <r>
    <s v="S1207"/>
    <s v="C1107"/>
    <x v="5"/>
    <x v="3"/>
    <n v="4.5199999999999996"/>
    <x v="0"/>
    <x v="136"/>
    <n v="9.0399999999999991"/>
    <n v="32"/>
    <x v="0"/>
    <x v="0"/>
    <x v="5"/>
  </r>
  <r>
    <s v="S1213"/>
    <s v="C1472"/>
    <x v="0"/>
    <x v="0"/>
    <n v="3.77"/>
    <x v="3"/>
    <x v="137"/>
    <n v="18.850000000000001"/>
    <n v="20"/>
    <x v="1"/>
    <x v="1"/>
    <x v="0"/>
  </r>
  <r>
    <s v="S1216"/>
    <s v="C1169"/>
    <x v="1"/>
    <x v="4"/>
    <n v="3.39"/>
    <x v="2"/>
    <x v="138"/>
    <n v="10.17"/>
    <n v="45"/>
    <x v="4"/>
    <x v="1"/>
    <x v="1"/>
  </r>
  <r>
    <s v="S1219"/>
    <s v="C1025"/>
    <x v="0"/>
    <x v="3"/>
    <n v="3.78"/>
    <x v="0"/>
    <x v="139"/>
    <n v="7.56"/>
    <n v="30"/>
    <x v="0"/>
    <x v="0"/>
    <x v="0"/>
  </r>
  <r>
    <s v="S1220"/>
    <s v="C1443"/>
    <x v="2"/>
    <x v="0"/>
    <n v="3.46"/>
    <x v="0"/>
    <x v="140"/>
    <n v="17.3"/>
    <n v="20"/>
    <x v="1"/>
    <x v="1"/>
    <x v="2"/>
  </r>
  <r>
    <s v="S1221"/>
    <s v="C1281"/>
    <x v="2"/>
    <x v="0"/>
    <n v="4.88"/>
    <x v="1"/>
    <x v="141"/>
    <n v="24.4"/>
    <n v="59"/>
    <x v="3"/>
    <x v="0"/>
    <x v="2"/>
  </r>
  <r>
    <s v="S1223"/>
    <s v="C1058"/>
    <x v="3"/>
    <x v="3"/>
    <n v="3.95"/>
    <x v="0"/>
    <x v="142"/>
    <n v="7.9"/>
    <n v="23"/>
    <x v="1"/>
    <x v="0"/>
    <x v="3"/>
  </r>
  <r>
    <s v="S1224"/>
    <s v="C1210"/>
    <x v="4"/>
    <x v="3"/>
    <n v="5.24"/>
    <x v="0"/>
    <x v="143"/>
    <n v="10.48"/>
    <n v="26"/>
    <x v="1"/>
    <x v="1"/>
    <x v="4"/>
  </r>
  <r>
    <s v="S1225"/>
    <s v="C1502"/>
    <x v="1"/>
    <x v="3"/>
    <n v="4.1900000000000004"/>
    <x v="1"/>
    <x v="144"/>
    <n v="8.3800000000000008"/>
    <n v="20"/>
    <x v="1"/>
    <x v="0"/>
    <x v="1"/>
  </r>
  <r>
    <s v="S1226"/>
    <s v="C1653"/>
    <x v="4"/>
    <x v="2"/>
    <n v="3.8"/>
    <x v="3"/>
    <x v="145"/>
    <n v="3.8"/>
    <n v="21"/>
    <x v="1"/>
    <x v="0"/>
    <x v="4"/>
  </r>
  <r>
    <s v="S1228"/>
    <s v="C1193"/>
    <x v="4"/>
    <x v="2"/>
    <n v="3.39"/>
    <x v="1"/>
    <x v="146"/>
    <n v="3.39"/>
    <n v="38"/>
    <x v="0"/>
    <x v="0"/>
    <x v="4"/>
  </r>
  <r>
    <s v="S1229"/>
    <s v="C1541"/>
    <x v="5"/>
    <x v="1"/>
    <n v="3.57"/>
    <x v="0"/>
    <x v="147"/>
    <n v="14.28"/>
    <n v="50"/>
    <x v="4"/>
    <x v="1"/>
    <x v="5"/>
  </r>
  <r>
    <s v="S1230"/>
    <s v="C1281"/>
    <x v="2"/>
    <x v="2"/>
    <n v="3.71"/>
    <x v="2"/>
    <x v="148"/>
    <n v="3.71"/>
    <n v="59"/>
    <x v="3"/>
    <x v="0"/>
    <x v="2"/>
  </r>
  <r>
    <s v="S1231"/>
    <s v="C1055"/>
    <x v="3"/>
    <x v="4"/>
    <n v="4.97"/>
    <x v="3"/>
    <x v="149"/>
    <n v="14.91"/>
    <n v="52"/>
    <x v="3"/>
    <x v="1"/>
    <x v="3"/>
  </r>
  <r>
    <s v="S1232"/>
    <s v="C1457"/>
    <x v="2"/>
    <x v="3"/>
    <n v="5.08"/>
    <x v="2"/>
    <x v="150"/>
    <n v="10.16"/>
    <n v="25"/>
    <x v="1"/>
    <x v="0"/>
    <x v="2"/>
  </r>
  <r>
    <s v="S1233"/>
    <s v="C1570"/>
    <x v="2"/>
    <x v="4"/>
    <n v="5.49"/>
    <x v="3"/>
    <x v="151"/>
    <n v="16.47"/>
    <n v="50"/>
    <x v="4"/>
    <x v="1"/>
    <x v="2"/>
  </r>
  <r>
    <s v="S1234"/>
    <s v="C1648"/>
    <x v="2"/>
    <x v="4"/>
    <n v="4.8099999999999996"/>
    <x v="1"/>
    <x v="152"/>
    <n v="14.43"/>
    <n v="32"/>
    <x v="0"/>
    <x v="0"/>
    <x v="2"/>
  </r>
  <r>
    <s v="S1235"/>
    <s v="C1673"/>
    <x v="0"/>
    <x v="1"/>
    <n v="5.12"/>
    <x v="0"/>
    <x v="153"/>
    <n v="20.48"/>
    <n v="65"/>
    <x v="2"/>
    <x v="1"/>
    <x v="0"/>
  </r>
  <r>
    <s v="S1236"/>
    <s v="C1047"/>
    <x v="3"/>
    <x v="0"/>
    <n v="4.0599999999999996"/>
    <x v="0"/>
    <x v="154"/>
    <n v="20.3"/>
    <n v="24"/>
    <x v="1"/>
    <x v="1"/>
    <x v="3"/>
  </r>
  <r>
    <s v="S1237"/>
    <s v="C1437"/>
    <x v="1"/>
    <x v="1"/>
    <n v="4.95"/>
    <x v="1"/>
    <x v="155"/>
    <n v="19.8"/>
    <n v="34"/>
    <x v="0"/>
    <x v="0"/>
    <x v="1"/>
  </r>
  <r>
    <s v="S1238"/>
    <s v="C1376"/>
    <x v="3"/>
    <x v="2"/>
    <n v="3.07"/>
    <x v="0"/>
    <x v="156"/>
    <n v="3.07"/>
    <n v="63"/>
    <x v="2"/>
    <x v="0"/>
    <x v="3"/>
  </r>
  <r>
    <s v="S1241"/>
    <s v="C1071"/>
    <x v="3"/>
    <x v="4"/>
    <n v="3.68"/>
    <x v="2"/>
    <x v="157"/>
    <n v="11.04"/>
    <n v="36"/>
    <x v="0"/>
    <x v="1"/>
    <x v="3"/>
  </r>
  <r>
    <s v="S1243"/>
    <s v="C1271"/>
    <x v="1"/>
    <x v="0"/>
    <n v="4.9400000000000004"/>
    <x v="0"/>
    <x v="158"/>
    <n v="24.7"/>
    <n v="24"/>
    <x v="1"/>
    <x v="1"/>
    <x v="1"/>
  </r>
  <r>
    <s v="S1245"/>
    <s v="C1257"/>
    <x v="1"/>
    <x v="3"/>
    <n v="3.06"/>
    <x v="0"/>
    <x v="159"/>
    <n v="6.12"/>
    <n v="60"/>
    <x v="3"/>
    <x v="0"/>
    <x v="1"/>
  </r>
  <r>
    <s v="S1246"/>
    <s v="C1147"/>
    <x v="1"/>
    <x v="1"/>
    <n v="5.88"/>
    <x v="3"/>
    <x v="160"/>
    <n v="23.52"/>
    <n v="61"/>
    <x v="3"/>
    <x v="1"/>
    <x v="1"/>
  </r>
  <r>
    <s v="S1248"/>
    <s v="C1233"/>
    <x v="1"/>
    <x v="0"/>
    <n v="2.82"/>
    <x v="3"/>
    <x v="161"/>
    <n v="14.1"/>
    <n v="25"/>
    <x v="1"/>
    <x v="0"/>
    <x v="1"/>
  </r>
  <r>
    <s v="S1250"/>
    <s v="C1450"/>
    <x v="4"/>
    <x v="4"/>
    <n v="5.74"/>
    <x v="0"/>
    <x v="162"/>
    <n v="17.22"/>
    <n v="65"/>
    <x v="2"/>
    <x v="0"/>
    <x v="4"/>
  </r>
  <r>
    <s v="S1251"/>
    <s v="C1580"/>
    <x v="0"/>
    <x v="3"/>
    <n v="4.0199999999999996"/>
    <x v="1"/>
    <x v="163"/>
    <n v="8.0399999999999991"/>
    <n v="30"/>
    <x v="0"/>
    <x v="0"/>
    <x v="0"/>
  </r>
  <r>
    <s v="S1252"/>
    <s v="C1490"/>
    <x v="2"/>
    <x v="4"/>
    <n v="2.72"/>
    <x v="3"/>
    <x v="164"/>
    <n v="8.16"/>
    <n v="29"/>
    <x v="0"/>
    <x v="0"/>
    <x v="2"/>
  </r>
  <r>
    <s v="S1253"/>
    <s v="C1425"/>
    <x v="5"/>
    <x v="2"/>
    <n v="3.28"/>
    <x v="1"/>
    <x v="165"/>
    <n v="3.28"/>
    <n v="35"/>
    <x v="0"/>
    <x v="0"/>
    <x v="5"/>
  </r>
  <r>
    <s v="S1255"/>
    <s v="C1147"/>
    <x v="1"/>
    <x v="2"/>
    <n v="2.63"/>
    <x v="1"/>
    <x v="166"/>
    <n v="2.63"/>
    <n v="61"/>
    <x v="3"/>
    <x v="1"/>
    <x v="1"/>
  </r>
  <r>
    <s v="S1258"/>
    <s v="C1499"/>
    <x v="4"/>
    <x v="3"/>
    <n v="4.6500000000000004"/>
    <x v="3"/>
    <x v="167"/>
    <n v="9.3000000000000007"/>
    <n v="62"/>
    <x v="2"/>
    <x v="0"/>
    <x v="4"/>
  </r>
  <r>
    <s v="S1259"/>
    <s v="C1248"/>
    <x v="2"/>
    <x v="0"/>
    <n v="4.32"/>
    <x v="0"/>
    <x v="168"/>
    <n v="21.6"/>
    <n v="21"/>
    <x v="1"/>
    <x v="0"/>
    <x v="2"/>
  </r>
  <r>
    <s v="S1260"/>
    <s v="C1042"/>
    <x v="2"/>
    <x v="3"/>
    <n v="4.99"/>
    <x v="2"/>
    <x v="169"/>
    <n v="9.98"/>
    <n v="31"/>
    <x v="0"/>
    <x v="1"/>
    <x v="2"/>
  </r>
  <r>
    <s v="S1261"/>
    <s v="C1246"/>
    <x v="2"/>
    <x v="3"/>
    <n v="4.59"/>
    <x v="0"/>
    <x v="170"/>
    <n v="9.18"/>
    <n v="63"/>
    <x v="2"/>
    <x v="1"/>
    <x v="2"/>
  </r>
  <r>
    <s v="S1263"/>
    <s v="C1418"/>
    <x v="1"/>
    <x v="3"/>
    <n v="5.37"/>
    <x v="3"/>
    <x v="171"/>
    <n v="10.74"/>
    <n v="26"/>
    <x v="1"/>
    <x v="0"/>
    <x v="1"/>
  </r>
  <r>
    <s v="S1264"/>
    <s v="C1581"/>
    <x v="2"/>
    <x v="4"/>
    <n v="4.74"/>
    <x v="1"/>
    <x v="172"/>
    <n v="14.22"/>
    <n v="44"/>
    <x v="4"/>
    <x v="0"/>
    <x v="2"/>
  </r>
  <r>
    <s v="S1266"/>
    <s v="C1615"/>
    <x v="5"/>
    <x v="0"/>
    <n v="3.21"/>
    <x v="3"/>
    <x v="173"/>
    <n v="16.05"/>
    <n v="58"/>
    <x v="3"/>
    <x v="0"/>
    <x v="5"/>
  </r>
  <r>
    <s v="S1267"/>
    <s v="C1528"/>
    <x v="5"/>
    <x v="2"/>
    <n v="4.8"/>
    <x v="1"/>
    <x v="174"/>
    <n v="4.8"/>
    <n v="34"/>
    <x v="0"/>
    <x v="1"/>
    <x v="5"/>
  </r>
  <r>
    <s v="S1268"/>
    <s v="C1281"/>
    <x v="2"/>
    <x v="2"/>
    <n v="5.31"/>
    <x v="2"/>
    <x v="175"/>
    <n v="5.31"/>
    <n v="59"/>
    <x v="3"/>
    <x v="0"/>
    <x v="2"/>
  </r>
  <r>
    <s v="S1269"/>
    <s v="C1096"/>
    <x v="3"/>
    <x v="1"/>
    <n v="3.5"/>
    <x v="2"/>
    <x v="176"/>
    <n v="14"/>
    <n v="28"/>
    <x v="1"/>
    <x v="1"/>
    <x v="3"/>
  </r>
  <r>
    <s v="S1270"/>
    <s v="C1298"/>
    <x v="4"/>
    <x v="3"/>
    <n v="2.62"/>
    <x v="1"/>
    <x v="177"/>
    <n v="5.24"/>
    <n v="47"/>
    <x v="4"/>
    <x v="1"/>
    <x v="4"/>
  </r>
  <r>
    <s v="S1271"/>
    <s v="C1198"/>
    <x v="1"/>
    <x v="3"/>
    <n v="4.5999999999999996"/>
    <x v="1"/>
    <x v="178"/>
    <n v="9.1999999999999993"/>
    <n v="37"/>
    <x v="0"/>
    <x v="1"/>
    <x v="1"/>
  </r>
  <r>
    <s v="S1273"/>
    <s v="C1351"/>
    <x v="5"/>
    <x v="2"/>
    <n v="3.31"/>
    <x v="1"/>
    <x v="179"/>
    <n v="3.31"/>
    <n v="23"/>
    <x v="1"/>
    <x v="0"/>
    <x v="5"/>
  </r>
  <r>
    <s v="S1274"/>
    <s v="C1302"/>
    <x v="5"/>
    <x v="3"/>
    <n v="3.09"/>
    <x v="1"/>
    <x v="180"/>
    <n v="6.18"/>
    <n v="53"/>
    <x v="3"/>
    <x v="0"/>
    <x v="5"/>
  </r>
  <r>
    <s v="S1279"/>
    <s v="C1180"/>
    <x v="5"/>
    <x v="1"/>
    <n v="5.99"/>
    <x v="0"/>
    <x v="181"/>
    <n v="23.96"/>
    <n v="58"/>
    <x v="3"/>
    <x v="1"/>
    <x v="5"/>
  </r>
  <r>
    <s v="S1280"/>
    <s v="C1567"/>
    <x v="3"/>
    <x v="1"/>
    <n v="5.23"/>
    <x v="1"/>
    <x v="182"/>
    <n v="20.92"/>
    <n v="25"/>
    <x v="1"/>
    <x v="0"/>
    <x v="3"/>
  </r>
  <r>
    <s v="S1281"/>
    <s v="C1649"/>
    <x v="4"/>
    <x v="4"/>
    <n v="3.74"/>
    <x v="0"/>
    <x v="183"/>
    <n v="11.22"/>
    <n v="29"/>
    <x v="0"/>
    <x v="0"/>
    <x v="4"/>
  </r>
  <r>
    <s v="S1282"/>
    <s v="C1093"/>
    <x v="1"/>
    <x v="1"/>
    <n v="3.88"/>
    <x v="3"/>
    <x v="184"/>
    <n v="15.52"/>
    <n v="52"/>
    <x v="3"/>
    <x v="1"/>
    <x v="1"/>
  </r>
  <r>
    <s v="S1283"/>
    <s v="C1167"/>
    <x v="4"/>
    <x v="4"/>
    <n v="4.55"/>
    <x v="0"/>
    <x v="185"/>
    <n v="13.65"/>
    <n v="25"/>
    <x v="1"/>
    <x v="0"/>
    <x v="4"/>
  </r>
  <r>
    <s v="S1284"/>
    <s v="C1175"/>
    <x v="1"/>
    <x v="3"/>
    <n v="4.3099999999999996"/>
    <x v="3"/>
    <x v="186"/>
    <n v="8.6199999999999992"/>
    <n v="34"/>
    <x v="0"/>
    <x v="1"/>
    <x v="1"/>
  </r>
  <r>
    <s v="S1285"/>
    <s v="C1017"/>
    <x v="5"/>
    <x v="1"/>
    <n v="5.08"/>
    <x v="3"/>
    <x v="187"/>
    <n v="20.32"/>
    <n v="19"/>
    <x v="1"/>
    <x v="0"/>
    <x v="5"/>
  </r>
  <r>
    <s v="S1287"/>
    <s v="C1553"/>
    <x v="1"/>
    <x v="0"/>
    <n v="2.82"/>
    <x v="0"/>
    <x v="188"/>
    <n v="14.1"/>
    <n v="61"/>
    <x v="3"/>
    <x v="0"/>
    <x v="1"/>
  </r>
  <r>
    <s v="S1288"/>
    <s v="C1395"/>
    <x v="3"/>
    <x v="0"/>
    <n v="3.5"/>
    <x v="0"/>
    <x v="189"/>
    <n v="17.5"/>
    <n v="31"/>
    <x v="0"/>
    <x v="1"/>
    <x v="3"/>
  </r>
  <r>
    <s v="S1290"/>
    <s v="C1200"/>
    <x v="4"/>
    <x v="0"/>
    <n v="5.7"/>
    <x v="1"/>
    <x v="190"/>
    <n v="28.5"/>
    <n v="21"/>
    <x v="1"/>
    <x v="1"/>
    <x v="4"/>
  </r>
  <r>
    <s v="S1294"/>
    <s v="C1479"/>
    <x v="4"/>
    <x v="4"/>
    <n v="4.62"/>
    <x v="0"/>
    <x v="191"/>
    <n v="13.86"/>
    <n v="40"/>
    <x v="4"/>
    <x v="1"/>
    <x v="4"/>
  </r>
  <r>
    <s v="S1295"/>
    <s v="C1239"/>
    <x v="4"/>
    <x v="0"/>
    <n v="3.18"/>
    <x v="1"/>
    <x v="192"/>
    <n v="15.9"/>
    <n v="55"/>
    <x v="3"/>
    <x v="1"/>
    <x v="4"/>
  </r>
  <r>
    <s v="S1296"/>
    <s v="C1424"/>
    <x v="4"/>
    <x v="0"/>
    <n v="5.75"/>
    <x v="1"/>
    <x v="193"/>
    <n v="28.75"/>
    <n v="27"/>
    <x v="1"/>
    <x v="1"/>
    <x v="4"/>
  </r>
  <r>
    <s v="S1297"/>
    <s v="C1038"/>
    <x v="1"/>
    <x v="0"/>
    <n v="4.51"/>
    <x v="1"/>
    <x v="194"/>
    <n v="22.55"/>
    <n v="45"/>
    <x v="4"/>
    <x v="0"/>
    <x v="1"/>
  </r>
  <r>
    <s v="S1298"/>
    <s v="C1249"/>
    <x v="0"/>
    <x v="4"/>
    <n v="3.41"/>
    <x v="3"/>
    <x v="195"/>
    <n v="10.23"/>
    <n v="32"/>
    <x v="0"/>
    <x v="1"/>
    <x v="0"/>
  </r>
  <r>
    <s v="S1299"/>
    <s v="C1286"/>
    <x v="3"/>
    <x v="4"/>
    <n v="3.92"/>
    <x v="0"/>
    <x v="196"/>
    <n v="11.76"/>
    <n v="64"/>
    <x v="2"/>
    <x v="1"/>
    <x v="3"/>
  </r>
  <r>
    <s v="S1300"/>
    <s v="C1194"/>
    <x v="5"/>
    <x v="2"/>
    <n v="2.87"/>
    <x v="0"/>
    <x v="197"/>
    <n v="2.87"/>
    <n v="49"/>
    <x v="4"/>
    <x v="0"/>
    <x v="5"/>
  </r>
  <r>
    <s v="S1301"/>
    <s v="C1248"/>
    <x v="2"/>
    <x v="1"/>
    <n v="2.75"/>
    <x v="0"/>
    <x v="198"/>
    <n v="11"/>
    <n v="21"/>
    <x v="1"/>
    <x v="0"/>
    <x v="2"/>
  </r>
  <r>
    <s v="S1302"/>
    <s v="C1377"/>
    <x v="5"/>
    <x v="2"/>
    <n v="3.53"/>
    <x v="3"/>
    <x v="199"/>
    <n v="3.53"/>
    <n v="38"/>
    <x v="0"/>
    <x v="1"/>
    <x v="5"/>
  </r>
  <r>
    <s v="S1303"/>
    <s v="C1493"/>
    <x v="2"/>
    <x v="4"/>
    <n v="5.81"/>
    <x v="0"/>
    <x v="200"/>
    <n v="17.43"/>
    <n v="44"/>
    <x v="4"/>
    <x v="1"/>
    <x v="2"/>
  </r>
  <r>
    <s v="S1304"/>
    <s v="C1194"/>
    <x v="5"/>
    <x v="4"/>
    <n v="5.31"/>
    <x v="3"/>
    <x v="201"/>
    <n v="15.93"/>
    <n v="49"/>
    <x v="4"/>
    <x v="0"/>
    <x v="5"/>
  </r>
  <r>
    <s v="S1305"/>
    <s v="C1285"/>
    <x v="1"/>
    <x v="4"/>
    <n v="5.85"/>
    <x v="3"/>
    <x v="202"/>
    <n v="17.55"/>
    <n v="43"/>
    <x v="4"/>
    <x v="1"/>
    <x v="1"/>
  </r>
  <r>
    <s v="S1306"/>
    <s v="C1175"/>
    <x v="1"/>
    <x v="4"/>
    <n v="5.57"/>
    <x v="1"/>
    <x v="203"/>
    <n v="16.71"/>
    <n v="34"/>
    <x v="0"/>
    <x v="1"/>
    <x v="1"/>
  </r>
  <r>
    <s v="S1307"/>
    <s v="C1118"/>
    <x v="1"/>
    <x v="4"/>
    <n v="5.35"/>
    <x v="0"/>
    <x v="204"/>
    <n v="16.05"/>
    <n v="59"/>
    <x v="3"/>
    <x v="0"/>
    <x v="1"/>
  </r>
  <r>
    <s v="S1308"/>
    <s v="C1650"/>
    <x v="1"/>
    <x v="4"/>
    <n v="4.51"/>
    <x v="0"/>
    <x v="205"/>
    <n v="13.53"/>
    <n v="62"/>
    <x v="2"/>
    <x v="1"/>
    <x v="1"/>
  </r>
  <r>
    <s v="S1310"/>
    <s v="C1103"/>
    <x v="3"/>
    <x v="3"/>
    <n v="5.88"/>
    <x v="1"/>
    <x v="206"/>
    <n v="11.76"/>
    <n v="32"/>
    <x v="0"/>
    <x v="1"/>
    <x v="3"/>
  </r>
  <r>
    <s v="S1311"/>
    <s v="C1156"/>
    <x v="2"/>
    <x v="0"/>
    <n v="4.47"/>
    <x v="3"/>
    <x v="207"/>
    <n v="22.35"/>
    <n v="34"/>
    <x v="0"/>
    <x v="1"/>
    <x v="2"/>
  </r>
  <r>
    <s v="S1312"/>
    <s v="C1023"/>
    <x v="3"/>
    <x v="3"/>
    <n v="5.19"/>
    <x v="1"/>
    <x v="208"/>
    <n v="10.38"/>
    <n v="19"/>
    <x v="1"/>
    <x v="1"/>
    <x v="3"/>
  </r>
  <r>
    <s v="S1315"/>
    <s v="C1089"/>
    <x v="4"/>
    <x v="1"/>
    <n v="4.1100000000000003"/>
    <x v="1"/>
    <x v="209"/>
    <n v="16.440000000000001"/>
    <n v="22"/>
    <x v="1"/>
    <x v="0"/>
    <x v="4"/>
  </r>
  <r>
    <s v="S1316"/>
    <s v="C1394"/>
    <x v="0"/>
    <x v="4"/>
    <n v="4.1100000000000003"/>
    <x v="2"/>
    <x v="210"/>
    <n v="12.33"/>
    <n v="52"/>
    <x v="3"/>
    <x v="1"/>
    <x v="0"/>
  </r>
  <r>
    <s v="S1317"/>
    <s v="C1237"/>
    <x v="0"/>
    <x v="3"/>
    <n v="4.55"/>
    <x v="1"/>
    <x v="211"/>
    <n v="9.1"/>
    <n v="39"/>
    <x v="0"/>
    <x v="1"/>
    <x v="0"/>
  </r>
  <r>
    <s v="S1318"/>
    <s v="C1049"/>
    <x v="0"/>
    <x v="2"/>
    <n v="2.6"/>
    <x v="1"/>
    <x v="212"/>
    <n v="2.6"/>
    <n v="40"/>
    <x v="4"/>
    <x v="1"/>
    <x v="0"/>
  </r>
  <r>
    <s v="S1321"/>
    <s v="C1114"/>
    <x v="0"/>
    <x v="4"/>
    <n v="4.72"/>
    <x v="3"/>
    <x v="213"/>
    <n v="14.16"/>
    <n v="54"/>
    <x v="3"/>
    <x v="0"/>
    <x v="0"/>
  </r>
  <r>
    <s v="S1323"/>
    <s v="C1214"/>
    <x v="2"/>
    <x v="1"/>
    <n v="4.87"/>
    <x v="0"/>
    <x v="214"/>
    <n v="19.48"/>
    <n v="28"/>
    <x v="1"/>
    <x v="1"/>
    <x v="2"/>
  </r>
  <r>
    <s v="S1324"/>
    <s v="C1396"/>
    <x v="5"/>
    <x v="1"/>
    <n v="3.3"/>
    <x v="0"/>
    <x v="215"/>
    <n v="13.2"/>
    <n v="50"/>
    <x v="4"/>
    <x v="1"/>
    <x v="5"/>
  </r>
  <r>
    <s v="S1325"/>
    <s v="C1065"/>
    <x v="5"/>
    <x v="2"/>
    <n v="3.61"/>
    <x v="0"/>
    <x v="216"/>
    <n v="3.61"/>
    <n v="30"/>
    <x v="0"/>
    <x v="1"/>
    <x v="5"/>
  </r>
  <r>
    <s v="S1326"/>
    <s v="C1116"/>
    <x v="0"/>
    <x v="0"/>
    <n v="5.84"/>
    <x v="3"/>
    <x v="217"/>
    <n v="29.2"/>
    <n v="38"/>
    <x v="0"/>
    <x v="1"/>
    <x v="0"/>
  </r>
  <r>
    <s v="S1327"/>
    <s v="C1455"/>
    <x v="5"/>
    <x v="0"/>
    <n v="4.3099999999999996"/>
    <x v="1"/>
    <x v="218"/>
    <n v="21.55"/>
    <n v="53"/>
    <x v="3"/>
    <x v="1"/>
    <x v="5"/>
  </r>
  <r>
    <s v="S1328"/>
    <s v="C1035"/>
    <x v="2"/>
    <x v="3"/>
    <n v="2.5299999999999998"/>
    <x v="2"/>
    <x v="219"/>
    <n v="5.0599999999999996"/>
    <n v="18"/>
    <x v="1"/>
    <x v="0"/>
    <x v="2"/>
  </r>
  <r>
    <s v="S1329"/>
    <s v="C1150"/>
    <x v="4"/>
    <x v="4"/>
    <n v="5.41"/>
    <x v="3"/>
    <x v="220"/>
    <n v="16.23"/>
    <n v="22"/>
    <x v="1"/>
    <x v="1"/>
    <x v="4"/>
  </r>
  <r>
    <s v="S1330"/>
    <s v="C1223"/>
    <x v="2"/>
    <x v="3"/>
    <n v="3.37"/>
    <x v="1"/>
    <x v="221"/>
    <n v="6.74"/>
    <n v="30"/>
    <x v="0"/>
    <x v="1"/>
    <x v="2"/>
  </r>
  <r>
    <s v="S1332"/>
    <s v="C1284"/>
    <x v="1"/>
    <x v="1"/>
    <n v="4.8600000000000003"/>
    <x v="1"/>
    <x v="222"/>
    <n v="19.440000000000001"/>
    <n v="21"/>
    <x v="1"/>
    <x v="1"/>
    <x v="1"/>
  </r>
  <r>
    <s v="S1334"/>
    <s v="C1279"/>
    <x v="1"/>
    <x v="0"/>
    <n v="2.77"/>
    <x v="0"/>
    <x v="223"/>
    <n v="13.85"/>
    <n v="21"/>
    <x v="1"/>
    <x v="0"/>
    <x v="1"/>
  </r>
  <r>
    <s v="S1335"/>
    <s v="C1378"/>
    <x v="0"/>
    <x v="4"/>
    <n v="5.76"/>
    <x v="2"/>
    <x v="224"/>
    <n v="17.28"/>
    <n v="33"/>
    <x v="0"/>
    <x v="1"/>
    <x v="0"/>
  </r>
  <r>
    <s v="S1337"/>
    <s v="C1553"/>
    <x v="1"/>
    <x v="0"/>
    <n v="3.74"/>
    <x v="3"/>
    <x v="225"/>
    <n v="18.7"/>
    <n v="61"/>
    <x v="3"/>
    <x v="0"/>
    <x v="1"/>
  </r>
  <r>
    <s v="S1338"/>
    <s v="C1038"/>
    <x v="1"/>
    <x v="3"/>
    <n v="5.63"/>
    <x v="3"/>
    <x v="226"/>
    <n v="11.26"/>
    <n v="45"/>
    <x v="4"/>
    <x v="0"/>
    <x v="1"/>
  </r>
  <r>
    <s v="S1339"/>
    <s v="C1215"/>
    <x v="0"/>
    <x v="4"/>
    <n v="3.44"/>
    <x v="3"/>
    <x v="227"/>
    <n v="10.32"/>
    <n v="34"/>
    <x v="0"/>
    <x v="1"/>
    <x v="0"/>
  </r>
  <r>
    <s v="S1340"/>
    <s v="C1189"/>
    <x v="1"/>
    <x v="2"/>
    <n v="5.81"/>
    <x v="0"/>
    <x v="228"/>
    <n v="5.81"/>
    <n v="52"/>
    <x v="3"/>
    <x v="0"/>
    <x v="1"/>
  </r>
  <r>
    <s v="S1341"/>
    <s v="C1397"/>
    <x v="4"/>
    <x v="1"/>
    <n v="4.8899999999999997"/>
    <x v="0"/>
    <x v="229"/>
    <n v="19.559999999999999"/>
    <n v="34"/>
    <x v="0"/>
    <x v="1"/>
    <x v="4"/>
  </r>
  <r>
    <s v="S1343"/>
    <s v="C1550"/>
    <x v="2"/>
    <x v="4"/>
    <n v="4.25"/>
    <x v="3"/>
    <x v="230"/>
    <n v="12.75"/>
    <n v="18"/>
    <x v="1"/>
    <x v="1"/>
    <x v="2"/>
  </r>
  <r>
    <s v="S1344"/>
    <s v="C1670"/>
    <x v="0"/>
    <x v="0"/>
    <n v="3.2"/>
    <x v="0"/>
    <x v="231"/>
    <n v="16"/>
    <n v="53"/>
    <x v="3"/>
    <x v="1"/>
    <x v="0"/>
  </r>
  <r>
    <s v="S1345"/>
    <s v="C1263"/>
    <x v="5"/>
    <x v="3"/>
    <n v="5.07"/>
    <x v="0"/>
    <x v="232"/>
    <n v="10.14"/>
    <n v="54"/>
    <x v="3"/>
    <x v="0"/>
    <x v="5"/>
  </r>
  <r>
    <s v="S1348"/>
    <s v="C1331"/>
    <x v="4"/>
    <x v="3"/>
    <n v="3.21"/>
    <x v="1"/>
    <x v="233"/>
    <n v="6.42"/>
    <n v="27"/>
    <x v="1"/>
    <x v="1"/>
    <x v="4"/>
  </r>
  <r>
    <s v="S1351"/>
    <s v="C1107"/>
    <x v="5"/>
    <x v="4"/>
    <n v="3.05"/>
    <x v="1"/>
    <x v="234"/>
    <n v="9.1499999999999986"/>
    <n v="32"/>
    <x v="0"/>
    <x v="0"/>
    <x v="5"/>
  </r>
  <r>
    <s v="S1352"/>
    <s v="C1151"/>
    <x v="4"/>
    <x v="1"/>
    <n v="2.87"/>
    <x v="0"/>
    <x v="235"/>
    <n v="11.48"/>
    <n v="42"/>
    <x v="4"/>
    <x v="0"/>
    <x v="4"/>
  </r>
  <r>
    <s v="S1353"/>
    <s v="C1018"/>
    <x v="0"/>
    <x v="4"/>
    <n v="5.72"/>
    <x v="2"/>
    <x v="236"/>
    <n v="17.16"/>
    <n v="23"/>
    <x v="1"/>
    <x v="0"/>
    <x v="0"/>
  </r>
  <r>
    <s v="S1355"/>
    <s v="C1412"/>
    <x v="0"/>
    <x v="4"/>
    <n v="4.82"/>
    <x v="3"/>
    <x v="237"/>
    <n v="14.46"/>
    <n v="18"/>
    <x v="1"/>
    <x v="1"/>
    <x v="0"/>
  </r>
  <r>
    <s v="S1356"/>
    <s v="C1387"/>
    <x v="0"/>
    <x v="0"/>
    <n v="4.6500000000000004"/>
    <x v="0"/>
    <x v="238"/>
    <n v="23.25"/>
    <n v="22"/>
    <x v="1"/>
    <x v="0"/>
    <x v="0"/>
  </r>
  <r>
    <s v="S1357"/>
    <s v="C1470"/>
    <x v="2"/>
    <x v="4"/>
    <n v="5.17"/>
    <x v="0"/>
    <x v="239"/>
    <n v="15.51"/>
    <n v="37"/>
    <x v="0"/>
    <x v="1"/>
    <x v="2"/>
  </r>
  <r>
    <s v="S1358"/>
    <s v="C1270"/>
    <x v="5"/>
    <x v="1"/>
    <n v="4.4000000000000004"/>
    <x v="3"/>
    <x v="240"/>
    <n v="17.600000000000001"/>
    <n v="24"/>
    <x v="1"/>
    <x v="1"/>
    <x v="5"/>
  </r>
  <r>
    <s v="S1360"/>
    <s v="C1021"/>
    <x v="2"/>
    <x v="1"/>
    <n v="4.1900000000000004"/>
    <x v="2"/>
    <x v="241"/>
    <n v="16.760000000000002"/>
    <n v="50"/>
    <x v="4"/>
    <x v="1"/>
    <x v="2"/>
  </r>
  <r>
    <s v="S1361"/>
    <s v="C1095"/>
    <x v="3"/>
    <x v="2"/>
    <n v="4.67"/>
    <x v="1"/>
    <x v="242"/>
    <n v="4.67"/>
    <n v="33"/>
    <x v="0"/>
    <x v="0"/>
    <x v="3"/>
  </r>
  <r>
    <s v="S1362"/>
    <s v="C1354"/>
    <x v="2"/>
    <x v="0"/>
    <n v="4.22"/>
    <x v="0"/>
    <x v="243"/>
    <n v="21.1"/>
    <n v="56"/>
    <x v="3"/>
    <x v="0"/>
    <x v="2"/>
  </r>
  <r>
    <s v="S1364"/>
    <s v="C1668"/>
    <x v="4"/>
    <x v="0"/>
    <n v="5.64"/>
    <x v="0"/>
    <x v="244"/>
    <n v="28.2"/>
    <n v="50"/>
    <x v="4"/>
    <x v="1"/>
    <x v="4"/>
  </r>
  <r>
    <s v="S1365"/>
    <s v="C1545"/>
    <x v="5"/>
    <x v="2"/>
    <n v="5.54"/>
    <x v="2"/>
    <x v="245"/>
    <n v="5.54"/>
    <n v="30"/>
    <x v="0"/>
    <x v="1"/>
    <x v="5"/>
  </r>
  <r>
    <s v="S1366"/>
    <s v="C1378"/>
    <x v="0"/>
    <x v="1"/>
    <n v="4.22"/>
    <x v="2"/>
    <x v="246"/>
    <n v="16.88"/>
    <n v="33"/>
    <x v="0"/>
    <x v="1"/>
    <x v="0"/>
  </r>
  <r>
    <s v="S1369"/>
    <s v="C1160"/>
    <x v="1"/>
    <x v="2"/>
    <n v="3.48"/>
    <x v="3"/>
    <x v="247"/>
    <n v="3.48"/>
    <n v="64"/>
    <x v="2"/>
    <x v="0"/>
    <x v="1"/>
  </r>
  <r>
    <s v="S1370"/>
    <s v="C1367"/>
    <x v="0"/>
    <x v="1"/>
    <n v="3.28"/>
    <x v="3"/>
    <x v="248"/>
    <n v="13.12"/>
    <n v="44"/>
    <x v="4"/>
    <x v="1"/>
    <x v="0"/>
  </r>
  <r>
    <s v="S1371"/>
    <s v="C1535"/>
    <x v="5"/>
    <x v="0"/>
    <n v="4.5199999999999996"/>
    <x v="2"/>
    <x v="249"/>
    <n v="22.6"/>
    <n v="45"/>
    <x v="4"/>
    <x v="1"/>
    <x v="5"/>
  </r>
  <r>
    <s v="S1372"/>
    <s v="C1527"/>
    <x v="4"/>
    <x v="4"/>
    <n v="2.69"/>
    <x v="2"/>
    <x v="250"/>
    <n v="8.07"/>
    <n v="25"/>
    <x v="1"/>
    <x v="0"/>
    <x v="4"/>
  </r>
  <r>
    <s v="S1373"/>
    <s v="C1651"/>
    <x v="2"/>
    <x v="1"/>
    <n v="5.3"/>
    <x v="1"/>
    <x v="251"/>
    <n v="21.2"/>
    <n v="51"/>
    <x v="3"/>
    <x v="0"/>
    <x v="2"/>
  </r>
  <r>
    <s v="S1374"/>
    <s v="C1344"/>
    <x v="5"/>
    <x v="2"/>
    <n v="4.17"/>
    <x v="0"/>
    <x v="252"/>
    <n v="4.17"/>
    <n v="55"/>
    <x v="3"/>
    <x v="0"/>
    <x v="5"/>
  </r>
  <r>
    <s v="S1376"/>
    <s v="C1374"/>
    <x v="2"/>
    <x v="3"/>
    <n v="4.26"/>
    <x v="2"/>
    <x v="253"/>
    <n v="8.52"/>
    <n v="31"/>
    <x v="0"/>
    <x v="1"/>
    <x v="2"/>
  </r>
  <r>
    <s v="S1377"/>
    <s v="C1610"/>
    <x v="5"/>
    <x v="3"/>
    <n v="3.88"/>
    <x v="2"/>
    <x v="254"/>
    <n v="7.76"/>
    <n v="60"/>
    <x v="3"/>
    <x v="1"/>
    <x v="5"/>
  </r>
  <r>
    <s v="S1378"/>
    <s v="C1238"/>
    <x v="0"/>
    <x v="4"/>
    <n v="4.9000000000000004"/>
    <x v="0"/>
    <x v="255"/>
    <n v="14.7"/>
    <n v="19"/>
    <x v="1"/>
    <x v="0"/>
    <x v="0"/>
  </r>
  <r>
    <s v="S1379"/>
    <s v="C1436"/>
    <x v="4"/>
    <x v="1"/>
    <n v="3.11"/>
    <x v="3"/>
    <x v="256"/>
    <n v="12.44"/>
    <n v="49"/>
    <x v="4"/>
    <x v="0"/>
    <x v="4"/>
  </r>
  <r>
    <s v="S1380"/>
    <s v="C1255"/>
    <x v="0"/>
    <x v="0"/>
    <n v="5.92"/>
    <x v="3"/>
    <x v="257"/>
    <n v="29.6"/>
    <n v="33"/>
    <x v="0"/>
    <x v="0"/>
    <x v="0"/>
  </r>
  <r>
    <s v="S1382"/>
    <s v="C1162"/>
    <x v="1"/>
    <x v="3"/>
    <n v="4.1100000000000003"/>
    <x v="2"/>
    <x v="258"/>
    <n v="8.2200000000000006"/>
    <n v="61"/>
    <x v="3"/>
    <x v="1"/>
    <x v="1"/>
  </r>
  <r>
    <s v="S1384"/>
    <s v="C1182"/>
    <x v="1"/>
    <x v="3"/>
    <n v="2.54"/>
    <x v="2"/>
    <x v="259"/>
    <n v="5.08"/>
    <n v="58"/>
    <x v="3"/>
    <x v="0"/>
    <x v="1"/>
  </r>
  <r>
    <s v="S1386"/>
    <s v="C1544"/>
    <x v="5"/>
    <x v="1"/>
    <n v="4.53"/>
    <x v="1"/>
    <x v="260"/>
    <n v="18.12"/>
    <n v="54"/>
    <x v="3"/>
    <x v="0"/>
    <x v="5"/>
  </r>
  <r>
    <s v="S1387"/>
    <s v="C1471"/>
    <x v="2"/>
    <x v="4"/>
    <n v="3.64"/>
    <x v="2"/>
    <x v="261"/>
    <n v="10.92"/>
    <n v="41"/>
    <x v="4"/>
    <x v="1"/>
    <x v="2"/>
  </r>
  <r>
    <s v="S1389"/>
    <s v="C1089"/>
    <x v="4"/>
    <x v="4"/>
    <n v="3.41"/>
    <x v="0"/>
    <x v="262"/>
    <n v="10.23"/>
    <n v="22"/>
    <x v="1"/>
    <x v="0"/>
    <x v="4"/>
  </r>
  <r>
    <s v="S1390"/>
    <s v="C1161"/>
    <x v="2"/>
    <x v="2"/>
    <n v="4.42"/>
    <x v="2"/>
    <x v="263"/>
    <n v="4.42"/>
    <n v="25"/>
    <x v="1"/>
    <x v="0"/>
    <x v="2"/>
  </r>
  <r>
    <s v="S1391"/>
    <s v="C1616"/>
    <x v="0"/>
    <x v="2"/>
    <n v="3.33"/>
    <x v="1"/>
    <x v="264"/>
    <n v="3.33"/>
    <n v="57"/>
    <x v="3"/>
    <x v="1"/>
    <x v="0"/>
  </r>
  <r>
    <s v="S1393"/>
    <s v="C1106"/>
    <x v="3"/>
    <x v="4"/>
    <n v="4.6500000000000004"/>
    <x v="2"/>
    <x v="265"/>
    <n v="13.95"/>
    <n v="21"/>
    <x v="1"/>
    <x v="0"/>
    <x v="3"/>
  </r>
  <r>
    <s v="S1395"/>
    <s v="C1371"/>
    <x v="3"/>
    <x v="3"/>
    <n v="4.25"/>
    <x v="2"/>
    <x v="266"/>
    <n v="8.5"/>
    <n v="51"/>
    <x v="3"/>
    <x v="1"/>
    <x v="3"/>
  </r>
  <r>
    <s v="S1396"/>
    <s v="C1645"/>
    <x v="4"/>
    <x v="0"/>
    <n v="3.24"/>
    <x v="1"/>
    <x v="267"/>
    <n v="16.2"/>
    <n v="18"/>
    <x v="1"/>
    <x v="0"/>
    <x v="4"/>
  </r>
  <r>
    <s v="S1398"/>
    <s v="C1467"/>
    <x v="5"/>
    <x v="1"/>
    <n v="3.8"/>
    <x v="3"/>
    <x v="268"/>
    <n v="15.2"/>
    <n v="45"/>
    <x v="4"/>
    <x v="1"/>
    <x v="5"/>
  </r>
  <r>
    <s v="S1400"/>
    <s v="C1318"/>
    <x v="4"/>
    <x v="3"/>
    <n v="3.48"/>
    <x v="1"/>
    <x v="269"/>
    <n v="6.96"/>
    <n v="42"/>
    <x v="4"/>
    <x v="1"/>
    <x v="4"/>
  </r>
  <r>
    <s v="S1402"/>
    <s v="C1583"/>
    <x v="4"/>
    <x v="1"/>
    <n v="2.96"/>
    <x v="3"/>
    <x v="270"/>
    <n v="11.84"/>
    <n v="42"/>
    <x v="4"/>
    <x v="1"/>
    <x v="4"/>
  </r>
  <r>
    <s v="S1403"/>
    <s v="C1411"/>
    <x v="4"/>
    <x v="1"/>
    <n v="4.5199999999999996"/>
    <x v="2"/>
    <x v="271"/>
    <n v="18.079999999999998"/>
    <n v="51"/>
    <x v="3"/>
    <x v="1"/>
    <x v="4"/>
  </r>
  <r>
    <s v="S1404"/>
    <s v="C1652"/>
    <x v="2"/>
    <x v="1"/>
    <n v="3.3"/>
    <x v="0"/>
    <x v="272"/>
    <n v="13.2"/>
    <n v="47"/>
    <x v="4"/>
    <x v="1"/>
    <x v="2"/>
  </r>
  <r>
    <s v="S1405"/>
    <s v="C1302"/>
    <x v="5"/>
    <x v="1"/>
    <n v="2.85"/>
    <x v="2"/>
    <x v="273"/>
    <n v="11.4"/>
    <n v="53"/>
    <x v="3"/>
    <x v="0"/>
    <x v="5"/>
  </r>
  <r>
    <s v="S1406"/>
    <s v="C1066"/>
    <x v="3"/>
    <x v="1"/>
    <n v="3.44"/>
    <x v="2"/>
    <x v="274"/>
    <n v="13.76"/>
    <n v="63"/>
    <x v="2"/>
    <x v="1"/>
    <x v="3"/>
  </r>
  <r>
    <s v="S1407"/>
    <s v="C1668"/>
    <x v="4"/>
    <x v="1"/>
    <n v="3.33"/>
    <x v="3"/>
    <x v="275"/>
    <n v="13.32"/>
    <n v="50"/>
    <x v="4"/>
    <x v="1"/>
    <x v="4"/>
  </r>
  <r>
    <s v="S1409"/>
    <s v="C1577"/>
    <x v="2"/>
    <x v="2"/>
    <n v="3.83"/>
    <x v="0"/>
    <x v="276"/>
    <n v="3.83"/>
    <n v="36"/>
    <x v="0"/>
    <x v="1"/>
    <x v="2"/>
  </r>
  <r>
    <s v="S1410"/>
    <s v="C1366"/>
    <x v="0"/>
    <x v="0"/>
    <n v="3.01"/>
    <x v="0"/>
    <x v="277"/>
    <n v="15.05"/>
    <n v="23"/>
    <x v="1"/>
    <x v="0"/>
    <x v="0"/>
  </r>
  <r>
    <s v="S1411"/>
    <s v="C1018"/>
    <x v="0"/>
    <x v="3"/>
    <n v="5.86"/>
    <x v="0"/>
    <x v="278"/>
    <n v="11.72"/>
    <n v="23"/>
    <x v="1"/>
    <x v="0"/>
    <x v="0"/>
  </r>
  <r>
    <s v="S1413"/>
    <s v="C1224"/>
    <x v="0"/>
    <x v="2"/>
    <n v="5.32"/>
    <x v="0"/>
    <x v="279"/>
    <n v="5.32"/>
    <n v="63"/>
    <x v="2"/>
    <x v="1"/>
    <x v="0"/>
  </r>
  <r>
    <s v="S1414"/>
    <s v="C1543"/>
    <x v="3"/>
    <x v="4"/>
    <n v="3.12"/>
    <x v="1"/>
    <x v="280"/>
    <n v="9.36"/>
    <n v="42"/>
    <x v="4"/>
    <x v="1"/>
    <x v="3"/>
  </r>
  <r>
    <s v="S1415"/>
    <s v="C1638"/>
    <x v="4"/>
    <x v="0"/>
    <n v="4.25"/>
    <x v="1"/>
    <x v="281"/>
    <n v="21.25"/>
    <n v="42"/>
    <x v="4"/>
    <x v="0"/>
    <x v="4"/>
  </r>
  <r>
    <s v="S1417"/>
    <s v="C1136"/>
    <x v="1"/>
    <x v="2"/>
    <n v="5.47"/>
    <x v="3"/>
    <x v="282"/>
    <n v="5.47"/>
    <n v="41"/>
    <x v="4"/>
    <x v="0"/>
    <x v="1"/>
  </r>
  <r>
    <s v="S1418"/>
    <s v="C1181"/>
    <x v="5"/>
    <x v="2"/>
    <n v="4.3099999999999996"/>
    <x v="0"/>
    <x v="283"/>
    <n v="4.3099999999999996"/>
    <n v="37"/>
    <x v="0"/>
    <x v="0"/>
    <x v="5"/>
  </r>
  <r>
    <s v="S1419"/>
    <s v="C1186"/>
    <x v="1"/>
    <x v="3"/>
    <n v="5.0199999999999996"/>
    <x v="1"/>
    <x v="284"/>
    <n v="10.039999999999999"/>
    <n v="27"/>
    <x v="1"/>
    <x v="0"/>
    <x v="1"/>
  </r>
  <r>
    <s v="S1420"/>
    <s v="C1618"/>
    <x v="2"/>
    <x v="3"/>
    <n v="5.25"/>
    <x v="0"/>
    <x v="285"/>
    <n v="10.5"/>
    <n v="23"/>
    <x v="1"/>
    <x v="1"/>
    <x v="2"/>
  </r>
  <r>
    <s v="S1421"/>
    <s v="C1620"/>
    <x v="2"/>
    <x v="4"/>
    <n v="3.55"/>
    <x v="1"/>
    <x v="286"/>
    <n v="10.65"/>
    <n v="61"/>
    <x v="3"/>
    <x v="1"/>
    <x v="2"/>
  </r>
  <r>
    <s v="S1423"/>
    <s v="C1152"/>
    <x v="4"/>
    <x v="3"/>
    <n v="4.49"/>
    <x v="0"/>
    <x v="287"/>
    <n v="8.98"/>
    <n v="42"/>
    <x v="4"/>
    <x v="1"/>
    <x v="4"/>
  </r>
  <r>
    <s v="S1424"/>
    <s v="C1358"/>
    <x v="0"/>
    <x v="2"/>
    <n v="3.89"/>
    <x v="1"/>
    <x v="288"/>
    <n v="3.89"/>
    <n v="43"/>
    <x v="4"/>
    <x v="0"/>
    <x v="0"/>
  </r>
  <r>
    <s v="S1425"/>
    <s v="C1132"/>
    <x v="2"/>
    <x v="1"/>
    <n v="4.92"/>
    <x v="0"/>
    <x v="289"/>
    <n v="19.68"/>
    <n v="55"/>
    <x v="3"/>
    <x v="1"/>
    <x v="2"/>
  </r>
  <r>
    <s v="S1426"/>
    <s v="C1497"/>
    <x v="3"/>
    <x v="0"/>
    <n v="2.71"/>
    <x v="1"/>
    <x v="290"/>
    <n v="13.55"/>
    <n v="35"/>
    <x v="0"/>
    <x v="0"/>
    <x v="3"/>
  </r>
  <r>
    <s v="S1427"/>
    <s v="C1242"/>
    <x v="3"/>
    <x v="0"/>
    <n v="5.35"/>
    <x v="3"/>
    <x v="291"/>
    <n v="26.75"/>
    <n v="55"/>
    <x v="3"/>
    <x v="0"/>
    <x v="3"/>
  </r>
  <r>
    <s v="S1428"/>
    <s v="C1454"/>
    <x v="3"/>
    <x v="4"/>
    <n v="4.17"/>
    <x v="2"/>
    <x v="292"/>
    <n v="12.51"/>
    <n v="45"/>
    <x v="4"/>
    <x v="1"/>
    <x v="3"/>
  </r>
  <r>
    <s v="S1429"/>
    <s v="C1280"/>
    <x v="4"/>
    <x v="3"/>
    <n v="4.7"/>
    <x v="2"/>
    <x v="293"/>
    <n v="9.4"/>
    <n v="61"/>
    <x v="3"/>
    <x v="1"/>
    <x v="4"/>
  </r>
  <r>
    <s v="S1431"/>
    <s v="C1622"/>
    <x v="1"/>
    <x v="2"/>
    <n v="3.67"/>
    <x v="2"/>
    <x v="294"/>
    <n v="3.67"/>
    <n v="32"/>
    <x v="0"/>
    <x v="0"/>
    <x v="1"/>
  </r>
  <r>
    <s v="S1432"/>
    <s v="C1178"/>
    <x v="4"/>
    <x v="4"/>
    <n v="3.76"/>
    <x v="2"/>
    <x v="295"/>
    <n v="11.28"/>
    <n v="50"/>
    <x v="4"/>
    <x v="1"/>
    <x v="4"/>
  </r>
  <r>
    <s v="S1433"/>
    <s v="C1431"/>
    <x v="0"/>
    <x v="4"/>
    <n v="4.46"/>
    <x v="2"/>
    <x v="296"/>
    <n v="13.38"/>
    <n v="31"/>
    <x v="0"/>
    <x v="1"/>
    <x v="0"/>
  </r>
  <r>
    <s v="S1434"/>
    <s v="C1600"/>
    <x v="4"/>
    <x v="1"/>
    <n v="5.76"/>
    <x v="2"/>
    <x v="297"/>
    <n v="23.04"/>
    <n v="38"/>
    <x v="0"/>
    <x v="0"/>
    <x v="4"/>
  </r>
  <r>
    <s v="S1436"/>
    <s v="C1462"/>
    <x v="2"/>
    <x v="0"/>
    <n v="2.57"/>
    <x v="3"/>
    <x v="298"/>
    <n v="12.85"/>
    <n v="20"/>
    <x v="1"/>
    <x v="0"/>
    <x v="2"/>
  </r>
  <r>
    <s v="S1439"/>
    <s v="C1365"/>
    <x v="3"/>
    <x v="1"/>
    <n v="5.87"/>
    <x v="3"/>
    <x v="299"/>
    <n v="23.48"/>
    <n v="57"/>
    <x v="3"/>
    <x v="0"/>
    <x v="3"/>
  </r>
  <r>
    <s v="S1440"/>
    <s v="C1620"/>
    <x v="2"/>
    <x v="3"/>
    <n v="3.2"/>
    <x v="2"/>
    <x v="300"/>
    <n v="6.4"/>
    <n v="61"/>
    <x v="3"/>
    <x v="1"/>
    <x v="2"/>
  </r>
  <r>
    <s v="S1441"/>
    <s v="C1504"/>
    <x v="4"/>
    <x v="4"/>
    <n v="4.5199999999999996"/>
    <x v="0"/>
    <x v="301"/>
    <n v="13.56"/>
    <n v="32"/>
    <x v="0"/>
    <x v="1"/>
    <x v="4"/>
  </r>
  <r>
    <s v="S1444"/>
    <s v="C1573"/>
    <x v="4"/>
    <x v="3"/>
    <n v="5.23"/>
    <x v="0"/>
    <x v="302"/>
    <n v="10.46"/>
    <n v="44"/>
    <x v="4"/>
    <x v="1"/>
    <x v="4"/>
  </r>
  <r>
    <s v="S1447"/>
    <s v="C1428"/>
    <x v="5"/>
    <x v="2"/>
    <n v="4.21"/>
    <x v="1"/>
    <x v="303"/>
    <n v="4.21"/>
    <n v="31"/>
    <x v="0"/>
    <x v="0"/>
    <x v="5"/>
  </r>
  <r>
    <s v="S1448"/>
    <s v="C1230"/>
    <x v="5"/>
    <x v="3"/>
    <n v="5.08"/>
    <x v="1"/>
    <x v="304"/>
    <n v="10.16"/>
    <n v="46"/>
    <x v="4"/>
    <x v="1"/>
    <x v="5"/>
  </r>
  <r>
    <s v="S1450"/>
    <s v="C1207"/>
    <x v="2"/>
    <x v="3"/>
    <n v="3.83"/>
    <x v="3"/>
    <x v="305"/>
    <n v="7.66"/>
    <n v="22"/>
    <x v="1"/>
    <x v="0"/>
    <x v="2"/>
  </r>
  <r>
    <s v="S1451"/>
    <s v="C1190"/>
    <x v="5"/>
    <x v="3"/>
    <n v="3.5"/>
    <x v="2"/>
    <x v="306"/>
    <n v="7"/>
    <n v="51"/>
    <x v="3"/>
    <x v="1"/>
    <x v="5"/>
  </r>
  <r>
    <s v="S1452"/>
    <s v="C1345"/>
    <x v="4"/>
    <x v="2"/>
    <n v="4.71"/>
    <x v="2"/>
    <x v="307"/>
    <n v="4.71"/>
    <n v="48"/>
    <x v="4"/>
    <x v="0"/>
    <x v="4"/>
  </r>
  <r>
    <s v="S1455"/>
    <s v="C1313"/>
    <x v="3"/>
    <x v="3"/>
    <n v="5.33"/>
    <x v="3"/>
    <x v="308"/>
    <n v="10.66"/>
    <n v="48"/>
    <x v="4"/>
    <x v="0"/>
    <x v="3"/>
  </r>
  <r>
    <s v="S1456"/>
    <s v="C1273"/>
    <x v="0"/>
    <x v="2"/>
    <n v="3.68"/>
    <x v="2"/>
    <x v="309"/>
    <n v="3.68"/>
    <n v="45"/>
    <x v="4"/>
    <x v="1"/>
    <x v="0"/>
  </r>
  <r>
    <s v="S1457"/>
    <s v="C1038"/>
    <x v="1"/>
    <x v="4"/>
    <n v="4.71"/>
    <x v="2"/>
    <x v="310"/>
    <n v="14.13"/>
    <n v="45"/>
    <x v="4"/>
    <x v="0"/>
    <x v="1"/>
  </r>
  <r>
    <s v="S1458"/>
    <s v="C1153"/>
    <x v="1"/>
    <x v="2"/>
    <n v="4.5"/>
    <x v="2"/>
    <x v="311"/>
    <n v="4.5"/>
    <n v="56"/>
    <x v="3"/>
    <x v="0"/>
    <x v="1"/>
  </r>
  <r>
    <s v="S1459"/>
    <s v="C1115"/>
    <x v="2"/>
    <x v="1"/>
    <n v="5.47"/>
    <x v="3"/>
    <x v="312"/>
    <n v="21.88"/>
    <n v="63"/>
    <x v="2"/>
    <x v="0"/>
    <x v="2"/>
  </r>
  <r>
    <s v="S1460"/>
    <s v="C1107"/>
    <x v="5"/>
    <x v="4"/>
    <n v="2.75"/>
    <x v="2"/>
    <x v="313"/>
    <n v="8.25"/>
    <n v="32"/>
    <x v="0"/>
    <x v="0"/>
    <x v="5"/>
  </r>
  <r>
    <s v="S1463"/>
    <s v="C1030"/>
    <x v="1"/>
    <x v="2"/>
    <n v="3.61"/>
    <x v="2"/>
    <x v="314"/>
    <n v="3.61"/>
    <n v="44"/>
    <x v="4"/>
    <x v="0"/>
    <x v="1"/>
  </r>
  <r>
    <s v="S1464"/>
    <s v="C1204"/>
    <x v="3"/>
    <x v="0"/>
    <n v="3.52"/>
    <x v="0"/>
    <x v="315"/>
    <n v="17.600000000000001"/>
    <n v="23"/>
    <x v="1"/>
    <x v="0"/>
    <x v="3"/>
  </r>
  <r>
    <s v="S1465"/>
    <s v="C1527"/>
    <x v="4"/>
    <x v="2"/>
    <n v="3.44"/>
    <x v="3"/>
    <x v="316"/>
    <n v="3.44"/>
    <n v="25"/>
    <x v="1"/>
    <x v="0"/>
    <x v="4"/>
  </r>
  <r>
    <s v="S1468"/>
    <s v="C1616"/>
    <x v="0"/>
    <x v="2"/>
    <n v="4.0599999999999996"/>
    <x v="1"/>
    <x v="317"/>
    <n v="4.0599999999999996"/>
    <n v="57"/>
    <x v="3"/>
    <x v="1"/>
    <x v="0"/>
  </r>
  <r>
    <s v="S1469"/>
    <s v="C1316"/>
    <x v="0"/>
    <x v="2"/>
    <n v="5.52"/>
    <x v="2"/>
    <x v="318"/>
    <n v="5.52"/>
    <n v="21"/>
    <x v="1"/>
    <x v="1"/>
    <x v="0"/>
  </r>
  <r>
    <s v="S1470"/>
    <s v="C1390"/>
    <x v="3"/>
    <x v="1"/>
    <n v="3.77"/>
    <x v="3"/>
    <x v="319"/>
    <n v="15.08"/>
    <n v="57"/>
    <x v="3"/>
    <x v="0"/>
    <x v="3"/>
  </r>
  <r>
    <s v="S1471"/>
    <s v="C1216"/>
    <x v="0"/>
    <x v="1"/>
    <n v="4.55"/>
    <x v="0"/>
    <x v="320"/>
    <n v="18.2"/>
    <n v="51"/>
    <x v="3"/>
    <x v="1"/>
    <x v="0"/>
  </r>
  <r>
    <s v="S1472"/>
    <s v="C1185"/>
    <x v="0"/>
    <x v="1"/>
    <n v="5.88"/>
    <x v="2"/>
    <x v="321"/>
    <n v="23.52"/>
    <n v="30"/>
    <x v="0"/>
    <x v="0"/>
    <x v="0"/>
  </r>
  <r>
    <s v="S1476"/>
    <s v="C1400"/>
    <x v="0"/>
    <x v="1"/>
    <n v="5.05"/>
    <x v="2"/>
    <x v="322"/>
    <n v="20.2"/>
    <n v="22"/>
    <x v="1"/>
    <x v="0"/>
    <x v="0"/>
  </r>
  <r>
    <s v="S1477"/>
    <s v="C1449"/>
    <x v="5"/>
    <x v="3"/>
    <n v="4.82"/>
    <x v="0"/>
    <x v="323"/>
    <n v="9.64"/>
    <n v="28"/>
    <x v="1"/>
    <x v="1"/>
    <x v="5"/>
  </r>
  <r>
    <s v="S1482"/>
    <s v="C1357"/>
    <x v="3"/>
    <x v="2"/>
    <n v="2.86"/>
    <x v="0"/>
    <x v="324"/>
    <n v="2.86"/>
    <n v="33"/>
    <x v="0"/>
    <x v="0"/>
    <x v="3"/>
  </r>
  <r>
    <s v="S1484"/>
    <s v="C1528"/>
    <x v="5"/>
    <x v="4"/>
    <n v="5.58"/>
    <x v="1"/>
    <x v="325"/>
    <n v="16.739999999999998"/>
    <n v="34"/>
    <x v="0"/>
    <x v="1"/>
    <x v="5"/>
  </r>
  <r>
    <s v="S1487"/>
    <s v="C1025"/>
    <x v="0"/>
    <x v="3"/>
    <n v="3.89"/>
    <x v="2"/>
    <x v="326"/>
    <n v="7.78"/>
    <n v="30"/>
    <x v="0"/>
    <x v="0"/>
    <x v="0"/>
  </r>
  <r>
    <s v="S1488"/>
    <s v="C1087"/>
    <x v="4"/>
    <x v="1"/>
    <n v="5.18"/>
    <x v="1"/>
    <x v="327"/>
    <n v="20.72"/>
    <n v="61"/>
    <x v="3"/>
    <x v="1"/>
    <x v="4"/>
  </r>
  <r>
    <s v="S1489"/>
    <s v="C1594"/>
    <x v="3"/>
    <x v="2"/>
    <n v="2.79"/>
    <x v="0"/>
    <x v="328"/>
    <n v="2.79"/>
    <n v="36"/>
    <x v="0"/>
    <x v="0"/>
    <x v="3"/>
  </r>
  <r>
    <s v="S1490"/>
    <s v="C1112"/>
    <x v="3"/>
    <x v="0"/>
    <n v="3.42"/>
    <x v="1"/>
    <x v="329"/>
    <n v="17.100000000000001"/>
    <n v="22"/>
    <x v="1"/>
    <x v="1"/>
    <x v="3"/>
  </r>
  <r>
    <s v="S1491"/>
    <s v="C1518"/>
    <x v="3"/>
    <x v="0"/>
    <n v="3.04"/>
    <x v="0"/>
    <x v="330"/>
    <n v="15.2"/>
    <n v="35"/>
    <x v="0"/>
    <x v="1"/>
    <x v="3"/>
  </r>
  <r>
    <s v="S1493"/>
    <s v="C1500"/>
    <x v="1"/>
    <x v="4"/>
    <n v="5.6"/>
    <x v="2"/>
    <x v="331"/>
    <n v="16.8"/>
    <n v="24"/>
    <x v="1"/>
    <x v="1"/>
    <x v="1"/>
  </r>
  <r>
    <s v="S1497"/>
    <s v="C1040"/>
    <x v="3"/>
    <x v="3"/>
    <n v="4.6900000000000004"/>
    <x v="2"/>
    <x v="332"/>
    <n v="9.3800000000000008"/>
    <n v="35"/>
    <x v="0"/>
    <x v="0"/>
    <x v="3"/>
  </r>
  <r>
    <s v="S1498"/>
    <s v="C1064"/>
    <x v="2"/>
    <x v="0"/>
    <n v="2.96"/>
    <x v="0"/>
    <x v="333"/>
    <n v="14.8"/>
    <n v="54"/>
    <x v="3"/>
    <x v="1"/>
    <x v="2"/>
  </r>
  <r>
    <s v="S1499"/>
    <s v="C1301"/>
    <x v="2"/>
    <x v="3"/>
    <n v="5.43"/>
    <x v="0"/>
    <x v="334"/>
    <n v="10.86"/>
    <n v="46"/>
    <x v="4"/>
    <x v="0"/>
    <x v="2"/>
  </r>
  <r>
    <s v="S1501"/>
    <s v="C1461"/>
    <x v="1"/>
    <x v="0"/>
    <n v="4.82"/>
    <x v="3"/>
    <x v="335"/>
    <n v="24.1"/>
    <n v="52"/>
    <x v="3"/>
    <x v="0"/>
    <x v="1"/>
  </r>
  <r>
    <s v="S1502"/>
    <s v="C1267"/>
    <x v="5"/>
    <x v="3"/>
    <n v="5.51"/>
    <x v="1"/>
    <x v="336"/>
    <n v="11.02"/>
    <n v="48"/>
    <x v="4"/>
    <x v="0"/>
    <x v="5"/>
  </r>
  <r>
    <s v="S1504"/>
    <s v="C1619"/>
    <x v="4"/>
    <x v="1"/>
    <n v="4.17"/>
    <x v="0"/>
    <x v="337"/>
    <n v="16.68"/>
    <n v="33"/>
    <x v="0"/>
    <x v="0"/>
    <x v="4"/>
  </r>
  <r>
    <s v="S1505"/>
    <s v="C1193"/>
    <x v="4"/>
    <x v="4"/>
    <n v="5.91"/>
    <x v="1"/>
    <x v="338"/>
    <n v="17.73"/>
    <n v="38"/>
    <x v="0"/>
    <x v="0"/>
    <x v="4"/>
  </r>
  <r>
    <s v="S1506"/>
    <s v="C1433"/>
    <x v="4"/>
    <x v="3"/>
    <n v="4.3899999999999997"/>
    <x v="2"/>
    <x v="339"/>
    <n v="8.7799999999999994"/>
    <n v="58"/>
    <x v="3"/>
    <x v="1"/>
    <x v="4"/>
  </r>
  <r>
    <s v="S1507"/>
    <s v="C1554"/>
    <x v="4"/>
    <x v="2"/>
    <n v="3.45"/>
    <x v="3"/>
    <x v="340"/>
    <n v="3.45"/>
    <n v="64"/>
    <x v="2"/>
    <x v="0"/>
    <x v="4"/>
  </r>
  <r>
    <s v="S1509"/>
    <s v="C1162"/>
    <x v="1"/>
    <x v="1"/>
    <n v="5.89"/>
    <x v="0"/>
    <x v="341"/>
    <n v="23.56"/>
    <n v="61"/>
    <x v="3"/>
    <x v="1"/>
    <x v="1"/>
  </r>
  <r>
    <s v="S1519"/>
    <s v="C1251"/>
    <x v="5"/>
    <x v="1"/>
    <n v="3.72"/>
    <x v="0"/>
    <x v="342"/>
    <n v="14.88"/>
    <n v="20"/>
    <x v="1"/>
    <x v="0"/>
    <x v="5"/>
  </r>
  <r>
    <s v="S1521"/>
    <s v="C1058"/>
    <x v="3"/>
    <x v="2"/>
    <n v="5.32"/>
    <x v="0"/>
    <x v="343"/>
    <n v="5.32"/>
    <n v="23"/>
    <x v="1"/>
    <x v="0"/>
    <x v="3"/>
  </r>
  <r>
    <s v="S1523"/>
    <s v="C1363"/>
    <x v="1"/>
    <x v="2"/>
    <n v="3.78"/>
    <x v="1"/>
    <x v="344"/>
    <n v="3.78"/>
    <n v="56"/>
    <x v="3"/>
    <x v="0"/>
    <x v="1"/>
  </r>
  <r>
    <s v="S1526"/>
    <s v="C1523"/>
    <x v="4"/>
    <x v="3"/>
    <n v="2.5"/>
    <x v="2"/>
    <x v="345"/>
    <n v="5"/>
    <n v="61"/>
    <x v="3"/>
    <x v="1"/>
    <x v="4"/>
  </r>
  <r>
    <s v="S1528"/>
    <s v="C1552"/>
    <x v="2"/>
    <x v="4"/>
    <n v="5.47"/>
    <x v="3"/>
    <x v="346"/>
    <n v="16.41"/>
    <n v="52"/>
    <x v="3"/>
    <x v="0"/>
    <x v="2"/>
  </r>
  <r>
    <s v="S1529"/>
    <s v="C1510"/>
    <x v="0"/>
    <x v="4"/>
    <n v="3.7"/>
    <x v="0"/>
    <x v="347"/>
    <n v="11.1"/>
    <n v="32"/>
    <x v="0"/>
    <x v="0"/>
    <x v="0"/>
  </r>
  <r>
    <s v="S1530"/>
    <s v="C1608"/>
    <x v="0"/>
    <x v="1"/>
    <n v="4.1399999999999997"/>
    <x v="3"/>
    <x v="348"/>
    <n v="16.559999999999999"/>
    <n v="65"/>
    <x v="2"/>
    <x v="1"/>
    <x v="0"/>
  </r>
  <r>
    <s v="S1531"/>
    <s v="C1109"/>
    <x v="4"/>
    <x v="2"/>
    <n v="2.5299999999999998"/>
    <x v="2"/>
    <x v="349"/>
    <n v="2.5299999999999998"/>
    <n v="38"/>
    <x v="0"/>
    <x v="0"/>
    <x v="4"/>
  </r>
  <r>
    <s v="S1532"/>
    <s v="C1060"/>
    <x v="2"/>
    <x v="2"/>
    <n v="5.73"/>
    <x v="3"/>
    <x v="350"/>
    <n v="5.73"/>
    <n v="36"/>
    <x v="0"/>
    <x v="0"/>
    <x v="2"/>
  </r>
  <r>
    <s v="S1534"/>
    <s v="C1083"/>
    <x v="0"/>
    <x v="2"/>
    <n v="4.17"/>
    <x v="0"/>
    <x v="351"/>
    <n v="4.17"/>
    <n v="31"/>
    <x v="0"/>
    <x v="0"/>
    <x v="0"/>
  </r>
  <r>
    <s v="S1535"/>
    <s v="C1226"/>
    <x v="2"/>
    <x v="4"/>
    <n v="2.5299999999999998"/>
    <x v="1"/>
    <x v="352"/>
    <n v="7.59"/>
    <n v="43"/>
    <x v="4"/>
    <x v="1"/>
    <x v="2"/>
  </r>
  <r>
    <s v="S1536"/>
    <s v="C1545"/>
    <x v="5"/>
    <x v="4"/>
    <n v="4.01"/>
    <x v="3"/>
    <x v="353"/>
    <n v="12.03"/>
    <n v="30"/>
    <x v="0"/>
    <x v="1"/>
    <x v="5"/>
  </r>
  <r>
    <s v="S1537"/>
    <s v="C1553"/>
    <x v="1"/>
    <x v="4"/>
    <n v="3.53"/>
    <x v="3"/>
    <x v="354"/>
    <n v="10.59"/>
    <n v="61"/>
    <x v="3"/>
    <x v="0"/>
    <x v="1"/>
  </r>
  <r>
    <s v="S1539"/>
    <s v="C1029"/>
    <x v="3"/>
    <x v="2"/>
    <n v="2.5299999999999998"/>
    <x v="2"/>
    <x v="355"/>
    <n v="2.5299999999999998"/>
    <n v="52"/>
    <x v="3"/>
    <x v="0"/>
    <x v="3"/>
  </r>
  <r>
    <s v="S1541"/>
    <s v="C1538"/>
    <x v="1"/>
    <x v="2"/>
    <n v="3.94"/>
    <x v="3"/>
    <x v="356"/>
    <n v="3.94"/>
    <n v="38"/>
    <x v="0"/>
    <x v="1"/>
    <x v="1"/>
  </r>
  <r>
    <s v="S1542"/>
    <s v="C1587"/>
    <x v="2"/>
    <x v="2"/>
    <n v="4.46"/>
    <x v="2"/>
    <x v="357"/>
    <n v="4.46"/>
    <n v="57"/>
    <x v="3"/>
    <x v="1"/>
    <x v="2"/>
  </r>
  <r>
    <s v="S1543"/>
    <s v="C1147"/>
    <x v="1"/>
    <x v="3"/>
    <n v="3.88"/>
    <x v="3"/>
    <x v="358"/>
    <n v="7.76"/>
    <n v="61"/>
    <x v="3"/>
    <x v="1"/>
    <x v="1"/>
  </r>
  <r>
    <s v="S1544"/>
    <s v="C1652"/>
    <x v="2"/>
    <x v="3"/>
    <n v="3.07"/>
    <x v="3"/>
    <x v="359"/>
    <n v="6.14"/>
    <n v="47"/>
    <x v="4"/>
    <x v="1"/>
    <x v="2"/>
  </r>
  <r>
    <s v="S1545"/>
    <s v="C1482"/>
    <x v="4"/>
    <x v="4"/>
    <n v="5.08"/>
    <x v="0"/>
    <x v="360"/>
    <n v="15.24"/>
    <n v="57"/>
    <x v="3"/>
    <x v="1"/>
    <x v="4"/>
  </r>
  <r>
    <s v="S1546"/>
    <s v="C1563"/>
    <x v="1"/>
    <x v="4"/>
    <n v="3.86"/>
    <x v="1"/>
    <x v="361"/>
    <n v="11.58"/>
    <n v="39"/>
    <x v="0"/>
    <x v="1"/>
    <x v="1"/>
  </r>
  <r>
    <s v="S1547"/>
    <s v="C1585"/>
    <x v="4"/>
    <x v="1"/>
    <n v="3.82"/>
    <x v="0"/>
    <x v="362"/>
    <n v="15.28"/>
    <n v="65"/>
    <x v="2"/>
    <x v="0"/>
    <x v="4"/>
  </r>
  <r>
    <s v="S1548"/>
    <s v="C1665"/>
    <x v="0"/>
    <x v="0"/>
    <n v="3.42"/>
    <x v="1"/>
    <x v="363"/>
    <n v="17.100000000000001"/>
    <n v="46"/>
    <x v="4"/>
    <x v="0"/>
    <x v="0"/>
  </r>
  <r>
    <s v="S1549"/>
    <s v="C1111"/>
    <x v="0"/>
    <x v="4"/>
    <n v="3.98"/>
    <x v="1"/>
    <x v="364"/>
    <n v="11.94"/>
    <n v="35"/>
    <x v="0"/>
    <x v="0"/>
    <x v="0"/>
  </r>
  <r>
    <s v="S1550"/>
    <s v="C1326"/>
    <x v="1"/>
    <x v="2"/>
    <n v="3.34"/>
    <x v="3"/>
    <x v="365"/>
    <n v="3.34"/>
    <n v="64"/>
    <x v="2"/>
    <x v="0"/>
    <x v="1"/>
  </r>
  <r>
    <s v="S1551"/>
    <s v="C1392"/>
    <x v="5"/>
    <x v="4"/>
    <n v="5.18"/>
    <x v="2"/>
    <x v="366"/>
    <n v="15.54"/>
    <n v="24"/>
    <x v="1"/>
    <x v="0"/>
    <x v="5"/>
  </r>
  <r>
    <s v="S1552"/>
    <s v="C1317"/>
    <x v="1"/>
    <x v="4"/>
    <n v="5.68"/>
    <x v="2"/>
    <x v="367"/>
    <n v="17.04"/>
    <n v="28"/>
    <x v="1"/>
    <x v="1"/>
    <x v="1"/>
  </r>
  <r>
    <s v="S1554"/>
    <s v="C1569"/>
    <x v="0"/>
    <x v="2"/>
    <n v="4.9000000000000004"/>
    <x v="0"/>
    <x v="368"/>
    <n v="4.9000000000000004"/>
    <n v="37"/>
    <x v="0"/>
    <x v="0"/>
    <x v="0"/>
  </r>
  <r>
    <s v="S1556"/>
    <s v="C1137"/>
    <x v="4"/>
    <x v="1"/>
    <n v="5.0999999999999996"/>
    <x v="3"/>
    <x v="369"/>
    <n v="20.399999999999999"/>
    <n v="32"/>
    <x v="0"/>
    <x v="1"/>
    <x v="4"/>
  </r>
  <r>
    <s v="S1558"/>
    <s v="C1113"/>
    <x v="4"/>
    <x v="4"/>
    <n v="3.95"/>
    <x v="2"/>
    <x v="370"/>
    <n v="11.85"/>
    <n v="31"/>
    <x v="0"/>
    <x v="0"/>
    <x v="4"/>
  </r>
  <r>
    <s v="S1559"/>
    <s v="C1568"/>
    <x v="0"/>
    <x v="1"/>
    <n v="5.49"/>
    <x v="2"/>
    <x v="371"/>
    <n v="21.96"/>
    <n v="64"/>
    <x v="2"/>
    <x v="1"/>
    <x v="0"/>
  </r>
  <r>
    <s v="S1560"/>
    <s v="C1180"/>
    <x v="5"/>
    <x v="1"/>
    <n v="3.14"/>
    <x v="0"/>
    <x v="372"/>
    <n v="12.56"/>
    <n v="58"/>
    <x v="3"/>
    <x v="1"/>
    <x v="5"/>
  </r>
  <r>
    <s v="S1561"/>
    <s v="C1524"/>
    <x v="5"/>
    <x v="1"/>
    <n v="3.51"/>
    <x v="3"/>
    <x v="373"/>
    <n v="14.04"/>
    <n v="52"/>
    <x v="3"/>
    <x v="1"/>
    <x v="5"/>
  </r>
  <r>
    <s v="S1562"/>
    <s v="C1197"/>
    <x v="3"/>
    <x v="3"/>
    <n v="4.7300000000000004"/>
    <x v="2"/>
    <x v="374"/>
    <n v="9.4600000000000009"/>
    <n v="41"/>
    <x v="4"/>
    <x v="1"/>
    <x v="3"/>
  </r>
  <r>
    <s v="S1563"/>
    <s v="C1024"/>
    <x v="1"/>
    <x v="2"/>
    <n v="4.66"/>
    <x v="1"/>
    <x v="375"/>
    <n v="4.66"/>
    <n v="53"/>
    <x v="3"/>
    <x v="0"/>
    <x v="1"/>
  </r>
  <r>
    <s v="S1565"/>
    <s v="C1507"/>
    <x v="5"/>
    <x v="2"/>
    <n v="4.68"/>
    <x v="2"/>
    <x v="376"/>
    <n v="4.68"/>
    <n v="40"/>
    <x v="4"/>
    <x v="0"/>
    <x v="5"/>
  </r>
  <r>
    <s v="S1566"/>
    <s v="C1040"/>
    <x v="3"/>
    <x v="3"/>
    <n v="3.16"/>
    <x v="2"/>
    <x v="377"/>
    <n v="6.32"/>
    <n v="35"/>
    <x v="0"/>
    <x v="0"/>
    <x v="3"/>
  </r>
  <r>
    <s v="S1568"/>
    <s v="C1650"/>
    <x v="1"/>
    <x v="1"/>
    <n v="2.67"/>
    <x v="1"/>
    <x v="378"/>
    <n v="10.68"/>
    <n v="62"/>
    <x v="2"/>
    <x v="1"/>
    <x v="1"/>
  </r>
  <r>
    <s v="S1572"/>
    <s v="C1361"/>
    <x v="3"/>
    <x v="1"/>
    <n v="3.44"/>
    <x v="0"/>
    <x v="379"/>
    <n v="13.76"/>
    <n v="33"/>
    <x v="0"/>
    <x v="1"/>
    <x v="3"/>
  </r>
  <r>
    <s v="S1573"/>
    <s v="C1067"/>
    <x v="4"/>
    <x v="3"/>
    <n v="5"/>
    <x v="0"/>
    <x v="380"/>
    <n v="10"/>
    <n v="22"/>
    <x v="1"/>
    <x v="0"/>
    <x v="4"/>
  </r>
  <r>
    <s v="S1574"/>
    <s v="C1663"/>
    <x v="4"/>
    <x v="0"/>
    <n v="5.04"/>
    <x v="0"/>
    <x v="381"/>
    <n v="25.2"/>
    <n v="56"/>
    <x v="3"/>
    <x v="1"/>
    <x v="4"/>
  </r>
  <r>
    <s v="S1575"/>
    <s v="C1034"/>
    <x v="0"/>
    <x v="1"/>
    <n v="3.31"/>
    <x v="0"/>
    <x v="382"/>
    <n v="13.24"/>
    <n v="35"/>
    <x v="0"/>
    <x v="0"/>
    <x v="0"/>
  </r>
  <r>
    <s v="S1576"/>
    <s v="C1506"/>
    <x v="2"/>
    <x v="4"/>
    <n v="3.03"/>
    <x v="1"/>
    <x v="383"/>
    <n v="9.09"/>
    <n v="47"/>
    <x v="4"/>
    <x v="0"/>
    <x v="2"/>
  </r>
  <r>
    <s v="S1577"/>
    <s v="C1523"/>
    <x v="4"/>
    <x v="0"/>
    <n v="4.2300000000000004"/>
    <x v="0"/>
    <x v="384"/>
    <n v="21.15"/>
    <n v="61"/>
    <x v="3"/>
    <x v="1"/>
    <x v="4"/>
  </r>
  <r>
    <s v="S1580"/>
    <s v="C1608"/>
    <x v="0"/>
    <x v="1"/>
    <n v="5.3"/>
    <x v="3"/>
    <x v="385"/>
    <n v="21.2"/>
    <n v="65"/>
    <x v="2"/>
    <x v="1"/>
    <x v="0"/>
  </r>
  <r>
    <s v="S1581"/>
    <s v="C1221"/>
    <x v="0"/>
    <x v="1"/>
    <n v="5.99"/>
    <x v="3"/>
    <x v="386"/>
    <n v="23.96"/>
    <n v="64"/>
    <x v="2"/>
    <x v="0"/>
    <x v="0"/>
  </r>
  <r>
    <s v="S1583"/>
    <s v="C1221"/>
    <x v="0"/>
    <x v="1"/>
    <n v="5.27"/>
    <x v="3"/>
    <x v="387"/>
    <n v="21.08"/>
    <n v="64"/>
    <x v="2"/>
    <x v="0"/>
    <x v="0"/>
  </r>
  <r>
    <s v="S1585"/>
    <s v="C1284"/>
    <x v="1"/>
    <x v="2"/>
    <n v="5.45"/>
    <x v="1"/>
    <x v="388"/>
    <n v="5.45"/>
    <n v="21"/>
    <x v="1"/>
    <x v="1"/>
    <x v="1"/>
  </r>
  <r>
    <s v="S1586"/>
    <s v="C1524"/>
    <x v="5"/>
    <x v="2"/>
    <n v="5.83"/>
    <x v="1"/>
    <x v="389"/>
    <n v="5.83"/>
    <n v="52"/>
    <x v="3"/>
    <x v="1"/>
    <x v="5"/>
  </r>
  <r>
    <s v="S1589"/>
    <s v="C1661"/>
    <x v="0"/>
    <x v="2"/>
    <n v="2.75"/>
    <x v="2"/>
    <x v="390"/>
    <n v="2.75"/>
    <n v="51"/>
    <x v="3"/>
    <x v="0"/>
    <x v="0"/>
  </r>
  <r>
    <s v="S1590"/>
    <s v="C1179"/>
    <x v="3"/>
    <x v="0"/>
    <n v="4.1500000000000004"/>
    <x v="1"/>
    <x v="391"/>
    <n v="20.75"/>
    <n v="24"/>
    <x v="1"/>
    <x v="1"/>
    <x v="3"/>
  </r>
  <r>
    <s v="S1592"/>
    <s v="C1423"/>
    <x v="4"/>
    <x v="0"/>
    <n v="5.45"/>
    <x v="2"/>
    <x v="392"/>
    <n v="27.25"/>
    <n v="53"/>
    <x v="3"/>
    <x v="0"/>
    <x v="4"/>
  </r>
  <r>
    <s v="S1593"/>
    <s v="C1515"/>
    <x v="4"/>
    <x v="3"/>
    <n v="5.36"/>
    <x v="0"/>
    <x v="393"/>
    <n v="10.72"/>
    <n v="39"/>
    <x v="0"/>
    <x v="0"/>
    <x v="4"/>
  </r>
  <r>
    <s v="S1594"/>
    <s v="C1647"/>
    <x v="5"/>
    <x v="4"/>
    <n v="5.4"/>
    <x v="3"/>
    <x v="394"/>
    <n v="16.2"/>
    <n v="45"/>
    <x v="4"/>
    <x v="1"/>
    <x v="5"/>
  </r>
  <r>
    <s v="S1595"/>
    <s v="C1340"/>
    <x v="2"/>
    <x v="0"/>
    <n v="2.93"/>
    <x v="0"/>
    <x v="395"/>
    <n v="14.65"/>
    <n v="65"/>
    <x v="2"/>
    <x v="0"/>
    <x v="2"/>
  </r>
  <r>
    <s v="S1597"/>
    <s v="C1156"/>
    <x v="2"/>
    <x v="0"/>
    <n v="3.37"/>
    <x v="3"/>
    <x v="396"/>
    <n v="16.850000000000001"/>
    <n v="34"/>
    <x v="0"/>
    <x v="1"/>
    <x v="2"/>
  </r>
  <r>
    <s v="S1599"/>
    <s v="C1291"/>
    <x v="4"/>
    <x v="1"/>
    <n v="4.05"/>
    <x v="1"/>
    <x v="397"/>
    <n v="16.2"/>
    <n v="30"/>
    <x v="0"/>
    <x v="1"/>
    <x v="4"/>
  </r>
  <r>
    <s v="S1600"/>
    <s v="C1426"/>
    <x v="1"/>
    <x v="3"/>
    <n v="5.08"/>
    <x v="1"/>
    <x v="398"/>
    <n v="10.16"/>
    <n v="36"/>
    <x v="0"/>
    <x v="0"/>
    <x v="1"/>
  </r>
  <r>
    <s v="S1601"/>
    <s v="C1363"/>
    <x v="1"/>
    <x v="1"/>
    <n v="2.62"/>
    <x v="1"/>
    <x v="399"/>
    <n v="10.48"/>
    <n v="56"/>
    <x v="3"/>
    <x v="0"/>
    <x v="1"/>
  </r>
  <r>
    <s v="S1602"/>
    <s v="C1090"/>
    <x v="0"/>
    <x v="4"/>
    <n v="4.1100000000000003"/>
    <x v="3"/>
    <x v="400"/>
    <n v="12.33"/>
    <n v="56"/>
    <x v="3"/>
    <x v="1"/>
    <x v="0"/>
  </r>
  <r>
    <s v="S1603"/>
    <s v="C1385"/>
    <x v="3"/>
    <x v="1"/>
    <n v="5.2"/>
    <x v="1"/>
    <x v="401"/>
    <n v="20.8"/>
    <n v="47"/>
    <x v="4"/>
    <x v="1"/>
    <x v="3"/>
  </r>
  <r>
    <s v="S1606"/>
    <s v="C1290"/>
    <x v="3"/>
    <x v="0"/>
    <n v="4.1500000000000004"/>
    <x v="3"/>
    <x v="402"/>
    <n v="20.75"/>
    <n v="30"/>
    <x v="0"/>
    <x v="0"/>
    <x v="3"/>
  </r>
  <r>
    <s v="S1608"/>
    <s v="C1215"/>
    <x v="0"/>
    <x v="2"/>
    <n v="3.59"/>
    <x v="3"/>
    <x v="403"/>
    <n v="3.59"/>
    <n v="34"/>
    <x v="0"/>
    <x v="1"/>
    <x v="0"/>
  </r>
  <r>
    <s v="S1610"/>
    <s v="C1195"/>
    <x v="2"/>
    <x v="0"/>
    <n v="4.7"/>
    <x v="3"/>
    <x v="404"/>
    <n v="23.5"/>
    <n v="19"/>
    <x v="1"/>
    <x v="1"/>
    <x v="2"/>
  </r>
  <r>
    <s v="S1612"/>
    <s v="C1661"/>
    <x v="0"/>
    <x v="1"/>
    <n v="5.78"/>
    <x v="0"/>
    <x v="405"/>
    <n v="23.12"/>
    <n v="51"/>
    <x v="3"/>
    <x v="0"/>
    <x v="0"/>
  </r>
  <r>
    <s v="S1613"/>
    <s v="C1425"/>
    <x v="5"/>
    <x v="3"/>
    <n v="4.32"/>
    <x v="2"/>
    <x v="406"/>
    <n v="8.64"/>
    <n v="35"/>
    <x v="0"/>
    <x v="0"/>
    <x v="5"/>
  </r>
  <r>
    <s v="S1614"/>
    <s v="C1130"/>
    <x v="0"/>
    <x v="2"/>
    <n v="3.39"/>
    <x v="1"/>
    <x v="407"/>
    <n v="3.39"/>
    <n v="34"/>
    <x v="0"/>
    <x v="0"/>
    <x v="0"/>
  </r>
  <r>
    <s v="S1619"/>
    <s v="C1407"/>
    <x v="0"/>
    <x v="4"/>
    <n v="3.26"/>
    <x v="0"/>
    <x v="408"/>
    <n v="9.7799999999999994"/>
    <n v="63"/>
    <x v="2"/>
    <x v="1"/>
    <x v="0"/>
  </r>
  <r>
    <s v="S1620"/>
    <s v="C1474"/>
    <x v="3"/>
    <x v="2"/>
    <n v="2.9"/>
    <x v="3"/>
    <x v="409"/>
    <n v="2.9"/>
    <n v="31"/>
    <x v="0"/>
    <x v="0"/>
    <x v="3"/>
  </r>
  <r>
    <s v="S1621"/>
    <s v="C1119"/>
    <x v="5"/>
    <x v="0"/>
    <n v="4.72"/>
    <x v="1"/>
    <x v="410"/>
    <n v="23.6"/>
    <n v="49"/>
    <x v="4"/>
    <x v="1"/>
    <x v="5"/>
  </r>
  <r>
    <s v="S1622"/>
    <s v="C1562"/>
    <x v="0"/>
    <x v="3"/>
    <n v="3.64"/>
    <x v="0"/>
    <x v="411"/>
    <n v="7.28"/>
    <n v="60"/>
    <x v="3"/>
    <x v="1"/>
    <x v="0"/>
  </r>
  <r>
    <s v="S1624"/>
    <s v="C1488"/>
    <x v="2"/>
    <x v="1"/>
    <n v="3.47"/>
    <x v="2"/>
    <x v="412"/>
    <n v="13.88"/>
    <n v="44"/>
    <x v="4"/>
    <x v="1"/>
    <x v="2"/>
  </r>
  <r>
    <s v="S1628"/>
    <s v="C1436"/>
    <x v="4"/>
    <x v="1"/>
    <n v="2.65"/>
    <x v="0"/>
    <x v="413"/>
    <n v="10.6"/>
    <n v="49"/>
    <x v="4"/>
    <x v="0"/>
    <x v="4"/>
  </r>
  <r>
    <s v="S1629"/>
    <s v="C1258"/>
    <x v="3"/>
    <x v="1"/>
    <n v="5.24"/>
    <x v="0"/>
    <x v="414"/>
    <n v="20.96"/>
    <n v="49"/>
    <x v="4"/>
    <x v="0"/>
    <x v="3"/>
  </r>
  <r>
    <s v="S1630"/>
    <s v="C1635"/>
    <x v="2"/>
    <x v="0"/>
    <n v="4.16"/>
    <x v="3"/>
    <x v="415"/>
    <n v="20.8"/>
    <n v="30"/>
    <x v="0"/>
    <x v="0"/>
    <x v="2"/>
  </r>
  <r>
    <s v="S1631"/>
    <s v="C1606"/>
    <x v="5"/>
    <x v="1"/>
    <n v="4.59"/>
    <x v="2"/>
    <x v="416"/>
    <n v="18.36"/>
    <n v="50"/>
    <x v="4"/>
    <x v="1"/>
    <x v="5"/>
  </r>
  <r>
    <s v="S1632"/>
    <s v="C1336"/>
    <x v="1"/>
    <x v="2"/>
    <n v="3.8"/>
    <x v="1"/>
    <x v="417"/>
    <n v="3.8"/>
    <n v="55"/>
    <x v="3"/>
    <x v="0"/>
    <x v="1"/>
  </r>
  <r>
    <s v="S1638"/>
    <s v="C1304"/>
    <x v="2"/>
    <x v="2"/>
    <n v="5.99"/>
    <x v="1"/>
    <x v="418"/>
    <n v="5.99"/>
    <n v="21"/>
    <x v="1"/>
    <x v="1"/>
    <x v="2"/>
  </r>
  <r>
    <s v="S1639"/>
    <s v="C1043"/>
    <x v="2"/>
    <x v="2"/>
    <n v="4.6900000000000004"/>
    <x v="3"/>
    <x v="419"/>
    <n v="4.6900000000000004"/>
    <n v="39"/>
    <x v="0"/>
    <x v="1"/>
    <x v="2"/>
  </r>
  <r>
    <s v="S1641"/>
    <s v="C1297"/>
    <x v="5"/>
    <x v="1"/>
    <n v="4.76"/>
    <x v="3"/>
    <x v="420"/>
    <n v="19.04"/>
    <n v="35"/>
    <x v="0"/>
    <x v="1"/>
    <x v="5"/>
  </r>
  <r>
    <s v="S1643"/>
    <s v="C1354"/>
    <x v="2"/>
    <x v="0"/>
    <n v="5.27"/>
    <x v="2"/>
    <x v="421"/>
    <n v="26.35"/>
    <n v="56"/>
    <x v="3"/>
    <x v="0"/>
    <x v="2"/>
  </r>
  <r>
    <s v="S1646"/>
    <s v="C1362"/>
    <x v="4"/>
    <x v="2"/>
    <n v="5.94"/>
    <x v="1"/>
    <x v="422"/>
    <n v="5.94"/>
    <n v="55"/>
    <x v="3"/>
    <x v="0"/>
    <x v="4"/>
  </r>
  <r>
    <s v="S1653"/>
    <s v="C1109"/>
    <x v="4"/>
    <x v="1"/>
    <n v="3.75"/>
    <x v="3"/>
    <x v="423"/>
    <n v="15"/>
    <n v="38"/>
    <x v="0"/>
    <x v="0"/>
    <x v="4"/>
  </r>
  <r>
    <s v="S1655"/>
    <s v="C1279"/>
    <x v="1"/>
    <x v="4"/>
    <n v="5.65"/>
    <x v="1"/>
    <x v="424"/>
    <n v="16.95"/>
    <n v="21"/>
    <x v="1"/>
    <x v="0"/>
    <x v="1"/>
  </r>
  <r>
    <s v="S1658"/>
    <s v="C1146"/>
    <x v="3"/>
    <x v="1"/>
    <n v="3.53"/>
    <x v="3"/>
    <x v="425"/>
    <n v="14.12"/>
    <n v="28"/>
    <x v="1"/>
    <x v="1"/>
    <x v="3"/>
  </r>
  <r>
    <s v="S1659"/>
    <s v="C1405"/>
    <x v="2"/>
    <x v="4"/>
    <n v="4.9400000000000004"/>
    <x v="0"/>
    <x v="426"/>
    <n v="14.82"/>
    <n v="46"/>
    <x v="4"/>
    <x v="1"/>
    <x v="2"/>
  </r>
  <r>
    <s v="S1660"/>
    <s v="C1247"/>
    <x v="5"/>
    <x v="0"/>
    <n v="3.16"/>
    <x v="2"/>
    <x v="427"/>
    <n v="15.8"/>
    <n v="58"/>
    <x v="3"/>
    <x v="0"/>
    <x v="5"/>
  </r>
  <r>
    <s v="S1662"/>
    <s v="C1558"/>
    <x v="0"/>
    <x v="0"/>
    <n v="3.72"/>
    <x v="2"/>
    <x v="428"/>
    <n v="18.600000000000001"/>
    <n v="30"/>
    <x v="0"/>
    <x v="0"/>
    <x v="0"/>
  </r>
  <r>
    <s v="S1663"/>
    <s v="C1667"/>
    <x v="2"/>
    <x v="1"/>
    <n v="5.0599999999999996"/>
    <x v="2"/>
    <x v="429"/>
    <n v="20.239999999999998"/>
    <n v="64"/>
    <x v="2"/>
    <x v="1"/>
    <x v="2"/>
  </r>
  <r>
    <s v="S1664"/>
    <s v="C1585"/>
    <x v="4"/>
    <x v="4"/>
    <n v="3.46"/>
    <x v="2"/>
    <x v="430"/>
    <n v="10.38"/>
    <n v="65"/>
    <x v="2"/>
    <x v="0"/>
    <x v="4"/>
  </r>
  <r>
    <s v="S1665"/>
    <s v="C1502"/>
    <x v="1"/>
    <x v="1"/>
    <n v="5.41"/>
    <x v="2"/>
    <x v="431"/>
    <n v="21.64"/>
    <n v="20"/>
    <x v="1"/>
    <x v="0"/>
    <x v="1"/>
  </r>
  <r>
    <s v="S1666"/>
    <s v="C1116"/>
    <x v="0"/>
    <x v="2"/>
    <n v="5.7"/>
    <x v="1"/>
    <x v="432"/>
    <n v="5.7"/>
    <n v="38"/>
    <x v="0"/>
    <x v="1"/>
    <x v="0"/>
  </r>
  <r>
    <s v="S1667"/>
    <s v="C1403"/>
    <x v="0"/>
    <x v="2"/>
    <n v="4.4400000000000004"/>
    <x v="3"/>
    <x v="433"/>
    <n v="4.4400000000000004"/>
    <n v="36"/>
    <x v="0"/>
    <x v="1"/>
    <x v="0"/>
  </r>
  <r>
    <s v="S1668"/>
    <s v="C1632"/>
    <x v="2"/>
    <x v="3"/>
    <n v="2.74"/>
    <x v="1"/>
    <x v="434"/>
    <n v="5.48"/>
    <n v="44"/>
    <x v="4"/>
    <x v="0"/>
    <x v="2"/>
  </r>
  <r>
    <s v="S1669"/>
    <s v="C1361"/>
    <x v="3"/>
    <x v="2"/>
    <n v="3.04"/>
    <x v="2"/>
    <x v="435"/>
    <n v="3.04"/>
    <n v="33"/>
    <x v="0"/>
    <x v="1"/>
    <x v="3"/>
  </r>
  <r>
    <s v="S1670"/>
    <s v="C1430"/>
    <x v="5"/>
    <x v="4"/>
    <n v="3.53"/>
    <x v="2"/>
    <x v="436"/>
    <n v="10.59"/>
    <n v="39"/>
    <x v="0"/>
    <x v="1"/>
    <x v="5"/>
  </r>
  <r>
    <s v="S1672"/>
    <s v="C1218"/>
    <x v="1"/>
    <x v="4"/>
    <n v="3.78"/>
    <x v="0"/>
    <x v="437"/>
    <n v="11.34"/>
    <n v="45"/>
    <x v="4"/>
    <x v="1"/>
    <x v="1"/>
  </r>
  <r>
    <s v="S1673"/>
    <s v="C1401"/>
    <x v="5"/>
    <x v="0"/>
    <n v="2.5"/>
    <x v="0"/>
    <x v="438"/>
    <n v="12.5"/>
    <n v="33"/>
    <x v="0"/>
    <x v="0"/>
    <x v="5"/>
  </r>
  <r>
    <s v="S1675"/>
    <s v="C1438"/>
    <x v="0"/>
    <x v="4"/>
    <n v="3.83"/>
    <x v="2"/>
    <x v="439"/>
    <n v="11.49"/>
    <n v="21"/>
    <x v="1"/>
    <x v="0"/>
    <x v="0"/>
  </r>
  <r>
    <s v="S1676"/>
    <s v="C1547"/>
    <x v="3"/>
    <x v="2"/>
    <n v="3.15"/>
    <x v="1"/>
    <x v="440"/>
    <n v="3.15"/>
    <n v="20"/>
    <x v="1"/>
    <x v="0"/>
    <x v="3"/>
  </r>
  <r>
    <s v="S1677"/>
    <s v="C1446"/>
    <x v="0"/>
    <x v="2"/>
    <n v="2.57"/>
    <x v="1"/>
    <x v="441"/>
    <n v="2.57"/>
    <n v="26"/>
    <x v="1"/>
    <x v="0"/>
    <x v="0"/>
  </r>
  <r>
    <s v="S1678"/>
    <s v="C1106"/>
    <x v="3"/>
    <x v="3"/>
    <n v="5.5"/>
    <x v="0"/>
    <x v="442"/>
    <n v="11"/>
    <n v="21"/>
    <x v="1"/>
    <x v="0"/>
    <x v="3"/>
  </r>
  <r>
    <s v="S1679"/>
    <s v="C1268"/>
    <x v="2"/>
    <x v="1"/>
    <n v="5.22"/>
    <x v="0"/>
    <x v="443"/>
    <n v="20.88"/>
    <n v="44"/>
    <x v="4"/>
    <x v="1"/>
    <x v="2"/>
  </r>
  <r>
    <s v="S1680"/>
    <s v="C1276"/>
    <x v="4"/>
    <x v="3"/>
    <n v="3.34"/>
    <x v="1"/>
    <x v="444"/>
    <n v="6.68"/>
    <n v="44"/>
    <x v="4"/>
    <x v="0"/>
    <x v="4"/>
  </r>
  <r>
    <s v="S1681"/>
    <s v="C1037"/>
    <x v="5"/>
    <x v="1"/>
    <n v="5.0199999999999996"/>
    <x v="2"/>
    <x v="445"/>
    <n v="20.079999999999998"/>
    <n v="62"/>
    <x v="2"/>
    <x v="1"/>
    <x v="5"/>
  </r>
  <r>
    <s v="S1682"/>
    <s v="C1447"/>
    <x v="0"/>
    <x v="2"/>
    <n v="4.8"/>
    <x v="0"/>
    <x v="446"/>
    <n v="4.8"/>
    <n v="58"/>
    <x v="3"/>
    <x v="1"/>
    <x v="0"/>
  </r>
  <r>
    <s v="S1683"/>
    <s v="C1395"/>
    <x v="3"/>
    <x v="4"/>
    <n v="4.3899999999999997"/>
    <x v="3"/>
    <x v="447"/>
    <n v="13.17"/>
    <n v="31"/>
    <x v="0"/>
    <x v="1"/>
    <x v="3"/>
  </r>
  <r>
    <s v="S1684"/>
    <s v="C1637"/>
    <x v="3"/>
    <x v="0"/>
    <n v="3.86"/>
    <x v="3"/>
    <x v="448"/>
    <n v="19.3"/>
    <n v="62"/>
    <x v="2"/>
    <x v="1"/>
    <x v="3"/>
  </r>
  <r>
    <s v="S1687"/>
    <s v="C1626"/>
    <x v="4"/>
    <x v="2"/>
    <n v="4.43"/>
    <x v="3"/>
    <x v="449"/>
    <n v="4.43"/>
    <n v="20"/>
    <x v="1"/>
    <x v="0"/>
    <x v="4"/>
  </r>
  <r>
    <s v="S1688"/>
    <s v="C1651"/>
    <x v="2"/>
    <x v="1"/>
    <n v="4.6500000000000004"/>
    <x v="0"/>
    <x v="450"/>
    <n v="18.600000000000001"/>
    <n v="51"/>
    <x v="3"/>
    <x v="0"/>
    <x v="2"/>
  </r>
  <r>
    <s v="S1689"/>
    <s v="C1097"/>
    <x v="2"/>
    <x v="3"/>
    <n v="3.63"/>
    <x v="2"/>
    <x v="451"/>
    <n v="7.26"/>
    <n v="47"/>
    <x v="4"/>
    <x v="1"/>
    <x v="2"/>
  </r>
  <r>
    <s v="S1690"/>
    <s v="C1279"/>
    <x v="1"/>
    <x v="1"/>
    <n v="4.74"/>
    <x v="1"/>
    <x v="452"/>
    <n v="18.96"/>
    <n v="21"/>
    <x v="1"/>
    <x v="0"/>
    <x v="1"/>
  </r>
  <r>
    <s v="S1691"/>
    <s v="C1201"/>
    <x v="1"/>
    <x v="3"/>
    <n v="2.89"/>
    <x v="0"/>
    <x v="453"/>
    <n v="5.78"/>
    <n v="33"/>
    <x v="0"/>
    <x v="0"/>
    <x v="1"/>
  </r>
  <r>
    <s v="S1692"/>
    <s v="C1398"/>
    <x v="1"/>
    <x v="4"/>
    <n v="4.33"/>
    <x v="2"/>
    <x v="454"/>
    <n v="12.99"/>
    <n v="26"/>
    <x v="1"/>
    <x v="1"/>
    <x v="1"/>
  </r>
  <r>
    <s v="S1693"/>
    <s v="C1220"/>
    <x v="5"/>
    <x v="2"/>
    <n v="2.73"/>
    <x v="1"/>
    <x v="455"/>
    <n v="2.73"/>
    <n v="52"/>
    <x v="3"/>
    <x v="0"/>
    <x v="5"/>
  </r>
  <r>
    <s v="S1694"/>
    <s v="C1082"/>
    <x v="4"/>
    <x v="1"/>
    <n v="5.42"/>
    <x v="2"/>
    <x v="456"/>
    <n v="21.68"/>
    <n v="40"/>
    <x v="4"/>
    <x v="1"/>
    <x v="4"/>
  </r>
  <r>
    <s v="S1695"/>
    <s v="C1353"/>
    <x v="4"/>
    <x v="2"/>
    <n v="2.95"/>
    <x v="3"/>
    <x v="457"/>
    <n v="2.95"/>
    <n v="22"/>
    <x v="1"/>
    <x v="1"/>
    <x v="4"/>
  </r>
  <r>
    <s v="S1696"/>
    <s v="C1410"/>
    <x v="1"/>
    <x v="0"/>
    <n v="5.56"/>
    <x v="3"/>
    <x v="458"/>
    <n v="27.8"/>
    <n v="59"/>
    <x v="3"/>
    <x v="0"/>
    <x v="1"/>
  </r>
  <r>
    <s v="S1698"/>
    <s v="C1292"/>
    <x v="5"/>
    <x v="1"/>
    <n v="4.2"/>
    <x v="3"/>
    <x v="459"/>
    <n v="16.8"/>
    <n v="52"/>
    <x v="3"/>
    <x v="0"/>
    <x v="5"/>
  </r>
  <r>
    <s v="S1699"/>
    <s v="C1053"/>
    <x v="1"/>
    <x v="1"/>
    <n v="2.85"/>
    <x v="1"/>
    <x v="460"/>
    <n v="11.4"/>
    <n v="64"/>
    <x v="2"/>
    <x v="0"/>
    <x v="1"/>
  </r>
  <r>
    <s v="S1701"/>
    <s v="C1034"/>
    <x v="0"/>
    <x v="0"/>
    <n v="5.43"/>
    <x v="2"/>
    <x v="461"/>
    <n v="27.15"/>
    <n v="35"/>
    <x v="0"/>
    <x v="0"/>
    <x v="0"/>
  </r>
  <r>
    <s v="S1702"/>
    <s v="C1120"/>
    <x v="2"/>
    <x v="3"/>
    <n v="4.8"/>
    <x v="2"/>
    <x v="462"/>
    <n v="9.6"/>
    <n v="43"/>
    <x v="4"/>
    <x v="1"/>
    <x v="2"/>
  </r>
  <r>
    <s v="S1703"/>
    <s v="C1161"/>
    <x v="2"/>
    <x v="1"/>
    <n v="4.34"/>
    <x v="1"/>
    <x v="463"/>
    <n v="17.36"/>
    <n v="25"/>
    <x v="1"/>
    <x v="0"/>
    <x v="2"/>
  </r>
  <r>
    <s v="S1704"/>
    <s v="C1406"/>
    <x v="3"/>
    <x v="2"/>
    <n v="4.95"/>
    <x v="0"/>
    <x v="464"/>
    <n v="4.95"/>
    <n v="52"/>
    <x v="3"/>
    <x v="1"/>
    <x v="3"/>
  </r>
  <r>
    <s v="S1705"/>
    <s v="C1558"/>
    <x v="0"/>
    <x v="0"/>
    <n v="3.4"/>
    <x v="2"/>
    <x v="465"/>
    <n v="17"/>
    <n v="30"/>
    <x v="0"/>
    <x v="0"/>
    <x v="0"/>
  </r>
  <r>
    <s v="S1706"/>
    <s v="C1132"/>
    <x v="2"/>
    <x v="2"/>
    <n v="3.78"/>
    <x v="2"/>
    <x v="466"/>
    <n v="3.78"/>
    <n v="55"/>
    <x v="3"/>
    <x v="1"/>
    <x v="2"/>
  </r>
  <r>
    <s v="S1708"/>
    <s v="C1575"/>
    <x v="2"/>
    <x v="1"/>
    <n v="2.75"/>
    <x v="1"/>
    <x v="467"/>
    <n v="11"/>
    <n v="43"/>
    <x v="4"/>
    <x v="1"/>
    <x v="2"/>
  </r>
  <r>
    <s v="S1711"/>
    <s v="C1145"/>
    <x v="1"/>
    <x v="0"/>
    <n v="4.22"/>
    <x v="0"/>
    <x v="468"/>
    <n v="21.1"/>
    <n v="58"/>
    <x v="3"/>
    <x v="1"/>
    <x v="1"/>
  </r>
  <r>
    <s v="S1712"/>
    <s v="C1598"/>
    <x v="5"/>
    <x v="3"/>
    <n v="5.61"/>
    <x v="1"/>
    <x v="469"/>
    <n v="11.22"/>
    <n v="56"/>
    <x v="3"/>
    <x v="0"/>
    <x v="5"/>
  </r>
  <r>
    <s v="S1713"/>
    <s v="C1282"/>
    <x v="0"/>
    <x v="0"/>
    <n v="2.78"/>
    <x v="2"/>
    <x v="470"/>
    <n v="13.9"/>
    <n v="59"/>
    <x v="3"/>
    <x v="1"/>
    <x v="0"/>
  </r>
  <r>
    <s v="S1714"/>
    <s v="C1315"/>
    <x v="3"/>
    <x v="3"/>
    <n v="5.3"/>
    <x v="1"/>
    <x v="471"/>
    <n v="10.6"/>
    <n v="43"/>
    <x v="4"/>
    <x v="0"/>
    <x v="3"/>
  </r>
  <r>
    <s v="S1715"/>
    <s v="C1162"/>
    <x v="1"/>
    <x v="3"/>
    <n v="2.71"/>
    <x v="3"/>
    <x v="472"/>
    <n v="5.42"/>
    <n v="61"/>
    <x v="3"/>
    <x v="1"/>
    <x v="1"/>
  </r>
  <r>
    <s v="S1718"/>
    <s v="C1169"/>
    <x v="1"/>
    <x v="0"/>
    <n v="3.96"/>
    <x v="3"/>
    <x v="473"/>
    <n v="19.8"/>
    <n v="45"/>
    <x v="4"/>
    <x v="1"/>
    <x v="1"/>
  </r>
  <r>
    <s v="S1722"/>
    <s v="C1465"/>
    <x v="0"/>
    <x v="1"/>
    <n v="3.43"/>
    <x v="2"/>
    <x v="474"/>
    <n v="13.72"/>
    <n v="53"/>
    <x v="3"/>
    <x v="1"/>
    <x v="0"/>
  </r>
  <r>
    <s v="S1724"/>
    <s v="C1149"/>
    <x v="4"/>
    <x v="0"/>
    <n v="2.75"/>
    <x v="2"/>
    <x v="475"/>
    <n v="13.75"/>
    <n v="56"/>
    <x v="3"/>
    <x v="0"/>
    <x v="4"/>
  </r>
  <r>
    <s v="S1725"/>
    <s v="C1317"/>
    <x v="1"/>
    <x v="3"/>
    <n v="3.56"/>
    <x v="1"/>
    <x v="476"/>
    <n v="7.12"/>
    <n v="28"/>
    <x v="1"/>
    <x v="1"/>
    <x v="1"/>
  </r>
  <r>
    <s v="S1727"/>
    <s v="C1178"/>
    <x v="4"/>
    <x v="1"/>
    <n v="5.86"/>
    <x v="3"/>
    <x v="477"/>
    <n v="23.44"/>
    <n v="50"/>
    <x v="4"/>
    <x v="1"/>
    <x v="4"/>
  </r>
  <r>
    <s v="S1728"/>
    <s v="C1406"/>
    <x v="3"/>
    <x v="4"/>
    <n v="2.84"/>
    <x v="1"/>
    <x v="478"/>
    <n v="8.52"/>
    <n v="52"/>
    <x v="3"/>
    <x v="1"/>
    <x v="3"/>
  </r>
  <r>
    <s v="S1729"/>
    <s v="C1621"/>
    <x v="0"/>
    <x v="4"/>
    <n v="5.04"/>
    <x v="3"/>
    <x v="479"/>
    <n v="15.12"/>
    <n v="37"/>
    <x v="0"/>
    <x v="0"/>
    <x v="0"/>
  </r>
  <r>
    <s v="S1731"/>
    <s v="C1604"/>
    <x v="1"/>
    <x v="3"/>
    <n v="3.16"/>
    <x v="0"/>
    <x v="480"/>
    <n v="6.32"/>
    <n v="61"/>
    <x v="3"/>
    <x v="0"/>
    <x v="1"/>
  </r>
  <r>
    <s v="S1732"/>
    <s v="C1389"/>
    <x v="2"/>
    <x v="3"/>
    <n v="4.34"/>
    <x v="1"/>
    <x v="481"/>
    <n v="8.68"/>
    <n v="47"/>
    <x v="4"/>
    <x v="1"/>
    <x v="2"/>
  </r>
  <r>
    <s v="S1734"/>
    <s v="C1298"/>
    <x v="4"/>
    <x v="0"/>
    <n v="4.6900000000000004"/>
    <x v="3"/>
    <x v="482"/>
    <n v="23.45"/>
    <n v="47"/>
    <x v="4"/>
    <x v="1"/>
    <x v="4"/>
  </r>
  <r>
    <s v="S1735"/>
    <s v="C1248"/>
    <x v="2"/>
    <x v="0"/>
    <n v="3.13"/>
    <x v="1"/>
    <x v="483"/>
    <n v="15.65"/>
    <n v="21"/>
    <x v="1"/>
    <x v="0"/>
    <x v="2"/>
  </r>
  <r>
    <s v="S1736"/>
    <s v="C1160"/>
    <x v="1"/>
    <x v="4"/>
    <n v="5.12"/>
    <x v="1"/>
    <x v="484"/>
    <n v="15.36"/>
    <n v="64"/>
    <x v="2"/>
    <x v="0"/>
    <x v="1"/>
  </r>
  <r>
    <s v="S1737"/>
    <s v="C1277"/>
    <x v="5"/>
    <x v="0"/>
    <n v="3.95"/>
    <x v="1"/>
    <x v="485"/>
    <n v="19.75"/>
    <n v="47"/>
    <x v="4"/>
    <x v="1"/>
    <x v="5"/>
  </r>
  <r>
    <s v="S1738"/>
    <s v="C1266"/>
    <x v="3"/>
    <x v="4"/>
    <n v="2.87"/>
    <x v="2"/>
    <x v="486"/>
    <n v="8.61"/>
    <n v="33"/>
    <x v="0"/>
    <x v="1"/>
    <x v="3"/>
  </r>
  <r>
    <s v="S1739"/>
    <s v="C1483"/>
    <x v="0"/>
    <x v="0"/>
    <n v="4.74"/>
    <x v="3"/>
    <x v="487"/>
    <n v="23.7"/>
    <n v="65"/>
    <x v="2"/>
    <x v="1"/>
    <x v="0"/>
  </r>
  <r>
    <s v="S1740"/>
    <s v="C1638"/>
    <x v="4"/>
    <x v="3"/>
    <n v="3.75"/>
    <x v="1"/>
    <x v="488"/>
    <n v="7.5"/>
    <n v="42"/>
    <x v="4"/>
    <x v="0"/>
    <x v="4"/>
  </r>
  <r>
    <s v="S1741"/>
    <s v="C1628"/>
    <x v="1"/>
    <x v="3"/>
    <n v="4.1100000000000003"/>
    <x v="3"/>
    <x v="489"/>
    <n v="8.2200000000000006"/>
    <n v="48"/>
    <x v="4"/>
    <x v="1"/>
    <x v="1"/>
  </r>
  <r>
    <s v="S1742"/>
    <s v="C1337"/>
    <x v="1"/>
    <x v="3"/>
    <n v="4.83"/>
    <x v="2"/>
    <x v="490"/>
    <n v="9.66"/>
    <n v="65"/>
    <x v="2"/>
    <x v="0"/>
    <x v="1"/>
  </r>
  <r>
    <s v="S1744"/>
    <s v="C1111"/>
    <x v="0"/>
    <x v="4"/>
    <n v="3.08"/>
    <x v="2"/>
    <x v="491"/>
    <n v="9.24"/>
    <n v="35"/>
    <x v="0"/>
    <x v="0"/>
    <x v="0"/>
  </r>
  <r>
    <s v="S1747"/>
    <s v="C1505"/>
    <x v="3"/>
    <x v="3"/>
    <n v="3.68"/>
    <x v="3"/>
    <x v="492"/>
    <n v="7.36"/>
    <n v="30"/>
    <x v="0"/>
    <x v="1"/>
    <x v="3"/>
  </r>
  <r>
    <s v="S1748"/>
    <s v="C1166"/>
    <x v="4"/>
    <x v="0"/>
    <n v="3.05"/>
    <x v="0"/>
    <x v="493"/>
    <n v="15.25"/>
    <n v="39"/>
    <x v="0"/>
    <x v="1"/>
    <x v="4"/>
  </r>
  <r>
    <s v="S1749"/>
    <s v="C1413"/>
    <x v="3"/>
    <x v="0"/>
    <n v="5.99"/>
    <x v="3"/>
    <x v="494"/>
    <n v="29.95"/>
    <n v="60"/>
    <x v="3"/>
    <x v="1"/>
    <x v="3"/>
  </r>
  <r>
    <s v="S1753"/>
    <s v="C1464"/>
    <x v="0"/>
    <x v="0"/>
    <n v="5.97"/>
    <x v="1"/>
    <x v="495"/>
    <n v="29.85"/>
    <n v="55"/>
    <x v="3"/>
    <x v="0"/>
    <x v="0"/>
  </r>
  <r>
    <s v="S1754"/>
    <s v="C1462"/>
    <x v="2"/>
    <x v="1"/>
    <n v="3.64"/>
    <x v="1"/>
    <x v="496"/>
    <n v="14.56"/>
    <n v="20"/>
    <x v="1"/>
    <x v="0"/>
    <x v="2"/>
  </r>
  <r>
    <s v="S1755"/>
    <s v="C1299"/>
    <x v="0"/>
    <x v="0"/>
    <n v="3.8"/>
    <x v="0"/>
    <x v="497"/>
    <n v="19"/>
    <n v="33"/>
    <x v="0"/>
    <x v="0"/>
    <x v="0"/>
  </r>
  <r>
    <s v="S1758"/>
    <s v="C1577"/>
    <x v="2"/>
    <x v="0"/>
    <n v="5.04"/>
    <x v="3"/>
    <x v="498"/>
    <n v="25.2"/>
    <n v="36"/>
    <x v="0"/>
    <x v="1"/>
    <x v="2"/>
  </r>
  <r>
    <s v="S1759"/>
    <s v="C1493"/>
    <x v="2"/>
    <x v="4"/>
    <n v="4.63"/>
    <x v="0"/>
    <x v="499"/>
    <n v="13.89"/>
    <n v="44"/>
    <x v="4"/>
    <x v="1"/>
    <x v="2"/>
  </r>
  <r>
    <s v="S1760"/>
    <s v="C1051"/>
    <x v="2"/>
    <x v="1"/>
    <n v="4.47"/>
    <x v="3"/>
    <x v="500"/>
    <n v="17.88"/>
    <n v="34"/>
    <x v="0"/>
    <x v="1"/>
    <x v="2"/>
  </r>
  <r>
    <s v="S1763"/>
    <s v="C1087"/>
    <x v="4"/>
    <x v="2"/>
    <n v="5.74"/>
    <x v="1"/>
    <x v="501"/>
    <n v="5.74"/>
    <n v="61"/>
    <x v="3"/>
    <x v="1"/>
    <x v="4"/>
  </r>
  <r>
    <s v="S1765"/>
    <s v="C1104"/>
    <x v="4"/>
    <x v="1"/>
    <n v="5.87"/>
    <x v="1"/>
    <x v="502"/>
    <n v="23.48"/>
    <n v="61"/>
    <x v="3"/>
    <x v="1"/>
    <x v="4"/>
  </r>
  <r>
    <s v="S1766"/>
    <s v="C1446"/>
    <x v="0"/>
    <x v="3"/>
    <n v="4.07"/>
    <x v="2"/>
    <x v="503"/>
    <n v="8.14"/>
    <n v="26"/>
    <x v="1"/>
    <x v="0"/>
    <x v="0"/>
  </r>
  <r>
    <s v="S1767"/>
    <s v="C1350"/>
    <x v="3"/>
    <x v="2"/>
    <n v="3.89"/>
    <x v="3"/>
    <x v="504"/>
    <n v="3.89"/>
    <n v="50"/>
    <x v="4"/>
    <x v="1"/>
    <x v="3"/>
  </r>
  <r>
    <s v="S1769"/>
    <s v="C1603"/>
    <x v="1"/>
    <x v="3"/>
    <n v="5.94"/>
    <x v="2"/>
    <x v="505"/>
    <n v="11.88"/>
    <n v="46"/>
    <x v="4"/>
    <x v="1"/>
    <x v="1"/>
  </r>
  <r>
    <s v="S1770"/>
    <s v="C1569"/>
    <x v="0"/>
    <x v="4"/>
    <n v="4.59"/>
    <x v="1"/>
    <x v="506"/>
    <n v="13.77"/>
    <n v="37"/>
    <x v="0"/>
    <x v="0"/>
    <x v="0"/>
  </r>
  <r>
    <s v="S1772"/>
    <s v="C1255"/>
    <x v="0"/>
    <x v="4"/>
    <n v="5.98"/>
    <x v="1"/>
    <x v="507"/>
    <n v="17.940000000000001"/>
    <n v="33"/>
    <x v="0"/>
    <x v="0"/>
    <x v="0"/>
  </r>
  <r>
    <s v="S1774"/>
    <s v="C1329"/>
    <x v="4"/>
    <x v="3"/>
    <n v="3.55"/>
    <x v="1"/>
    <x v="508"/>
    <n v="7.1"/>
    <n v="63"/>
    <x v="2"/>
    <x v="0"/>
    <x v="4"/>
  </r>
  <r>
    <s v="S1775"/>
    <s v="C1666"/>
    <x v="5"/>
    <x v="2"/>
    <n v="3.28"/>
    <x v="0"/>
    <x v="509"/>
    <n v="3.28"/>
    <n v="57"/>
    <x v="3"/>
    <x v="0"/>
    <x v="5"/>
  </r>
  <r>
    <s v="S1776"/>
    <s v="C1593"/>
    <x v="2"/>
    <x v="4"/>
    <n v="5.5"/>
    <x v="2"/>
    <x v="510"/>
    <n v="16.5"/>
    <n v="37"/>
    <x v="0"/>
    <x v="0"/>
    <x v="2"/>
  </r>
  <r>
    <s v="S1777"/>
    <s v="C1016"/>
    <x v="0"/>
    <x v="3"/>
    <n v="2.58"/>
    <x v="2"/>
    <x v="511"/>
    <n v="5.16"/>
    <n v="20"/>
    <x v="1"/>
    <x v="0"/>
    <x v="0"/>
  </r>
  <r>
    <s v="S1778"/>
    <s v="C1611"/>
    <x v="1"/>
    <x v="0"/>
    <n v="5.38"/>
    <x v="3"/>
    <x v="512"/>
    <n v="26.9"/>
    <n v="23"/>
    <x v="1"/>
    <x v="0"/>
    <x v="1"/>
  </r>
  <r>
    <s v="S1779"/>
    <s v="C1469"/>
    <x v="0"/>
    <x v="2"/>
    <n v="4.91"/>
    <x v="3"/>
    <x v="513"/>
    <n v="4.91"/>
    <n v="20"/>
    <x v="1"/>
    <x v="0"/>
    <x v="0"/>
  </r>
  <r>
    <s v="S1780"/>
    <s v="C1562"/>
    <x v="0"/>
    <x v="4"/>
    <n v="3.47"/>
    <x v="3"/>
    <x v="514"/>
    <n v="10.41"/>
    <n v="60"/>
    <x v="3"/>
    <x v="1"/>
    <x v="0"/>
  </r>
  <r>
    <s v="S1781"/>
    <s v="C1138"/>
    <x v="5"/>
    <x v="1"/>
    <n v="4.4400000000000004"/>
    <x v="0"/>
    <x v="515"/>
    <n v="17.760000000000002"/>
    <n v="26"/>
    <x v="1"/>
    <x v="1"/>
    <x v="5"/>
  </r>
  <r>
    <s v="S1782"/>
    <s v="C1438"/>
    <x v="0"/>
    <x v="2"/>
    <n v="4.45"/>
    <x v="2"/>
    <x v="516"/>
    <n v="4.45"/>
    <n v="21"/>
    <x v="1"/>
    <x v="0"/>
    <x v="0"/>
  </r>
  <r>
    <s v="S1783"/>
    <s v="C1488"/>
    <x v="2"/>
    <x v="0"/>
    <n v="5.74"/>
    <x v="2"/>
    <x v="517"/>
    <n v="28.7"/>
    <n v="44"/>
    <x v="4"/>
    <x v="1"/>
    <x v="2"/>
  </r>
  <r>
    <s v="S1784"/>
    <s v="C1265"/>
    <x v="3"/>
    <x v="0"/>
    <n v="3.04"/>
    <x v="3"/>
    <x v="518"/>
    <n v="15.2"/>
    <n v="48"/>
    <x v="4"/>
    <x v="1"/>
    <x v="3"/>
  </r>
  <r>
    <s v="S1785"/>
    <s v="C1263"/>
    <x v="5"/>
    <x v="3"/>
    <n v="2.63"/>
    <x v="3"/>
    <x v="519"/>
    <n v="5.26"/>
    <n v="54"/>
    <x v="3"/>
    <x v="0"/>
    <x v="5"/>
  </r>
  <r>
    <s v="S1786"/>
    <s v="C1638"/>
    <x v="4"/>
    <x v="0"/>
    <n v="3.74"/>
    <x v="1"/>
    <x v="520"/>
    <n v="18.7"/>
    <n v="42"/>
    <x v="4"/>
    <x v="0"/>
    <x v="4"/>
  </r>
  <r>
    <s v="S1788"/>
    <s v="C1484"/>
    <x v="5"/>
    <x v="3"/>
    <n v="3.78"/>
    <x v="2"/>
    <x v="521"/>
    <n v="7.56"/>
    <n v="27"/>
    <x v="1"/>
    <x v="1"/>
    <x v="5"/>
  </r>
  <r>
    <s v="S1790"/>
    <s v="C1046"/>
    <x v="5"/>
    <x v="4"/>
    <n v="3.32"/>
    <x v="0"/>
    <x v="522"/>
    <n v="9.9599999999999991"/>
    <n v="42"/>
    <x v="4"/>
    <x v="1"/>
    <x v="5"/>
  </r>
  <r>
    <s v="S1791"/>
    <s v="C1381"/>
    <x v="4"/>
    <x v="2"/>
    <n v="5.34"/>
    <x v="0"/>
    <x v="523"/>
    <n v="5.34"/>
    <n v="26"/>
    <x v="1"/>
    <x v="1"/>
    <x v="4"/>
  </r>
  <r>
    <s v="S1792"/>
    <s v="C1121"/>
    <x v="5"/>
    <x v="1"/>
    <n v="2.82"/>
    <x v="2"/>
    <x v="524"/>
    <n v="11.28"/>
    <n v="59"/>
    <x v="3"/>
    <x v="1"/>
    <x v="5"/>
  </r>
  <r>
    <s v="S1795"/>
    <s v="C1632"/>
    <x v="2"/>
    <x v="4"/>
    <n v="5.07"/>
    <x v="3"/>
    <x v="525"/>
    <n v="15.21"/>
    <n v="44"/>
    <x v="4"/>
    <x v="0"/>
    <x v="2"/>
  </r>
  <r>
    <s v="S1796"/>
    <s v="C1536"/>
    <x v="2"/>
    <x v="0"/>
    <n v="5.03"/>
    <x v="1"/>
    <x v="526"/>
    <n v="25.15"/>
    <n v="40"/>
    <x v="4"/>
    <x v="0"/>
    <x v="2"/>
  </r>
  <r>
    <s v="S1797"/>
    <s v="C1650"/>
    <x v="1"/>
    <x v="2"/>
    <n v="5.28"/>
    <x v="1"/>
    <x v="527"/>
    <n v="5.28"/>
    <n v="62"/>
    <x v="2"/>
    <x v="1"/>
    <x v="1"/>
  </r>
  <r>
    <s v="S1798"/>
    <s v="C1153"/>
    <x v="1"/>
    <x v="2"/>
    <n v="3.11"/>
    <x v="0"/>
    <x v="528"/>
    <n v="3.11"/>
    <n v="56"/>
    <x v="3"/>
    <x v="0"/>
    <x v="1"/>
  </r>
  <r>
    <s v="S1799"/>
    <s v="C1263"/>
    <x v="5"/>
    <x v="4"/>
    <n v="5.39"/>
    <x v="3"/>
    <x v="529"/>
    <n v="16.170000000000002"/>
    <n v="54"/>
    <x v="3"/>
    <x v="0"/>
    <x v="5"/>
  </r>
  <r>
    <s v="S1800"/>
    <s v="C1443"/>
    <x v="2"/>
    <x v="3"/>
    <n v="4.91"/>
    <x v="2"/>
    <x v="530"/>
    <n v="9.82"/>
    <n v="20"/>
    <x v="1"/>
    <x v="1"/>
    <x v="2"/>
  </r>
  <r>
    <s v="S1802"/>
    <s v="C1062"/>
    <x v="3"/>
    <x v="1"/>
    <n v="5.68"/>
    <x v="0"/>
    <x v="531"/>
    <n v="22.72"/>
    <n v="57"/>
    <x v="3"/>
    <x v="0"/>
    <x v="3"/>
  </r>
  <r>
    <s v="S1803"/>
    <s v="C1487"/>
    <x v="3"/>
    <x v="3"/>
    <n v="4.58"/>
    <x v="1"/>
    <x v="532"/>
    <n v="9.16"/>
    <n v="29"/>
    <x v="0"/>
    <x v="0"/>
    <x v="3"/>
  </r>
  <r>
    <s v="S1804"/>
    <s v="C1571"/>
    <x v="3"/>
    <x v="4"/>
    <n v="3.55"/>
    <x v="3"/>
    <x v="533"/>
    <n v="10.65"/>
    <n v="37"/>
    <x v="0"/>
    <x v="1"/>
    <x v="3"/>
  </r>
  <r>
    <s v="S1807"/>
    <s v="C1509"/>
    <x v="1"/>
    <x v="0"/>
    <n v="2.77"/>
    <x v="2"/>
    <x v="534"/>
    <n v="13.85"/>
    <n v="32"/>
    <x v="0"/>
    <x v="1"/>
    <x v="1"/>
  </r>
  <r>
    <s v="S1809"/>
    <s v="C1037"/>
    <x v="5"/>
    <x v="3"/>
    <n v="5.2"/>
    <x v="3"/>
    <x v="535"/>
    <n v="10.4"/>
    <n v="62"/>
    <x v="2"/>
    <x v="1"/>
    <x v="5"/>
  </r>
  <r>
    <s v="S1810"/>
    <s v="C1055"/>
    <x v="3"/>
    <x v="4"/>
    <n v="3.72"/>
    <x v="3"/>
    <x v="536"/>
    <n v="11.16"/>
    <n v="52"/>
    <x v="3"/>
    <x v="1"/>
    <x v="3"/>
  </r>
  <r>
    <s v="S1812"/>
    <s v="C1378"/>
    <x v="0"/>
    <x v="3"/>
    <n v="3.96"/>
    <x v="1"/>
    <x v="537"/>
    <n v="7.92"/>
    <n v="33"/>
    <x v="0"/>
    <x v="1"/>
    <x v="0"/>
  </r>
  <r>
    <s v="S1814"/>
    <s v="C1182"/>
    <x v="1"/>
    <x v="3"/>
    <n v="5.54"/>
    <x v="0"/>
    <x v="538"/>
    <n v="11.08"/>
    <n v="58"/>
    <x v="3"/>
    <x v="0"/>
    <x v="1"/>
  </r>
  <r>
    <s v="S1815"/>
    <s v="C1000"/>
    <x v="5"/>
    <x v="3"/>
    <n v="3.29"/>
    <x v="3"/>
    <x v="539"/>
    <n v="6.58"/>
    <n v="58"/>
    <x v="3"/>
    <x v="1"/>
    <x v="5"/>
  </r>
  <r>
    <s v="S1816"/>
    <s v="C1620"/>
    <x v="2"/>
    <x v="0"/>
    <n v="4.78"/>
    <x v="2"/>
    <x v="540"/>
    <n v="23.9"/>
    <n v="61"/>
    <x v="3"/>
    <x v="1"/>
    <x v="2"/>
  </r>
  <r>
    <s v="S1817"/>
    <s v="C1325"/>
    <x v="5"/>
    <x v="2"/>
    <n v="4.6100000000000003"/>
    <x v="0"/>
    <x v="541"/>
    <n v="4.6100000000000003"/>
    <n v="62"/>
    <x v="2"/>
    <x v="1"/>
    <x v="5"/>
  </r>
  <r>
    <s v="S1818"/>
    <s v="C1493"/>
    <x v="2"/>
    <x v="1"/>
    <n v="2.54"/>
    <x v="0"/>
    <x v="542"/>
    <n v="10.16"/>
    <n v="44"/>
    <x v="4"/>
    <x v="1"/>
    <x v="2"/>
  </r>
  <r>
    <s v="S1819"/>
    <s v="C1436"/>
    <x v="4"/>
    <x v="2"/>
    <n v="5.22"/>
    <x v="2"/>
    <x v="543"/>
    <n v="5.22"/>
    <n v="49"/>
    <x v="4"/>
    <x v="0"/>
    <x v="4"/>
  </r>
  <r>
    <s v="S1821"/>
    <s v="C1161"/>
    <x v="2"/>
    <x v="4"/>
    <n v="3.57"/>
    <x v="1"/>
    <x v="544"/>
    <n v="10.71"/>
    <n v="25"/>
    <x v="1"/>
    <x v="0"/>
    <x v="2"/>
  </r>
  <r>
    <s v="S1822"/>
    <s v="C1166"/>
    <x v="4"/>
    <x v="0"/>
    <n v="2.64"/>
    <x v="1"/>
    <x v="545"/>
    <n v="13.2"/>
    <n v="39"/>
    <x v="0"/>
    <x v="1"/>
    <x v="4"/>
  </r>
  <r>
    <s v="S1823"/>
    <s v="C1172"/>
    <x v="3"/>
    <x v="4"/>
    <n v="4.3899999999999997"/>
    <x v="3"/>
    <x v="546"/>
    <n v="13.17"/>
    <n v="18"/>
    <x v="1"/>
    <x v="1"/>
    <x v="3"/>
  </r>
  <r>
    <s v="S1824"/>
    <s v="C1464"/>
    <x v="0"/>
    <x v="3"/>
    <n v="3.02"/>
    <x v="3"/>
    <x v="547"/>
    <n v="6.04"/>
    <n v="55"/>
    <x v="3"/>
    <x v="0"/>
    <x v="0"/>
  </r>
  <r>
    <s v="S1827"/>
    <s v="C1175"/>
    <x v="1"/>
    <x v="4"/>
    <n v="2.68"/>
    <x v="1"/>
    <x v="548"/>
    <n v="8.0400000000000009"/>
    <n v="34"/>
    <x v="0"/>
    <x v="1"/>
    <x v="1"/>
  </r>
  <r>
    <s v="S1830"/>
    <s v="C1615"/>
    <x v="5"/>
    <x v="1"/>
    <n v="4.0599999999999996"/>
    <x v="2"/>
    <x v="549"/>
    <n v="16.239999999999998"/>
    <n v="58"/>
    <x v="3"/>
    <x v="0"/>
    <x v="5"/>
  </r>
  <r>
    <s v="S1831"/>
    <s v="C1502"/>
    <x v="1"/>
    <x v="3"/>
    <n v="4.58"/>
    <x v="0"/>
    <x v="550"/>
    <n v="9.16"/>
    <n v="20"/>
    <x v="1"/>
    <x v="0"/>
    <x v="1"/>
  </r>
  <r>
    <s v="S1832"/>
    <s v="C1624"/>
    <x v="3"/>
    <x v="2"/>
    <n v="4.2699999999999996"/>
    <x v="2"/>
    <x v="551"/>
    <n v="4.2699999999999996"/>
    <n v="27"/>
    <x v="1"/>
    <x v="1"/>
    <x v="3"/>
  </r>
  <r>
    <s v="S1834"/>
    <s v="C1182"/>
    <x v="1"/>
    <x v="4"/>
    <n v="3.51"/>
    <x v="0"/>
    <x v="552"/>
    <n v="10.53"/>
    <n v="58"/>
    <x v="3"/>
    <x v="0"/>
    <x v="1"/>
  </r>
  <r>
    <s v="S1835"/>
    <s v="C1409"/>
    <x v="5"/>
    <x v="0"/>
    <n v="3.88"/>
    <x v="3"/>
    <x v="553"/>
    <n v="19.399999999999999"/>
    <n v="57"/>
    <x v="3"/>
    <x v="1"/>
    <x v="5"/>
  </r>
  <r>
    <s v="S1836"/>
    <s v="C1235"/>
    <x v="1"/>
    <x v="2"/>
    <n v="2.96"/>
    <x v="1"/>
    <x v="554"/>
    <n v="2.96"/>
    <n v="32"/>
    <x v="0"/>
    <x v="1"/>
    <x v="1"/>
  </r>
  <r>
    <s v="S1838"/>
    <s v="C1616"/>
    <x v="0"/>
    <x v="4"/>
    <n v="4.5"/>
    <x v="3"/>
    <x v="555"/>
    <n v="13.5"/>
    <n v="57"/>
    <x v="3"/>
    <x v="1"/>
    <x v="0"/>
  </r>
  <r>
    <s v="S1839"/>
    <s v="C1418"/>
    <x v="1"/>
    <x v="1"/>
    <n v="2.67"/>
    <x v="1"/>
    <x v="556"/>
    <n v="10.68"/>
    <n v="26"/>
    <x v="1"/>
    <x v="0"/>
    <x v="1"/>
  </r>
  <r>
    <s v="S1840"/>
    <s v="C1242"/>
    <x v="3"/>
    <x v="0"/>
    <n v="3.9"/>
    <x v="3"/>
    <x v="557"/>
    <n v="19.5"/>
    <n v="55"/>
    <x v="3"/>
    <x v="0"/>
    <x v="3"/>
  </r>
  <r>
    <s v="S1841"/>
    <s v="C1161"/>
    <x v="2"/>
    <x v="0"/>
    <n v="2.8"/>
    <x v="2"/>
    <x v="558"/>
    <n v="14"/>
    <n v="25"/>
    <x v="1"/>
    <x v="0"/>
    <x v="2"/>
  </r>
  <r>
    <s v="S1843"/>
    <s v="C1595"/>
    <x v="1"/>
    <x v="2"/>
    <n v="5.21"/>
    <x v="2"/>
    <x v="559"/>
    <n v="5.21"/>
    <n v="31"/>
    <x v="0"/>
    <x v="1"/>
    <x v="1"/>
  </r>
  <r>
    <s v="S1844"/>
    <s v="C1367"/>
    <x v="0"/>
    <x v="4"/>
    <n v="2.96"/>
    <x v="3"/>
    <x v="560"/>
    <n v="8.879999999999999"/>
    <n v="44"/>
    <x v="4"/>
    <x v="1"/>
    <x v="0"/>
  </r>
  <r>
    <s v="S1845"/>
    <s v="C1597"/>
    <x v="5"/>
    <x v="0"/>
    <n v="2.97"/>
    <x v="1"/>
    <x v="561"/>
    <n v="14.85"/>
    <n v="55"/>
    <x v="3"/>
    <x v="1"/>
    <x v="5"/>
  </r>
  <r>
    <s v="S1846"/>
    <s v="C1511"/>
    <x v="3"/>
    <x v="3"/>
    <n v="4.46"/>
    <x v="2"/>
    <x v="562"/>
    <n v="8.92"/>
    <n v="19"/>
    <x v="1"/>
    <x v="0"/>
    <x v="3"/>
  </r>
  <r>
    <s v="S1848"/>
    <s v="C1290"/>
    <x v="3"/>
    <x v="0"/>
    <n v="4.78"/>
    <x v="1"/>
    <x v="563"/>
    <n v="23.9"/>
    <n v="30"/>
    <x v="0"/>
    <x v="0"/>
    <x v="3"/>
  </r>
  <r>
    <s v="S1849"/>
    <s v="C1051"/>
    <x v="2"/>
    <x v="2"/>
    <n v="3.19"/>
    <x v="2"/>
    <x v="564"/>
    <n v="3.19"/>
    <n v="34"/>
    <x v="0"/>
    <x v="1"/>
    <x v="2"/>
  </r>
  <r>
    <s v="S1850"/>
    <s v="C1051"/>
    <x v="2"/>
    <x v="0"/>
    <n v="4.66"/>
    <x v="3"/>
    <x v="565"/>
    <n v="23.3"/>
    <n v="34"/>
    <x v="0"/>
    <x v="1"/>
    <x v="2"/>
  </r>
  <r>
    <s v="S1854"/>
    <s v="C1374"/>
    <x v="2"/>
    <x v="0"/>
    <n v="5.22"/>
    <x v="2"/>
    <x v="566"/>
    <n v="26.1"/>
    <n v="31"/>
    <x v="0"/>
    <x v="1"/>
    <x v="2"/>
  </r>
  <r>
    <s v="S1855"/>
    <s v="C1141"/>
    <x v="1"/>
    <x v="1"/>
    <n v="3.63"/>
    <x v="0"/>
    <x v="567"/>
    <n v="14.52"/>
    <n v="23"/>
    <x v="1"/>
    <x v="1"/>
    <x v="1"/>
  </r>
  <r>
    <s v="S1856"/>
    <s v="C1637"/>
    <x v="3"/>
    <x v="2"/>
    <n v="5.73"/>
    <x v="3"/>
    <x v="568"/>
    <n v="5.73"/>
    <n v="62"/>
    <x v="2"/>
    <x v="1"/>
    <x v="3"/>
  </r>
  <r>
    <s v="S1857"/>
    <s v="C1278"/>
    <x v="4"/>
    <x v="4"/>
    <n v="2.81"/>
    <x v="2"/>
    <x v="569"/>
    <n v="8.43"/>
    <n v="64"/>
    <x v="2"/>
    <x v="1"/>
    <x v="4"/>
  </r>
  <r>
    <s v="S1858"/>
    <s v="C1473"/>
    <x v="0"/>
    <x v="3"/>
    <n v="4.8499999999999996"/>
    <x v="3"/>
    <x v="570"/>
    <n v="9.6999999999999993"/>
    <n v="40"/>
    <x v="4"/>
    <x v="0"/>
    <x v="0"/>
  </r>
  <r>
    <s v="S1859"/>
    <s v="C1289"/>
    <x v="2"/>
    <x v="3"/>
    <n v="3.98"/>
    <x v="0"/>
    <x v="571"/>
    <n v="7.96"/>
    <n v="33"/>
    <x v="0"/>
    <x v="0"/>
    <x v="2"/>
  </r>
  <r>
    <s v="S1860"/>
    <s v="C1047"/>
    <x v="3"/>
    <x v="4"/>
    <n v="3.72"/>
    <x v="0"/>
    <x v="572"/>
    <n v="11.16"/>
    <n v="24"/>
    <x v="1"/>
    <x v="1"/>
    <x v="3"/>
  </r>
  <r>
    <s v="S1861"/>
    <s v="C1606"/>
    <x v="5"/>
    <x v="4"/>
    <n v="3.62"/>
    <x v="3"/>
    <x v="573"/>
    <n v="10.86"/>
    <n v="50"/>
    <x v="4"/>
    <x v="1"/>
    <x v="5"/>
  </r>
  <r>
    <s v="S1863"/>
    <s v="C1652"/>
    <x v="2"/>
    <x v="4"/>
    <n v="2.58"/>
    <x v="3"/>
    <x v="574"/>
    <n v="7.74"/>
    <n v="47"/>
    <x v="4"/>
    <x v="1"/>
    <x v="2"/>
  </r>
  <r>
    <s v="S1865"/>
    <s v="C1443"/>
    <x v="2"/>
    <x v="0"/>
    <n v="5.96"/>
    <x v="1"/>
    <x v="575"/>
    <n v="29.8"/>
    <n v="20"/>
    <x v="1"/>
    <x v="1"/>
    <x v="2"/>
  </r>
  <r>
    <s v="S1866"/>
    <s v="C1154"/>
    <x v="3"/>
    <x v="0"/>
    <n v="4.66"/>
    <x v="0"/>
    <x v="576"/>
    <n v="23.3"/>
    <n v="47"/>
    <x v="4"/>
    <x v="1"/>
    <x v="3"/>
  </r>
  <r>
    <s v="S1867"/>
    <s v="C1141"/>
    <x v="1"/>
    <x v="1"/>
    <n v="5.97"/>
    <x v="3"/>
    <x v="577"/>
    <n v="23.88"/>
    <n v="23"/>
    <x v="1"/>
    <x v="1"/>
    <x v="1"/>
  </r>
  <r>
    <s v="S1868"/>
    <s v="C1516"/>
    <x v="4"/>
    <x v="0"/>
    <n v="4.05"/>
    <x v="1"/>
    <x v="578"/>
    <n v="20.25"/>
    <n v="35"/>
    <x v="0"/>
    <x v="1"/>
    <x v="4"/>
  </r>
  <r>
    <s v="S1869"/>
    <s v="C1236"/>
    <x v="4"/>
    <x v="2"/>
    <n v="3.01"/>
    <x v="2"/>
    <x v="579"/>
    <n v="3.01"/>
    <n v="22"/>
    <x v="1"/>
    <x v="1"/>
    <x v="4"/>
  </r>
  <r>
    <s v="S1871"/>
    <s v="C1112"/>
    <x v="3"/>
    <x v="4"/>
    <n v="5.36"/>
    <x v="2"/>
    <x v="580"/>
    <n v="16.079999999999998"/>
    <n v="22"/>
    <x v="1"/>
    <x v="1"/>
    <x v="3"/>
  </r>
  <r>
    <s v="S1872"/>
    <s v="C1018"/>
    <x v="0"/>
    <x v="1"/>
    <n v="3.2"/>
    <x v="3"/>
    <x v="581"/>
    <n v="12.8"/>
    <n v="23"/>
    <x v="1"/>
    <x v="0"/>
    <x v="0"/>
  </r>
  <r>
    <s v="S1874"/>
    <s v="C1626"/>
    <x v="4"/>
    <x v="0"/>
    <n v="5.15"/>
    <x v="3"/>
    <x v="582"/>
    <n v="25.75"/>
    <n v="20"/>
    <x v="1"/>
    <x v="0"/>
    <x v="4"/>
  </r>
  <r>
    <s v="S1878"/>
    <s v="C1214"/>
    <x v="2"/>
    <x v="4"/>
    <n v="5.82"/>
    <x v="3"/>
    <x v="583"/>
    <n v="17.46"/>
    <n v="28"/>
    <x v="1"/>
    <x v="1"/>
    <x v="2"/>
  </r>
  <r>
    <s v="S1879"/>
    <s v="C1290"/>
    <x v="3"/>
    <x v="1"/>
    <n v="5.74"/>
    <x v="1"/>
    <x v="584"/>
    <n v="22.96"/>
    <n v="30"/>
    <x v="0"/>
    <x v="0"/>
    <x v="3"/>
  </r>
  <r>
    <s v="S1880"/>
    <s v="C1341"/>
    <x v="2"/>
    <x v="2"/>
    <n v="5.54"/>
    <x v="2"/>
    <x v="585"/>
    <n v="5.54"/>
    <n v="38"/>
    <x v="0"/>
    <x v="0"/>
    <x v="2"/>
  </r>
  <r>
    <s v="S1881"/>
    <s v="C1302"/>
    <x v="5"/>
    <x v="1"/>
    <n v="5.37"/>
    <x v="2"/>
    <x v="586"/>
    <n v="21.48"/>
    <n v="53"/>
    <x v="3"/>
    <x v="0"/>
    <x v="5"/>
  </r>
  <r>
    <s v="S1882"/>
    <s v="C1361"/>
    <x v="3"/>
    <x v="4"/>
    <n v="2.5499999999999998"/>
    <x v="3"/>
    <x v="587"/>
    <n v="7.6499999999999986"/>
    <n v="33"/>
    <x v="0"/>
    <x v="1"/>
    <x v="3"/>
  </r>
  <r>
    <s v="S1883"/>
    <s v="C1426"/>
    <x v="1"/>
    <x v="0"/>
    <n v="4.93"/>
    <x v="2"/>
    <x v="588"/>
    <n v="24.65"/>
    <n v="36"/>
    <x v="0"/>
    <x v="0"/>
    <x v="1"/>
  </r>
  <r>
    <s v="S1885"/>
    <s v="C1576"/>
    <x v="5"/>
    <x v="2"/>
    <n v="4.08"/>
    <x v="0"/>
    <x v="589"/>
    <n v="4.08"/>
    <n v="62"/>
    <x v="2"/>
    <x v="0"/>
    <x v="5"/>
  </r>
  <r>
    <s v="S1886"/>
    <s v="C1260"/>
    <x v="0"/>
    <x v="0"/>
    <n v="2.58"/>
    <x v="1"/>
    <x v="590"/>
    <n v="12.9"/>
    <n v="52"/>
    <x v="3"/>
    <x v="1"/>
    <x v="0"/>
  </r>
  <r>
    <s v="S1888"/>
    <s v="C1403"/>
    <x v="0"/>
    <x v="0"/>
    <n v="4.38"/>
    <x v="3"/>
    <x v="591"/>
    <n v="21.9"/>
    <n v="36"/>
    <x v="0"/>
    <x v="1"/>
    <x v="0"/>
  </r>
  <r>
    <s v="S1890"/>
    <s v="C1269"/>
    <x v="3"/>
    <x v="1"/>
    <n v="4.33"/>
    <x v="0"/>
    <x v="592"/>
    <n v="17.32"/>
    <n v="30"/>
    <x v="0"/>
    <x v="1"/>
    <x v="3"/>
  </r>
  <r>
    <s v="S1891"/>
    <s v="C1470"/>
    <x v="2"/>
    <x v="1"/>
    <n v="3.41"/>
    <x v="2"/>
    <x v="593"/>
    <n v="13.64"/>
    <n v="37"/>
    <x v="0"/>
    <x v="1"/>
    <x v="2"/>
  </r>
  <r>
    <s v="S1892"/>
    <s v="C1384"/>
    <x v="0"/>
    <x v="2"/>
    <n v="4.1900000000000004"/>
    <x v="3"/>
    <x v="594"/>
    <n v="4.1900000000000004"/>
    <n v="37"/>
    <x v="0"/>
    <x v="0"/>
    <x v="0"/>
  </r>
  <r>
    <s v="S1893"/>
    <s v="C1571"/>
    <x v="3"/>
    <x v="4"/>
    <n v="5.05"/>
    <x v="3"/>
    <x v="595"/>
    <n v="15.15"/>
    <n v="37"/>
    <x v="0"/>
    <x v="1"/>
    <x v="3"/>
  </r>
  <r>
    <s v="S1894"/>
    <s v="C1293"/>
    <x v="5"/>
    <x v="3"/>
    <n v="2.99"/>
    <x v="1"/>
    <x v="596"/>
    <n v="5.98"/>
    <n v="46"/>
    <x v="4"/>
    <x v="1"/>
    <x v="5"/>
  </r>
  <r>
    <s v="S1896"/>
    <s v="C1189"/>
    <x v="1"/>
    <x v="0"/>
    <n v="2.56"/>
    <x v="1"/>
    <x v="597"/>
    <n v="12.8"/>
    <n v="52"/>
    <x v="3"/>
    <x v="0"/>
    <x v="1"/>
  </r>
  <r>
    <s v="S1897"/>
    <s v="C1031"/>
    <x v="3"/>
    <x v="2"/>
    <n v="4.54"/>
    <x v="1"/>
    <x v="598"/>
    <n v="4.54"/>
    <n v="32"/>
    <x v="0"/>
    <x v="1"/>
    <x v="3"/>
  </r>
  <r>
    <s v="S1898"/>
    <s v="C1481"/>
    <x v="2"/>
    <x v="2"/>
    <n v="4.82"/>
    <x v="2"/>
    <x v="599"/>
    <n v="4.82"/>
    <n v="44"/>
    <x v="4"/>
    <x v="1"/>
    <x v="2"/>
  </r>
  <r>
    <s v="S1899"/>
    <s v="C1445"/>
    <x v="2"/>
    <x v="3"/>
    <n v="2.65"/>
    <x v="1"/>
    <x v="600"/>
    <n v="5.3"/>
    <n v="39"/>
    <x v="0"/>
    <x v="1"/>
    <x v="2"/>
  </r>
  <r>
    <s v="S1900"/>
    <s v="C1317"/>
    <x v="1"/>
    <x v="0"/>
    <n v="3.1"/>
    <x v="2"/>
    <x v="601"/>
    <n v="15.5"/>
    <n v="28"/>
    <x v="1"/>
    <x v="1"/>
    <x v="1"/>
  </r>
  <r>
    <s v="S1903"/>
    <s v="C1332"/>
    <x v="1"/>
    <x v="2"/>
    <n v="4.66"/>
    <x v="1"/>
    <x v="602"/>
    <n v="4.66"/>
    <n v="30"/>
    <x v="0"/>
    <x v="0"/>
    <x v="1"/>
  </r>
  <r>
    <s v="S1906"/>
    <s v="C1161"/>
    <x v="2"/>
    <x v="1"/>
    <n v="2.5299999999999998"/>
    <x v="3"/>
    <x v="603"/>
    <n v="10.119999999999999"/>
    <n v="25"/>
    <x v="1"/>
    <x v="0"/>
    <x v="2"/>
  </r>
  <r>
    <s v="S1907"/>
    <s v="C1019"/>
    <x v="3"/>
    <x v="2"/>
    <n v="3.86"/>
    <x v="1"/>
    <x v="604"/>
    <n v="3.86"/>
    <n v="31"/>
    <x v="0"/>
    <x v="0"/>
    <x v="3"/>
  </r>
  <r>
    <s v="S1908"/>
    <s v="C1663"/>
    <x v="4"/>
    <x v="3"/>
    <n v="3.45"/>
    <x v="1"/>
    <x v="605"/>
    <n v="6.9"/>
    <n v="56"/>
    <x v="3"/>
    <x v="1"/>
    <x v="4"/>
  </r>
  <r>
    <s v="S1909"/>
    <s v="C1241"/>
    <x v="2"/>
    <x v="0"/>
    <n v="5.48"/>
    <x v="2"/>
    <x v="606"/>
    <n v="27.4"/>
    <n v="32"/>
    <x v="0"/>
    <x v="0"/>
    <x v="2"/>
  </r>
  <r>
    <s v="S1910"/>
    <s v="C1608"/>
    <x v="0"/>
    <x v="1"/>
    <n v="4.8099999999999996"/>
    <x v="3"/>
    <x v="607"/>
    <n v="19.239999999999998"/>
    <n v="65"/>
    <x v="2"/>
    <x v="1"/>
    <x v="0"/>
  </r>
  <r>
    <s v="S1912"/>
    <s v="C1613"/>
    <x v="1"/>
    <x v="3"/>
    <n v="2.57"/>
    <x v="0"/>
    <x v="608"/>
    <n v="5.14"/>
    <n v="50"/>
    <x v="4"/>
    <x v="0"/>
    <x v="1"/>
  </r>
  <r>
    <s v="S1913"/>
    <s v="C1408"/>
    <x v="0"/>
    <x v="2"/>
    <n v="5.54"/>
    <x v="0"/>
    <x v="609"/>
    <n v="5.54"/>
    <n v="37"/>
    <x v="0"/>
    <x v="1"/>
    <x v="0"/>
  </r>
  <r>
    <s v="S1914"/>
    <s v="C1603"/>
    <x v="1"/>
    <x v="1"/>
    <n v="4.7699999999999996"/>
    <x v="3"/>
    <x v="610"/>
    <n v="19.079999999999998"/>
    <n v="46"/>
    <x v="4"/>
    <x v="1"/>
    <x v="1"/>
  </r>
  <r>
    <s v="S1915"/>
    <s v="C1600"/>
    <x v="4"/>
    <x v="4"/>
    <n v="3.31"/>
    <x v="1"/>
    <x v="611"/>
    <n v="9.93"/>
    <n v="38"/>
    <x v="0"/>
    <x v="0"/>
    <x v="4"/>
  </r>
  <r>
    <s v="S1917"/>
    <s v="C1401"/>
    <x v="5"/>
    <x v="2"/>
    <n v="5.92"/>
    <x v="2"/>
    <x v="612"/>
    <n v="5.92"/>
    <n v="33"/>
    <x v="0"/>
    <x v="0"/>
    <x v="5"/>
  </r>
  <r>
    <s v="S1918"/>
    <s v="C1069"/>
    <x v="3"/>
    <x v="2"/>
    <n v="2.85"/>
    <x v="0"/>
    <x v="613"/>
    <n v="2.85"/>
    <n v="60"/>
    <x v="3"/>
    <x v="1"/>
    <x v="3"/>
  </r>
  <r>
    <s v="S1919"/>
    <s v="C1216"/>
    <x v="0"/>
    <x v="2"/>
    <n v="3.6"/>
    <x v="3"/>
    <x v="614"/>
    <n v="3.6"/>
    <n v="51"/>
    <x v="3"/>
    <x v="1"/>
    <x v="0"/>
  </r>
  <r>
    <s v="S1921"/>
    <s v="C1077"/>
    <x v="1"/>
    <x v="4"/>
    <n v="4.3600000000000003"/>
    <x v="1"/>
    <x v="615"/>
    <n v="13.08"/>
    <n v="47"/>
    <x v="4"/>
    <x v="0"/>
    <x v="1"/>
  </r>
  <r>
    <s v="S1922"/>
    <s v="C1068"/>
    <x v="1"/>
    <x v="0"/>
    <n v="3.15"/>
    <x v="2"/>
    <x v="616"/>
    <n v="15.75"/>
    <n v="20"/>
    <x v="1"/>
    <x v="1"/>
    <x v="1"/>
  </r>
  <r>
    <s v="S1923"/>
    <s v="C1536"/>
    <x v="2"/>
    <x v="2"/>
    <n v="4.25"/>
    <x v="2"/>
    <x v="617"/>
    <n v="4.25"/>
    <n v="40"/>
    <x v="4"/>
    <x v="0"/>
    <x v="2"/>
  </r>
  <r>
    <s v="S1924"/>
    <s v="C1389"/>
    <x v="2"/>
    <x v="0"/>
    <n v="4.0999999999999996"/>
    <x v="3"/>
    <x v="618"/>
    <n v="20.5"/>
    <n v="47"/>
    <x v="4"/>
    <x v="1"/>
    <x v="2"/>
  </r>
  <r>
    <s v="S1925"/>
    <s v="C1663"/>
    <x v="4"/>
    <x v="3"/>
    <n v="5.74"/>
    <x v="2"/>
    <x v="619"/>
    <n v="11.48"/>
    <n v="56"/>
    <x v="3"/>
    <x v="1"/>
    <x v="4"/>
  </r>
  <r>
    <s v="S1926"/>
    <s v="C1535"/>
    <x v="5"/>
    <x v="4"/>
    <n v="2.58"/>
    <x v="3"/>
    <x v="620"/>
    <n v="7.74"/>
    <n v="45"/>
    <x v="4"/>
    <x v="1"/>
    <x v="5"/>
  </r>
  <r>
    <s v="S1930"/>
    <s v="C1061"/>
    <x v="1"/>
    <x v="1"/>
    <n v="3.88"/>
    <x v="1"/>
    <x v="621"/>
    <n v="15.52"/>
    <n v="58"/>
    <x v="3"/>
    <x v="1"/>
    <x v="1"/>
  </r>
  <r>
    <s v="S1931"/>
    <s v="C1021"/>
    <x v="2"/>
    <x v="1"/>
    <n v="3.05"/>
    <x v="2"/>
    <x v="622"/>
    <n v="12.2"/>
    <n v="50"/>
    <x v="4"/>
    <x v="1"/>
    <x v="2"/>
  </r>
  <r>
    <s v="S1932"/>
    <s v="C1345"/>
    <x v="4"/>
    <x v="4"/>
    <n v="3.71"/>
    <x v="0"/>
    <x v="623"/>
    <n v="11.13"/>
    <n v="48"/>
    <x v="4"/>
    <x v="0"/>
    <x v="4"/>
  </r>
  <r>
    <s v="S1935"/>
    <s v="C1512"/>
    <x v="3"/>
    <x v="2"/>
    <n v="3.33"/>
    <x v="2"/>
    <x v="624"/>
    <n v="3.33"/>
    <n v="60"/>
    <x v="3"/>
    <x v="1"/>
    <x v="3"/>
  </r>
  <r>
    <s v="S1936"/>
    <s v="C1461"/>
    <x v="1"/>
    <x v="0"/>
    <n v="5.92"/>
    <x v="0"/>
    <x v="625"/>
    <n v="29.6"/>
    <n v="52"/>
    <x v="3"/>
    <x v="0"/>
    <x v="1"/>
  </r>
  <r>
    <s v="S1937"/>
    <s v="C1618"/>
    <x v="2"/>
    <x v="2"/>
    <n v="4.25"/>
    <x v="3"/>
    <x v="626"/>
    <n v="4.25"/>
    <n v="23"/>
    <x v="1"/>
    <x v="1"/>
    <x v="2"/>
  </r>
  <r>
    <s v="S1939"/>
    <s v="C1498"/>
    <x v="3"/>
    <x v="2"/>
    <n v="4.6900000000000004"/>
    <x v="0"/>
    <x v="627"/>
    <n v="4.6900000000000004"/>
    <n v="28"/>
    <x v="1"/>
    <x v="0"/>
    <x v="3"/>
  </r>
  <r>
    <s v="S1940"/>
    <s v="C1232"/>
    <x v="2"/>
    <x v="0"/>
    <n v="5.58"/>
    <x v="1"/>
    <x v="628"/>
    <n v="27.9"/>
    <n v="46"/>
    <x v="4"/>
    <x v="0"/>
    <x v="2"/>
  </r>
  <r>
    <s v="S1942"/>
    <s v="C1053"/>
    <x v="1"/>
    <x v="2"/>
    <n v="5.35"/>
    <x v="1"/>
    <x v="629"/>
    <n v="5.35"/>
    <n v="64"/>
    <x v="2"/>
    <x v="0"/>
    <x v="1"/>
  </r>
  <r>
    <s v="S1944"/>
    <s v="C1243"/>
    <x v="4"/>
    <x v="0"/>
    <n v="4.4400000000000004"/>
    <x v="2"/>
    <x v="630"/>
    <n v="22.2"/>
    <n v="32"/>
    <x v="0"/>
    <x v="1"/>
    <x v="4"/>
  </r>
  <r>
    <s v="S1945"/>
    <s v="C1347"/>
    <x v="1"/>
    <x v="2"/>
    <n v="3.48"/>
    <x v="0"/>
    <x v="631"/>
    <n v="3.48"/>
    <n v="51"/>
    <x v="3"/>
    <x v="1"/>
    <x v="1"/>
  </r>
  <r>
    <s v="S1946"/>
    <s v="C1289"/>
    <x v="2"/>
    <x v="4"/>
    <n v="3.03"/>
    <x v="2"/>
    <x v="632"/>
    <n v="9.09"/>
    <n v="33"/>
    <x v="0"/>
    <x v="0"/>
    <x v="2"/>
  </r>
  <r>
    <s v="S1949"/>
    <s v="C1661"/>
    <x v="0"/>
    <x v="2"/>
    <n v="2.81"/>
    <x v="0"/>
    <x v="633"/>
    <n v="2.81"/>
    <n v="51"/>
    <x v="3"/>
    <x v="0"/>
    <x v="0"/>
  </r>
  <r>
    <s v="S1950"/>
    <s v="C1658"/>
    <x v="4"/>
    <x v="4"/>
    <n v="3.84"/>
    <x v="3"/>
    <x v="634"/>
    <n v="11.52"/>
    <n v="26"/>
    <x v="1"/>
    <x v="0"/>
    <x v="4"/>
  </r>
  <r>
    <s v="S1951"/>
    <s v="C1133"/>
    <x v="3"/>
    <x v="1"/>
    <n v="5.86"/>
    <x v="1"/>
    <x v="635"/>
    <n v="23.44"/>
    <n v="45"/>
    <x v="4"/>
    <x v="1"/>
    <x v="3"/>
  </r>
  <r>
    <s v="S1952"/>
    <s v="C1127"/>
    <x v="5"/>
    <x v="1"/>
    <n v="4.6399999999999997"/>
    <x v="3"/>
    <x v="636"/>
    <n v="18.559999999999999"/>
    <n v="65"/>
    <x v="2"/>
    <x v="0"/>
    <x v="5"/>
  </r>
  <r>
    <s v="S1953"/>
    <s v="C1413"/>
    <x v="3"/>
    <x v="1"/>
    <n v="4.6900000000000004"/>
    <x v="3"/>
    <x v="637"/>
    <n v="18.760000000000002"/>
    <n v="60"/>
    <x v="3"/>
    <x v="1"/>
    <x v="3"/>
  </r>
  <r>
    <s v="S1955"/>
    <s v="C1656"/>
    <x v="2"/>
    <x v="1"/>
    <n v="3.34"/>
    <x v="3"/>
    <x v="638"/>
    <n v="13.36"/>
    <n v="25"/>
    <x v="1"/>
    <x v="0"/>
    <x v="2"/>
  </r>
  <r>
    <s v="S1956"/>
    <s v="C1144"/>
    <x v="3"/>
    <x v="3"/>
    <n v="3.03"/>
    <x v="1"/>
    <x v="639"/>
    <n v="6.06"/>
    <n v="27"/>
    <x v="1"/>
    <x v="1"/>
    <x v="3"/>
  </r>
  <r>
    <s v="S1957"/>
    <s v="C1347"/>
    <x v="1"/>
    <x v="0"/>
    <n v="5.9"/>
    <x v="2"/>
    <x v="640"/>
    <n v="29.5"/>
    <n v="51"/>
    <x v="3"/>
    <x v="1"/>
    <x v="1"/>
  </r>
  <r>
    <s v="S1958"/>
    <s v="C1106"/>
    <x v="3"/>
    <x v="3"/>
    <n v="5.68"/>
    <x v="3"/>
    <x v="641"/>
    <n v="11.36"/>
    <n v="21"/>
    <x v="1"/>
    <x v="0"/>
    <x v="3"/>
  </r>
  <r>
    <s v="S1959"/>
    <s v="C1503"/>
    <x v="2"/>
    <x v="3"/>
    <n v="3.65"/>
    <x v="3"/>
    <x v="642"/>
    <n v="7.3"/>
    <n v="48"/>
    <x v="4"/>
    <x v="1"/>
    <x v="2"/>
  </r>
  <r>
    <s v="S1960"/>
    <s v="C1094"/>
    <x v="4"/>
    <x v="1"/>
    <n v="4.4000000000000004"/>
    <x v="0"/>
    <x v="643"/>
    <n v="17.600000000000001"/>
    <n v="64"/>
    <x v="2"/>
    <x v="0"/>
    <x v="4"/>
  </r>
  <r>
    <s v="S1961"/>
    <s v="C1126"/>
    <x v="3"/>
    <x v="0"/>
    <n v="3.22"/>
    <x v="0"/>
    <x v="644"/>
    <n v="16.100000000000001"/>
    <n v="33"/>
    <x v="0"/>
    <x v="1"/>
    <x v="3"/>
  </r>
  <r>
    <s v="S1963"/>
    <s v="C1428"/>
    <x v="5"/>
    <x v="3"/>
    <n v="4.3899999999999997"/>
    <x v="2"/>
    <x v="645"/>
    <n v="8.7799999999999994"/>
    <n v="31"/>
    <x v="0"/>
    <x v="0"/>
    <x v="5"/>
  </r>
  <r>
    <s v="S1964"/>
    <s v="C1570"/>
    <x v="2"/>
    <x v="4"/>
    <n v="5.3"/>
    <x v="0"/>
    <x v="646"/>
    <n v="15.9"/>
    <n v="50"/>
    <x v="4"/>
    <x v="1"/>
    <x v="2"/>
  </r>
  <r>
    <s v="S1966"/>
    <s v="C1399"/>
    <x v="4"/>
    <x v="2"/>
    <n v="3.58"/>
    <x v="1"/>
    <x v="647"/>
    <n v="3.58"/>
    <n v="40"/>
    <x v="4"/>
    <x v="0"/>
    <x v="4"/>
  </r>
  <r>
    <s v="S1967"/>
    <s v="C1473"/>
    <x v="0"/>
    <x v="0"/>
    <n v="4.97"/>
    <x v="0"/>
    <x v="648"/>
    <n v="24.85"/>
    <n v="40"/>
    <x v="4"/>
    <x v="0"/>
    <x v="0"/>
  </r>
  <r>
    <s v="S1969"/>
    <s v="C1363"/>
    <x v="1"/>
    <x v="3"/>
    <n v="2.97"/>
    <x v="2"/>
    <x v="649"/>
    <n v="5.94"/>
    <n v="56"/>
    <x v="3"/>
    <x v="0"/>
    <x v="1"/>
  </r>
  <r>
    <s v="S1971"/>
    <s v="C1503"/>
    <x v="2"/>
    <x v="2"/>
    <n v="5.92"/>
    <x v="1"/>
    <x v="650"/>
    <n v="5.92"/>
    <n v="48"/>
    <x v="4"/>
    <x v="1"/>
    <x v="2"/>
  </r>
  <r>
    <s v="S1972"/>
    <s v="C1626"/>
    <x v="4"/>
    <x v="2"/>
    <n v="3.01"/>
    <x v="2"/>
    <x v="651"/>
    <n v="3.01"/>
    <n v="20"/>
    <x v="1"/>
    <x v="0"/>
    <x v="4"/>
  </r>
  <r>
    <s v="S1973"/>
    <s v="C1334"/>
    <x v="0"/>
    <x v="0"/>
    <n v="5.77"/>
    <x v="0"/>
    <x v="652"/>
    <n v="28.85"/>
    <n v="31"/>
    <x v="0"/>
    <x v="1"/>
    <x v="0"/>
  </r>
  <r>
    <s v="S1974"/>
    <s v="C1436"/>
    <x v="4"/>
    <x v="0"/>
    <n v="5.71"/>
    <x v="2"/>
    <x v="653"/>
    <n v="28.55"/>
    <n v="49"/>
    <x v="4"/>
    <x v="0"/>
    <x v="4"/>
  </r>
  <r>
    <s v="S1976"/>
    <s v="C1213"/>
    <x v="4"/>
    <x v="0"/>
    <n v="4.45"/>
    <x v="1"/>
    <x v="654"/>
    <n v="22.25"/>
    <n v="53"/>
    <x v="3"/>
    <x v="1"/>
    <x v="4"/>
  </r>
  <r>
    <s v="S1979"/>
    <s v="C1655"/>
    <x v="5"/>
    <x v="4"/>
    <n v="3.61"/>
    <x v="1"/>
    <x v="655"/>
    <n v="10.83"/>
    <n v="33"/>
    <x v="0"/>
    <x v="0"/>
    <x v="5"/>
  </r>
  <r>
    <s v="S1980"/>
    <s v="C1099"/>
    <x v="0"/>
    <x v="3"/>
    <n v="5.58"/>
    <x v="1"/>
    <x v="656"/>
    <n v="11.16"/>
    <n v="35"/>
    <x v="0"/>
    <x v="0"/>
    <x v="0"/>
  </r>
  <r>
    <s v="S1981"/>
    <s v="C1262"/>
    <x v="1"/>
    <x v="4"/>
    <n v="5.04"/>
    <x v="2"/>
    <x v="657"/>
    <n v="15.12"/>
    <n v="64"/>
    <x v="2"/>
    <x v="0"/>
    <x v="1"/>
  </r>
  <r>
    <s v="S1982"/>
    <s v="C1268"/>
    <x v="2"/>
    <x v="3"/>
    <n v="5.18"/>
    <x v="3"/>
    <x v="658"/>
    <n v="10.36"/>
    <n v="44"/>
    <x v="4"/>
    <x v="1"/>
    <x v="2"/>
  </r>
  <r>
    <s v="S1983"/>
    <s v="C1115"/>
    <x v="2"/>
    <x v="1"/>
    <n v="5.58"/>
    <x v="0"/>
    <x v="659"/>
    <n v="22.32"/>
    <n v="63"/>
    <x v="2"/>
    <x v="0"/>
    <x v="2"/>
  </r>
  <r>
    <s v="S1984"/>
    <s v="C1320"/>
    <x v="4"/>
    <x v="0"/>
    <n v="3.95"/>
    <x v="1"/>
    <x v="660"/>
    <n v="19.75"/>
    <n v="42"/>
    <x v="4"/>
    <x v="1"/>
    <x v="4"/>
  </r>
  <r>
    <s v="S1985"/>
    <s v="C1367"/>
    <x v="0"/>
    <x v="3"/>
    <n v="3.94"/>
    <x v="1"/>
    <x v="661"/>
    <n v="7.88"/>
    <n v="44"/>
    <x v="4"/>
    <x v="1"/>
    <x v="0"/>
  </r>
  <r>
    <s v="S1986"/>
    <s v="C1041"/>
    <x v="1"/>
    <x v="3"/>
    <n v="4.05"/>
    <x v="3"/>
    <x v="662"/>
    <n v="8.1"/>
    <n v="27"/>
    <x v="1"/>
    <x v="0"/>
    <x v="1"/>
  </r>
  <r>
    <s v="S1988"/>
    <s v="C1472"/>
    <x v="0"/>
    <x v="3"/>
    <n v="5.63"/>
    <x v="1"/>
    <x v="663"/>
    <n v="11.26"/>
    <n v="20"/>
    <x v="1"/>
    <x v="1"/>
    <x v="0"/>
  </r>
  <r>
    <s v="S1989"/>
    <s v="C1228"/>
    <x v="4"/>
    <x v="0"/>
    <n v="5.77"/>
    <x v="3"/>
    <x v="664"/>
    <n v="28.85"/>
    <n v="59"/>
    <x v="3"/>
    <x v="1"/>
    <x v="4"/>
  </r>
  <r>
    <s v="S1992"/>
    <s v="C1180"/>
    <x v="5"/>
    <x v="2"/>
    <n v="2.87"/>
    <x v="3"/>
    <x v="665"/>
    <n v="2.87"/>
    <n v="58"/>
    <x v="3"/>
    <x v="1"/>
    <x v="5"/>
  </r>
  <r>
    <s v="S1994"/>
    <s v="C1089"/>
    <x v="4"/>
    <x v="0"/>
    <n v="5.17"/>
    <x v="0"/>
    <x v="666"/>
    <n v="25.85"/>
    <n v="22"/>
    <x v="1"/>
    <x v="0"/>
    <x v="4"/>
  </r>
  <r>
    <s v="S1995"/>
    <s v="C1666"/>
    <x v="5"/>
    <x v="2"/>
    <n v="4.6399999999999997"/>
    <x v="2"/>
    <x v="667"/>
    <n v="4.6399999999999997"/>
    <n v="57"/>
    <x v="3"/>
    <x v="0"/>
    <x v="5"/>
  </r>
  <r>
    <s v="S1996"/>
    <s v="C1561"/>
    <x v="2"/>
    <x v="0"/>
    <n v="3.43"/>
    <x v="3"/>
    <x v="668"/>
    <n v="17.149999999999999"/>
    <n v="22"/>
    <x v="1"/>
    <x v="0"/>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4">
  <r>
    <s v="C1000"/>
    <n v="58"/>
    <s v="Female"/>
    <s v="Sandwich"/>
  </r>
  <r>
    <s v="C1001"/>
    <n v="25"/>
    <s v="Male"/>
    <s v="Croissant"/>
  </r>
  <r>
    <s v="C1002"/>
    <n v="19"/>
    <s v="Female"/>
    <s v="Muffin"/>
  </r>
  <r>
    <s v="C1003"/>
    <n v="65"/>
    <s v="Female"/>
    <s v="Muffin"/>
  </r>
  <r>
    <s v="C1004"/>
    <n v="35"/>
    <s v="Female"/>
    <s v="Sandwich"/>
  </r>
  <r>
    <s v="C1005"/>
    <n v="33"/>
    <s v="Female"/>
    <s v="Latte"/>
  </r>
  <r>
    <s v="C1006"/>
    <n v="32"/>
    <s v="Female"/>
    <s v="Croissant"/>
  </r>
  <r>
    <s v="C1007"/>
    <n v="26"/>
    <s v="Female"/>
    <s v="Iced Tea"/>
  </r>
  <r>
    <s v="C1008"/>
    <n v="65"/>
    <s v="Male"/>
    <s v="Iced Tea"/>
  </r>
  <r>
    <s v="C1009"/>
    <n v="24"/>
    <s v="Male"/>
    <s v="Sandwich"/>
  </r>
  <r>
    <s v="C1010"/>
    <n v="61"/>
    <s v="Male"/>
    <s v="Cappuccino"/>
  </r>
  <r>
    <s v="C1011"/>
    <n v="65"/>
    <s v="Male"/>
    <s v="Latte"/>
  </r>
  <r>
    <s v="C1012"/>
    <n v="52"/>
    <s v="Female"/>
    <s v="Muffin"/>
  </r>
  <r>
    <s v="C1013"/>
    <n v="23"/>
    <s v="Male"/>
    <s v="Latte"/>
  </r>
  <r>
    <s v="C1014"/>
    <n v="55"/>
    <s v="Male"/>
    <s v="Sandwich"/>
  </r>
  <r>
    <s v="C1015"/>
    <n v="45"/>
    <s v="Male"/>
    <s v="Latte"/>
  </r>
  <r>
    <s v="C1016"/>
    <n v="20"/>
    <s v="Male"/>
    <s v="Iced Tea"/>
  </r>
  <r>
    <s v="C1017"/>
    <n v="19"/>
    <s v="Male"/>
    <s v="Sandwich"/>
  </r>
  <r>
    <s v="C1018"/>
    <n v="23"/>
    <s v="Male"/>
    <s v="Iced Tea"/>
  </r>
  <r>
    <s v="C1019"/>
    <n v="31"/>
    <s v="Male"/>
    <s v="Croissant"/>
  </r>
  <r>
    <s v="C1020"/>
    <n v="32"/>
    <s v="Female"/>
    <s v="Croissant"/>
  </r>
  <r>
    <s v="C1021"/>
    <n v="50"/>
    <s v="Female"/>
    <s v="Cappuccino"/>
  </r>
  <r>
    <s v="C1022"/>
    <n v="56"/>
    <s v="Female"/>
    <s v="Latte"/>
  </r>
  <r>
    <s v="C1023"/>
    <n v="19"/>
    <s v="Female"/>
    <s v="Croissant"/>
  </r>
  <r>
    <s v="C1024"/>
    <n v="53"/>
    <s v="Male"/>
    <s v="Latte"/>
  </r>
  <r>
    <s v="C1025"/>
    <n v="30"/>
    <s v="Male"/>
    <s v="Iced Tea"/>
  </r>
  <r>
    <s v="C1026"/>
    <n v="63"/>
    <s v="Female"/>
    <s v="Sandwich"/>
  </r>
  <r>
    <s v="C1027"/>
    <n v="59"/>
    <s v="Female"/>
    <s v="Croissant"/>
  </r>
  <r>
    <s v="C1028"/>
    <n v="62"/>
    <s v="Female"/>
    <s v="Sandwich"/>
  </r>
  <r>
    <s v="C1029"/>
    <n v="52"/>
    <s v="Male"/>
    <s v="Croissant"/>
  </r>
  <r>
    <s v="C1030"/>
    <n v="44"/>
    <s v="Male"/>
    <s v="Latte"/>
  </r>
  <r>
    <s v="C1031"/>
    <n v="32"/>
    <s v="Female"/>
    <s v="Croissant"/>
  </r>
  <r>
    <s v="C1032"/>
    <n v="46"/>
    <s v="Male"/>
    <s v="Muffin"/>
  </r>
  <r>
    <s v="C1033"/>
    <n v="55"/>
    <s v="Female"/>
    <s v="Croissant"/>
  </r>
  <r>
    <s v="C1034"/>
    <n v="35"/>
    <s v="Male"/>
    <s v="Iced Tea"/>
  </r>
  <r>
    <s v="C1035"/>
    <n v="18"/>
    <s v="Male"/>
    <s v="Cappuccino"/>
  </r>
  <r>
    <s v="C1036"/>
    <n v="28"/>
    <s v="Male"/>
    <s v="Iced Tea"/>
  </r>
  <r>
    <s v="C1037"/>
    <n v="62"/>
    <s v="Female"/>
    <s v="Sandwich"/>
  </r>
  <r>
    <s v="C1038"/>
    <n v="45"/>
    <s v="Male"/>
    <s v="Latte"/>
  </r>
  <r>
    <s v="C1039"/>
    <n v="39"/>
    <s v="Male"/>
    <s v="Latte"/>
  </r>
  <r>
    <s v="C1040"/>
    <n v="35"/>
    <s v="Male"/>
    <s v="Croissant"/>
  </r>
  <r>
    <s v="C1041"/>
    <n v="27"/>
    <s v="Male"/>
    <s v="Latte"/>
  </r>
  <r>
    <s v="C1042"/>
    <n v="31"/>
    <s v="Female"/>
    <s v="Cappuccino"/>
  </r>
  <r>
    <s v="C1043"/>
    <n v="39"/>
    <s v="Female"/>
    <s v="Cappuccino"/>
  </r>
  <r>
    <s v="C1044"/>
    <n v="24"/>
    <s v="Female"/>
    <s v="Croissant"/>
  </r>
  <r>
    <s v="C1045"/>
    <n v="23"/>
    <s v="Male"/>
    <s v="Croissant"/>
  </r>
  <r>
    <s v="C1046"/>
    <n v="42"/>
    <s v="Female"/>
    <s v="Sandwich"/>
  </r>
  <r>
    <s v="C1047"/>
    <n v="24"/>
    <s v="Female"/>
    <s v="Croissant"/>
  </r>
  <r>
    <s v="C1048"/>
    <n v="40"/>
    <s v="Female"/>
    <s v="Iced Tea"/>
  </r>
  <r>
    <s v="C1049"/>
    <n v="40"/>
    <s v="Female"/>
    <s v="Iced Tea"/>
  </r>
  <r>
    <s v="C1050"/>
    <n v="56"/>
    <s v="Female"/>
    <s v="Iced Tea"/>
  </r>
  <r>
    <s v="C1051"/>
    <n v="34"/>
    <s v="Female"/>
    <s v="Cappuccino"/>
  </r>
  <r>
    <s v="C1052"/>
    <n v="20"/>
    <s v="Male"/>
    <s v="Muffin"/>
  </r>
  <r>
    <s v="C1053"/>
    <n v="64"/>
    <s v="Male"/>
    <s v="Latte"/>
  </r>
  <r>
    <s v="C1054"/>
    <n v="47"/>
    <s v="Female"/>
    <s v="Sandwich"/>
  </r>
  <r>
    <s v="C1055"/>
    <n v="52"/>
    <s v="Female"/>
    <s v="Croissant"/>
  </r>
  <r>
    <s v="C1056"/>
    <n v="25"/>
    <s v="Female"/>
    <s v="Sandwich"/>
  </r>
  <r>
    <s v="C1057"/>
    <n v="42"/>
    <s v="Male"/>
    <s v="Cappuccino"/>
  </r>
  <r>
    <s v="C1058"/>
    <n v="23"/>
    <s v="Male"/>
    <s v="Croissant"/>
  </r>
  <r>
    <s v="C1059"/>
    <n v="53"/>
    <s v="Male"/>
    <s v="Croissant"/>
  </r>
  <r>
    <s v="C1060"/>
    <n v="36"/>
    <s v="Male"/>
    <s v="Cappuccino"/>
  </r>
  <r>
    <s v="C1061"/>
    <n v="58"/>
    <s v="Female"/>
    <s v="Latte"/>
  </r>
  <r>
    <s v="C1062"/>
    <n v="57"/>
    <s v="Male"/>
    <s v="Croissant"/>
  </r>
  <r>
    <s v="C1063"/>
    <n v="41"/>
    <s v="Male"/>
    <s v="Latte"/>
  </r>
  <r>
    <s v="C1064"/>
    <n v="54"/>
    <s v="Female"/>
    <s v="Cappuccino"/>
  </r>
  <r>
    <s v="C1065"/>
    <n v="30"/>
    <s v="Female"/>
    <s v="Sandwich"/>
  </r>
  <r>
    <s v="C1066"/>
    <n v="63"/>
    <s v="Female"/>
    <s v="Croissant"/>
  </r>
  <r>
    <s v="C1067"/>
    <n v="22"/>
    <s v="Male"/>
    <s v="Muffin"/>
  </r>
  <r>
    <s v="C1068"/>
    <n v="20"/>
    <s v="Female"/>
    <s v="Latte"/>
  </r>
  <r>
    <s v="C1069"/>
    <n v="60"/>
    <s v="Female"/>
    <s v="Croissant"/>
  </r>
  <r>
    <s v="C1070"/>
    <n v="32"/>
    <s v="Male"/>
    <s v="Latte"/>
  </r>
  <r>
    <s v="C1071"/>
    <n v="36"/>
    <s v="Female"/>
    <s v="Croissant"/>
  </r>
  <r>
    <s v="C1072"/>
    <n v="23"/>
    <s v="Female"/>
    <s v="Croissant"/>
  </r>
  <r>
    <s v="C1073"/>
    <n v="32"/>
    <s v="Female"/>
    <s v="Croissant"/>
  </r>
  <r>
    <s v="C1074"/>
    <n v="24"/>
    <s v="Female"/>
    <s v="Sandwich"/>
  </r>
  <r>
    <s v="C1075"/>
    <n v="42"/>
    <s v="Female"/>
    <s v="Muffin"/>
  </r>
  <r>
    <s v="C1076"/>
    <n v="35"/>
    <s v="Male"/>
    <s v="Croissant"/>
  </r>
  <r>
    <s v="C1077"/>
    <n v="47"/>
    <s v="Male"/>
    <s v="Latte"/>
  </r>
  <r>
    <s v="C1078"/>
    <n v="58"/>
    <s v="Female"/>
    <s v="Sandwich"/>
  </r>
  <r>
    <s v="C1079"/>
    <n v="41"/>
    <s v="Female"/>
    <s v="Iced Tea"/>
  </r>
  <r>
    <s v="C1080"/>
    <n v="28"/>
    <s v="Female"/>
    <s v="Latte"/>
  </r>
  <r>
    <s v="C1081"/>
    <n v="41"/>
    <s v="Female"/>
    <s v="Latte"/>
  </r>
  <r>
    <s v="C1082"/>
    <n v="40"/>
    <s v="Female"/>
    <s v="Muffin"/>
  </r>
  <r>
    <s v="C1083"/>
    <n v="31"/>
    <s v="Male"/>
    <s v="Iced Tea"/>
  </r>
  <r>
    <s v="C1084"/>
    <n v="60"/>
    <s v="Female"/>
    <s v="Sandwich"/>
  </r>
  <r>
    <s v="C1085"/>
    <n v="35"/>
    <s v="Male"/>
    <s v="Croissant"/>
  </r>
  <r>
    <s v="C1086"/>
    <n v="62"/>
    <s v="Female"/>
    <s v="Latte"/>
  </r>
  <r>
    <s v="C1087"/>
    <n v="61"/>
    <s v="Female"/>
    <s v="Muffin"/>
  </r>
  <r>
    <s v="C1088"/>
    <n v="59"/>
    <s v="Female"/>
    <s v="Muffin"/>
  </r>
  <r>
    <s v="C1089"/>
    <n v="22"/>
    <s v="Male"/>
    <s v="Muffin"/>
  </r>
  <r>
    <s v="C1090"/>
    <n v="56"/>
    <s v="Female"/>
    <s v="Iced Tea"/>
  </r>
  <r>
    <s v="C1091"/>
    <n v="58"/>
    <s v="Male"/>
    <s v="Croissant"/>
  </r>
  <r>
    <s v="C1092"/>
    <n v="28"/>
    <s v="Female"/>
    <s v="Sandwich"/>
  </r>
  <r>
    <s v="C1093"/>
    <n v="52"/>
    <s v="Female"/>
    <s v="Latte"/>
  </r>
  <r>
    <s v="C1094"/>
    <n v="64"/>
    <s v="Male"/>
    <s v="Muffin"/>
  </r>
  <r>
    <s v="C1095"/>
    <n v="33"/>
    <s v="Male"/>
    <s v="Croissant"/>
  </r>
  <r>
    <s v="C1096"/>
    <n v="28"/>
    <s v="Female"/>
    <s v="Croissant"/>
  </r>
  <r>
    <s v="C1097"/>
    <n v="47"/>
    <s v="Female"/>
    <s v="Cappuccino"/>
  </r>
  <r>
    <s v="C1098"/>
    <n v="42"/>
    <s v="Female"/>
    <s v="Muffin"/>
  </r>
  <r>
    <s v="C1099"/>
    <n v="35"/>
    <s v="Male"/>
    <s v="Iced Tea"/>
  </r>
  <r>
    <s v="C1100"/>
    <n v="58"/>
    <s v="Male"/>
    <s v="Croissant"/>
  </r>
  <r>
    <s v="C1101"/>
    <n v="62"/>
    <s v="Female"/>
    <s v="Sandwich"/>
  </r>
  <r>
    <s v="C1102"/>
    <n v="53"/>
    <s v="Male"/>
    <s v="Cappuccino"/>
  </r>
  <r>
    <s v="C1103"/>
    <n v="32"/>
    <s v="Female"/>
    <s v="Croissant"/>
  </r>
  <r>
    <s v="C1104"/>
    <n v="61"/>
    <s v="Female"/>
    <s v="Muffin"/>
  </r>
  <r>
    <s v="C1105"/>
    <n v="38"/>
    <s v="Female"/>
    <s v="Muffin"/>
  </r>
  <r>
    <s v="C1106"/>
    <n v="21"/>
    <s v="Male"/>
    <s v="Croissant"/>
  </r>
  <r>
    <s v="C1107"/>
    <n v="32"/>
    <s v="Male"/>
    <s v="Sandwich"/>
  </r>
  <r>
    <s v="C1108"/>
    <n v="20"/>
    <s v="Male"/>
    <s v="Cappuccino"/>
  </r>
  <r>
    <s v="C1109"/>
    <n v="38"/>
    <s v="Male"/>
    <s v="Muffin"/>
  </r>
  <r>
    <s v="C1110"/>
    <n v="43"/>
    <s v="Female"/>
    <s v="Cappuccino"/>
  </r>
  <r>
    <s v="C1111"/>
    <n v="35"/>
    <s v="Male"/>
    <s v="Iced Tea"/>
  </r>
  <r>
    <s v="C1112"/>
    <n v="22"/>
    <s v="Female"/>
    <s v="Croissant"/>
  </r>
  <r>
    <s v="C1113"/>
    <n v="31"/>
    <s v="Male"/>
    <s v="Muffin"/>
  </r>
  <r>
    <s v="C1114"/>
    <n v="54"/>
    <s v="Male"/>
    <s v="Iced Tea"/>
  </r>
  <r>
    <s v="C1115"/>
    <n v="63"/>
    <s v="Male"/>
    <s v="Cappuccino"/>
  </r>
  <r>
    <s v="C1116"/>
    <n v="38"/>
    <s v="Female"/>
    <s v="Iced Tea"/>
  </r>
  <r>
    <s v="C1117"/>
    <n v="31"/>
    <s v="Male"/>
    <s v="Sandwich"/>
  </r>
  <r>
    <s v="C1118"/>
    <n v="59"/>
    <s v="Male"/>
    <s v="Latte"/>
  </r>
  <r>
    <s v="C1119"/>
    <n v="49"/>
    <s v="Female"/>
    <s v="Sandwich"/>
  </r>
  <r>
    <s v="C1120"/>
    <n v="43"/>
    <s v="Female"/>
    <s v="Cappuccino"/>
  </r>
  <r>
    <s v="C1121"/>
    <n v="59"/>
    <s v="Female"/>
    <s v="Sandwich"/>
  </r>
  <r>
    <s v="C1122"/>
    <n v="47"/>
    <s v="Female"/>
    <s v="Muffin"/>
  </r>
  <r>
    <s v="C1123"/>
    <n v="27"/>
    <s v="Female"/>
    <s v="Cappuccino"/>
  </r>
  <r>
    <s v="C1124"/>
    <n v="34"/>
    <s v="Female"/>
    <s v="Sandwich"/>
  </r>
  <r>
    <s v="C1125"/>
    <n v="26"/>
    <s v="Male"/>
    <s v="Croissant"/>
  </r>
  <r>
    <s v="C1126"/>
    <n v="33"/>
    <s v="Female"/>
    <s v="Croissant"/>
  </r>
  <r>
    <s v="C1127"/>
    <n v="65"/>
    <s v="Male"/>
    <s v="Sandwich"/>
  </r>
  <r>
    <s v="C1128"/>
    <n v="53"/>
    <s v="Female"/>
    <s v="Muffin"/>
  </r>
  <r>
    <s v="C1129"/>
    <n v="52"/>
    <s v="Male"/>
    <s v="Muffin"/>
  </r>
  <r>
    <s v="C1130"/>
    <n v="34"/>
    <s v="Male"/>
    <s v="Iced Tea"/>
  </r>
  <r>
    <s v="C1131"/>
    <n v="65"/>
    <s v="Male"/>
    <s v="Muffin"/>
  </r>
  <r>
    <s v="C1132"/>
    <n v="55"/>
    <s v="Female"/>
    <s v="Cappuccino"/>
  </r>
  <r>
    <s v="C1133"/>
    <n v="45"/>
    <s v="Female"/>
    <s v="Croissant"/>
  </r>
  <r>
    <s v="C1134"/>
    <n v="55"/>
    <s v="Female"/>
    <s v="Cappuccino"/>
  </r>
  <r>
    <s v="C1135"/>
    <n v="43"/>
    <s v="Female"/>
    <s v="Croissant"/>
  </r>
  <r>
    <s v="C1136"/>
    <n v="41"/>
    <s v="Male"/>
    <s v="Latte"/>
  </r>
  <r>
    <s v="C1137"/>
    <n v="32"/>
    <s v="Female"/>
    <s v="Muffin"/>
  </r>
  <r>
    <s v="C1138"/>
    <n v="26"/>
    <s v="Female"/>
    <s v="Sandwich"/>
  </r>
  <r>
    <s v="C1139"/>
    <n v="50"/>
    <s v="Female"/>
    <s v="Croissant"/>
  </r>
  <r>
    <s v="C1140"/>
    <n v="49"/>
    <s v="Male"/>
    <s v="Sandwich"/>
  </r>
  <r>
    <s v="C1141"/>
    <n v="23"/>
    <s v="Female"/>
    <s v="Latte"/>
  </r>
  <r>
    <s v="C1142"/>
    <n v="21"/>
    <s v="Female"/>
    <s v="Cappuccino"/>
  </r>
  <r>
    <s v="C1143"/>
    <n v="25"/>
    <s v="Female"/>
    <s v="Sandwich"/>
  </r>
  <r>
    <s v="C1144"/>
    <n v="27"/>
    <s v="Female"/>
    <s v="Croissant"/>
  </r>
  <r>
    <s v="C1145"/>
    <n v="58"/>
    <s v="Female"/>
    <s v="Latte"/>
  </r>
  <r>
    <s v="C1146"/>
    <n v="28"/>
    <s v="Female"/>
    <s v="Croissant"/>
  </r>
  <r>
    <s v="C1147"/>
    <n v="61"/>
    <s v="Female"/>
    <s v="Latte"/>
  </r>
  <r>
    <s v="C1148"/>
    <n v="45"/>
    <s v="Male"/>
    <s v="Muffin"/>
  </r>
  <r>
    <s v="C1149"/>
    <n v="56"/>
    <s v="Male"/>
    <s v="Muffin"/>
  </r>
  <r>
    <s v="C1150"/>
    <n v="22"/>
    <s v="Female"/>
    <s v="Muffin"/>
  </r>
  <r>
    <s v="C1151"/>
    <n v="42"/>
    <s v="Male"/>
    <s v="Muffin"/>
  </r>
  <r>
    <s v="C1152"/>
    <n v="42"/>
    <s v="Female"/>
    <s v="Muffin"/>
  </r>
  <r>
    <s v="C1153"/>
    <n v="56"/>
    <s v="Male"/>
    <s v="Latte"/>
  </r>
  <r>
    <s v="C1154"/>
    <n v="47"/>
    <s v="Female"/>
    <s v="Croissant"/>
  </r>
  <r>
    <s v="C1155"/>
    <n v="51"/>
    <s v="Female"/>
    <s v="Sandwich"/>
  </r>
  <r>
    <s v="C1156"/>
    <n v="34"/>
    <s v="Female"/>
    <s v="Cappuccino"/>
  </r>
  <r>
    <s v="C1157"/>
    <n v="53"/>
    <s v="Female"/>
    <s v="Cappuccino"/>
  </r>
  <r>
    <s v="C1158"/>
    <n v="18"/>
    <s v="Male"/>
    <s v="Latte"/>
  </r>
  <r>
    <s v="C1159"/>
    <n v="61"/>
    <s v="Female"/>
    <s v="Croissant"/>
  </r>
  <r>
    <s v="C1160"/>
    <n v="64"/>
    <s v="Male"/>
    <s v="Latte"/>
  </r>
  <r>
    <s v="C1161"/>
    <n v="25"/>
    <s v="Male"/>
    <s v="Cappuccino"/>
  </r>
  <r>
    <s v="C1162"/>
    <n v="61"/>
    <s v="Female"/>
    <s v="Latte"/>
  </r>
  <r>
    <s v="C1163"/>
    <n v="52"/>
    <s v="Male"/>
    <s v="Latte"/>
  </r>
  <r>
    <s v="C1164"/>
    <n v="35"/>
    <s v="Female"/>
    <s v="Muffin"/>
  </r>
  <r>
    <s v="C1165"/>
    <n v="59"/>
    <s v="Male"/>
    <s v="Cappuccino"/>
  </r>
  <r>
    <s v="C1166"/>
    <n v="39"/>
    <s v="Female"/>
    <s v="Muffin"/>
  </r>
  <r>
    <s v="C1167"/>
    <n v="25"/>
    <s v="Male"/>
    <s v="Muffin"/>
  </r>
  <r>
    <s v="C1168"/>
    <n v="36"/>
    <s v="Male"/>
    <s v="Sandwich"/>
  </r>
  <r>
    <s v="C1169"/>
    <n v="45"/>
    <s v="Female"/>
    <s v="Latte"/>
  </r>
  <r>
    <s v="C1170"/>
    <n v="28"/>
    <s v="Male"/>
    <s v="Sandwich"/>
  </r>
  <r>
    <s v="C1171"/>
    <n v="47"/>
    <s v="Male"/>
    <s v="Latte"/>
  </r>
  <r>
    <s v="C1172"/>
    <n v="18"/>
    <s v="Female"/>
    <s v="Croissant"/>
  </r>
  <r>
    <s v="C1173"/>
    <n v="64"/>
    <s v="Female"/>
    <s v="Muffin"/>
  </r>
  <r>
    <s v="C1174"/>
    <n v="64"/>
    <s v="Female"/>
    <s v="Latte"/>
  </r>
  <r>
    <s v="C1175"/>
    <n v="34"/>
    <s v="Female"/>
    <s v="Latte"/>
  </r>
  <r>
    <s v="C1176"/>
    <n v="50"/>
    <s v="Male"/>
    <s v="Iced Tea"/>
  </r>
  <r>
    <s v="C1177"/>
    <n v="29"/>
    <s v="Female"/>
    <s v="Croissant"/>
  </r>
  <r>
    <s v="C1178"/>
    <n v="50"/>
    <s v="Female"/>
    <s v="Muffin"/>
  </r>
  <r>
    <s v="C1179"/>
    <n v="24"/>
    <s v="Female"/>
    <s v="Croissant"/>
  </r>
  <r>
    <s v="C1180"/>
    <n v="58"/>
    <s v="Female"/>
    <s v="Sandwich"/>
  </r>
  <r>
    <s v="C1181"/>
    <n v="37"/>
    <s v="Male"/>
    <s v="Sandwich"/>
  </r>
  <r>
    <s v="C1182"/>
    <n v="58"/>
    <s v="Male"/>
    <s v="Latte"/>
  </r>
  <r>
    <s v="C1183"/>
    <n v="50"/>
    <s v="Male"/>
    <s v="Cappuccino"/>
  </r>
  <r>
    <s v="C1184"/>
    <n v="56"/>
    <s v="Female"/>
    <s v="Latte"/>
  </r>
  <r>
    <s v="C1185"/>
    <n v="30"/>
    <s v="Male"/>
    <s v="Iced Tea"/>
  </r>
  <r>
    <s v="C1186"/>
    <n v="27"/>
    <s v="Male"/>
    <s v="Latte"/>
  </r>
  <r>
    <s v="C1187"/>
    <n v="41"/>
    <s v="Female"/>
    <s v="Muffin"/>
  </r>
  <r>
    <s v="C1188"/>
    <n v="28"/>
    <s v="Male"/>
    <s v="Iced Tea"/>
  </r>
  <r>
    <s v="C1189"/>
    <n v="52"/>
    <s v="Male"/>
    <s v="Latte"/>
  </r>
  <r>
    <s v="C1190"/>
    <n v="51"/>
    <s v="Female"/>
    <s v="Sandwich"/>
  </r>
  <r>
    <s v="C1191"/>
    <n v="18"/>
    <s v="Male"/>
    <s v="Muffin"/>
  </r>
  <r>
    <s v="C1192"/>
    <n v="56"/>
    <s v="Female"/>
    <s v="Latte"/>
  </r>
  <r>
    <s v="C1193"/>
    <n v="38"/>
    <s v="Male"/>
    <s v="Muffin"/>
  </r>
  <r>
    <s v="C1194"/>
    <n v="49"/>
    <s v="Male"/>
    <s v="Sandwich"/>
  </r>
  <r>
    <s v="C1195"/>
    <n v="19"/>
    <s v="Female"/>
    <s v="Cappuccino"/>
  </r>
  <r>
    <s v="C1196"/>
    <n v="25"/>
    <s v="Male"/>
    <s v="Cappuccino"/>
  </r>
  <r>
    <s v="C1197"/>
    <n v="41"/>
    <s v="Female"/>
    <s v="Croissant"/>
  </r>
  <r>
    <s v="C1198"/>
    <n v="37"/>
    <s v="Female"/>
    <s v="Latte"/>
  </r>
  <r>
    <s v="C1199"/>
    <n v="33"/>
    <s v="Female"/>
    <s v="Croissant"/>
  </r>
  <r>
    <s v="C1200"/>
    <n v="21"/>
    <s v="Female"/>
    <s v="Muffin"/>
  </r>
  <r>
    <s v="C1201"/>
    <n v="33"/>
    <s v="Male"/>
    <s v="Latte"/>
  </r>
  <r>
    <s v="C1202"/>
    <n v="54"/>
    <s v="Male"/>
    <s v="Cappuccino"/>
  </r>
  <r>
    <s v="C1203"/>
    <n v="23"/>
    <s v="Female"/>
    <s v="Iced Tea"/>
  </r>
  <r>
    <s v="C1204"/>
    <n v="23"/>
    <s v="Male"/>
    <s v="Croissant"/>
  </r>
  <r>
    <s v="C1205"/>
    <n v="64"/>
    <s v="Male"/>
    <s v="Muffin"/>
  </r>
  <r>
    <s v="C1206"/>
    <n v="49"/>
    <s v="Male"/>
    <s v="Croissant"/>
  </r>
  <r>
    <s v="C1207"/>
    <n v="22"/>
    <s v="Male"/>
    <s v="Cappuccino"/>
  </r>
  <r>
    <s v="C1208"/>
    <n v="52"/>
    <s v="Female"/>
    <s v="Cappuccino"/>
  </r>
  <r>
    <s v="C1209"/>
    <n v="26"/>
    <s v="Male"/>
    <s v="Iced Tea"/>
  </r>
  <r>
    <s v="C1210"/>
    <n v="26"/>
    <s v="Female"/>
    <s v="Muffin"/>
  </r>
  <r>
    <s v="C1211"/>
    <n v="60"/>
    <s v="Male"/>
    <s v="Croissant"/>
  </r>
  <r>
    <s v="C1212"/>
    <n v="48"/>
    <s v="Male"/>
    <s v="Cappuccino"/>
  </r>
  <r>
    <s v="C1213"/>
    <n v="53"/>
    <s v="Female"/>
    <s v="Muffin"/>
  </r>
  <r>
    <s v="C1214"/>
    <n v="28"/>
    <s v="Female"/>
    <s v="Cappuccino"/>
  </r>
  <r>
    <s v="C1215"/>
    <n v="34"/>
    <s v="Female"/>
    <s v="Iced Tea"/>
  </r>
  <r>
    <s v="C1216"/>
    <n v="51"/>
    <s v="Female"/>
    <s v="Iced Tea"/>
  </r>
  <r>
    <s v="C1217"/>
    <n v="56"/>
    <s v="Male"/>
    <s v="Sandwich"/>
  </r>
  <r>
    <s v="C1218"/>
    <n v="45"/>
    <s v="Female"/>
    <s v="Latte"/>
  </r>
  <r>
    <s v="C1219"/>
    <n v="31"/>
    <s v="Female"/>
    <s v="Muffin"/>
  </r>
  <r>
    <s v="C1220"/>
    <n v="52"/>
    <s v="Male"/>
    <s v="Sandwich"/>
  </r>
  <r>
    <s v="C1221"/>
    <n v="64"/>
    <s v="Male"/>
    <s v="Iced Tea"/>
  </r>
  <r>
    <s v="C1222"/>
    <n v="62"/>
    <s v="Female"/>
    <s v="Muffin"/>
  </r>
  <r>
    <s v="C1223"/>
    <n v="30"/>
    <s v="Female"/>
    <s v="Cappuccino"/>
  </r>
  <r>
    <s v="C1224"/>
    <n v="63"/>
    <s v="Female"/>
    <s v="Iced Tea"/>
  </r>
  <r>
    <s v="C1225"/>
    <n v="37"/>
    <s v="Female"/>
    <s v="Croissant"/>
  </r>
  <r>
    <s v="C1226"/>
    <n v="43"/>
    <s v="Female"/>
    <s v="Cappuccino"/>
  </r>
  <r>
    <s v="C1227"/>
    <n v="60"/>
    <s v="Female"/>
    <s v="Sandwich"/>
  </r>
  <r>
    <s v="C1228"/>
    <n v="59"/>
    <s v="Female"/>
    <s v="Muffin"/>
  </r>
  <r>
    <s v="C1229"/>
    <n v="41"/>
    <s v="Male"/>
    <s v="Sandwich"/>
  </r>
  <r>
    <s v="C1230"/>
    <n v="46"/>
    <s v="Female"/>
    <s v="Sandwich"/>
  </r>
  <r>
    <s v="C1231"/>
    <n v="51"/>
    <s v="Female"/>
    <s v="Muffin"/>
  </r>
  <r>
    <s v="C1232"/>
    <n v="46"/>
    <s v="Male"/>
    <s v="Cappuccino"/>
  </r>
  <r>
    <s v="C1233"/>
    <n v="25"/>
    <s v="Male"/>
    <s v="Latte"/>
  </r>
  <r>
    <s v="C1234"/>
    <n v="33"/>
    <s v="Female"/>
    <s v="Latte"/>
  </r>
  <r>
    <s v="C1235"/>
    <n v="32"/>
    <s v="Female"/>
    <s v="Latte"/>
  </r>
  <r>
    <s v="C1236"/>
    <n v="22"/>
    <s v="Female"/>
    <s v="Muffin"/>
  </r>
  <r>
    <s v="C1237"/>
    <n v="39"/>
    <s v="Female"/>
    <s v="Iced Tea"/>
  </r>
  <r>
    <s v="C1238"/>
    <n v="19"/>
    <s v="Male"/>
    <s v="Iced Tea"/>
  </r>
  <r>
    <s v="C1239"/>
    <n v="55"/>
    <s v="Female"/>
    <s v="Muffin"/>
  </r>
  <r>
    <s v="C1240"/>
    <n v="53"/>
    <s v="Female"/>
    <s v="Croissant"/>
  </r>
  <r>
    <s v="C1241"/>
    <n v="32"/>
    <s v="Male"/>
    <s v="Cappuccino"/>
  </r>
  <r>
    <s v="C1242"/>
    <n v="55"/>
    <s v="Male"/>
    <s v="Croissant"/>
  </r>
  <r>
    <s v="C1243"/>
    <n v="32"/>
    <s v="Female"/>
    <s v="Muffin"/>
  </r>
  <r>
    <s v="C1244"/>
    <n v="18"/>
    <s v="Female"/>
    <s v="Muffin"/>
  </r>
  <r>
    <s v="C1245"/>
    <n v="22"/>
    <s v="Male"/>
    <s v="Iced Tea"/>
  </r>
  <r>
    <s v="C1246"/>
    <n v="63"/>
    <s v="Female"/>
    <s v="Cappuccino"/>
  </r>
  <r>
    <s v="C1247"/>
    <n v="58"/>
    <s v="Male"/>
    <s v="Sandwich"/>
  </r>
  <r>
    <s v="C1248"/>
    <n v="21"/>
    <s v="Male"/>
    <s v="Cappuccino"/>
  </r>
  <r>
    <s v="C1249"/>
    <n v="32"/>
    <s v="Female"/>
    <s v="Iced Tea"/>
  </r>
  <r>
    <s v="C1250"/>
    <n v="22"/>
    <s v="Male"/>
    <s v="Sandwich"/>
  </r>
  <r>
    <s v="C1251"/>
    <n v="20"/>
    <s v="Male"/>
    <s v="Sandwich"/>
  </r>
  <r>
    <s v="C1252"/>
    <n v="39"/>
    <s v="Male"/>
    <s v="Cappuccino"/>
  </r>
  <r>
    <s v="C1253"/>
    <n v="22"/>
    <s v="Female"/>
    <s v="Muffin"/>
  </r>
  <r>
    <s v="C1254"/>
    <n v="50"/>
    <s v="Female"/>
    <s v="Latte"/>
  </r>
  <r>
    <s v="C1255"/>
    <n v="33"/>
    <s v="Male"/>
    <s v="Iced Tea"/>
  </r>
  <r>
    <s v="C1256"/>
    <n v="35"/>
    <s v="Female"/>
    <s v="Iced Tea"/>
  </r>
  <r>
    <s v="C1257"/>
    <n v="60"/>
    <s v="Male"/>
    <s v="Latte"/>
  </r>
  <r>
    <s v="C1258"/>
    <n v="49"/>
    <s v="Male"/>
    <s v="Croissant"/>
  </r>
  <r>
    <s v="C1259"/>
    <n v="31"/>
    <s v="Female"/>
    <s v="Croissant"/>
  </r>
  <r>
    <s v="C1260"/>
    <n v="52"/>
    <s v="Female"/>
    <s v="Iced Tea"/>
  </r>
  <r>
    <s v="C1261"/>
    <n v="26"/>
    <s v="Female"/>
    <s v="Latte"/>
  </r>
  <r>
    <s v="C1262"/>
    <n v="64"/>
    <s v="Male"/>
    <s v="Latte"/>
  </r>
  <r>
    <s v="C1263"/>
    <n v="54"/>
    <s v="Male"/>
    <s v="Sandwich"/>
  </r>
  <r>
    <s v="C1264"/>
    <n v="54"/>
    <s v="Male"/>
    <s v="Muffin"/>
  </r>
  <r>
    <s v="C1265"/>
    <n v="48"/>
    <s v="Female"/>
    <s v="Croissant"/>
  </r>
  <r>
    <s v="C1266"/>
    <n v="33"/>
    <s v="Female"/>
    <s v="Croissant"/>
  </r>
  <r>
    <s v="C1267"/>
    <n v="48"/>
    <s v="Male"/>
    <s v="Sandwich"/>
  </r>
  <r>
    <s v="C1268"/>
    <n v="44"/>
    <s v="Female"/>
    <s v="Cappuccino"/>
  </r>
  <r>
    <s v="C1269"/>
    <n v="30"/>
    <s v="Female"/>
    <s v="Croissant"/>
  </r>
  <r>
    <s v="C1270"/>
    <n v="24"/>
    <s v="Female"/>
    <s v="Sandwich"/>
  </r>
  <r>
    <s v="C1271"/>
    <n v="24"/>
    <s v="Female"/>
    <s v="Latte"/>
  </r>
  <r>
    <s v="C1272"/>
    <n v="60"/>
    <s v="Male"/>
    <s v="Cappuccino"/>
  </r>
  <r>
    <s v="C1273"/>
    <n v="45"/>
    <s v="Female"/>
    <s v="Iced Tea"/>
  </r>
  <r>
    <s v="C1274"/>
    <n v="40"/>
    <s v="Male"/>
    <s v="Latte"/>
  </r>
  <r>
    <s v="C1275"/>
    <n v="45"/>
    <s v="Male"/>
    <s v="Cappuccino"/>
  </r>
  <r>
    <s v="C1276"/>
    <n v="44"/>
    <s v="Male"/>
    <s v="Muffin"/>
  </r>
  <r>
    <s v="C1277"/>
    <n v="47"/>
    <s v="Female"/>
    <s v="Sandwich"/>
  </r>
  <r>
    <s v="C1278"/>
    <n v="64"/>
    <s v="Female"/>
    <s v="Muffin"/>
  </r>
  <r>
    <s v="C1279"/>
    <n v="21"/>
    <s v="Male"/>
    <s v="Latte"/>
  </r>
  <r>
    <s v="C1280"/>
    <n v="61"/>
    <s v="Female"/>
    <s v="Muffin"/>
  </r>
  <r>
    <s v="C1281"/>
    <n v="59"/>
    <s v="Male"/>
    <s v="Cappuccino"/>
  </r>
  <r>
    <s v="C1282"/>
    <n v="59"/>
    <s v="Female"/>
    <s v="Iced Tea"/>
  </r>
  <r>
    <s v="C1283"/>
    <n v="24"/>
    <s v="Male"/>
    <s v="Muffin"/>
  </r>
  <r>
    <s v="C1284"/>
    <n v="21"/>
    <s v="Female"/>
    <s v="Latte"/>
  </r>
  <r>
    <s v="C1285"/>
    <n v="43"/>
    <s v="Female"/>
    <s v="Latte"/>
  </r>
  <r>
    <s v="C1286"/>
    <n v="64"/>
    <s v="Female"/>
    <s v="Croissant"/>
  </r>
  <r>
    <s v="C1287"/>
    <n v="39"/>
    <s v="Female"/>
    <s v="Muffin"/>
  </r>
  <r>
    <s v="C1288"/>
    <n v="24"/>
    <s v="Female"/>
    <s v="Cappuccino"/>
  </r>
  <r>
    <s v="C1289"/>
    <n v="33"/>
    <s v="Male"/>
    <s v="Cappuccino"/>
  </r>
  <r>
    <s v="C1290"/>
    <n v="30"/>
    <s v="Male"/>
    <s v="Croissant"/>
  </r>
  <r>
    <s v="C1291"/>
    <n v="30"/>
    <s v="Female"/>
    <s v="Muffin"/>
  </r>
  <r>
    <s v="C1292"/>
    <n v="52"/>
    <s v="Male"/>
    <s v="Sandwich"/>
  </r>
  <r>
    <s v="C1293"/>
    <n v="46"/>
    <s v="Female"/>
    <s v="Sandwich"/>
  </r>
  <r>
    <s v="C1294"/>
    <n v="26"/>
    <s v="Male"/>
    <s v="Croissant"/>
  </r>
  <r>
    <s v="C1295"/>
    <n v="45"/>
    <s v="Male"/>
    <s v="Latte"/>
  </r>
  <r>
    <s v="C1296"/>
    <n v="29"/>
    <s v="Female"/>
    <s v="Iced Tea"/>
  </r>
  <r>
    <s v="C1297"/>
    <n v="35"/>
    <s v="Female"/>
    <s v="Sandwich"/>
  </r>
  <r>
    <s v="C1298"/>
    <n v="47"/>
    <s v="Female"/>
    <s v="Muffin"/>
  </r>
  <r>
    <s v="C1299"/>
    <n v="33"/>
    <s v="Male"/>
    <s v="Iced Tea"/>
  </r>
  <r>
    <s v="C1300"/>
    <n v="22"/>
    <s v="Male"/>
    <s v="Cappuccino"/>
  </r>
  <r>
    <s v="C1301"/>
    <n v="46"/>
    <s v="Male"/>
    <s v="Cappuccino"/>
  </r>
  <r>
    <s v="C1302"/>
    <n v="53"/>
    <s v="Male"/>
    <s v="Sandwich"/>
  </r>
  <r>
    <s v="C1303"/>
    <n v="24"/>
    <s v="Female"/>
    <s v="Latte"/>
  </r>
  <r>
    <s v="C1304"/>
    <n v="21"/>
    <s v="Female"/>
    <s v="Cappuccino"/>
  </r>
  <r>
    <s v="C1305"/>
    <n v="59"/>
    <s v="Male"/>
    <s v="Iced Tea"/>
  </r>
  <r>
    <s v="C1306"/>
    <n v="52"/>
    <s v="Male"/>
    <s v="Latte"/>
  </r>
  <r>
    <s v="C1307"/>
    <n v="18"/>
    <s v="Male"/>
    <s v="Sandwich"/>
  </r>
  <r>
    <s v="C1308"/>
    <n v="23"/>
    <s v="Male"/>
    <s v="Cappuccino"/>
  </r>
  <r>
    <s v="C1309"/>
    <n v="33"/>
    <s v="Female"/>
    <s v="Sandwich"/>
  </r>
  <r>
    <s v="C1310"/>
    <n v="28"/>
    <s v="Female"/>
    <s v="Latte"/>
  </r>
  <r>
    <s v="C1311"/>
    <n v="44"/>
    <s v="Female"/>
    <s v="Latte"/>
  </r>
  <r>
    <s v="C1312"/>
    <n v="49"/>
    <s v="Female"/>
    <s v="Latte"/>
  </r>
  <r>
    <s v="C1313"/>
    <n v="48"/>
    <s v="Male"/>
    <s v="Croissant"/>
  </r>
  <r>
    <s v="C1314"/>
    <n v="31"/>
    <s v="Female"/>
    <s v="Muffin"/>
  </r>
  <r>
    <s v="C1315"/>
    <n v="43"/>
    <s v="Male"/>
    <s v="Croissant"/>
  </r>
  <r>
    <s v="C1316"/>
    <n v="21"/>
    <s v="Female"/>
    <s v="Iced Tea"/>
  </r>
  <r>
    <s v="C1317"/>
    <n v="28"/>
    <s v="Female"/>
    <s v="Latte"/>
  </r>
  <r>
    <s v="C1318"/>
    <n v="42"/>
    <s v="Female"/>
    <s v="Muffin"/>
  </r>
  <r>
    <s v="C1319"/>
    <n v="18"/>
    <s v="Male"/>
    <s v="Latte"/>
  </r>
  <r>
    <s v="C1320"/>
    <n v="42"/>
    <s v="Female"/>
    <s v="Muffin"/>
  </r>
  <r>
    <s v="C1321"/>
    <n v="34"/>
    <s v="Male"/>
    <s v="Cappuccino"/>
  </r>
  <r>
    <s v="C1322"/>
    <n v="47"/>
    <s v="Female"/>
    <s v="Iced Tea"/>
  </r>
  <r>
    <s v="C1323"/>
    <n v="36"/>
    <s v="Female"/>
    <s v="Muffin"/>
  </r>
  <r>
    <s v="C1324"/>
    <n v="45"/>
    <s v="Male"/>
    <s v="Iced Tea"/>
  </r>
  <r>
    <s v="C1325"/>
    <n v="62"/>
    <s v="Female"/>
    <s v="Sandwich"/>
  </r>
  <r>
    <s v="C1326"/>
    <n v="64"/>
    <s v="Male"/>
    <s v="Latte"/>
  </r>
  <r>
    <s v="C1327"/>
    <n v="53"/>
    <s v="Female"/>
    <s v="Cappuccino"/>
  </r>
  <r>
    <s v="C1328"/>
    <n v="60"/>
    <s v="Female"/>
    <s v="Sandwich"/>
  </r>
  <r>
    <s v="C1329"/>
    <n v="63"/>
    <s v="Male"/>
    <s v="Muffin"/>
  </r>
  <r>
    <s v="C1330"/>
    <n v="49"/>
    <s v="Female"/>
    <s v="Croissant"/>
  </r>
  <r>
    <s v="C1331"/>
    <n v="27"/>
    <s v="Female"/>
    <s v="Muffin"/>
  </r>
  <r>
    <s v="C1332"/>
    <n v="30"/>
    <s v="Male"/>
    <s v="Latte"/>
  </r>
  <r>
    <s v="C1333"/>
    <n v="36"/>
    <s v="Male"/>
    <s v="Muffin"/>
  </r>
  <r>
    <s v="C1334"/>
    <n v="31"/>
    <s v="Female"/>
    <s v="Iced Tea"/>
  </r>
  <r>
    <s v="C1335"/>
    <n v="21"/>
    <s v="Male"/>
    <s v="Muffin"/>
  </r>
  <r>
    <s v="C1336"/>
    <n v="55"/>
    <s v="Male"/>
    <s v="Latte"/>
  </r>
  <r>
    <s v="C1337"/>
    <n v="65"/>
    <s v="Male"/>
    <s v="Latte"/>
  </r>
  <r>
    <s v="C1338"/>
    <n v="52"/>
    <s v="Male"/>
    <s v="Croissant"/>
  </r>
  <r>
    <s v="C1339"/>
    <n v="21"/>
    <s v="Female"/>
    <s v="Cappuccino"/>
  </r>
  <r>
    <s v="C1340"/>
    <n v="65"/>
    <s v="Male"/>
    <s v="Cappuccino"/>
  </r>
  <r>
    <s v="C1341"/>
    <n v="38"/>
    <s v="Male"/>
    <s v="Cappuccino"/>
  </r>
  <r>
    <s v="C1342"/>
    <n v="21"/>
    <s v="Male"/>
    <s v="Sandwich"/>
  </r>
  <r>
    <s v="C1343"/>
    <n v="21"/>
    <s v="Male"/>
    <s v="Cappuccino"/>
  </r>
  <r>
    <s v="C1344"/>
    <n v="55"/>
    <s v="Male"/>
    <s v="Sandwich"/>
  </r>
  <r>
    <s v="C1345"/>
    <n v="48"/>
    <s v="Male"/>
    <s v="Muffin"/>
  </r>
  <r>
    <s v="C1346"/>
    <n v="50"/>
    <s v="Male"/>
    <s v="Croissant"/>
  </r>
  <r>
    <s v="C1347"/>
    <n v="51"/>
    <s v="Female"/>
    <s v="Latte"/>
  </r>
  <r>
    <s v="C1348"/>
    <n v="28"/>
    <s v="Male"/>
    <s v="Sandwich"/>
  </r>
  <r>
    <s v="C1349"/>
    <n v="21"/>
    <s v="Male"/>
    <s v="Muffin"/>
  </r>
  <r>
    <s v="C1350"/>
    <n v="50"/>
    <s v="Female"/>
    <s v="Croissant"/>
  </r>
  <r>
    <s v="C1351"/>
    <n v="23"/>
    <s v="Male"/>
    <s v="Sandwich"/>
  </r>
  <r>
    <s v="C1352"/>
    <n v="29"/>
    <s v="Male"/>
    <s v="Croissant"/>
  </r>
  <r>
    <s v="C1353"/>
    <n v="22"/>
    <s v="Female"/>
    <s v="Muffin"/>
  </r>
  <r>
    <s v="C1354"/>
    <n v="56"/>
    <s v="Male"/>
    <s v="Cappuccino"/>
  </r>
  <r>
    <s v="C1355"/>
    <n v="22"/>
    <s v="Male"/>
    <s v="Cappuccino"/>
  </r>
  <r>
    <s v="C1356"/>
    <n v="61"/>
    <s v="Male"/>
    <s v="Muffin"/>
  </r>
  <r>
    <s v="C1357"/>
    <n v="33"/>
    <s v="Male"/>
    <s v="Croissant"/>
  </r>
  <r>
    <s v="C1358"/>
    <n v="43"/>
    <s v="Male"/>
    <s v="Iced Tea"/>
  </r>
  <r>
    <s v="C1359"/>
    <n v="25"/>
    <s v="Female"/>
    <s v="Croissant"/>
  </r>
  <r>
    <s v="C1360"/>
    <n v="54"/>
    <s v="Male"/>
    <s v="Sandwich"/>
  </r>
  <r>
    <s v="C1361"/>
    <n v="33"/>
    <s v="Female"/>
    <s v="Croissant"/>
  </r>
  <r>
    <s v="C1362"/>
    <n v="55"/>
    <s v="Male"/>
    <s v="Muffin"/>
  </r>
  <r>
    <s v="C1363"/>
    <n v="56"/>
    <s v="Male"/>
    <s v="Latte"/>
  </r>
  <r>
    <s v="C1364"/>
    <n v="20"/>
    <s v="Female"/>
    <s v="Iced Tea"/>
  </r>
  <r>
    <s v="C1365"/>
    <n v="57"/>
    <s v="Male"/>
    <s v="Croissant"/>
  </r>
  <r>
    <s v="C1366"/>
    <n v="23"/>
    <s v="Male"/>
    <s v="Iced Tea"/>
  </r>
  <r>
    <s v="C1367"/>
    <n v="44"/>
    <s v="Female"/>
    <s v="Iced Tea"/>
  </r>
  <r>
    <s v="C1368"/>
    <n v="60"/>
    <s v="Male"/>
    <s v="Croissant"/>
  </r>
  <r>
    <s v="C1369"/>
    <n v="55"/>
    <s v="Male"/>
    <s v="Croissant"/>
  </r>
  <r>
    <s v="C1370"/>
    <n v="54"/>
    <s v="Female"/>
    <s v="Cappuccino"/>
  </r>
  <r>
    <s v="C1371"/>
    <n v="51"/>
    <s v="Female"/>
    <s v="Croissant"/>
  </r>
  <r>
    <s v="C1372"/>
    <n v="38"/>
    <s v="Female"/>
    <s v="Croissant"/>
  </r>
  <r>
    <s v="C1373"/>
    <n v="34"/>
    <s v="Male"/>
    <s v="Cappuccino"/>
  </r>
  <r>
    <s v="C1374"/>
    <n v="31"/>
    <s v="Female"/>
    <s v="Cappuccino"/>
  </r>
  <r>
    <s v="C1375"/>
    <n v="60"/>
    <s v="Male"/>
    <s v="Latte"/>
  </r>
  <r>
    <s v="C1376"/>
    <n v="63"/>
    <s v="Male"/>
    <s v="Croissant"/>
  </r>
  <r>
    <s v="C1377"/>
    <n v="38"/>
    <s v="Female"/>
    <s v="Sandwich"/>
  </r>
  <r>
    <s v="C1378"/>
    <n v="33"/>
    <s v="Female"/>
    <s v="Iced Tea"/>
  </r>
  <r>
    <s v="C1379"/>
    <n v="34"/>
    <s v="Male"/>
    <s v="Muffin"/>
  </r>
  <r>
    <s v="C1380"/>
    <n v="43"/>
    <s v="Male"/>
    <s v="Cappuccino"/>
  </r>
  <r>
    <s v="C1381"/>
    <n v="26"/>
    <s v="Female"/>
    <s v="Muffin"/>
  </r>
  <r>
    <s v="C1382"/>
    <n v="60"/>
    <s v="Female"/>
    <s v="Croissant"/>
  </r>
  <r>
    <s v="C1383"/>
    <n v="59"/>
    <s v="Female"/>
    <s v="Sandwich"/>
  </r>
  <r>
    <s v="C1384"/>
    <n v="37"/>
    <s v="Male"/>
    <s v="Iced Tea"/>
  </r>
  <r>
    <s v="C1385"/>
    <n v="47"/>
    <s v="Female"/>
    <s v="Croissant"/>
  </r>
  <r>
    <s v="C1386"/>
    <n v="38"/>
    <s v="Female"/>
    <s v="Sandwich"/>
  </r>
  <r>
    <s v="C1387"/>
    <n v="22"/>
    <s v="Male"/>
    <s v="Iced Tea"/>
  </r>
  <r>
    <s v="C1388"/>
    <n v="18"/>
    <s v="Male"/>
    <s v="Sandwich"/>
  </r>
  <r>
    <s v="C1389"/>
    <n v="47"/>
    <s v="Female"/>
    <s v="Cappuccino"/>
  </r>
  <r>
    <s v="C1390"/>
    <n v="57"/>
    <s v="Male"/>
    <s v="Croissant"/>
  </r>
  <r>
    <s v="C1391"/>
    <n v="54"/>
    <s v="Male"/>
    <s v="Sandwich"/>
  </r>
  <r>
    <s v="C1392"/>
    <n v="24"/>
    <s v="Male"/>
    <s v="Sandwich"/>
  </r>
  <r>
    <s v="C1393"/>
    <n v="22"/>
    <s v="Female"/>
    <s v="Croissant"/>
  </r>
  <r>
    <s v="C1394"/>
    <n v="52"/>
    <s v="Female"/>
    <s v="Iced Tea"/>
  </r>
  <r>
    <s v="C1395"/>
    <n v="31"/>
    <s v="Female"/>
    <s v="Croissant"/>
  </r>
  <r>
    <s v="C1396"/>
    <n v="50"/>
    <s v="Female"/>
    <s v="Sandwich"/>
  </r>
  <r>
    <s v="C1397"/>
    <n v="34"/>
    <s v="Female"/>
    <s v="Muffin"/>
  </r>
  <r>
    <s v="C1398"/>
    <n v="26"/>
    <s v="Female"/>
    <s v="Latte"/>
  </r>
  <r>
    <s v="C1399"/>
    <n v="40"/>
    <s v="Male"/>
    <s v="Muffin"/>
  </r>
  <r>
    <s v="C1400"/>
    <n v="22"/>
    <s v="Male"/>
    <s v="Iced Tea"/>
  </r>
  <r>
    <s v="C1401"/>
    <n v="33"/>
    <s v="Male"/>
    <s v="Sandwich"/>
  </r>
  <r>
    <s v="C1402"/>
    <n v="41"/>
    <s v="Female"/>
    <s v="Latte"/>
  </r>
  <r>
    <s v="C1403"/>
    <n v="36"/>
    <s v="Female"/>
    <s v="Iced Tea"/>
  </r>
  <r>
    <s v="C1404"/>
    <n v="28"/>
    <s v="Male"/>
    <s v="Muffin"/>
  </r>
  <r>
    <s v="C1405"/>
    <n v="46"/>
    <s v="Female"/>
    <s v="Cappuccino"/>
  </r>
  <r>
    <s v="C1406"/>
    <n v="52"/>
    <s v="Female"/>
    <s v="Croissant"/>
  </r>
  <r>
    <s v="C1407"/>
    <n v="63"/>
    <s v="Female"/>
    <s v="Iced Tea"/>
  </r>
  <r>
    <s v="C1408"/>
    <n v="37"/>
    <s v="Female"/>
    <s v="Iced Tea"/>
  </r>
  <r>
    <s v="C1409"/>
    <n v="57"/>
    <s v="Female"/>
    <s v="Sandwich"/>
  </r>
  <r>
    <s v="C1410"/>
    <n v="59"/>
    <s v="Male"/>
    <s v="Latte"/>
  </r>
  <r>
    <s v="C1411"/>
    <n v="51"/>
    <s v="Female"/>
    <s v="Muffin"/>
  </r>
  <r>
    <s v="C1412"/>
    <n v="18"/>
    <s v="Female"/>
    <s v="Iced Tea"/>
  </r>
  <r>
    <s v="C1413"/>
    <n v="60"/>
    <s v="Female"/>
    <s v="Croissant"/>
  </r>
  <r>
    <s v="C1414"/>
    <n v="53"/>
    <s v="Female"/>
    <s v="Iced Tea"/>
  </r>
  <r>
    <s v="C1415"/>
    <n v="37"/>
    <s v="Female"/>
    <s v="Iced Tea"/>
  </r>
  <r>
    <s v="C1416"/>
    <n v="60"/>
    <s v="Male"/>
    <s v="Sandwich"/>
  </r>
  <r>
    <s v="C1417"/>
    <n v="24"/>
    <s v="Female"/>
    <s v="Iced Tea"/>
  </r>
  <r>
    <s v="C1418"/>
    <n v="26"/>
    <s v="Male"/>
    <s v="Latte"/>
  </r>
  <r>
    <s v="C1419"/>
    <n v="34"/>
    <s v="Male"/>
    <s v="Sandwich"/>
  </r>
  <r>
    <s v="C1420"/>
    <n v="25"/>
    <s v="Male"/>
    <s v="Cappuccino"/>
  </r>
  <r>
    <s v="C1421"/>
    <n v="24"/>
    <s v="Male"/>
    <s v="Cappuccino"/>
  </r>
  <r>
    <s v="C1422"/>
    <n v="65"/>
    <s v="Female"/>
    <s v="Muffin"/>
  </r>
  <r>
    <s v="C1423"/>
    <n v="53"/>
    <s v="Male"/>
    <s v="Muffin"/>
  </r>
  <r>
    <s v="C1424"/>
    <n v="27"/>
    <s v="Female"/>
    <s v="Muffin"/>
  </r>
  <r>
    <s v="C1425"/>
    <n v="35"/>
    <s v="Male"/>
    <s v="Sandwich"/>
  </r>
  <r>
    <s v="C1426"/>
    <n v="36"/>
    <s v="Male"/>
    <s v="Latte"/>
  </r>
  <r>
    <s v="C1427"/>
    <n v="56"/>
    <s v="Female"/>
    <s v="Sandwich"/>
  </r>
  <r>
    <s v="C1428"/>
    <n v="31"/>
    <s v="Male"/>
    <s v="Sandwich"/>
  </r>
  <r>
    <s v="C1429"/>
    <n v="63"/>
    <s v="Female"/>
    <s v="Sandwich"/>
  </r>
  <r>
    <s v="C1430"/>
    <n v="39"/>
    <s v="Female"/>
    <s v="Sandwich"/>
  </r>
  <r>
    <s v="C1431"/>
    <n v="31"/>
    <s v="Female"/>
    <s v="Iced Tea"/>
  </r>
  <r>
    <s v="C1432"/>
    <n v="61"/>
    <s v="Male"/>
    <s v="Muffin"/>
  </r>
  <r>
    <s v="C1433"/>
    <n v="58"/>
    <s v="Female"/>
    <s v="Muffin"/>
  </r>
  <r>
    <s v="C1434"/>
    <n v="34"/>
    <s v="Female"/>
    <s v="Croissant"/>
  </r>
  <r>
    <s v="C1435"/>
    <n v="50"/>
    <s v="Female"/>
    <s v="Cappuccino"/>
  </r>
  <r>
    <s v="C1436"/>
    <n v="49"/>
    <s v="Male"/>
    <s v="Muffin"/>
  </r>
  <r>
    <s v="C1437"/>
    <n v="34"/>
    <s v="Male"/>
    <s v="Latte"/>
  </r>
  <r>
    <s v="C1438"/>
    <n v="21"/>
    <s v="Male"/>
    <s v="Iced Tea"/>
  </r>
  <r>
    <s v="C1439"/>
    <n v="23"/>
    <s v="Female"/>
    <s v="Cappuccino"/>
  </r>
  <r>
    <s v="C1440"/>
    <n v="58"/>
    <s v="Male"/>
    <s v="Croissant"/>
  </r>
  <r>
    <s v="C1441"/>
    <n v="45"/>
    <s v="Male"/>
    <s v="Sandwich"/>
  </r>
  <r>
    <s v="C1442"/>
    <n v="35"/>
    <s v="Female"/>
    <s v="Croissant"/>
  </r>
  <r>
    <s v="C1443"/>
    <n v="20"/>
    <s v="Female"/>
    <s v="Cappuccino"/>
  </r>
  <r>
    <s v="C1444"/>
    <n v="18"/>
    <s v="Male"/>
    <s v="Muffin"/>
  </r>
  <r>
    <s v="C1445"/>
    <n v="39"/>
    <s v="Female"/>
    <s v="Cappuccino"/>
  </r>
  <r>
    <s v="C1446"/>
    <n v="26"/>
    <s v="Male"/>
    <s v="Iced Tea"/>
  </r>
  <r>
    <s v="C1447"/>
    <n v="58"/>
    <s v="Female"/>
    <s v="Iced Tea"/>
  </r>
  <r>
    <s v="C1448"/>
    <n v="34"/>
    <s v="Male"/>
    <s v="Latte"/>
  </r>
  <r>
    <s v="C1449"/>
    <n v="28"/>
    <s v="Female"/>
    <s v="Sandwich"/>
  </r>
  <r>
    <s v="C1450"/>
    <n v="65"/>
    <s v="Male"/>
    <s v="Muffin"/>
  </r>
  <r>
    <s v="C1451"/>
    <n v="46"/>
    <s v="Male"/>
    <s v="Muffin"/>
  </r>
  <r>
    <s v="C1452"/>
    <n v="53"/>
    <s v="Female"/>
    <s v="Croissant"/>
  </r>
  <r>
    <s v="C1453"/>
    <n v="63"/>
    <s v="Female"/>
    <s v="Sandwich"/>
  </r>
  <r>
    <s v="C1454"/>
    <n v="45"/>
    <s v="Female"/>
    <s v="Croissant"/>
  </r>
  <r>
    <s v="C1455"/>
    <n v="53"/>
    <s v="Female"/>
    <s v="Sandwich"/>
  </r>
  <r>
    <s v="C1456"/>
    <n v="18"/>
    <s v="Male"/>
    <s v="Cappuccino"/>
  </r>
  <r>
    <s v="C1457"/>
    <n v="25"/>
    <s v="Male"/>
    <s v="Cappuccino"/>
  </r>
  <r>
    <s v="C1458"/>
    <n v="22"/>
    <s v="Male"/>
    <s v="Sandwich"/>
  </r>
  <r>
    <s v="C1459"/>
    <n v="62"/>
    <s v="Female"/>
    <s v="Latte"/>
  </r>
  <r>
    <s v="C1460"/>
    <n v="27"/>
    <s v="Male"/>
    <s v="Cappuccino"/>
  </r>
  <r>
    <s v="C1461"/>
    <n v="52"/>
    <s v="Male"/>
    <s v="Latte"/>
  </r>
  <r>
    <s v="C1462"/>
    <n v="20"/>
    <s v="Male"/>
    <s v="Cappuccino"/>
  </r>
  <r>
    <s v="C1463"/>
    <n v="41"/>
    <s v="Male"/>
    <s v="Muffin"/>
  </r>
  <r>
    <s v="C1464"/>
    <n v="55"/>
    <s v="Male"/>
    <s v="Iced Tea"/>
  </r>
  <r>
    <s v="C1465"/>
    <n v="53"/>
    <s v="Female"/>
    <s v="Iced Tea"/>
  </r>
  <r>
    <s v="C1466"/>
    <n v="27"/>
    <s v="Female"/>
    <s v="Muffin"/>
  </r>
  <r>
    <s v="C1467"/>
    <n v="45"/>
    <s v="Female"/>
    <s v="Sandwich"/>
  </r>
  <r>
    <s v="C1468"/>
    <n v="26"/>
    <s v="Female"/>
    <s v="Croissant"/>
  </r>
  <r>
    <s v="C1469"/>
    <n v="20"/>
    <s v="Male"/>
    <s v="Iced Tea"/>
  </r>
  <r>
    <s v="C1470"/>
    <n v="37"/>
    <s v="Female"/>
    <s v="Cappuccino"/>
  </r>
  <r>
    <s v="C1471"/>
    <n v="41"/>
    <s v="Female"/>
    <s v="Cappuccino"/>
  </r>
  <r>
    <s v="C1472"/>
    <n v="20"/>
    <s v="Female"/>
    <s v="Iced Tea"/>
  </r>
  <r>
    <s v="C1473"/>
    <n v="40"/>
    <s v="Male"/>
    <s v="Iced Tea"/>
  </r>
  <r>
    <s v="C1474"/>
    <n v="31"/>
    <s v="Male"/>
    <s v="Croissant"/>
  </r>
  <r>
    <s v="C1475"/>
    <n v="61"/>
    <s v="Male"/>
    <s v="Iced Tea"/>
  </r>
  <r>
    <s v="C1476"/>
    <n v="33"/>
    <s v="Male"/>
    <s v="Sandwich"/>
  </r>
  <r>
    <s v="C1477"/>
    <n v="60"/>
    <s v="Male"/>
    <s v="Croissant"/>
  </r>
  <r>
    <s v="C1478"/>
    <n v="24"/>
    <s v="Male"/>
    <s v="Muffin"/>
  </r>
  <r>
    <s v="C1479"/>
    <n v="40"/>
    <s v="Female"/>
    <s v="Muffin"/>
  </r>
  <r>
    <s v="C1480"/>
    <n v="53"/>
    <s v="Female"/>
    <s v="Iced Tea"/>
  </r>
  <r>
    <s v="C1481"/>
    <n v="44"/>
    <s v="Female"/>
    <s v="Cappuccino"/>
  </r>
  <r>
    <s v="C1482"/>
    <n v="57"/>
    <s v="Female"/>
    <s v="Muffin"/>
  </r>
  <r>
    <s v="C1483"/>
    <n v="65"/>
    <s v="Female"/>
    <s v="Iced Tea"/>
  </r>
  <r>
    <s v="C1484"/>
    <n v="27"/>
    <s v="Female"/>
    <s v="Sandwich"/>
  </r>
  <r>
    <s v="C1485"/>
    <n v="33"/>
    <s v="Female"/>
    <s v="Sandwich"/>
  </r>
  <r>
    <s v="C1486"/>
    <n v="28"/>
    <s v="Male"/>
    <s v="Cappuccino"/>
  </r>
  <r>
    <s v="C1487"/>
    <n v="29"/>
    <s v="Male"/>
    <s v="Croissant"/>
  </r>
  <r>
    <s v="C1488"/>
    <n v="44"/>
    <s v="Female"/>
    <s v="Cappuccino"/>
  </r>
  <r>
    <s v="C1489"/>
    <n v="19"/>
    <s v="Female"/>
    <s v="Iced Tea"/>
  </r>
  <r>
    <s v="C1490"/>
    <n v="29"/>
    <s v="Male"/>
    <s v="Cappuccino"/>
  </r>
  <r>
    <s v="C1491"/>
    <n v="65"/>
    <s v="Female"/>
    <s v="Croissant"/>
  </r>
  <r>
    <s v="C1492"/>
    <n v="39"/>
    <s v="Female"/>
    <s v="Latte"/>
  </r>
  <r>
    <s v="C1493"/>
    <n v="44"/>
    <s v="Female"/>
    <s v="Cappuccino"/>
  </r>
  <r>
    <s v="C1494"/>
    <n v="60"/>
    <s v="Male"/>
    <s v="Muffin"/>
  </r>
  <r>
    <s v="C1495"/>
    <n v="65"/>
    <s v="Male"/>
    <s v="Croissant"/>
  </r>
  <r>
    <s v="C1496"/>
    <n v="33"/>
    <s v="Female"/>
    <s v="Latte"/>
  </r>
  <r>
    <s v="C1497"/>
    <n v="35"/>
    <s v="Male"/>
    <s v="Croissant"/>
  </r>
  <r>
    <s v="C1498"/>
    <n v="28"/>
    <s v="Male"/>
    <s v="Croissant"/>
  </r>
  <r>
    <s v="C1499"/>
    <n v="62"/>
    <s v="Male"/>
    <s v="Muffin"/>
  </r>
  <r>
    <s v="C1500"/>
    <n v="24"/>
    <s v="Female"/>
    <s v="Latte"/>
  </r>
  <r>
    <s v="C1501"/>
    <n v="42"/>
    <s v="Male"/>
    <s v="Cappuccino"/>
  </r>
  <r>
    <s v="C1502"/>
    <n v="20"/>
    <s v="Male"/>
    <s v="Latte"/>
  </r>
  <r>
    <s v="C1503"/>
    <n v="48"/>
    <s v="Female"/>
    <s v="Cappuccino"/>
  </r>
  <r>
    <s v="C1504"/>
    <n v="32"/>
    <s v="Female"/>
    <s v="Muffin"/>
  </r>
  <r>
    <s v="C1505"/>
    <n v="30"/>
    <s v="Female"/>
    <s v="Croissant"/>
  </r>
  <r>
    <s v="C1506"/>
    <n v="47"/>
    <s v="Male"/>
    <s v="Cappuccino"/>
  </r>
  <r>
    <s v="C1507"/>
    <n v="40"/>
    <s v="Male"/>
    <s v="Sandwich"/>
  </r>
  <r>
    <s v="C1508"/>
    <n v="37"/>
    <s v="Female"/>
    <s v="Latte"/>
  </r>
  <r>
    <s v="C1509"/>
    <n v="32"/>
    <s v="Female"/>
    <s v="Latte"/>
  </r>
  <r>
    <s v="C1510"/>
    <n v="32"/>
    <s v="Male"/>
    <s v="Iced Tea"/>
  </r>
  <r>
    <s v="C1511"/>
    <n v="19"/>
    <s v="Male"/>
    <s v="Croissant"/>
  </r>
  <r>
    <s v="C1512"/>
    <n v="60"/>
    <s v="Female"/>
    <s v="Croissant"/>
  </r>
  <r>
    <s v="C1513"/>
    <n v="30"/>
    <s v="Male"/>
    <s v="Muffin"/>
  </r>
  <r>
    <s v="C1514"/>
    <n v="43"/>
    <s v="Female"/>
    <s v="Cappuccino"/>
  </r>
  <r>
    <s v="C1515"/>
    <n v="39"/>
    <s v="Male"/>
    <s v="Muffin"/>
  </r>
  <r>
    <s v="C1516"/>
    <n v="35"/>
    <s v="Female"/>
    <s v="Muffin"/>
  </r>
  <r>
    <s v="C1517"/>
    <n v="22"/>
    <s v="Male"/>
    <s v="Sandwich"/>
  </r>
  <r>
    <s v="C1518"/>
    <n v="35"/>
    <s v="Female"/>
    <s v="Croissant"/>
  </r>
  <r>
    <s v="C1519"/>
    <n v="40"/>
    <s v="Male"/>
    <s v="Sandwich"/>
  </r>
  <r>
    <s v="C1520"/>
    <n v="59"/>
    <s v="Female"/>
    <s v="Iced Tea"/>
  </r>
  <r>
    <s v="C1521"/>
    <n v="50"/>
    <s v="Male"/>
    <s v="Latte"/>
  </r>
  <r>
    <s v="C1522"/>
    <n v="43"/>
    <s v="Female"/>
    <s v="Muffin"/>
  </r>
  <r>
    <s v="C1523"/>
    <n v="61"/>
    <s v="Female"/>
    <s v="Muffin"/>
  </r>
  <r>
    <s v="C1524"/>
    <n v="52"/>
    <s v="Female"/>
    <s v="Sandwich"/>
  </r>
  <r>
    <s v="C1525"/>
    <n v="39"/>
    <s v="Female"/>
    <s v="Croissant"/>
  </r>
  <r>
    <s v="C1526"/>
    <n v="19"/>
    <s v="Female"/>
    <s v="Latte"/>
  </r>
  <r>
    <s v="C1527"/>
    <n v="25"/>
    <s v="Male"/>
    <s v="Muffin"/>
  </r>
  <r>
    <s v="C1528"/>
    <n v="34"/>
    <s v="Female"/>
    <s v="Sandwich"/>
  </r>
  <r>
    <s v="C1529"/>
    <n v="29"/>
    <s v="Male"/>
    <s v="Sandwich"/>
  </r>
  <r>
    <s v="C1530"/>
    <n v="55"/>
    <s v="Female"/>
    <s v="Cappuccino"/>
  </r>
  <r>
    <s v="C1531"/>
    <n v="34"/>
    <s v="Male"/>
    <s v="Latte"/>
  </r>
  <r>
    <s v="C1532"/>
    <n v="20"/>
    <s v="Female"/>
    <s v="Sandwich"/>
  </r>
  <r>
    <s v="C1533"/>
    <n v="24"/>
    <s v="Female"/>
    <s v="Cappuccino"/>
  </r>
  <r>
    <s v="C1534"/>
    <n v="56"/>
    <s v="Male"/>
    <s v="Croissant"/>
  </r>
  <r>
    <s v="C1535"/>
    <n v="45"/>
    <s v="Female"/>
    <s v="Sandwich"/>
  </r>
  <r>
    <s v="C1536"/>
    <n v="40"/>
    <s v="Male"/>
    <s v="Cappuccino"/>
  </r>
  <r>
    <s v="C1537"/>
    <n v="64"/>
    <s v="Male"/>
    <s v="Cappuccino"/>
  </r>
  <r>
    <s v="C1538"/>
    <n v="38"/>
    <s v="Female"/>
    <s v="Latte"/>
  </r>
  <r>
    <s v="C1539"/>
    <n v="45"/>
    <s v="Female"/>
    <s v="Muffin"/>
  </r>
  <r>
    <s v="C1540"/>
    <n v="56"/>
    <s v="Male"/>
    <s v="Cappuccino"/>
  </r>
  <r>
    <s v="C1541"/>
    <n v="50"/>
    <s v="Female"/>
    <s v="Sandwich"/>
  </r>
  <r>
    <s v="C1542"/>
    <n v="25"/>
    <s v="Female"/>
    <s v="Iced Tea"/>
  </r>
  <r>
    <s v="C1543"/>
    <n v="42"/>
    <s v="Female"/>
    <s v="Croissant"/>
  </r>
  <r>
    <s v="C1544"/>
    <n v="54"/>
    <s v="Male"/>
    <s v="Sandwich"/>
  </r>
  <r>
    <s v="C1545"/>
    <n v="30"/>
    <s v="Female"/>
    <s v="Sandwich"/>
  </r>
  <r>
    <s v="C1546"/>
    <n v="34"/>
    <s v="Male"/>
    <s v="Croissant"/>
  </r>
  <r>
    <s v="C1547"/>
    <n v="20"/>
    <s v="Male"/>
    <s v="Croissant"/>
  </r>
  <r>
    <s v="C1548"/>
    <n v="63"/>
    <s v="Male"/>
    <s v="Cappuccino"/>
  </r>
  <r>
    <s v="C1549"/>
    <n v="45"/>
    <s v="Male"/>
    <s v="Sandwich"/>
  </r>
  <r>
    <s v="C1550"/>
    <n v="18"/>
    <s v="Female"/>
    <s v="Cappuccino"/>
  </r>
  <r>
    <s v="C1551"/>
    <n v="51"/>
    <s v="Female"/>
    <s v="Latte"/>
  </r>
  <r>
    <s v="C1552"/>
    <n v="52"/>
    <s v="Male"/>
    <s v="Cappuccino"/>
  </r>
  <r>
    <s v="C1553"/>
    <n v="61"/>
    <s v="Male"/>
    <s v="Latte"/>
  </r>
  <r>
    <s v="C1554"/>
    <n v="64"/>
    <s v="Male"/>
    <s v="Muffin"/>
  </r>
  <r>
    <s v="C1555"/>
    <n v="65"/>
    <s v="Male"/>
    <s v="Iced Tea"/>
  </r>
  <r>
    <s v="C1556"/>
    <n v="65"/>
    <s v="Female"/>
    <s v="Sandwich"/>
  </r>
  <r>
    <s v="C1557"/>
    <n v="60"/>
    <s v="Male"/>
    <s v="Latte"/>
  </r>
  <r>
    <s v="C1558"/>
    <n v="30"/>
    <s v="Male"/>
    <s v="Iced Tea"/>
  </r>
  <r>
    <s v="C1559"/>
    <n v="41"/>
    <s v="Male"/>
    <s v="Croissant"/>
  </r>
  <r>
    <s v="C1560"/>
    <n v="45"/>
    <s v="Male"/>
    <s v="Muffin"/>
  </r>
  <r>
    <s v="C1561"/>
    <n v="22"/>
    <s v="Male"/>
    <s v="Cappuccino"/>
  </r>
  <r>
    <s v="C1562"/>
    <n v="60"/>
    <s v="Female"/>
    <s v="Iced Tea"/>
  </r>
  <r>
    <s v="C1563"/>
    <n v="39"/>
    <s v="Female"/>
    <s v="Latte"/>
  </r>
  <r>
    <s v="C1564"/>
    <n v="57"/>
    <s v="Female"/>
    <s v="Sandwich"/>
  </r>
  <r>
    <s v="C1565"/>
    <n v="38"/>
    <s v="Female"/>
    <s v="Muffin"/>
  </r>
  <r>
    <s v="C1566"/>
    <n v="60"/>
    <s v="Female"/>
    <s v="Croissant"/>
  </r>
  <r>
    <s v="C1567"/>
    <n v="25"/>
    <s v="Male"/>
    <s v="Croissant"/>
  </r>
  <r>
    <s v="C1568"/>
    <n v="64"/>
    <s v="Female"/>
    <s v="Iced Tea"/>
  </r>
  <r>
    <s v="C1569"/>
    <n v="37"/>
    <s v="Male"/>
    <s v="Iced Tea"/>
  </r>
  <r>
    <s v="C1570"/>
    <n v="50"/>
    <s v="Female"/>
    <s v="Cappuccino"/>
  </r>
  <r>
    <s v="C1571"/>
    <n v="37"/>
    <s v="Female"/>
    <s v="Croissant"/>
  </r>
  <r>
    <s v="C1572"/>
    <n v="60"/>
    <s v="Female"/>
    <s v="Muffin"/>
  </r>
  <r>
    <s v="C1573"/>
    <n v="44"/>
    <s v="Female"/>
    <s v="Muffin"/>
  </r>
  <r>
    <s v="C1574"/>
    <n v="38"/>
    <s v="Male"/>
    <s v="Croissant"/>
  </r>
  <r>
    <s v="C1575"/>
    <n v="43"/>
    <s v="Female"/>
    <s v="Cappuccino"/>
  </r>
  <r>
    <s v="C1576"/>
    <n v="62"/>
    <s v="Male"/>
    <s v="Sandwich"/>
  </r>
  <r>
    <s v="C1577"/>
    <n v="36"/>
    <s v="Female"/>
    <s v="Cappuccino"/>
  </r>
  <r>
    <s v="C1578"/>
    <n v="53"/>
    <s v="Female"/>
    <s v="Latte"/>
  </r>
  <r>
    <s v="C1579"/>
    <n v="26"/>
    <s v="Female"/>
    <s v="Latte"/>
  </r>
  <r>
    <s v="C1580"/>
    <n v="30"/>
    <s v="Male"/>
    <s v="Iced Tea"/>
  </r>
  <r>
    <s v="C1581"/>
    <n v="44"/>
    <s v="Male"/>
    <s v="Cappuccino"/>
  </r>
  <r>
    <s v="C1582"/>
    <n v="60"/>
    <s v="Female"/>
    <s v="Cappuccino"/>
  </r>
  <r>
    <s v="C1583"/>
    <n v="42"/>
    <s v="Female"/>
    <s v="Muffin"/>
  </r>
  <r>
    <s v="C1584"/>
    <n v="61"/>
    <s v="Male"/>
    <s v="Iced Tea"/>
  </r>
  <r>
    <s v="C1585"/>
    <n v="65"/>
    <s v="Male"/>
    <s v="Muffin"/>
  </r>
  <r>
    <s v="C1586"/>
    <n v="29"/>
    <s v="Female"/>
    <s v="Sandwich"/>
  </r>
  <r>
    <s v="C1587"/>
    <n v="57"/>
    <s v="Female"/>
    <s v="Cappuccino"/>
  </r>
  <r>
    <s v="C1588"/>
    <n v="54"/>
    <s v="Male"/>
    <s v="Muffin"/>
  </r>
  <r>
    <s v="C1589"/>
    <n v="37"/>
    <s v="Female"/>
    <s v="Croissant"/>
  </r>
  <r>
    <s v="C1590"/>
    <n v="43"/>
    <s v="Male"/>
    <s v="Muffin"/>
  </r>
  <r>
    <s v="C1591"/>
    <n v="53"/>
    <s v="Female"/>
    <s v="Cappuccino"/>
  </r>
  <r>
    <s v="C1592"/>
    <n v="18"/>
    <s v="Female"/>
    <s v="Sandwich"/>
  </r>
  <r>
    <s v="C1593"/>
    <n v="37"/>
    <s v="Male"/>
    <s v="Cappuccino"/>
  </r>
  <r>
    <s v="C1594"/>
    <n v="36"/>
    <s v="Male"/>
    <s v="Croissant"/>
  </r>
  <r>
    <s v="C1595"/>
    <n v="31"/>
    <s v="Female"/>
    <s v="Latte"/>
  </r>
  <r>
    <s v="C1596"/>
    <n v="45"/>
    <s v="Male"/>
    <s v="Latte"/>
  </r>
  <r>
    <s v="C1597"/>
    <n v="55"/>
    <s v="Female"/>
    <s v="Sandwich"/>
  </r>
  <r>
    <s v="C1598"/>
    <n v="56"/>
    <s v="Male"/>
    <s v="Sandwich"/>
  </r>
  <r>
    <s v="C1599"/>
    <n v="59"/>
    <s v="Male"/>
    <s v="Croissant"/>
  </r>
  <r>
    <s v="C1600"/>
    <n v="38"/>
    <s v="Male"/>
    <s v="Muffin"/>
  </r>
  <r>
    <s v="C1601"/>
    <n v="47"/>
    <s v="Male"/>
    <s v="Latte"/>
  </r>
  <r>
    <s v="C1602"/>
    <n v="46"/>
    <s v="Female"/>
    <s v="Latte"/>
  </r>
  <r>
    <s v="C1603"/>
    <n v="46"/>
    <s v="Female"/>
    <s v="Latte"/>
  </r>
  <r>
    <s v="C1604"/>
    <n v="61"/>
    <s v="Male"/>
    <s v="Latte"/>
  </r>
  <r>
    <s v="C1605"/>
    <n v="31"/>
    <s v="Female"/>
    <s v="Croissant"/>
  </r>
  <r>
    <s v="C1606"/>
    <n v="50"/>
    <s v="Female"/>
    <s v="Sandwich"/>
  </r>
  <r>
    <s v="C1607"/>
    <n v="48"/>
    <s v="Female"/>
    <s v="Sandwich"/>
  </r>
  <r>
    <s v="C1608"/>
    <n v="65"/>
    <s v="Female"/>
    <s v="Iced Tea"/>
  </r>
  <r>
    <s v="C1609"/>
    <n v="28"/>
    <s v="Female"/>
    <s v="Muffin"/>
  </r>
  <r>
    <s v="C1610"/>
    <n v="60"/>
    <s v="Female"/>
    <s v="Sandwich"/>
  </r>
  <r>
    <s v="C1611"/>
    <n v="23"/>
    <s v="Male"/>
    <s v="Latte"/>
  </r>
  <r>
    <s v="C1612"/>
    <n v="36"/>
    <s v="Female"/>
    <s v="Cappuccino"/>
  </r>
  <r>
    <s v="C1613"/>
    <n v="50"/>
    <s v="Male"/>
    <s v="Latte"/>
  </r>
  <r>
    <s v="C1614"/>
    <n v="60"/>
    <s v="Female"/>
    <s v="Latte"/>
  </r>
  <r>
    <s v="C1615"/>
    <n v="58"/>
    <s v="Male"/>
    <s v="Sandwich"/>
  </r>
  <r>
    <s v="C1616"/>
    <n v="57"/>
    <s v="Female"/>
    <s v="Iced Tea"/>
  </r>
  <r>
    <s v="C1617"/>
    <n v="39"/>
    <s v="Female"/>
    <s v="Croissant"/>
  </r>
  <r>
    <s v="C1618"/>
    <n v="23"/>
    <s v="Female"/>
    <s v="Cappuccino"/>
  </r>
  <r>
    <s v="C1619"/>
    <n v="33"/>
    <s v="Male"/>
    <s v="Muffin"/>
  </r>
  <r>
    <s v="C1620"/>
    <n v="61"/>
    <s v="Female"/>
    <s v="Cappuccino"/>
  </r>
  <r>
    <s v="C1621"/>
    <n v="37"/>
    <s v="Male"/>
    <s v="Iced Tea"/>
  </r>
  <r>
    <s v="C1622"/>
    <n v="32"/>
    <s v="Male"/>
    <s v="Latte"/>
  </r>
  <r>
    <s v="C1623"/>
    <n v="30"/>
    <s v="Female"/>
    <s v="Croissant"/>
  </r>
  <r>
    <s v="C1624"/>
    <n v="27"/>
    <s v="Female"/>
    <s v="Croissant"/>
  </r>
  <r>
    <s v="C1625"/>
    <n v="19"/>
    <s v="Female"/>
    <s v="Croissant"/>
  </r>
  <r>
    <s v="C1626"/>
    <n v="20"/>
    <s v="Male"/>
    <s v="Muffin"/>
  </r>
  <r>
    <s v="C1627"/>
    <n v="33"/>
    <s v="Male"/>
    <s v="Sandwich"/>
  </r>
  <r>
    <s v="C1628"/>
    <n v="48"/>
    <s v="Female"/>
    <s v="Latte"/>
  </r>
  <r>
    <s v="C1629"/>
    <n v="57"/>
    <s v="Female"/>
    <s v="Cappuccino"/>
  </r>
  <r>
    <s v="C1630"/>
    <n v="22"/>
    <s v="Female"/>
    <s v="Cappuccino"/>
  </r>
  <r>
    <s v="C1631"/>
    <n v="47"/>
    <s v="Male"/>
    <s v="Latte"/>
  </r>
  <r>
    <s v="C1632"/>
    <n v="44"/>
    <s v="Male"/>
    <s v="Cappuccino"/>
  </r>
  <r>
    <s v="C1633"/>
    <n v="58"/>
    <s v="Female"/>
    <s v="Sandwich"/>
  </r>
  <r>
    <s v="C1634"/>
    <n v="54"/>
    <s v="Female"/>
    <s v="Croissant"/>
  </r>
  <r>
    <s v="C1635"/>
    <n v="30"/>
    <s v="Male"/>
    <s v="Cappuccino"/>
  </r>
  <r>
    <s v="C1636"/>
    <n v="63"/>
    <s v="Female"/>
    <s v="Sandwich"/>
  </r>
  <r>
    <s v="C1637"/>
    <n v="62"/>
    <s v="Female"/>
    <s v="Croissant"/>
  </r>
  <r>
    <s v="C1638"/>
    <n v="42"/>
    <s v="Male"/>
    <s v="Muffin"/>
  </r>
  <r>
    <s v="C1639"/>
    <n v="49"/>
    <s v="Male"/>
    <s v="Muffin"/>
  </r>
  <r>
    <s v="C1640"/>
    <n v="43"/>
    <s v="Female"/>
    <s v="Latte"/>
  </r>
  <r>
    <s v="C1641"/>
    <n v="33"/>
    <s v="Female"/>
    <s v="Latte"/>
  </r>
  <r>
    <s v="C1642"/>
    <n v="27"/>
    <s v="Male"/>
    <s v="Sandwich"/>
  </r>
  <r>
    <s v="C1643"/>
    <n v="59"/>
    <s v="Male"/>
    <s v="Muffin"/>
  </r>
  <r>
    <s v="C1644"/>
    <n v="62"/>
    <s v="Male"/>
    <s v="Muffin"/>
  </r>
  <r>
    <s v="C1645"/>
    <n v="18"/>
    <s v="Male"/>
    <s v="Muffin"/>
  </r>
  <r>
    <s v="C1646"/>
    <n v="24"/>
    <s v="Male"/>
    <s v="Sandwich"/>
  </r>
  <r>
    <s v="C1647"/>
    <n v="45"/>
    <s v="Female"/>
    <s v="Sandwich"/>
  </r>
  <r>
    <s v="C1648"/>
    <n v="32"/>
    <s v="Male"/>
    <s v="Cappuccino"/>
  </r>
  <r>
    <s v="C1649"/>
    <n v="29"/>
    <s v="Male"/>
    <s v="Muffin"/>
  </r>
  <r>
    <s v="C1650"/>
    <n v="62"/>
    <s v="Female"/>
    <s v="Latte"/>
  </r>
  <r>
    <s v="C1651"/>
    <n v="51"/>
    <s v="Male"/>
    <s v="Cappuccino"/>
  </r>
  <r>
    <s v="C1652"/>
    <n v="47"/>
    <s v="Female"/>
    <s v="Cappuccino"/>
  </r>
  <r>
    <s v="C1653"/>
    <n v="21"/>
    <s v="Male"/>
    <s v="Muffin"/>
  </r>
  <r>
    <s v="C1654"/>
    <n v="53"/>
    <s v="Male"/>
    <s v="Croissant"/>
  </r>
  <r>
    <s v="C1655"/>
    <n v="33"/>
    <s v="Male"/>
    <s v="Sandwich"/>
  </r>
  <r>
    <s v="C1656"/>
    <n v="25"/>
    <s v="Male"/>
    <s v="Cappuccino"/>
  </r>
  <r>
    <s v="C1657"/>
    <n v="47"/>
    <s v="Female"/>
    <s v="Croissant"/>
  </r>
  <r>
    <s v="C1658"/>
    <n v="26"/>
    <s v="Male"/>
    <s v="Muffin"/>
  </r>
  <r>
    <s v="C1659"/>
    <n v="47"/>
    <s v="Female"/>
    <s v="Iced Tea"/>
  </r>
  <r>
    <s v="C1660"/>
    <n v="60"/>
    <s v="Female"/>
    <s v="Croissant"/>
  </r>
  <r>
    <s v="C1661"/>
    <n v="51"/>
    <s v="Male"/>
    <s v="Iced Tea"/>
  </r>
  <r>
    <s v="C1662"/>
    <n v="53"/>
    <s v="Female"/>
    <s v="Iced Tea"/>
  </r>
  <r>
    <s v="C1663"/>
    <n v="56"/>
    <s v="Female"/>
    <s v="Muffin"/>
  </r>
  <r>
    <s v="C1664"/>
    <n v="38"/>
    <s v="Female"/>
    <s v="Iced Tea"/>
  </r>
  <r>
    <s v="C1665"/>
    <n v="46"/>
    <s v="Male"/>
    <s v="Iced Tea"/>
  </r>
  <r>
    <s v="C1666"/>
    <n v="57"/>
    <s v="Male"/>
    <s v="Sandwich"/>
  </r>
  <r>
    <s v="C1667"/>
    <n v="64"/>
    <s v="Female"/>
    <s v="Cappuccino"/>
  </r>
  <r>
    <s v="C1668"/>
    <n v="50"/>
    <s v="Female"/>
    <s v="Muffin"/>
  </r>
  <r>
    <s v="C1669"/>
    <n v="45"/>
    <s v="Male"/>
    <s v="Cappuccino"/>
  </r>
  <r>
    <s v="C1670"/>
    <n v="53"/>
    <s v="Female"/>
    <s v="Iced Tea"/>
  </r>
  <r>
    <s v="C1671"/>
    <n v="46"/>
    <s v="Female"/>
    <s v="Muffin"/>
  </r>
  <r>
    <s v="C1672"/>
    <n v="28"/>
    <s v="Female"/>
    <s v="Cappuccino"/>
  </r>
  <r>
    <s v="C1673"/>
    <n v="65"/>
    <s v="Female"/>
    <s v="Iced Tea"/>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n v="71"/>
    <n v="150"/>
    <n v="-79"/>
  </r>
  <r>
    <x v="1"/>
    <n v="177"/>
    <n v="150"/>
    <n v="27"/>
  </r>
  <r>
    <x v="2"/>
    <n v="185"/>
    <n v="150"/>
    <n v="35"/>
  </r>
  <r>
    <x v="3"/>
    <n v="119"/>
    <n v="150"/>
    <n v="-31"/>
  </r>
  <r>
    <x v="4"/>
    <n v="126"/>
    <n v="200"/>
    <n v="-74"/>
  </r>
  <r>
    <x v="5"/>
    <n v="195"/>
    <n v="150"/>
    <n v="45"/>
  </r>
  <r>
    <x v="6"/>
    <n v="163"/>
    <n v="150"/>
    <n v="13"/>
  </r>
  <r>
    <x v="7"/>
    <n v="134"/>
    <n v="200"/>
    <n v="-66"/>
  </r>
  <r>
    <x v="8"/>
    <n v="150"/>
    <n v="150"/>
    <n v="0"/>
  </r>
  <r>
    <x v="9"/>
    <n v="76"/>
    <n v="150"/>
    <n v="-74"/>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100"/>
    <x v="0"/>
    <s v="Manager"/>
    <x v="0"/>
    <n v="3915"/>
    <n v="1403"/>
    <n v="2512"/>
    <s v="N/A"/>
    <n v="1403"/>
  </r>
  <r>
    <s v="E101"/>
    <x v="1"/>
    <s v="Barista"/>
    <x v="1"/>
    <n v="4320"/>
    <n v="5157"/>
    <n v="-837"/>
    <n v="5157"/>
    <s v="N/A"/>
  </r>
  <r>
    <s v="E102"/>
    <x v="2"/>
    <s v="Barista"/>
    <x v="2"/>
    <n v="3847"/>
    <n v="3882"/>
    <n v="-35"/>
    <n v="3882"/>
    <s v="N/A"/>
  </r>
  <r>
    <s v="E103"/>
    <x v="3"/>
    <s v="Barista"/>
    <x v="3"/>
    <n v="3180"/>
    <n v="2056"/>
    <n v="1124"/>
    <s v="N/A"/>
    <n v="2056"/>
  </r>
  <r>
    <s v="E104"/>
    <x v="4"/>
    <s v="Barista"/>
    <x v="3"/>
    <n v="3622"/>
    <n v="5583"/>
    <n v="-1961"/>
    <n v="5583"/>
    <s v="N/A"/>
  </r>
  <r>
    <s v="E105"/>
    <x v="5"/>
    <s v="Barista"/>
    <x v="0"/>
    <n v="4905"/>
    <n v="1660"/>
    <n v="3245"/>
    <s v="N/A"/>
    <n v="1660"/>
  </r>
  <r>
    <s v="E106"/>
    <x v="6"/>
    <s v="Barista"/>
    <x v="2"/>
    <n v="2907"/>
    <n v="3807"/>
    <n v="-900"/>
    <n v="3807"/>
    <s v="N/A"/>
  </r>
  <r>
    <s v="E107"/>
    <x v="7"/>
    <s v="Manager"/>
    <x v="2"/>
    <n v="1228"/>
    <n v="1930"/>
    <n v="-702"/>
    <s v="N/A"/>
    <n v="1930"/>
  </r>
  <r>
    <s v="E108"/>
    <x v="8"/>
    <s v="Barista"/>
    <x v="2"/>
    <n v="1102"/>
    <n v="2235"/>
    <n v="-1133"/>
    <s v="N/A"/>
    <n v="2235"/>
  </r>
  <r>
    <s v="E109"/>
    <x v="9"/>
    <s v="Waiter"/>
    <x v="0"/>
    <n v="3582"/>
    <n v="5716"/>
    <n v="-2134"/>
    <n v="5716"/>
    <s v="N/A"/>
  </r>
  <r>
    <s v="E110"/>
    <x v="10"/>
    <s v="Waiter"/>
    <x v="2"/>
    <n v="4749"/>
    <n v="1095"/>
    <n v="3654"/>
    <s v="N/A"/>
    <n v="1095"/>
  </r>
  <r>
    <s v="E111"/>
    <x v="11"/>
    <s v="Waiter"/>
    <x v="3"/>
    <n v="1590"/>
    <n v="4748"/>
    <n v="-3158"/>
    <n v="4748"/>
    <s v="N/A"/>
  </r>
  <r>
    <s v="E112"/>
    <x v="12"/>
    <s v="Manager"/>
    <x v="3"/>
    <n v="2804"/>
    <n v="3712"/>
    <n v="-908"/>
    <n v="3712"/>
    <s v="N/A"/>
  </r>
  <r>
    <s v="E113"/>
    <x v="13"/>
    <s v="Waiter"/>
    <x v="3"/>
    <n v="1966"/>
    <n v="5123"/>
    <n v="-3157"/>
    <n v="5123"/>
    <s v="N/A"/>
  </r>
  <r>
    <s v="E114"/>
    <x v="14"/>
    <s v="Manager"/>
    <x v="0"/>
    <n v="1548"/>
    <n v="1020"/>
    <n v="528"/>
    <s v="N/A"/>
    <n v="1020"/>
  </r>
  <r>
    <s v="E115"/>
    <x v="15"/>
    <s v="Barista"/>
    <x v="0"/>
    <n v="4717"/>
    <n v="2292"/>
    <n v="2425"/>
    <s v="N/A"/>
    <n v="2292"/>
  </r>
  <r>
    <s v="E116"/>
    <x v="16"/>
    <s v="Manager"/>
    <x v="1"/>
    <n v="4623"/>
    <n v="1808"/>
    <n v="2815"/>
    <s v="N/A"/>
    <n v="1808"/>
  </r>
  <r>
    <s v="E117"/>
    <x v="17"/>
    <s v="Waiter"/>
    <x v="3"/>
    <n v="2557"/>
    <n v="2798"/>
    <n v="-241"/>
    <s v="N/A"/>
    <n v="2798"/>
  </r>
  <r>
    <s v="E118"/>
    <x v="18"/>
    <s v="Barista"/>
    <x v="0"/>
    <n v="1396"/>
    <n v="3309"/>
    <n v="-1913"/>
    <n v="3309"/>
    <s v="N/A"/>
  </r>
  <r>
    <s v="E119"/>
    <x v="19"/>
    <s v="Manager"/>
    <x v="3"/>
    <n v="1559"/>
    <n v="2093"/>
    <n v="-534"/>
    <s v="N/A"/>
    <n v="2093"/>
  </r>
  <r>
    <s v="E120"/>
    <x v="20"/>
    <s v="Manager"/>
    <x v="1"/>
    <n v="2199"/>
    <n v="2763"/>
    <n v="-564"/>
    <s v="N/A"/>
    <n v="2763"/>
  </r>
  <r>
    <s v="E121"/>
    <x v="16"/>
    <s v="Manager"/>
    <x v="1"/>
    <n v="2254"/>
    <n v="4087"/>
    <n v="-1833"/>
    <n v="4087"/>
    <s v="N/A"/>
  </r>
  <r>
    <s v="E122"/>
    <x v="21"/>
    <s v="Waiter"/>
    <x v="1"/>
    <n v="3778"/>
    <n v="1454"/>
    <n v="2324"/>
    <s v="N/A"/>
    <n v="1454"/>
  </r>
  <r>
    <s v="E123"/>
    <x v="22"/>
    <s v="Manager"/>
    <x v="0"/>
    <n v="3674"/>
    <n v="5874"/>
    <n v="-2200"/>
    <n v="5874"/>
    <s v="N/A"/>
  </r>
  <r>
    <s v="E124"/>
    <x v="23"/>
    <s v="Waiter"/>
    <x v="3"/>
    <n v="2739"/>
    <n v="1754"/>
    <n v="985"/>
    <s v="N/A"/>
    <n v="1754"/>
  </r>
  <r>
    <s v="E125"/>
    <x v="24"/>
    <s v="Waiter"/>
    <x v="2"/>
    <n v="1448"/>
    <n v="4761"/>
    <n v="-3313"/>
    <n v="4761"/>
    <s v="N/A"/>
  </r>
  <r>
    <s v="E126"/>
    <x v="25"/>
    <s v="Waiter"/>
    <x v="1"/>
    <n v="3188"/>
    <n v="2117"/>
    <n v="1071"/>
    <s v="N/A"/>
    <n v="2117"/>
  </r>
  <r>
    <s v="E127"/>
    <x v="26"/>
    <s v="Manager"/>
    <x v="2"/>
    <n v="3354"/>
    <n v="3403"/>
    <n v="-49"/>
    <n v="3403"/>
    <s v="N/A"/>
  </r>
  <r>
    <s v="E128"/>
    <x v="27"/>
    <s v="Waiter"/>
    <x v="2"/>
    <n v="1142"/>
    <n v="2630"/>
    <n v="-1488"/>
    <s v="N/A"/>
    <n v="2630"/>
  </r>
  <r>
    <s v="E129"/>
    <x v="28"/>
    <s v="Manager"/>
    <x v="1"/>
    <n v="4129"/>
    <n v="5556"/>
    <n v="-1427"/>
    <n v="5556"/>
    <s v="N/A"/>
  </r>
  <r>
    <s v="E130"/>
    <x v="29"/>
    <s v="Waiter"/>
    <x v="3"/>
    <n v="4815"/>
    <n v="4678"/>
    <n v="137"/>
    <n v="4678"/>
    <s v="N/A"/>
  </r>
  <r>
    <s v="E131"/>
    <x v="30"/>
    <s v="Manager"/>
    <x v="2"/>
    <n v="4834"/>
    <n v="3589"/>
    <n v="1245"/>
    <n v="3589"/>
    <s v="N/A"/>
  </r>
  <r>
    <s v="E132"/>
    <x v="31"/>
    <s v="Manager"/>
    <x v="1"/>
    <n v="4596"/>
    <n v="1138"/>
    <n v="3458"/>
    <s v="N/A"/>
    <n v="1138"/>
  </r>
  <r>
    <s v="E133"/>
    <x v="32"/>
    <s v="Barista"/>
    <x v="2"/>
    <n v="4169"/>
    <n v="5928"/>
    <n v="-1759"/>
    <n v="5928"/>
    <s v="N/A"/>
  </r>
  <r>
    <s v="E134"/>
    <x v="33"/>
    <s v="Manager"/>
    <x v="3"/>
    <n v="1351"/>
    <n v="5900"/>
    <n v="-4549"/>
    <n v="5900"/>
    <s v="N/A"/>
  </r>
  <r>
    <s v="E135"/>
    <x v="34"/>
    <s v="Waiter"/>
    <x v="2"/>
    <n v="1271"/>
    <n v="4958"/>
    <n v="-3687"/>
    <n v="4958"/>
    <s v="N/A"/>
  </r>
  <r>
    <s v="E136"/>
    <x v="35"/>
    <s v="Barista"/>
    <x v="1"/>
    <n v="4952"/>
    <n v="2627"/>
    <n v="2325"/>
    <s v="N/A"/>
    <n v="2627"/>
  </r>
  <r>
    <s v="E137"/>
    <x v="36"/>
    <s v="Manager"/>
    <x v="3"/>
    <n v="1134"/>
    <n v="5380"/>
    <n v="-4246"/>
    <n v="5380"/>
    <s v="N/A"/>
  </r>
  <r>
    <s v="E138"/>
    <x v="37"/>
    <s v="Barista"/>
    <x v="1"/>
    <n v="3837"/>
    <n v="1582"/>
    <n v="2255"/>
    <s v="N/A"/>
    <n v="1582"/>
  </r>
  <r>
    <s v="E139"/>
    <x v="38"/>
    <s v="Barista"/>
    <x v="1"/>
    <n v="2430"/>
    <n v="2757"/>
    <n v="-327"/>
    <s v="N/A"/>
    <n v="2757"/>
  </r>
  <r>
    <s v="E140"/>
    <x v="24"/>
    <s v="Waiter"/>
    <x v="1"/>
    <n v="4315"/>
    <n v="5710"/>
    <n v="-1395"/>
    <n v="5710"/>
    <s v="N/A"/>
  </r>
  <r>
    <s v="E141"/>
    <x v="26"/>
    <s v="Barista"/>
    <x v="2"/>
    <n v="3527"/>
    <n v="945"/>
    <n v="2582"/>
    <s v="N/A"/>
    <n v="945"/>
  </r>
  <r>
    <s v="E142"/>
    <x v="39"/>
    <s v="Barista"/>
    <x v="0"/>
    <n v="3227"/>
    <n v="870"/>
    <n v="2357"/>
    <s v="N/A"/>
    <n v="870"/>
  </r>
  <r>
    <s v="E143"/>
    <x v="40"/>
    <s v="Barista"/>
    <x v="2"/>
    <n v="3961"/>
    <n v="1463"/>
    <n v="2498"/>
    <s v="N/A"/>
    <n v="1463"/>
  </r>
  <r>
    <s v="E144"/>
    <x v="41"/>
    <s v="Manager"/>
    <x v="1"/>
    <n v="4340"/>
    <n v="5399"/>
    <n v="-1059"/>
    <n v="5399"/>
    <s v="N/A"/>
  </r>
  <r>
    <s v="E145"/>
    <x v="42"/>
    <s v="Waiter"/>
    <x v="0"/>
    <n v="3743"/>
    <n v="1393"/>
    <n v="2350"/>
    <s v="N/A"/>
    <n v="1393"/>
  </r>
  <r>
    <s v="E146"/>
    <x v="43"/>
    <s v="Waiter"/>
    <x v="0"/>
    <n v="1206"/>
    <n v="3150"/>
    <n v="-1944"/>
    <n v="3150"/>
    <s v="N/A"/>
  </r>
  <r>
    <s v="E147"/>
    <x v="44"/>
    <s v="Manager"/>
    <x v="1"/>
    <n v="1050"/>
    <n v="4154"/>
    <n v="-3104"/>
    <n v="4154"/>
    <s v="N/A"/>
  </r>
  <r>
    <s v="E148"/>
    <x v="45"/>
    <s v="Waiter"/>
    <x v="2"/>
    <n v="4627"/>
    <n v="884"/>
    <n v="3743"/>
    <s v="N/A"/>
    <n v="884"/>
  </r>
  <r>
    <s v="E149"/>
    <x v="46"/>
    <s v="Manager"/>
    <x v="0"/>
    <n v="4066"/>
    <n v="5340"/>
    <n v="-1274"/>
    <n v="5340"/>
    <s v="N/A"/>
  </r>
  <r>
    <s v="E150"/>
    <x v="47"/>
    <s v="Waiter"/>
    <x v="1"/>
    <n v="2456"/>
    <n v="978"/>
    <n v="1478"/>
    <s v="N/A"/>
    <n v="978"/>
  </r>
  <r>
    <s v="E151"/>
    <x v="48"/>
    <s v="Manager"/>
    <x v="0"/>
    <n v="1959"/>
    <n v="3681"/>
    <n v="-1722"/>
    <n v="3681"/>
    <s v="N/A"/>
  </r>
  <r>
    <s v="E152"/>
    <x v="49"/>
    <s v="Waiter"/>
    <x v="0"/>
    <n v="4660"/>
    <n v="4603"/>
    <n v="57"/>
    <n v="4603"/>
    <s v="N/A"/>
  </r>
  <r>
    <s v="E153"/>
    <x v="50"/>
    <s v="Waiter"/>
    <x v="3"/>
    <n v="2218"/>
    <n v="3822"/>
    <n v="-1604"/>
    <n v="3822"/>
    <s v="N/A"/>
  </r>
  <r>
    <s v="E154"/>
    <x v="51"/>
    <s v="Barista"/>
    <x v="2"/>
    <n v="1312"/>
    <n v="2582"/>
    <n v="-1270"/>
    <s v="N/A"/>
    <n v="2582"/>
  </r>
  <r>
    <s v="E155"/>
    <x v="52"/>
    <s v="Manager"/>
    <x v="3"/>
    <n v="4894"/>
    <n v="3068"/>
    <n v="1826"/>
    <n v="3068"/>
    <s v="N/A"/>
  </r>
  <r>
    <s v="E156"/>
    <x v="53"/>
    <s v="Manager"/>
    <x v="1"/>
    <n v="2061"/>
    <n v="3462"/>
    <n v="-1401"/>
    <n v="3462"/>
    <s v="N/A"/>
  </r>
  <r>
    <s v="E157"/>
    <x v="54"/>
    <s v="Waiter"/>
    <x v="3"/>
    <n v="4402"/>
    <n v="3605"/>
    <n v="797"/>
    <n v="3605"/>
    <s v="N/A"/>
  </r>
  <r>
    <s v="E158"/>
    <x v="55"/>
    <s v="Barista"/>
    <x v="2"/>
    <n v="2186"/>
    <n v="2255"/>
    <n v="-69"/>
    <s v="N/A"/>
    <n v="2255"/>
  </r>
  <r>
    <s v="E159"/>
    <x v="56"/>
    <s v="Manager"/>
    <x v="1"/>
    <n v="2889"/>
    <n v="4797"/>
    <n v="-1908"/>
    <n v="4797"/>
    <s v="N/A"/>
  </r>
  <r>
    <s v="E160"/>
    <x v="57"/>
    <s v="Barista"/>
    <x v="0"/>
    <n v="4953"/>
    <n v="4569"/>
    <n v="384"/>
    <n v="4569"/>
    <s v="N/A"/>
  </r>
  <r>
    <s v="E161"/>
    <x v="58"/>
    <s v="Barista"/>
    <x v="2"/>
    <n v="3182"/>
    <n v="3437"/>
    <n v="-255"/>
    <n v="3437"/>
    <s v="N/A"/>
  </r>
  <r>
    <s v="E162"/>
    <x v="59"/>
    <s v="Manager"/>
    <x v="1"/>
    <n v="3072"/>
    <n v="5580"/>
    <n v="-2508"/>
    <n v="5580"/>
    <s v="N/A"/>
  </r>
  <r>
    <s v="E163"/>
    <x v="35"/>
    <s v="Waiter"/>
    <x v="2"/>
    <n v="3277"/>
    <n v="2002"/>
    <n v="1275"/>
    <s v="N/A"/>
    <n v="2002"/>
  </r>
  <r>
    <s v="E164"/>
    <x v="60"/>
    <s v="Manager"/>
    <x v="2"/>
    <n v="3259"/>
    <n v="5063"/>
    <n v="-1804"/>
    <n v="5063"/>
    <s v="N/A"/>
  </r>
  <r>
    <s v="E165"/>
    <x v="61"/>
    <s v="Waiter"/>
    <x v="1"/>
    <n v="1511"/>
    <n v="2966"/>
    <n v="-1455"/>
    <s v="N/A"/>
    <n v="2966"/>
  </r>
  <r>
    <s v="E166"/>
    <x v="62"/>
    <s v="Manager"/>
    <x v="3"/>
    <n v="4730"/>
    <n v="3147"/>
    <n v="1583"/>
    <n v="3147"/>
    <s v="N/A"/>
  </r>
  <r>
    <s v="E167"/>
    <x v="63"/>
    <s v="Waiter"/>
    <x v="0"/>
    <n v="4739"/>
    <n v="2593"/>
    <n v="2146"/>
    <s v="N/A"/>
    <n v="2593"/>
  </r>
  <r>
    <s v="E168"/>
    <x v="64"/>
    <s v="Manager"/>
    <x v="1"/>
    <n v="1320"/>
    <n v="2391"/>
    <n v="-1071"/>
    <s v="N/A"/>
    <n v="2391"/>
  </r>
  <r>
    <s v="E169"/>
    <x v="65"/>
    <s v="Barista"/>
    <x v="2"/>
    <n v="3742"/>
    <n v="1232"/>
    <n v="2510"/>
    <s v="N/A"/>
    <n v="1232"/>
  </r>
  <r>
    <s v="E170"/>
    <x v="66"/>
    <s v="Barista"/>
    <x v="0"/>
    <n v="1466"/>
    <n v="2828"/>
    <n v="-1362"/>
    <s v="N/A"/>
    <n v="2828"/>
  </r>
  <r>
    <s v="E171"/>
    <x v="67"/>
    <s v="Manager"/>
    <x v="3"/>
    <n v="4777"/>
    <n v="1374"/>
    <n v="3403"/>
    <s v="N/A"/>
    <n v="1374"/>
  </r>
  <r>
    <s v="E172"/>
    <x v="68"/>
    <s v="Waiter"/>
    <x v="1"/>
    <n v="2704"/>
    <n v="5517"/>
    <n v="-2813"/>
    <n v="5517"/>
    <s v="N/A"/>
  </r>
  <r>
    <s v="E173"/>
    <x v="69"/>
    <s v="Barista"/>
    <x v="1"/>
    <n v="1011"/>
    <n v="5636"/>
    <n v="-4625"/>
    <n v="5636"/>
    <s v="N/A"/>
  </r>
  <r>
    <s v="E174"/>
    <x v="70"/>
    <s v="Waiter"/>
    <x v="3"/>
    <n v="4862"/>
    <n v="5309"/>
    <n v="-447"/>
    <n v="5309"/>
    <s v="N/A"/>
  </r>
  <r>
    <s v="E175"/>
    <x v="14"/>
    <s v="Manager"/>
    <x v="0"/>
    <n v="3654"/>
    <n v="4393"/>
    <n v="-739"/>
    <n v="4393"/>
    <s v="N/A"/>
  </r>
  <r>
    <s v="E176"/>
    <x v="71"/>
    <s v="Waiter"/>
    <x v="2"/>
    <n v="3922"/>
    <n v="4089"/>
    <n v="-167"/>
    <n v="4089"/>
    <s v="N/A"/>
  </r>
  <r>
    <s v="E177"/>
    <x v="5"/>
    <s v="Waiter"/>
    <x v="2"/>
    <n v="2991"/>
    <n v="2014"/>
    <n v="977"/>
    <s v="N/A"/>
    <n v="2014"/>
  </r>
  <r>
    <s v="E178"/>
    <x v="23"/>
    <s v="Waiter"/>
    <x v="1"/>
    <n v="2185"/>
    <n v="3542"/>
    <n v="-1357"/>
    <n v="3542"/>
    <s v="N/A"/>
  </r>
  <r>
    <s v="E179"/>
    <x v="72"/>
    <s v="Barista"/>
    <x v="1"/>
    <n v="3999"/>
    <n v="3766"/>
    <n v="233"/>
    <n v="3766"/>
    <s v="N/A"/>
  </r>
  <r>
    <s v="E180"/>
    <x v="73"/>
    <s v="Barista"/>
    <x v="1"/>
    <n v="1912"/>
    <n v="3696"/>
    <n v="-1784"/>
    <n v="3696"/>
    <s v="N/A"/>
  </r>
  <r>
    <s v="E181"/>
    <x v="74"/>
    <s v="Manager"/>
    <x v="1"/>
    <n v="1274"/>
    <n v="2257"/>
    <n v="-983"/>
    <s v="N/A"/>
    <n v="2257"/>
  </r>
  <r>
    <s v="E182"/>
    <x v="75"/>
    <s v="Waiter"/>
    <x v="3"/>
    <n v="4600"/>
    <n v="1670"/>
    <n v="2930"/>
    <s v="N/A"/>
    <n v="1670"/>
  </r>
  <r>
    <s v="E183"/>
    <x v="76"/>
    <s v="Barista"/>
    <x v="0"/>
    <n v="3262"/>
    <n v="1688"/>
    <n v="1574"/>
    <s v="N/A"/>
    <n v="1688"/>
  </r>
  <r>
    <s v="E184"/>
    <x v="77"/>
    <s v="Barista"/>
    <x v="2"/>
    <n v="3230"/>
    <n v="1858"/>
    <n v="1372"/>
    <s v="N/A"/>
    <n v="1858"/>
  </r>
  <r>
    <s v="E185"/>
    <x v="78"/>
    <s v="Barista"/>
    <x v="0"/>
    <n v="4571"/>
    <n v="5505"/>
    <n v="-934"/>
    <n v="5505"/>
    <s v="N/A"/>
  </r>
  <r>
    <s v="E186"/>
    <x v="79"/>
    <s v="Barista"/>
    <x v="1"/>
    <n v="2603"/>
    <n v="4895"/>
    <n v="-2292"/>
    <n v="4895"/>
    <s v="N/A"/>
  </r>
  <r>
    <s v="E187"/>
    <x v="80"/>
    <s v="Manager"/>
    <x v="3"/>
    <n v="4758"/>
    <n v="1805"/>
    <n v="2953"/>
    <s v="N/A"/>
    <n v="1805"/>
  </r>
  <r>
    <s v="E188"/>
    <x v="81"/>
    <s v="Manager"/>
    <x v="3"/>
    <n v="3092"/>
    <n v="5839"/>
    <n v="-2747"/>
    <n v="5839"/>
    <s v="N/A"/>
  </r>
  <r>
    <s v="E189"/>
    <x v="61"/>
    <s v="Waiter"/>
    <x v="0"/>
    <n v="1321"/>
    <n v="1207"/>
    <n v="114"/>
    <s v="N/A"/>
    <n v="1207"/>
  </r>
  <r>
    <s v="E190"/>
    <x v="82"/>
    <s v="Manager"/>
    <x v="3"/>
    <n v="4577"/>
    <n v="4338"/>
    <n v="239"/>
    <n v="4338"/>
    <s v="N/A"/>
  </r>
  <r>
    <s v="E191"/>
    <x v="59"/>
    <s v="Manager"/>
    <x v="3"/>
    <n v="3952"/>
    <n v="5249"/>
    <n v="-1297"/>
    <n v="5249"/>
    <s v="N/A"/>
  </r>
  <r>
    <s v="E192"/>
    <x v="83"/>
    <s v="Manager"/>
    <x v="1"/>
    <n v="1180"/>
    <n v="4630"/>
    <n v="-3450"/>
    <n v="4630"/>
    <s v="N/A"/>
  </r>
  <r>
    <s v="E193"/>
    <x v="84"/>
    <s v="Waiter"/>
    <x v="0"/>
    <n v="4359"/>
    <n v="4075"/>
    <n v="284"/>
    <n v="4075"/>
    <s v="N/A"/>
  </r>
  <r>
    <s v="E194"/>
    <x v="85"/>
    <s v="Barista"/>
    <x v="2"/>
    <n v="1161"/>
    <n v="5008"/>
    <n v="-3847"/>
    <n v="5008"/>
    <s v="N/A"/>
  </r>
  <r>
    <s v="E195"/>
    <x v="86"/>
    <s v="Manager"/>
    <x v="0"/>
    <n v="1335"/>
    <n v="4102"/>
    <n v="-2767"/>
    <n v="4102"/>
    <s v="N/A"/>
  </r>
  <r>
    <s v="E196"/>
    <x v="87"/>
    <s v="Waiter"/>
    <x v="2"/>
    <n v="2278"/>
    <n v="3213"/>
    <n v="-935"/>
    <n v="3213"/>
    <s v="N/A"/>
  </r>
  <r>
    <s v="E197"/>
    <x v="88"/>
    <s v="Barista"/>
    <x v="0"/>
    <n v="2056"/>
    <n v="1403"/>
    <n v="653"/>
    <s v="N/A"/>
    <n v="1403"/>
  </r>
  <r>
    <s v="E198"/>
    <x v="89"/>
    <s v="Manager"/>
    <x v="3"/>
    <n v="3204"/>
    <n v="2716"/>
    <n v="488"/>
    <s v="N/A"/>
    <n v="2716"/>
  </r>
  <r>
    <s v="E199"/>
    <x v="90"/>
    <s v="Barista"/>
    <x v="0"/>
    <n v="1500"/>
    <n v="2395"/>
    <n v="-895"/>
    <s v="N/A"/>
    <n v="2395"/>
  </r>
  <r>
    <s v="E200"/>
    <x v="91"/>
    <s v="Waiter"/>
    <x v="0"/>
    <n v="1986"/>
    <n v="4829"/>
    <n v="-2843"/>
    <n v="4829"/>
    <s v="N/A"/>
  </r>
  <r>
    <s v="E201"/>
    <x v="92"/>
    <s v="Waiter"/>
    <x v="3"/>
    <n v="2866"/>
    <n v="5039"/>
    <n v="-2173"/>
    <n v="5039"/>
    <s v="N/A"/>
  </r>
  <r>
    <s v="E202"/>
    <x v="93"/>
    <s v="Manager"/>
    <x v="0"/>
    <n v="3200"/>
    <n v="3676"/>
    <n v="-476"/>
    <n v="3676"/>
    <s v="N/A"/>
  </r>
  <r>
    <s v="E203"/>
    <x v="94"/>
    <s v="Waiter"/>
    <x v="3"/>
    <n v="2343"/>
    <n v="5037"/>
    <n v="-2694"/>
    <n v="5037"/>
    <s v="N/A"/>
  </r>
  <r>
    <s v="E204"/>
    <x v="95"/>
    <s v="Manager"/>
    <x v="1"/>
    <n v="4033"/>
    <n v="1983"/>
    <n v="2050"/>
    <s v="N/A"/>
    <n v="1983"/>
  </r>
  <r>
    <s v="E205"/>
    <x v="96"/>
    <s v="Waiter"/>
    <x v="2"/>
    <n v="2101"/>
    <n v="5931"/>
    <n v="-3830"/>
    <n v="5931"/>
    <s v="N/A"/>
  </r>
  <r>
    <s v="E206"/>
    <x v="97"/>
    <s v="Barista"/>
    <x v="2"/>
    <n v="1569"/>
    <n v="3515"/>
    <n v="-1946"/>
    <n v="3515"/>
    <s v="N/A"/>
  </r>
  <r>
    <s v="E207"/>
    <x v="98"/>
    <s v="Barista"/>
    <x v="2"/>
    <n v="2988"/>
    <n v="2452"/>
    <n v="536"/>
    <s v="N/A"/>
    <n v="2452"/>
  </r>
  <r>
    <s v="E208"/>
    <x v="99"/>
    <s v="Barista"/>
    <x v="2"/>
    <n v="3098"/>
    <n v="4732"/>
    <n v="-1634"/>
    <n v="4732"/>
    <s v="N/A"/>
  </r>
  <r>
    <s v="E209"/>
    <x v="100"/>
    <s v="Waiter"/>
    <x v="3"/>
    <n v="2754"/>
    <n v="3209"/>
    <n v="-455"/>
    <n v="3209"/>
    <s v="N/A"/>
  </r>
  <r>
    <s v="E210"/>
    <x v="101"/>
    <s v="Manager"/>
    <x v="0"/>
    <n v="2967"/>
    <n v="908"/>
    <n v="2059"/>
    <s v="N/A"/>
    <n v="908"/>
  </r>
  <r>
    <s v="E211"/>
    <x v="18"/>
    <s v="Barista"/>
    <x v="1"/>
    <n v="1058"/>
    <n v="3155"/>
    <n v="-2097"/>
    <n v="3155"/>
    <s v="N/A"/>
  </r>
  <r>
    <s v="E212"/>
    <x v="100"/>
    <s v="Waiter"/>
    <x v="2"/>
    <n v="3924"/>
    <n v="2886"/>
    <n v="1038"/>
    <s v="N/A"/>
    <n v="2886"/>
  </r>
  <r>
    <s v="E213"/>
    <x v="102"/>
    <s v="Barista"/>
    <x v="2"/>
    <n v="1485"/>
    <n v="3069"/>
    <n v="-1584"/>
    <n v="3069"/>
    <s v="N/A"/>
  </r>
  <r>
    <s v="E214"/>
    <x v="103"/>
    <s v="Waiter"/>
    <x v="1"/>
    <n v="4879"/>
    <n v="1660"/>
    <n v="3219"/>
    <s v="N/A"/>
    <n v="1660"/>
  </r>
  <r>
    <s v="E215"/>
    <x v="104"/>
    <s v="Waiter"/>
    <x v="1"/>
    <n v="1411"/>
    <n v="3290"/>
    <n v="-1879"/>
    <n v="3290"/>
    <s v="N/A"/>
  </r>
  <r>
    <s v="E216"/>
    <x v="105"/>
    <s v="Manager"/>
    <x v="3"/>
    <n v="1645"/>
    <n v="4412"/>
    <n v="-2767"/>
    <n v="4412"/>
    <s v="N/A"/>
  </r>
  <r>
    <s v="E217"/>
    <x v="106"/>
    <s v="Barista"/>
    <x v="3"/>
    <n v="1486"/>
    <n v="4680"/>
    <n v="-3194"/>
    <n v="4680"/>
    <s v="N/A"/>
  </r>
  <r>
    <s v="E218"/>
    <x v="107"/>
    <s v="Manager"/>
    <x v="3"/>
    <n v="3645"/>
    <n v="3425"/>
    <n v="220"/>
    <n v="3425"/>
    <s v="N/A"/>
  </r>
  <r>
    <s v="E219"/>
    <x v="108"/>
    <s v="Waiter"/>
    <x v="3"/>
    <n v="3097"/>
    <n v="5490"/>
    <n v="-2393"/>
    <n v="5490"/>
    <s v="N/A"/>
  </r>
  <r>
    <s v="E220"/>
    <x v="17"/>
    <s v="Barista"/>
    <x v="3"/>
    <n v="2058"/>
    <n v="3877"/>
    <n v="-1819"/>
    <n v="3877"/>
    <s v="N/A"/>
  </r>
  <r>
    <s v="E221"/>
    <x v="36"/>
    <s v="Barista"/>
    <x v="1"/>
    <n v="1692"/>
    <n v="3477"/>
    <n v="-1785"/>
    <n v="3477"/>
    <s v="N/A"/>
  </r>
  <r>
    <s v="E222"/>
    <x v="109"/>
    <s v="Barista"/>
    <x v="3"/>
    <n v="2365"/>
    <n v="3352"/>
    <n v="-987"/>
    <n v="3352"/>
    <s v="N/A"/>
  </r>
  <r>
    <s v="E223"/>
    <x v="79"/>
    <s v="Barista"/>
    <x v="2"/>
    <n v="4539"/>
    <n v="4419"/>
    <n v="120"/>
    <n v="4419"/>
    <s v="N/A"/>
  </r>
  <r>
    <s v="E224"/>
    <x v="41"/>
    <s v="Manager"/>
    <x v="0"/>
    <n v="4610"/>
    <n v="4013"/>
    <n v="597"/>
    <n v="4013"/>
    <s v="N/A"/>
  </r>
  <r>
    <s v="E225"/>
    <x v="110"/>
    <s v="Manager"/>
    <x v="2"/>
    <n v="4050"/>
    <n v="5796"/>
    <n v="-1746"/>
    <n v="5796"/>
    <s v="N/A"/>
  </r>
  <r>
    <s v="E226"/>
    <x v="111"/>
    <s v="Manager"/>
    <x v="1"/>
    <n v="2644"/>
    <n v="4358"/>
    <n v="-1714"/>
    <n v="4358"/>
    <s v="N/A"/>
  </r>
  <r>
    <s v="E227"/>
    <x v="112"/>
    <s v="Manager"/>
    <x v="3"/>
    <n v="2982"/>
    <n v="4078"/>
    <n v="-1096"/>
    <n v="4078"/>
    <s v="N/A"/>
  </r>
  <r>
    <s v="E228"/>
    <x v="113"/>
    <s v="Barista"/>
    <x v="1"/>
    <n v="3695"/>
    <n v="5339"/>
    <n v="-1644"/>
    <n v="5339"/>
    <s v="N/A"/>
  </r>
  <r>
    <s v="E229"/>
    <x v="114"/>
    <s v="Barista"/>
    <x v="0"/>
    <n v="2591"/>
    <n v="1976"/>
    <n v="615"/>
    <s v="N/A"/>
    <n v="1976"/>
  </r>
  <r>
    <s v="E230"/>
    <x v="115"/>
    <s v="Barista"/>
    <x v="0"/>
    <n v="1952"/>
    <n v="2359"/>
    <n v="-407"/>
    <s v="N/A"/>
    <n v="2359"/>
  </r>
  <r>
    <s v="E231"/>
    <x v="116"/>
    <s v="Manager"/>
    <x v="0"/>
    <n v="1537"/>
    <n v="2441"/>
    <n v="-904"/>
    <s v="N/A"/>
    <n v="2441"/>
  </r>
  <r>
    <s v="E232"/>
    <x v="117"/>
    <s v="Barista"/>
    <x v="1"/>
    <n v="3962"/>
    <n v="1003"/>
    <n v="2959"/>
    <s v="N/A"/>
    <n v="1003"/>
  </r>
  <r>
    <s v="E233"/>
    <x v="118"/>
    <s v="Manager"/>
    <x v="0"/>
    <n v="2906"/>
    <n v="874"/>
    <n v="2032"/>
    <s v="N/A"/>
    <n v="874"/>
  </r>
  <r>
    <s v="E234"/>
    <x v="119"/>
    <s v="Manager"/>
    <x v="1"/>
    <n v="1592"/>
    <n v="2897"/>
    <n v="-1305"/>
    <s v="N/A"/>
    <n v="2897"/>
  </r>
  <r>
    <s v="E235"/>
    <x v="80"/>
    <s v="Barista"/>
    <x v="3"/>
    <n v="3960"/>
    <n v="1299"/>
    <n v="2661"/>
    <s v="N/A"/>
    <n v="1299"/>
  </r>
  <r>
    <s v="E236"/>
    <x v="91"/>
    <s v="Barista"/>
    <x v="1"/>
    <n v="4460"/>
    <n v="4696"/>
    <n v="-236"/>
    <n v="4696"/>
    <s v="N/A"/>
  </r>
  <r>
    <s v="E237"/>
    <x v="120"/>
    <s v="Waiter"/>
    <x v="2"/>
    <n v="4154"/>
    <n v="5095"/>
    <n v="-941"/>
    <n v="5095"/>
    <s v="N/A"/>
  </r>
  <r>
    <s v="E238"/>
    <x v="121"/>
    <s v="Waiter"/>
    <x v="2"/>
    <n v="3642"/>
    <n v="2780"/>
    <n v="862"/>
    <s v="N/A"/>
    <n v="2780"/>
  </r>
  <r>
    <s v="E239"/>
    <x v="122"/>
    <s v="Waiter"/>
    <x v="1"/>
    <n v="4704"/>
    <n v="4073"/>
    <n v="631"/>
    <n v="4073"/>
    <s v="N/A"/>
  </r>
  <r>
    <s v="E240"/>
    <x v="16"/>
    <s v="Barista"/>
    <x v="0"/>
    <n v="3211"/>
    <n v="1375"/>
    <n v="1836"/>
    <s v="N/A"/>
    <n v="1375"/>
  </r>
  <r>
    <s v="E241"/>
    <x v="70"/>
    <s v="Manager"/>
    <x v="0"/>
    <n v="2029"/>
    <n v="2500"/>
    <n v="-471"/>
    <s v="N/A"/>
    <n v="2500"/>
  </r>
  <r>
    <s v="E242"/>
    <x v="65"/>
    <s v="Manager"/>
    <x v="2"/>
    <n v="3552"/>
    <n v="4318"/>
    <n v="-766"/>
    <n v="4318"/>
    <s v="N/A"/>
  </r>
  <r>
    <s v="E243"/>
    <x v="123"/>
    <s v="Manager"/>
    <x v="3"/>
    <n v="4656"/>
    <n v="3843"/>
    <n v="813"/>
    <n v="3843"/>
    <s v="N/A"/>
  </r>
  <r>
    <s v="E244"/>
    <x v="118"/>
    <s v="Waiter"/>
    <x v="3"/>
    <n v="1379"/>
    <n v="853"/>
    <n v="526"/>
    <s v="N/A"/>
    <n v="853"/>
  </r>
  <r>
    <s v="E245"/>
    <x v="92"/>
    <s v="Barista"/>
    <x v="2"/>
    <n v="3041"/>
    <n v="2502"/>
    <n v="539"/>
    <s v="N/A"/>
    <n v="2502"/>
  </r>
  <r>
    <s v="E246"/>
    <x v="24"/>
    <s v="Barista"/>
    <x v="0"/>
    <n v="4303"/>
    <n v="2452"/>
    <n v="1851"/>
    <s v="N/A"/>
    <n v="2452"/>
  </r>
  <r>
    <s v="E247"/>
    <x v="124"/>
    <s v="Manager"/>
    <x v="0"/>
    <n v="1137"/>
    <n v="2721"/>
    <n v="-1584"/>
    <s v="N/A"/>
    <n v="2721"/>
  </r>
  <r>
    <s v="E248"/>
    <x v="72"/>
    <s v="Waiter"/>
    <x v="3"/>
    <n v="3496"/>
    <n v="5102"/>
    <n v="-1606"/>
    <n v="5102"/>
    <s v="N/A"/>
  </r>
  <r>
    <s v="E249"/>
    <x v="106"/>
    <s v="Manager"/>
    <x v="3"/>
    <n v="2966"/>
    <n v="2703"/>
    <n v="263"/>
    <s v="N/A"/>
    <n v="2703"/>
  </r>
  <r>
    <s v="E250"/>
    <x v="125"/>
    <s v="Waiter"/>
    <x v="3"/>
    <n v="3492"/>
    <n v="4727"/>
    <n v="-1235"/>
    <n v="4727"/>
    <s v="N/A"/>
  </r>
  <r>
    <s v="E251"/>
    <x v="126"/>
    <s v="Manager"/>
    <x v="2"/>
    <n v="1490"/>
    <n v="2639"/>
    <n v="-1149"/>
    <s v="N/A"/>
    <n v="2639"/>
  </r>
  <r>
    <s v="E252"/>
    <x v="125"/>
    <s v="Manager"/>
    <x v="3"/>
    <n v="4860"/>
    <n v="5503"/>
    <n v="-643"/>
    <n v="5503"/>
    <s v="N/A"/>
  </r>
  <r>
    <s v="E253"/>
    <x v="127"/>
    <s v="Manager"/>
    <x v="3"/>
    <n v="4255"/>
    <n v="2594"/>
    <n v="1661"/>
    <s v="N/A"/>
    <n v="2594"/>
  </r>
  <r>
    <s v="E254"/>
    <x v="128"/>
    <s v="Barista"/>
    <x v="0"/>
    <n v="3059"/>
    <n v="1556"/>
    <n v="1503"/>
    <s v="N/A"/>
    <n v="1556"/>
  </r>
  <r>
    <s v="E255"/>
    <x v="129"/>
    <s v="Waiter"/>
    <x v="2"/>
    <n v="3442"/>
    <n v="1026"/>
    <n v="2416"/>
    <s v="N/A"/>
    <n v="1026"/>
  </r>
  <r>
    <s v="E256"/>
    <x v="46"/>
    <s v="Manager"/>
    <x v="0"/>
    <n v="1971"/>
    <n v="2981"/>
    <n v="-1010"/>
    <s v="N/A"/>
    <n v="2981"/>
  </r>
  <r>
    <s v="E257"/>
    <x v="130"/>
    <s v="Waiter"/>
    <x v="3"/>
    <n v="1096"/>
    <n v="4048"/>
    <n v="-2952"/>
    <n v="4048"/>
    <s v="N/A"/>
  </r>
  <r>
    <s v="E258"/>
    <x v="131"/>
    <s v="Waiter"/>
    <x v="1"/>
    <n v="4099"/>
    <n v="3568"/>
    <n v="531"/>
    <n v="3568"/>
    <s v="N/A"/>
  </r>
  <r>
    <s v="E259"/>
    <x v="78"/>
    <s v="Waiter"/>
    <x v="0"/>
    <n v="2811"/>
    <n v="4593"/>
    <n v="-1782"/>
    <n v="4593"/>
    <s v="N/A"/>
  </r>
  <r>
    <s v="E260"/>
    <x v="132"/>
    <s v="Barista"/>
    <x v="3"/>
    <n v="4811"/>
    <n v="5638"/>
    <n v="-827"/>
    <n v="5638"/>
    <s v="N/A"/>
  </r>
  <r>
    <s v="E261"/>
    <x v="87"/>
    <s v="Manager"/>
    <x v="2"/>
    <n v="1848"/>
    <n v="4765"/>
    <n v="-2917"/>
    <n v="4765"/>
    <s v="N/A"/>
  </r>
  <r>
    <s v="E262"/>
    <x v="6"/>
    <s v="Barista"/>
    <x v="0"/>
    <n v="1188"/>
    <n v="3626"/>
    <n v="-2438"/>
    <n v="3626"/>
    <s v="N/A"/>
  </r>
  <r>
    <s v="E263"/>
    <x v="133"/>
    <s v="Barista"/>
    <x v="2"/>
    <n v="2798"/>
    <n v="4390"/>
    <n v="-1592"/>
    <n v="4390"/>
    <s v="N/A"/>
  </r>
  <r>
    <s v="E264"/>
    <x v="134"/>
    <s v="Waiter"/>
    <x v="2"/>
    <n v="2255"/>
    <n v="1962"/>
    <n v="293"/>
    <s v="N/A"/>
    <n v="1962"/>
  </r>
  <r>
    <s v="E265"/>
    <x v="41"/>
    <s v="Manager"/>
    <x v="0"/>
    <n v="3157"/>
    <n v="5109"/>
    <n v="-1952"/>
    <n v="5109"/>
    <s v="N/A"/>
  </r>
  <r>
    <s v="E266"/>
    <x v="60"/>
    <s v="Manager"/>
    <x v="2"/>
    <n v="2845"/>
    <n v="2056"/>
    <n v="789"/>
    <s v="N/A"/>
    <n v="2056"/>
  </r>
  <r>
    <s v="E267"/>
    <x v="114"/>
    <s v="Manager"/>
    <x v="1"/>
    <n v="3496"/>
    <n v="4826"/>
    <n v="-1330"/>
    <n v="4826"/>
    <s v="N/A"/>
  </r>
  <r>
    <s v="E268"/>
    <x v="135"/>
    <s v="Barista"/>
    <x v="0"/>
    <n v="2758"/>
    <n v="4840"/>
    <n v="-2082"/>
    <n v="4840"/>
    <s v="N/A"/>
  </r>
  <r>
    <s v="E269"/>
    <x v="136"/>
    <s v="Barista"/>
    <x v="1"/>
    <n v="2763"/>
    <n v="2356"/>
    <n v="407"/>
    <s v="N/A"/>
    <n v="2356"/>
  </r>
  <r>
    <s v="E270"/>
    <x v="137"/>
    <s v="Manager"/>
    <x v="2"/>
    <n v="3669"/>
    <n v="1303"/>
    <n v="2366"/>
    <s v="N/A"/>
    <n v="1303"/>
  </r>
  <r>
    <s v="E271"/>
    <x v="138"/>
    <s v="Manager"/>
    <x v="1"/>
    <n v="2510"/>
    <n v="2092"/>
    <n v="418"/>
    <s v="N/A"/>
    <n v="2092"/>
  </r>
  <r>
    <s v="E272"/>
    <x v="135"/>
    <s v="Waiter"/>
    <x v="1"/>
    <n v="2272"/>
    <n v="1664"/>
    <n v="608"/>
    <s v="N/A"/>
    <n v="1664"/>
  </r>
  <r>
    <s v="E273"/>
    <x v="139"/>
    <s v="Waiter"/>
    <x v="3"/>
    <n v="2129"/>
    <n v="2306"/>
    <n v="-177"/>
    <s v="N/A"/>
    <n v="2306"/>
  </r>
  <r>
    <s v="E274"/>
    <x v="34"/>
    <s v="Manager"/>
    <x v="0"/>
    <n v="1456"/>
    <n v="2360"/>
    <n v="-904"/>
    <s v="N/A"/>
    <n v="2360"/>
  </r>
  <r>
    <s v="E275"/>
    <x v="140"/>
    <s v="Barista"/>
    <x v="0"/>
    <n v="4917"/>
    <n v="4522"/>
    <n v="395"/>
    <n v="4522"/>
    <s v="N/A"/>
  </r>
  <r>
    <s v="E276"/>
    <x v="28"/>
    <s v="Manager"/>
    <x v="2"/>
    <n v="3631"/>
    <n v="1562"/>
    <n v="2069"/>
    <s v="N/A"/>
    <n v="1562"/>
  </r>
  <r>
    <s v="E277"/>
    <x v="141"/>
    <s v="Waiter"/>
    <x v="3"/>
    <n v="4609"/>
    <n v="1437"/>
    <n v="3172"/>
    <s v="N/A"/>
    <n v="1437"/>
  </r>
  <r>
    <s v="E278"/>
    <x v="142"/>
    <s v="Manager"/>
    <x v="1"/>
    <n v="1658"/>
    <n v="3703"/>
    <n v="-2045"/>
    <n v="3703"/>
    <s v="N/A"/>
  </r>
  <r>
    <s v="E279"/>
    <x v="143"/>
    <s v="Waiter"/>
    <x v="0"/>
    <n v="2447"/>
    <n v="5839"/>
    <n v="-3392"/>
    <n v="5839"/>
    <s v="N/A"/>
  </r>
  <r>
    <s v="E280"/>
    <x v="144"/>
    <s v="Barista"/>
    <x v="2"/>
    <n v="3310"/>
    <n v="4202"/>
    <n v="-892"/>
    <n v="4202"/>
    <s v="N/A"/>
  </r>
  <r>
    <s v="E281"/>
    <x v="145"/>
    <s v="Waiter"/>
    <x v="3"/>
    <n v="1580"/>
    <n v="3883"/>
    <n v="-2303"/>
    <n v="3883"/>
    <s v="N/A"/>
  </r>
  <r>
    <s v="E282"/>
    <x v="44"/>
    <s v="Manager"/>
    <x v="1"/>
    <n v="1140"/>
    <n v="4804"/>
    <n v="-3664"/>
    <n v="4804"/>
    <s v="N/A"/>
  </r>
  <r>
    <s v="E283"/>
    <x v="146"/>
    <s v="Manager"/>
    <x v="2"/>
    <n v="2959"/>
    <n v="2506"/>
    <n v="453"/>
    <s v="N/A"/>
    <n v="2506"/>
  </r>
  <r>
    <s v="E284"/>
    <x v="147"/>
    <s v="Waiter"/>
    <x v="1"/>
    <n v="3209"/>
    <n v="4257"/>
    <n v="-1048"/>
    <n v="4257"/>
    <s v="N/A"/>
  </r>
  <r>
    <s v="E285"/>
    <x v="148"/>
    <s v="Waiter"/>
    <x v="0"/>
    <n v="3132"/>
    <n v="1917"/>
    <n v="1215"/>
    <s v="N/A"/>
    <n v="1917"/>
  </r>
  <r>
    <s v="E286"/>
    <x v="113"/>
    <s v="Barista"/>
    <x v="0"/>
    <n v="2737"/>
    <n v="3093"/>
    <n v="-356"/>
    <n v="3093"/>
    <s v="N/A"/>
  </r>
  <r>
    <s v="E287"/>
    <x v="149"/>
    <s v="Barista"/>
    <x v="3"/>
    <n v="3454"/>
    <n v="1432"/>
    <n v="2022"/>
    <s v="N/A"/>
    <n v="1432"/>
  </r>
  <r>
    <s v="E288"/>
    <x v="150"/>
    <s v="Waiter"/>
    <x v="3"/>
    <n v="4253"/>
    <n v="1201"/>
    <n v="3052"/>
    <s v="N/A"/>
    <n v="1201"/>
  </r>
  <r>
    <s v="E289"/>
    <x v="151"/>
    <s v="Barista"/>
    <x v="3"/>
    <n v="3796"/>
    <n v="836"/>
    <n v="2960"/>
    <s v="N/A"/>
    <n v="836"/>
  </r>
  <r>
    <s v="E290"/>
    <x v="152"/>
    <s v="Barista"/>
    <x v="1"/>
    <n v="1506"/>
    <n v="1606"/>
    <n v="-100"/>
    <s v="N/A"/>
    <n v="1606"/>
  </r>
  <r>
    <s v="E291"/>
    <x v="153"/>
    <s v="Barista"/>
    <x v="0"/>
    <n v="2420"/>
    <n v="3811"/>
    <n v="-1391"/>
    <n v="3811"/>
    <s v="N/A"/>
  </r>
  <r>
    <s v="E292"/>
    <x v="154"/>
    <s v="Barista"/>
    <x v="3"/>
    <n v="3731"/>
    <n v="5947"/>
    <n v="-2216"/>
    <n v="5947"/>
    <s v="N/A"/>
  </r>
  <r>
    <s v="E293"/>
    <x v="155"/>
    <s v="Barista"/>
    <x v="0"/>
    <n v="4502"/>
    <n v="2900"/>
    <n v="1602"/>
    <s v="N/A"/>
    <n v="2900"/>
  </r>
  <r>
    <s v="E294"/>
    <x v="35"/>
    <s v="Manager"/>
    <x v="1"/>
    <n v="4400"/>
    <n v="2691"/>
    <n v="1709"/>
    <s v="N/A"/>
    <n v="2691"/>
  </r>
  <r>
    <s v="E295"/>
    <x v="156"/>
    <s v="Barista"/>
    <x v="0"/>
    <n v="3360"/>
    <n v="1713"/>
    <n v="1647"/>
    <s v="N/A"/>
    <n v="1713"/>
  </r>
  <r>
    <s v="E296"/>
    <x v="12"/>
    <s v="Manager"/>
    <x v="0"/>
    <n v="4587"/>
    <n v="5869"/>
    <n v="-1282"/>
    <n v="5869"/>
    <s v="N/A"/>
  </r>
  <r>
    <s v="E297"/>
    <x v="103"/>
    <s v="Waiter"/>
    <x v="2"/>
    <n v="3628"/>
    <n v="2502"/>
    <n v="1126"/>
    <s v="N/A"/>
    <n v="2502"/>
  </r>
  <r>
    <s v="E298"/>
    <x v="157"/>
    <s v="Waiter"/>
    <x v="2"/>
    <n v="2427"/>
    <n v="1066"/>
    <n v="1361"/>
    <s v="N/A"/>
    <n v="1066"/>
  </r>
  <r>
    <s v="E299"/>
    <x v="158"/>
    <s v="Waiter"/>
    <x v="3"/>
    <n v="4443"/>
    <n v="1111"/>
    <n v="3332"/>
    <s v="N/A"/>
    <n v="1111"/>
  </r>
  <r>
    <s v="E300"/>
    <x v="82"/>
    <s v="Manager"/>
    <x v="0"/>
    <n v="2465"/>
    <n v="5615"/>
    <n v="-3150"/>
    <n v="5615"/>
    <s v="N/A"/>
  </r>
  <r>
    <s v="E301"/>
    <x v="47"/>
    <s v="Waiter"/>
    <x v="1"/>
    <n v="1119"/>
    <n v="5422"/>
    <n v="-4303"/>
    <n v="5422"/>
    <s v="N/A"/>
  </r>
  <r>
    <s v="E302"/>
    <x v="104"/>
    <s v="Waiter"/>
    <x v="1"/>
    <n v="4211"/>
    <n v="2975"/>
    <n v="1236"/>
    <s v="N/A"/>
    <n v="2975"/>
  </r>
  <r>
    <s v="E303"/>
    <x v="159"/>
    <s v="Manager"/>
    <x v="1"/>
    <n v="4013"/>
    <n v="3557"/>
    <n v="456"/>
    <n v="3557"/>
    <s v="N/A"/>
  </r>
  <r>
    <s v="E304"/>
    <x v="160"/>
    <s v="Barista"/>
    <x v="1"/>
    <n v="1081"/>
    <n v="1940"/>
    <n v="-859"/>
    <s v="N/A"/>
    <n v="1940"/>
  </r>
  <r>
    <s v="E305"/>
    <x v="161"/>
    <s v="Manager"/>
    <x v="1"/>
    <n v="3175"/>
    <n v="3156"/>
    <n v="19"/>
    <n v="3156"/>
    <s v="N/A"/>
  </r>
  <r>
    <s v="E306"/>
    <x v="162"/>
    <s v="Manager"/>
    <x v="3"/>
    <n v="3832"/>
    <n v="1065"/>
    <n v="2767"/>
    <s v="N/A"/>
    <n v="1065"/>
  </r>
  <r>
    <s v="E307"/>
    <x v="163"/>
    <s v="Waiter"/>
    <x v="3"/>
    <n v="3710"/>
    <n v="1113"/>
    <n v="2597"/>
    <s v="N/A"/>
    <n v="1113"/>
  </r>
  <r>
    <s v="E308"/>
    <x v="164"/>
    <s v="Manager"/>
    <x v="1"/>
    <n v="2908"/>
    <n v="4902"/>
    <n v="-1994"/>
    <n v="4902"/>
    <s v="N/A"/>
  </r>
  <r>
    <s v="E309"/>
    <x v="165"/>
    <s v="Barista"/>
    <x v="0"/>
    <n v="3407"/>
    <n v="3493"/>
    <n v="-86"/>
    <n v="3493"/>
    <s v="N/A"/>
  </r>
  <r>
    <s v="E310"/>
    <x v="166"/>
    <s v="Manager"/>
    <x v="1"/>
    <n v="4754"/>
    <n v="1781"/>
    <n v="2973"/>
    <s v="N/A"/>
    <n v="1781"/>
  </r>
  <r>
    <s v="E311"/>
    <x v="167"/>
    <s v="Waiter"/>
    <x v="1"/>
    <n v="3341"/>
    <n v="1023"/>
    <n v="2318"/>
    <s v="N/A"/>
    <n v="1023"/>
  </r>
  <r>
    <s v="E312"/>
    <x v="152"/>
    <s v="Waiter"/>
    <x v="1"/>
    <n v="1450"/>
    <n v="1038"/>
    <n v="412"/>
    <s v="N/A"/>
    <n v="1038"/>
  </r>
  <r>
    <s v="E313"/>
    <x v="168"/>
    <s v="Barista"/>
    <x v="3"/>
    <n v="3279"/>
    <n v="3739"/>
    <n v="-460"/>
    <n v="3739"/>
    <s v="N/A"/>
  </r>
  <r>
    <s v="E314"/>
    <x v="102"/>
    <s v="Barista"/>
    <x v="1"/>
    <n v="2360"/>
    <n v="1730"/>
    <n v="630"/>
    <s v="N/A"/>
    <n v="1730"/>
  </r>
  <r>
    <s v="E315"/>
    <x v="169"/>
    <s v="Manager"/>
    <x v="2"/>
    <n v="3003"/>
    <n v="2302"/>
    <n v="701"/>
    <s v="N/A"/>
    <n v="2302"/>
  </r>
  <r>
    <s v="E316"/>
    <x v="170"/>
    <s v="Waiter"/>
    <x v="0"/>
    <n v="2290"/>
    <n v="5006"/>
    <n v="-2716"/>
    <n v="5006"/>
    <s v="N/A"/>
  </r>
  <r>
    <s v="E317"/>
    <x v="171"/>
    <s v="Barista"/>
    <x v="2"/>
    <n v="2449"/>
    <n v="5476"/>
    <n v="-3027"/>
    <n v="5476"/>
    <s v="N/A"/>
  </r>
  <r>
    <s v="E318"/>
    <x v="51"/>
    <s v="Manager"/>
    <x v="1"/>
    <n v="1395"/>
    <n v="4171"/>
    <n v="-2776"/>
    <n v="4171"/>
    <s v="N/A"/>
  </r>
  <r>
    <s v="E319"/>
    <x v="172"/>
    <s v="Barista"/>
    <x v="3"/>
    <n v="3330"/>
    <n v="3426"/>
    <n v="-96"/>
    <n v="3426"/>
    <s v="N/A"/>
  </r>
  <r>
    <s v="E320"/>
    <x v="173"/>
    <s v="Manager"/>
    <x v="2"/>
    <n v="4427"/>
    <n v="4028"/>
    <n v="399"/>
    <n v="4028"/>
    <s v="N/A"/>
  </r>
  <r>
    <s v="E321"/>
    <x v="174"/>
    <s v="Barista"/>
    <x v="1"/>
    <n v="1491"/>
    <n v="868"/>
    <n v="623"/>
    <s v="N/A"/>
    <n v="868"/>
  </r>
  <r>
    <s v="E322"/>
    <x v="145"/>
    <s v="Barista"/>
    <x v="3"/>
    <n v="2971"/>
    <n v="2347"/>
    <n v="624"/>
    <s v="N/A"/>
    <n v="2347"/>
  </r>
  <r>
    <s v="E323"/>
    <x v="34"/>
    <s v="Barista"/>
    <x v="1"/>
    <n v="1231"/>
    <n v="2006"/>
    <n v="-775"/>
    <s v="N/A"/>
    <n v="2006"/>
  </r>
  <r>
    <s v="E324"/>
    <x v="175"/>
    <s v="Waiter"/>
    <x v="3"/>
    <n v="3444"/>
    <n v="5395"/>
    <n v="-1951"/>
    <n v="5395"/>
    <s v="N/A"/>
  </r>
  <r>
    <s v="E325"/>
    <x v="176"/>
    <s v="Barista"/>
    <x v="2"/>
    <n v="1108"/>
    <n v="5396"/>
    <n v="-4288"/>
    <n v="5396"/>
    <s v="N/A"/>
  </r>
  <r>
    <s v="E326"/>
    <x v="103"/>
    <s v="Manager"/>
    <x v="1"/>
    <n v="4473"/>
    <n v="4169"/>
    <n v="304"/>
    <n v="4169"/>
    <s v="N/A"/>
  </r>
  <r>
    <s v="E327"/>
    <x v="151"/>
    <s v="Manager"/>
    <x v="2"/>
    <n v="4831"/>
    <n v="1087"/>
    <n v="3744"/>
    <s v="N/A"/>
    <n v="1087"/>
  </r>
  <r>
    <s v="E328"/>
    <x v="55"/>
    <s v="Barista"/>
    <x v="1"/>
    <n v="2594"/>
    <n v="2975"/>
    <n v="-381"/>
    <s v="N/A"/>
    <n v="2975"/>
  </r>
  <r>
    <s v="E329"/>
    <x v="177"/>
    <s v="Barista"/>
    <x v="3"/>
    <n v="2605"/>
    <n v="2915"/>
    <n v="-310"/>
    <s v="N/A"/>
    <n v="2915"/>
  </r>
  <r>
    <s v="E330"/>
    <x v="178"/>
    <s v="Manager"/>
    <x v="0"/>
    <n v="3832"/>
    <n v="4262"/>
    <n v="-430"/>
    <n v="4262"/>
    <s v="N/A"/>
  </r>
  <r>
    <s v="E331"/>
    <x v="120"/>
    <s v="Manager"/>
    <x v="1"/>
    <n v="2129"/>
    <n v="2302"/>
    <n v="-173"/>
    <s v="N/A"/>
    <n v="2302"/>
  </r>
  <r>
    <s v="E332"/>
    <x v="179"/>
    <s v="Barista"/>
    <x v="0"/>
    <n v="3306"/>
    <n v="5751"/>
    <n v="-2445"/>
    <n v="5751"/>
    <s v="N/A"/>
  </r>
  <r>
    <s v="E333"/>
    <x v="180"/>
    <s v="Barista"/>
    <x v="1"/>
    <n v="3047"/>
    <n v="3469"/>
    <n v="-422"/>
    <n v="3469"/>
    <s v="N/A"/>
  </r>
  <r>
    <s v="E334"/>
    <x v="181"/>
    <s v="Barista"/>
    <x v="1"/>
    <n v="4390"/>
    <n v="900"/>
    <n v="3490"/>
    <s v="N/A"/>
    <n v="900"/>
  </r>
  <r>
    <s v="E335"/>
    <x v="40"/>
    <s v="Barista"/>
    <x v="0"/>
    <n v="2031"/>
    <n v="5361"/>
    <n v="-3330"/>
    <n v="5361"/>
    <s v="N/A"/>
  </r>
  <r>
    <s v="E336"/>
    <x v="30"/>
    <s v="Barista"/>
    <x v="0"/>
    <n v="2485"/>
    <n v="5182"/>
    <n v="-2697"/>
    <n v="5182"/>
    <s v="N/A"/>
  </r>
  <r>
    <s v="E337"/>
    <x v="53"/>
    <s v="Manager"/>
    <x v="3"/>
    <n v="4636"/>
    <n v="2812"/>
    <n v="1824"/>
    <s v="N/A"/>
    <n v="2812"/>
  </r>
  <r>
    <s v="E338"/>
    <x v="182"/>
    <s v="Manager"/>
    <x v="0"/>
    <n v="4576"/>
    <n v="1892"/>
    <n v="2684"/>
    <s v="N/A"/>
    <n v="1892"/>
  </r>
  <r>
    <s v="E339"/>
    <x v="183"/>
    <s v="Barista"/>
    <x v="3"/>
    <n v="4107"/>
    <n v="4342"/>
    <n v="-235"/>
    <n v="4342"/>
    <s v="N/A"/>
  </r>
  <r>
    <s v="E340"/>
    <x v="134"/>
    <s v="Barista"/>
    <x v="1"/>
    <n v="4730"/>
    <n v="3987"/>
    <n v="743"/>
    <n v="3987"/>
    <s v="N/A"/>
  </r>
  <r>
    <s v="E341"/>
    <x v="85"/>
    <s v="Barista"/>
    <x v="2"/>
    <n v="4410"/>
    <n v="2401"/>
    <n v="2009"/>
    <s v="N/A"/>
    <n v="2401"/>
  </r>
  <r>
    <s v="E342"/>
    <x v="184"/>
    <s v="Barista"/>
    <x v="0"/>
    <n v="1117"/>
    <n v="3672"/>
    <n v="-2555"/>
    <n v="3672"/>
    <s v="N/A"/>
  </r>
  <r>
    <s v="E343"/>
    <x v="185"/>
    <s v="Barista"/>
    <x v="1"/>
    <n v="4821"/>
    <n v="2461"/>
    <n v="2360"/>
    <s v="N/A"/>
    <n v="2461"/>
  </r>
  <r>
    <s v="E344"/>
    <x v="42"/>
    <s v="Waiter"/>
    <x v="1"/>
    <n v="4942"/>
    <n v="1871"/>
    <n v="3071"/>
    <s v="N/A"/>
    <n v="1871"/>
  </r>
  <r>
    <s v="E345"/>
    <x v="186"/>
    <s v="Barista"/>
    <x v="3"/>
    <n v="2855"/>
    <n v="4027"/>
    <n v="-1172"/>
    <n v="4027"/>
    <s v="N/A"/>
  </r>
  <r>
    <s v="E346"/>
    <x v="187"/>
    <s v="Waiter"/>
    <x v="2"/>
    <n v="3900"/>
    <n v="4205"/>
    <n v="-305"/>
    <n v="4205"/>
    <s v="N/A"/>
  </r>
  <r>
    <s v="E347"/>
    <x v="188"/>
    <s v="Manager"/>
    <x v="1"/>
    <n v="1129"/>
    <n v="1716"/>
    <n v="-587"/>
    <s v="N/A"/>
    <n v="1716"/>
  </r>
  <r>
    <s v="E348"/>
    <x v="189"/>
    <s v="Waiter"/>
    <x v="2"/>
    <n v="1502"/>
    <n v="4521"/>
    <n v="-3019"/>
    <n v="4521"/>
    <s v="N/A"/>
  </r>
  <r>
    <s v="E349"/>
    <x v="16"/>
    <s v="Barista"/>
    <x v="2"/>
    <n v="1915"/>
    <n v="2000"/>
    <n v="-85"/>
    <s v="N/A"/>
    <n v="2000"/>
  </r>
  <r>
    <s v="E350"/>
    <x v="112"/>
    <s v="Waiter"/>
    <x v="0"/>
    <n v="1728"/>
    <n v="2931"/>
    <n v="-1203"/>
    <s v="N/A"/>
    <n v="2931"/>
  </r>
  <r>
    <s v="E351"/>
    <x v="160"/>
    <s v="Barista"/>
    <x v="2"/>
    <n v="1052"/>
    <n v="1370"/>
    <n v="-318"/>
    <s v="N/A"/>
    <n v="1370"/>
  </r>
  <r>
    <s v="E352"/>
    <x v="88"/>
    <s v="Manager"/>
    <x v="0"/>
    <n v="2932"/>
    <n v="1955"/>
    <n v="977"/>
    <s v="N/A"/>
    <n v="1955"/>
  </r>
  <r>
    <s v="E353"/>
    <x v="42"/>
    <s v="Manager"/>
    <x v="2"/>
    <n v="4627"/>
    <n v="3711"/>
    <n v="916"/>
    <n v="3711"/>
    <s v="N/A"/>
  </r>
  <r>
    <s v="E354"/>
    <x v="190"/>
    <s v="Barista"/>
    <x v="1"/>
    <n v="4924"/>
    <n v="4974"/>
    <n v="-50"/>
    <n v="4974"/>
    <s v="N/A"/>
  </r>
  <r>
    <s v="E355"/>
    <x v="191"/>
    <s v="Waiter"/>
    <x v="2"/>
    <n v="1332"/>
    <n v="3310"/>
    <n v="-1978"/>
    <n v="3310"/>
    <s v="N/A"/>
  </r>
  <r>
    <s v="E356"/>
    <x v="46"/>
    <s v="Waiter"/>
    <x v="2"/>
    <n v="2630"/>
    <n v="4358"/>
    <n v="-1728"/>
    <n v="4358"/>
    <s v="N/A"/>
  </r>
  <r>
    <s v="E357"/>
    <x v="192"/>
    <s v="Manager"/>
    <x v="1"/>
    <n v="3514"/>
    <n v="4847"/>
    <n v="-1333"/>
    <n v="4847"/>
    <s v="N/A"/>
  </r>
  <r>
    <s v="E358"/>
    <x v="163"/>
    <s v="Waiter"/>
    <x v="0"/>
    <n v="4733"/>
    <n v="5602"/>
    <n v="-869"/>
    <n v="5602"/>
    <s v="N/A"/>
  </r>
  <r>
    <s v="E359"/>
    <x v="193"/>
    <s v="Barista"/>
    <x v="1"/>
    <n v="4358"/>
    <n v="1336"/>
    <n v="3022"/>
    <s v="N/A"/>
    <n v="1336"/>
  </r>
  <r>
    <s v="E360"/>
    <x v="149"/>
    <s v="Barista"/>
    <x v="0"/>
    <n v="3964"/>
    <n v="3501"/>
    <n v="463"/>
    <n v="3501"/>
    <s v="N/A"/>
  </r>
  <r>
    <s v="E361"/>
    <x v="77"/>
    <s v="Manager"/>
    <x v="1"/>
    <n v="3021"/>
    <n v="4707"/>
    <n v="-1686"/>
    <n v="4707"/>
    <s v="N/A"/>
  </r>
  <r>
    <s v="E362"/>
    <x v="4"/>
    <s v="Waiter"/>
    <x v="1"/>
    <n v="2353"/>
    <n v="4711"/>
    <n v="-2358"/>
    <n v="4711"/>
    <s v="N/A"/>
  </r>
  <r>
    <s v="E363"/>
    <x v="194"/>
    <s v="Manager"/>
    <x v="1"/>
    <n v="3560"/>
    <n v="2784"/>
    <n v="776"/>
    <s v="N/A"/>
    <n v="2784"/>
  </r>
  <r>
    <s v="E364"/>
    <x v="195"/>
    <s v="Barista"/>
    <x v="3"/>
    <n v="4103"/>
    <n v="3847"/>
    <n v="256"/>
    <n v="3847"/>
    <s v="N/A"/>
  </r>
  <r>
    <s v="E365"/>
    <x v="196"/>
    <s v="Manager"/>
    <x v="1"/>
    <n v="3183"/>
    <n v="3512"/>
    <n v="-329"/>
    <n v="3512"/>
    <s v="N/A"/>
  </r>
  <r>
    <s v="E366"/>
    <x v="197"/>
    <s v="Waiter"/>
    <x v="2"/>
    <n v="3604"/>
    <n v="2712"/>
    <n v="892"/>
    <s v="N/A"/>
    <n v="2712"/>
  </r>
  <r>
    <s v="E367"/>
    <x v="198"/>
    <s v="Barista"/>
    <x v="3"/>
    <n v="1540"/>
    <n v="1862"/>
    <n v="-322"/>
    <s v="N/A"/>
    <n v="1862"/>
  </r>
  <r>
    <s v="E368"/>
    <x v="29"/>
    <s v="Waiter"/>
    <x v="2"/>
    <n v="2283"/>
    <n v="2257"/>
    <n v="26"/>
    <s v="N/A"/>
    <n v="2257"/>
  </r>
  <r>
    <s v="E369"/>
    <x v="199"/>
    <s v="Manager"/>
    <x v="0"/>
    <n v="1479"/>
    <n v="1895"/>
    <n v="-416"/>
    <s v="N/A"/>
    <n v="1895"/>
  </r>
  <r>
    <s v="E370"/>
    <x v="200"/>
    <s v="Barista"/>
    <x v="0"/>
    <n v="3262"/>
    <n v="5251"/>
    <n v="-1989"/>
    <n v="5251"/>
    <s v="N/A"/>
  </r>
  <r>
    <s v="E371"/>
    <x v="201"/>
    <s v="Waiter"/>
    <x v="0"/>
    <n v="1192"/>
    <n v="2551"/>
    <n v="-1359"/>
    <s v="N/A"/>
    <n v="2551"/>
  </r>
  <r>
    <s v="E372"/>
    <x v="122"/>
    <s v="Manager"/>
    <x v="0"/>
    <n v="2088"/>
    <n v="3980"/>
    <n v="-1892"/>
    <n v="3980"/>
    <s v="N/A"/>
  </r>
  <r>
    <s v="E373"/>
    <x v="202"/>
    <s v="Barista"/>
    <x v="1"/>
    <n v="3681"/>
    <n v="1906"/>
    <n v="1775"/>
    <s v="N/A"/>
    <n v="1906"/>
  </r>
  <r>
    <s v="E374"/>
    <x v="203"/>
    <s v="Manager"/>
    <x v="0"/>
    <n v="4912"/>
    <n v="5835"/>
    <n v="-923"/>
    <n v="5835"/>
    <s v="N/A"/>
  </r>
  <r>
    <s v="E375"/>
    <x v="112"/>
    <s v="Barista"/>
    <x v="2"/>
    <n v="1094"/>
    <n v="3425"/>
    <n v="-2331"/>
    <n v="3425"/>
    <s v="N/A"/>
  </r>
  <r>
    <s v="E376"/>
    <x v="204"/>
    <s v="Barista"/>
    <x v="0"/>
    <n v="4607"/>
    <n v="1508"/>
    <n v="3099"/>
    <s v="N/A"/>
    <n v="1508"/>
  </r>
  <r>
    <s v="E377"/>
    <x v="176"/>
    <s v="Waiter"/>
    <x v="1"/>
    <n v="3507"/>
    <n v="5789"/>
    <n v="-2282"/>
    <n v="5789"/>
    <s v="N/A"/>
  </r>
  <r>
    <s v="E378"/>
    <x v="73"/>
    <s v="Barista"/>
    <x v="1"/>
    <n v="2704"/>
    <n v="3648"/>
    <n v="-944"/>
    <n v="3648"/>
    <s v="N/A"/>
  </r>
  <r>
    <s v="E379"/>
    <x v="205"/>
    <s v="Manager"/>
    <x v="2"/>
    <n v="4766"/>
    <n v="5777"/>
    <n v="-1011"/>
    <n v="5777"/>
    <s v="N/A"/>
  </r>
  <r>
    <s v="E380"/>
    <x v="159"/>
    <s v="Waiter"/>
    <x v="2"/>
    <n v="3241"/>
    <n v="3963"/>
    <n v="-722"/>
    <n v="3963"/>
    <s v="N/A"/>
  </r>
  <r>
    <s v="E381"/>
    <x v="64"/>
    <s v="Barista"/>
    <x v="0"/>
    <n v="4228"/>
    <n v="1360"/>
    <n v="2868"/>
    <s v="N/A"/>
    <n v="1360"/>
  </r>
  <r>
    <s v="E382"/>
    <x v="206"/>
    <s v="Waiter"/>
    <x v="3"/>
    <n v="1162"/>
    <n v="5333"/>
    <n v="-4171"/>
    <n v="5333"/>
    <s v="N/A"/>
  </r>
  <r>
    <s v="E383"/>
    <x v="207"/>
    <s v="Waiter"/>
    <x v="3"/>
    <n v="2352"/>
    <n v="5193"/>
    <n v="-2841"/>
    <n v="5193"/>
    <s v="N/A"/>
  </r>
  <r>
    <s v="E384"/>
    <x v="199"/>
    <s v="Barista"/>
    <x v="2"/>
    <n v="1577"/>
    <n v="3844"/>
    <n v="-2267"/>
    <n v="3844"/>
    <s v="N/A"/>
  </r>
  <r>
    <s v="E385"/>
    <x v="208"/>
    <s v="Barista"/>
    <x v="2"/>
    <n v="2283"/>
    <n v="4651"/>
    <n v="-2368"/>
    <n v="4651"/>
    <s v="N/A"/>
  </r>
  <r>
    <s v="E386"/>
    <x v="110"/>
    <s v="Barista"/>
    <x v="0"/>
    <n v="4434"/>
    <n v="1446"/>
    <n v="2988"/>
    <s v="N/A"/>
    <n v="1446"/>
  </r>
  <r>
    <s v="E387"/>
    <x v="209"/>
    <s v="Barista"/>
    <x v="1"/>
    <n v="1921"/>
    <n v="3495"/>
    <n v="-1574"/>
    <n v="3495"/>
    <s v="N/A"/>
  </r>
  <r>
    <s v="E388"/>
    <x v="28"/>
    <s v="Waiter"/>
    <x v="0"/>
    <n v="4086"/>
    <n v="3974"/>
    <n v="112"/>
    <n v="3974"/>
    <s v="N/A"/>
  </r>
  <r>
    <s v="E389"/>
    <x v="210"/>
    <s v="Manager"/>
    <x v="3"/>
    <n v="4271"/>
    <n v="5260"/>
    <n v="-989"/>
    <n v="5260"/>
    <s v="N/A"/>
  </r>
  <r>
    <s v="E390"/>
    <x v="211"/>
    <s v="Barista"/>
    <x v="3"/>
    <n v="2984"/>
    <n v="3162"/>
    <n v="-178"/>
    <n v="3162"/>
    <s v="N/A"/>
  </r>
  <r>
    <s v="E391"/>
    <x v="13"/>
    <s v="Manager"/>
    <x v="1"/>
    <n v="3438"/>
    <n v="5533"/>
    <n v="-2095"/>
    <n v="5533"/>
    <s v="N/A"/>
  </r>
  <r>
    <s v="E392"/>
    <x v="69"/>
    <s v="Waiter"/>
    <x v="3"/>
    <n v="4163"/>
    <n v="4120"/>
    <n v="43"/>
    <n v="4120"/>
    <s v="N/A"/>
  </r>
  <r>
    <s v="E393"/>
    <x v="71"/>
    <s v="Manager"/>
    <x v="0"/>
    <n v="2791"/>
    <n v="4204"/>
    <n v="-1413"/>
    <n v="4204"/>
    <s v="N/A"/>
  </r>
  <r>
    <s v="E394"/>
    <x v="73"/>
    <s v="Barista"/>
    <x v="2"/>
    <n v="1249"/>
    <n v="3711"/>
    <n v="-2462"/>
    <n v="3711"/>
    <s v="N/A"/>
  </r>
  <r>
    <s v="E395"/>
    <x v="212"/>
    <s v="Waiter"/>
    <x v="0"/>
    <n v="3035"/>
    <n v="971"/>
    <n v="2064"/>
    <s v="N/A"/>
    <n v="971"/>
  </r>
  <r>
    <s v="E396"/>
    <x v="77"/>
    <s v="Manager"/>
    <x v="2"/>
    <n v="3684"/>
    <n v="4394"/>
    <n v="-710"/>
    <n v="4394"/>
    <s v="N/A"/>
  </r>
  <r>
    <s v="E397"/>
    <x v="174"/>
    <s v="Barista"/>
    <x v="1"/>
    <n v="3836"/>
    <n v="4536"/>
    <n v="-700"/>
    <n v="4536"/>
    <s v="N/A"/>
  </r>
  <r>
    <s v="E398"/>
    <x v="213"/>
    <s v="Waiter"/>
    <x v="0"/>
    <n v="2171"/>
    <n v="3983"/>
    <n v="-1812"/>
    <n v="3983"/>
    <s v="N/A"/>
  </r>
  <r>
    <s v="E399"/>
    <x v="5"/>
    <s v="Manager"/>
    <x v="2"/>
    <n v="4096"/>
    <n v="1391"/>
    <n v="2705"/>
    <s v="N/A"/>
    <n v="1391"/>
  </r>
  <r>
    <s v="E400"/>
    <x v="214"/>
    <s v="Barista"/>
    <x v="0"/>
    <n v="2198"/>
    <n v="1044"/>
    <n v="1154"/>
    <s v="N/A"/>
    <n v="1044"/>
  </r>
  <r>
    <s v="E401"/>
    <x v="182"/>
    <s v="Waiter"/>
    <x v="2"/>
    <n v="2910"/>
    <n v="4305"/>
    <n v="-1395"/>
    <n v="4305"/>
    <s v="N/A"/>
  </r>
  <r>
    <s v="E402"/>
    <x v="116"/>
    <s v="Manager"/>
    <x v="1"/>
    <n v="1448"/>
    <n v="1683"/>
    <n v="-235"/>
    <s v="N/A"/>
    <n v="1683"/>
  </r>
  <r>
    <s v="E403"/>
    <x v="134"/>
    <s v="Waiter"/>
    <x v="3"/>
    <n v="1455"/>
    <n v="3863"/>
    <n v="-2408"/>
    <n v="3863"/>
    <s v="N/A"/>
  </r>
  <r>
    <s v="E404"/>
    <x v="215"/>
    <s v="Manager"/>
    <x v="3"/>
    <n v="4733"/>
    <n v="1972"/>
    <n v="2761"/>
    <s v="N/A"/>
    <n v="1972"/>
  </r>
  <r>
    <s v="E405"/>
    <x v="44"/>
    <s v="Barista"/>
    <x v="3"/>
    <n v="1607"/>
    <n v="3142"/>
    <n v="-1535"/>
    <n v="3142"/>
    <s v="N/A"/>
  </r>
  <r>
    <s v="E406"/>
    <x v="119"/>
    <s v="Manager"/>
    <x v="2"/>
    <n v="3477"/>
    <n v="1581"/>
    <n v="1896"/>
    <s v="N/A"/>
    <n v="1581"/>
  </r>
  <r>
    <s v="E407"/>
    <x v="4"/>
    <s v="Waiter"/>
    <x v="3"/>
    <n v="3694"/>
    <n v="2577"/>
    <n v="1117"/>
    <s v="N/A"/>
    <n v="2577"/>
  </r>
  <r>
    <s v="E408"/>
    <x v="157"/>
    <s v="Waiter"/>
    <x v="2"/>
    <n v="1437"/>
    <n v="1606"/>
    <n v="-169"/>
    <s v="N/A"/>
    <n v="1606"/>
  </r>
  <r>
    <s v="E409"/>
    <x v="206"/>
    <s v="Manager"/>
    <x v="1"/>
    <n v="3509"/>
    <n v="3682"/>
    <n v="-173"/>
    <n v="3682"/>
    <s v="N/A"/>
  </r>
  <r>
    <s v="E410"/>
    <x v="176"/>
    <s v="Barista"/>
    <x v="2"/>
    <n v="2100"/>
    <n v="3087"/>
    <n v="-987"/>
    <n v="3087"/>
    <s v="N/A"/>
  </r>
  <r>
    <s v="E411"/>
    <x v="216"/>
    <s v="Manager"/>
    <x v="3"/>
    <n v="4152"/>
    <n v="2154"/>
    <n v="1998"/>
    <s v="N/A"/>
    <n v="2154"/>
  </r>
  <r>
    <s v="E412"/>
    <x v="217"/>
    <s v="Barista"/>
    <x v="2"/>
    <n v="4991"/>
    <n v="4616"/>
    <n v="375"/>
    <n v="4616"/>
    <s v="N/A"/>
  </r>
  <r>
    <s v="E413"/>
    <x v="126"/>
    <s v="Manager"/>
    <x v="1"/>
    <n v="2572"/>
    <n v="2500"/>
    <n v="72"/>
    <s v="N/A"/>
    <n v="2500"/>
  </r>
  <r>
    <s v="E414"/>
    <x v="166"/>
    <s v="Manager"/>
    <x v="3"/>
    <n v="1183"/>
    <n v="5119"/>
    <n v="-3936"/>
    <n v="5119"/>
    <s v="N/A"/>
  </r>
  <r>
    <s v="E415"/>
    <x v="218"/>
    <s v="Barista"/>
    <x v="2"/>
    <n v="4240"/>
    <n v="1837"/>
    <n v="2403"/>
    <s v="N/A"/>
    <n v="1837"/>
  </r>
  <r>
    <s v="E416"/>
    <x v="86"/>
    <s v="Barista"/>
    <x v="2"/>
    <n v="3970"/>
    <n v="2982"/>
    <n v="988"/>
    <s v="N/A"/>
    <n v="2982"/>
  </r>
  <r>
    <s v="E417"/>
    <x v="202"/>
    <s v="Waiter"/>
    <x v="0"/>
    <n v="4574"/>
    <n v="3967"/>
    <n v="607"/>
    <n v="3967"/>
    <s v="N/A"/>
  </r>
  <r>
    <s v="E418"/>
    <x v="204"/>
    <s v="Barista"/>
    <x v="0"/>
    <n v="3647"/>
    <n v="3633"/>
    <n v="14"/>
    <n v="3633"/>
    <s v="N/A"/>
  </r>
  <r>
    <s v="E419"/>
    <x v="219"/>
    <s v="Manager"/>
    <x v="1"/>
    <n v="1519"/>
    <n v="5455"/>
    <n v="-3936"/>
    <n v="5455"/>
    <s v="N/A"/>
  </r>
  <r>
    <s v="E420"/>
    <x v="220"/>
    <s v="Manager"/>
    <x v="1"/>
    <n v="1762"/>
    <n v="970"/>
    <n v="792"/>
    <s v="N/A"/>
    <n v="970"/>
  </r>
  <r>
    <s v="E421"/>
    <x v="64"/>
    <s v="Barista"/>
    <x v="1"/>
    <n v="1407"/>
    <n v="5681"/>
    <n v="-4274"/>
    <n v="5681"/>
    <s v="N/A"/>
  </r>
  <r>
    <s v="E422"/>
    <x v="80"/>
    <s v="Barista"/>
    <x v="1"/>
    <n v="3708"/>
    <n v="2614"/>
    <n v="1094"/>
    <s v="N/A"/>
    <n v="2614"/>
  </r>
  <r>
    <s v="E423"/>
    <x v="142"/>
    <s v="Barista"/>
    <x v="0"/>
    <n v="2268"/>
    <n v="2014"/>
    <n v="254"/>
    <s v="N/A"/>
    <n v="2014"/>
  </r>
  <r>
    <s v="E424"/>
    <x v="86"/>
    <s v="Barista"/>
    <x v="0"/>
    <n v="2830"/>
    <n v="1898"/>
    <n v="932"/>
    <s v="N/A"/>
    <n v="1898"/>
  </r>
  <r>
    <s v="E425"/>
    <x v="221"/>
    <s v="Manager"/>
    <x v="0"/>
    <n v="4121"/>
    <n v="1056"/>
    <n v="3065"/>
    <s v="N/A"/>
    <n v="1056"/>
  </r>
  <r>
    <s v="E426"/>
    <x v="130"/>
    <s v="Waiter"/>
    <x v="2"/>
    <n v="4906"/>
    <n v="2684"/>
    <n v="2222"/>
    <s v="N/A"/>
    <n v="2684"/>
  </r>
  <r>
    <s v="E427"/>
    <x v="139"/>
    <s v="Barista"/>
    <x v="2"/>
    <n v="1761"/>
    <n v="4105"/>
    <n v="-2344"/>
    <n v="4105"/>
    <s v="N/A"/>
  </r>
  <r>
    <s v="E428"/>
    <x v="98"/>
    <s v="Manager"/>
    <x v="3"/>
    <n v="4295"/>
    <n v="2564"/>
    <n v="1731"/>
    <s v="N/A"/>
    <n v="2564"/>
  </r>
  <r>
    <s v="E429"/>
    <x v="222"/>
    <s v="Barista"/>
    <x v="0"/>
    <n v="3398"/>
    <n v="1290"/>
    <n v="2108"/>
    <s v="N/A"/>
    <n v="1290"/>
  </r>
  <r>
    <s v="E430"/>
    <x v="159"/>
    <s v="Waiter"/>
    <x v="1"/>
    <n v="4104"/>
    <n v="2877"/>
    <n v="1227"/>
    <s v="N/A"/>
    <n v="2877"/>
  </r>
  <r>
    <s v="E431"/>
    <x v="223"/>
    <s v="Waiter"/>
    <x v="0"/>
    <n v="3721"/>
    <n v="4590"/>
    <n v="-869"/>
    <n v="4590"/>
    <s v="N/A"/>
  </r>
  <r>
    <s v="E432"/>
    <x v="93"/>
    <s v="Barista"/>
    <x v="3"/>
    <n v="3283"/>
    <n v="5754"/>
    <n v="-2471"/>
    <n v="5754"/>
    <s v="N/A"/>
  </r>
  <r>
    <s v="E433"/>
    <x v="191"/>
    <s v="Barista"/>
    <x v="1"/>
    <n v="1294"/>
    <n v="2413"/>
    <n v="-1119"/>
    <s v="N/A"/>
    <n v="2413"/>
  </r>
  <r>
    <s v="E434"/>
    <x v="135"/>
    <s v="Waiter"/>
    <x v="0"/>
    <n v="3913"/>
    <n v="830"/>
    <n v="3083"/>
    <s v="N/A"/>
    <n v="830"/>
  </r>
  <r>
    <s v="E435"/>
    <x v="224"/>
    <s v="Waiter"/>
    <x v="1"/>
    <n v="3882"/>
    <n v="4976"/>
    <n v="-1094"/>
    <n v="4976"/>
    <s v="N/A"/>
  </r>
  <r>
    <s v="E436"/>
    <x v="182"/>
    <s v="Manager"/>
    <x v="2"/>
    <n v="2952"/>
    <n v="5742"/>
    <n v="-2790"/>
    <n v="5742"/>
    <s v="N/A"/>
  </r>
  <r>
    <s v="E437"/>
    <x v="225"/>
    <s v="Barista"/>
    <x v="0"/>
    <n v="2105"/>
    <n v="4827"/>
    <n v="-2722"/>
    <n v="4827"/>
    <s v="N/A"/>
  </r>
  <r>
    <s v="E438"/>
    <x v="226"/>
    <s v="Waiter"/>
    <x v="1"/>
    <n v="3330"/>
    <n v="2877"/>
    <n v="453"/>
    <s v="N/A"/>
    <n v="2877"/>
  </r>
  <r>
    <s v="E439"/>
    <x v="227"/>
    <s v="Barista"/>
    <x v="0"/>
    <n v="1635"/>
    <n v="5598"/>
    <n v="-3963"/>
    <n v="5598"/>
    <s v="N/A"/>
  </r>
  <r>
    <s v="E440"/>
    <x v="228"/>
    <s v="Waiter"/>
    <x v="3"/>
    <n v="4346"/>
    <n v="804"/>
    <n v="3542"/>
    <s v="N/A"/>
    <n v="804"/>
  </r>
  <r>
    <s v="E441"/>
    <x v="159"/>
    <s v="Waiter"/>
    <x v="2"/>
    <n v="1864"/>
    <n v="5473"/>
    <n v="-3609"/>
    <n v="5473"/>
    <s v="N/A"/>
  </r>
  <r>
    <s v="E442"/>
    <x v="104"/>
    <s v="Barista"/>
    <x v="0"/>
    <n v="2256"/>
    <n v="5409"/>
    <n v="-3153"/>
    <n v="5409"/>
    <s v="N/A"/>
  </r>
  <r>
    <s v="E443"/>
    <x v="229"/>
    <s v="Waiter"/>
    <x v="1"/>
    <n v="2222"/>
    <n v="4609"/>
    <n v="-2387"/>
    <n v="4609"/>
    <s v="N/A"/>
  </r>
  <r>
    <s v="E444"/>
    <x v="111"/>
    <s v="Manager"/>
    <x v="0"/>
    <n v="4348"/>
    <n v="1268"/>
    <n v="3080"/>
    <s v="N/A"/>
    <n v="1268"/>
  </r>
  <r>
    <s v="E445"/>
    <x v="230"/>
    <s v="Manager"/>
    <x v="0"/>
    <n v="2269"/>
    <n v="2855"/>
    <n v="-586"/>
    <s v="N/A"/>
    <n v="2855"/>
  </r>
  <r>
    <s v="E446"/>
    <x v="70"/>
    <s v="Waiter"/>
    <x v="0"/>
    <n v="2861"/>
    <n v="5360"/>
    <n v="-2499"/>
    <n v="5360"/>
    <s v="N/A"/>
  </r>
  <r>
    <s v="E447"/>
    <x v="198"/>
    <s v="Barista"/>
    <x v="0"/>
    <n v="3358"/>
    <n v="5148"/>
    <n v="-1790"/>
    <n v="5148"/>
    <s v="N/A"/>
  </r>
  <r>
    <s v="E448"/>
    <x v="64"/>
    <s v="Waiter"/>
    <x v="1"/>
    <n v="3025"/>
    <n v="1924"/>
    <n v="1101"/>
    <s v="N/A"/>
    <n v="1924"/>
  </r>
  <r>
    <s v="E449"/>
    <x v="231"/>
    <s v="Manager"/>
    <x v="1"/>
    <n v="2318"/>
    <n v="4622"/>
    <n v="-2304"/>
    <n v="4622"/>
    <s v="N/A"/>
  </r>
  <r>
    <s v="E450"/>
    <x v="208"/>
    <s v="Waiter"/>
    <x v="2"/>
    <n v="4414"/>
    <n v="3030"/>
    <n v="1384"/>
    <n v="3030"/>
    <s v="N/A"/>
  </r>
  <r>
    <s v="E451"/>
    <x v="232"/>
    <s v="Waiter"/>
    <x v="1"/>
    <n v="4691"/>
    <n v="2574"/>
    <n v="2117"/>
    <s v="N/A"/>
    <n v="2574"/>
  </r>
  <r>
    <s v="E452"/>
    <x v="222"/>
    <s v="Waiter"/>
    <x v="1"/>
    <n v="1447"/>
    <n v="4997"/>
    <n v="-3550"/>
    <n v="4997"/>
    <s v="N/A"/>
  </r>
  <r>
    <s v="E453"/>
    <x v="233"/>
    <s v="Manager"/>
    <x v="3"/>
    <n v="4923"/>
    <n v="5667"/>
    <n v="-744"/>
    <n v="5667"/>
    <s v="N/A"/>
  </r>
  <r>
    <s v="E454"/>
    <x v="40"/>
    <s v="Barista"/>
    <x v="0"/>
    <n v="4985"/>
    <n v="5128"/>
    <n v="-143"/>
    <n v="5128"/>
    <s v="N/A"/>
  </r>
  <r>
    <s v="E455"/>
    <x v="234"/>
    <s v="Manager"/>
    <x v="2"/>
    <n v="4372"/>
    <n v="5572"/>
    <n v="-1200"/>
    <n v="5572"/>
    <s v="N/A"/>
  </r>
  <r>
    <s v="E456"/>
    <x v="235"/>
    <s v="Barista"/>
    <x v="1"/>
    <n v="4324"/>
    <n v="3682"/>
    <n v="642"/>
    <n v="3682"/>
    <s v="N/A"/>
  </r>
  <r>
    <s v="E457"/>
    <x v="6"/>
    <s v="Manager"/>
    <x v="0"/>
    <n v="3176"/>
    <n v="2454"/>
    <n v="722"/>
    <s v="N/A"/>
    <n v="2454"/>
  </r>
  <r>
    <s v="E458"/>
    <x v="236"/>
    <s v="Manager"/>
    <x v="2"/>
    <n v="1560"/>
    <n v="4982"/>
    <n v="-3422"/>
    <n v="4982"/>
    <s v="N/A"/>
  </r>
  <r>
    <s v="E459"/>
    <x v="237"/>
    <s v="Barista"/>
    <x v="3"/>
    <n v="2463"/>
    <n v="3580"/>
    <n v="-1117"/>
    <n v="3580"/>
    <s v="N/A"/>
  </r>
  <r>
    <s v="E460"/>
    <x v="238"/>
    <s v="Barista"/>
    <x v="1"/>
    <n v="4426"/>
    <n v="4337"/>
    <n v="89"/>
    <n v="4337"/>
    <s v="N/A"/>
  </r>
  <r>
    <s v="E461"/>
    <x v="33"/>
    <s v="Barista"/>
    <x v="3"/>
    <n v="3737"/>
    <n v="2621"/>
    <n v="1116"/>
    <s v="N/A"/>
    <n v="2621"/>
  </r>
  <r>
    <s v="E462"/>
    <x v="198"/>
    <s v="Barista"/>
    <x v="3"/>
    <n v="2199"/>
    <n v="1368"/>
    <n v="831"/>
    <s v="N/A"/>
    <n v="1368"/>
  </r>
  <r>
    <s v="E463"/>
    <x v="169"/>
    <s v="Manager"/>
    <x v="2"/>
    <n v="1572"/>
    <n v="2192"/>
    <n v="-620"/>
    <s v="N/A"/>
    <n v="2192"/>
  </r>
  <r>
    <s v="E464"/>
    <x v="239"/>
    <s v="Waiter"/>
    <x v="1"/>
    <n v="4445"/>
    <n v="3099"/>
    <n v="1346"/>
    <n v="3099"/>
    <s v="N/A"/>
  </r>
  <r>
    <s v="E465"/>
    <x v="240"/>
    <s v="Manager"/>
    <x v="0"/>
    <n v="3443"/>
    <n v="2602"/>
    <n v="841"/>
    <s v="N/A"/>
    <n v="2602"/>
  </r>
  <r>
    <s v="E466"/>
    <x v="121"/>
    <s v="Manager"/>
    <x v="2"/>
    <n v="2989"/>
    <n v="4008"/>
    <n v="-1019"/>
    <n v="4008"/>
    <s v="N/A"/>
  </r>
  <r>
    <s v="E467"/>
    <x v="30"/>
    <s v="Barista"/>
    <x v="1"/>
    <n v="3285"/>
    <n v="4508"/>
    <n v="-1223"/>
    <n v="4508"/>
    <s v="N/A"/>
  </r>
  <r>
    <s v="E468"/>
    <x v="78"/>
    <s v="Waiter"/>
    <x v="3"/>
    <n v="1577"/>
    <n v="5493"/>
    <n v="-3916"/>
    <n v="5493"/>
    <s v="N/A"/>
  </r>
  <r>
    <s v="E469"/>
    <x v="241"/>
    <s v="Manager"/>
    <x v="1"/>
    <n v="1005"/>
    <n v="3189"/>
    <n v="-2184"/>
    <n v="3189"/>
    <s v="N/A"/>
  </r>
  <r>
    <s v="E470"/>
    <x v="242"/>
    <s v="Manager"/>
    <x v="0"/>
    <n v="4553"/>
    <n v="1469"/>
    <n v="3084"/>
    <s v="N/A"/>
    <n v="1469"/>
  </r>
  <r>
    <s v="E471"/>
    <x v="74"/>
    <s v="Barista"/>
    <x v="3"/>
    <n v="4222"/>
    <n v="5990"/>
    <n v="-1768"/>
    <n v="5990"/>
    <s v="N/A"/>
  </r>
  <r>
    <s v="E472"/>
    <x v="212"/>
    <s v="Waiter"/>
    <x v="0"/>
    <n v="1964"/>
    <n v="4859"/>
    <n v="-2895"/>
    <n v="4859"/>
    <s v="N/A"/>
  </r>
  <r>
    <s v="E473"/>
    <x v="188"/>
    <s v="Waiter"/>
    <x v="3"/>
    <n v="1307"/>
    <n v="5100"/>
    <n v="-3793"/>
    <n v="5100"/>
    <s v="N/A"/>
  </r>
  <r>
    <s v="E474"/>
    <x v="243"/>
    <s v="Barista"/>
    <x v="0"/>
    <n v="4742"/>
    <n v="2797"/>
    <n v="1945"/>
    <s v="N/A"/>
    <n v="2797"/>
  </r>
  <r>
    <s v="E475"/>
    <x v="244"/>
    <s v="Barista"/>
    <x v="0"/>
    <n v="2476"/>
    <n v="1147"/>
    <n v="1329"/>
    <s v="N/A"/>
    <n v="1147"/>
  </r>
  <r>
    <s v="E476"/>
    <x v="241"/>
    <s v="Barista"/>
    <x v="0"/>
    <n v="1800"/>
    <n v="5324"/>
    <n v="-3524"/>
    <n v="5324"/>
    <s v="N/A"/>
  </r>
  <r>
    <s v="E477"/>
    <x v="85"/>
    <s v="Waiter"/>
    <x v="3"/>
    <n v="1367"/>
    <n v="1795"/>
    <n v="-428"/>
    <s v="N/A"/>
    <n v="1795"/>
  </r>
  <r>
    <s v="E478"/>
    <x v="86"/>
    <s v="Manager"/>
    <x v="0"/>
    <n v="2701"/>
    <n v="3209"/>
    <n v="-508"/>
    <n v="3209"/>
    <s v="N/A"/>
  </r>
  <r>
    <s v="E479"/>
    <x v="201"/>
    <s v="Barista"/>
    <x v="2"/>
    <n v="3935"/>
    <n v="4319"/>
    <n v="-384"/>
    <n v="4319"/>
    <s v="N/A"/>
  </r>
  <r>
    <s v="E480"/>
    <x v="35"/>
    <s v="Manager"/>
    <x v="2"/>
    <n v="2842"/>
    <n v="5878"/>
    <n v="-3036"/>
    <n v="5878"/>
    <s v="N/A"/>
  </r>
  <r>
    <s v="E481"/>
    <x v="225"/>
    <s v="Barista"/>
    <x v="0"/>
    <n v="2051"/>
    <n v="5547"/>
    <n v="-3496"/>
    <n v="5547"/>
    <s v="N/A"/>
  </r>
  <r>
    <s v="E482"/>
    <x v="115"/>
    <s v="Manager"/>
    <x v="3"/>
    <n v="2801"/>
    <n v="1239"/>
    <n v="1562"/>
    <s v="N/A"/>
    <n v="1239"/>
  </r>
  <r>
    <s v="E483"/>
    <x v="245"/>
    <s v="Manager"/>
    <x v="0"/>
    <n v="4991"/>
    <n v="3229"/>
    <n v="1762"/>
    <n v="3229"/>
    <s v="N/A"/>
  </r>
  <r>
    <s v="E484"/>
    <x v="15"/>
    <s v="Barista"/>
    <x v="2"/>
    <n v="2377"/>
    <n v="5588"/>
    <n v="-3211"/>
    <n v="5588"/>
    <s v="N/A"/>
  </r>
  <r>
    <s v="E485"/>
    <x v="246"/>
    <s v="Waiter"/>
    <x v="2"/>
    <n v="1459"/>
    <n v="5679"/>
    <n v="-4220"/>
    <n v="5679"/>
    <s v="N/A"/>
  </r>
  <r>
    <s v="E486"/>
    <x v="18"/>
    <s v="Barista"/>
    <x v="1"/>
    <n v="2703"/>
    <n v="5410"/>
    <n v="-2707"/>
    <n v="5410"/>
    <s v="N/A"/>
  </r>
  <r>
    <s v="E487"/>
    <x v="247"/>
    <s v="Manager"/>
    <x v="1"/>
    <n v="1554"/>
    <n v="5696"/>
    <n v="-4142"/>
    <n v="5696"/>
    <s v="N/A"/>
  </r>
  <r>
    <s v="E488"/>
    <x v="21"/>
    <s v="Manager"/>
    <x v="2"/>
    <n v="2218"/>
    <n v="1449"/>
    <n v="769"/>
    <s v="N/A"/>
    <n v="1449"/>
  </r>
  <r>
    <s v="E489"/>
    <x v="44"/>
    <s v="Barista"/>
    <x v="1"/>
    <n v="3284"/>
    <n v="1575"/>
    <n v="1709"/>
    <s v="N/A"/>
    <n v="1575"/>
  </r>
  <r>
    <s v="E490"/>
    <x v="48"/>
    <s v="Barista"/>
    <x v="0"/>
    <n v="4052"/>
    <n v="3336"/>
    <n v="716"/>
    <n v="3336"/>
    <s v="N/A"/>
  </r>
  <r>
    <s v="E491"/>
    <x v="92"/>
    <s v="Barista"/>
    <x v="2"/>
    <n v="1695"/>
    <n v="3500"/>
    <n v="-1805"/>
    <n v="3500"/>
    <s v="N/A"/>
  </r>
  <r>
    <s v="E492"/>
    <x v="43"/>
    <s v="Waiter"/>
    <x v="1"/>
    <n v="4448"/>
    <n v="5297"/>
    <n v="-849"/>
    <n v="5297"/>
    <s v="N/A"/>
  </r>
  <r>
    <s v="E493"/>
    <x v="108"/>
    <s v="Manager"/>
    <x v="1"/>
    <n v="3996"/>
    <n v="883"/>
    <n v="3113"/>
    <s v="N/A"/>
    <n v="883"/>
  </r>
  <r>
    <s v="E494"/>
    <x v="248"/>
    <s v="Manager"/>
    <x v="2"/>
    <n v="4258"/>
    <n v="2572"/>
    <n v="1686"/>
    <s v="N/A"/>
    <n v="2572"/>
  </r>
  <r>
    <s v="E495"/>
    <x v="183"/>
    <s v="Manager"/>
    <x v="2"/>
    <n v="1117"/>
    <n v="4012"/>
    <n v="-2895"/>
    <n v="4012"/>
    <s v="N/A"/>
  </r>
  <r>
    <s v="E496"/>
    <x v="229"/>
    <s v="Manager"/>
    <x v="3"/>
    <n v="4969"/>
    <n v="4150"/>
    <n v="819"/>
    <n v="4150"/>
    <s v="N/A"/>
  </r>
  <r>
    <s v="E497"/>
    <x v="10"/>
    <s v="Manager"/>
    <x v="0"/>
    <n v="1218"/>
    <n v="4885"/>
    <n v="-3667"/>
    <n v="4885"/>
    <s v="N/A"/>
  </r>
  <r>
    <s v="E498"/>
    <x v="249"/>
    <s v="Manager"/>
    <x v="1"/>
    <n v="1435"/>
    <n v="3905"/>
    <n v="-2470"/>
    <n v="3905"/>
    <s v="N/A"/>
  </r>
  <r>
    <s v="E499"/>
    <x v="250"/>
    <s v="Barista"/>
    <x v="2"/>
    <n v="1118"/>
    <n v="3514"/>
    <n v="-2396"/>
    <n v="3514"/>
    <s v="N/A"/>
  </r>
  <r>
    <s v="E500"/>
    <x v="5"/>
    <s v="Manager"/>
    <x v="3"/>
    <n v="4484"/>
    <n v="1740"/>
    <n v="2744"/>
    <s v="N/A"/>
    <n v="1740"/>
  </r>
  <r>
    <s v="E501"/>
    <x v="251"/>
    <s v="Manager"/>
    <x v="3"/>
    <n v="3474"/>
    <n v="5238"/>
    <n v="-1764"/>
    <n v="5238"/>
    <s v="N/A"/>
  </r>
  <r>
    <s v="E502"/>
    <x v="252"/>
    <s v="Barista"/>
    <x v="3"/>
    <n v="3176"/>
    <n v="3106"/>
    <n v="70"/>
    <n v="3106"/>
    <s v="N/A"/>
  </r>
  <r>
    <s v="E503"/>
    <x v="253"/>
    <s v="Barista"/>
    <x v="1"/>
    <n v="4933"/>
    <n v="3440"/>
    <n v="1493"/>
    <n v="3440"/>
    <s v="N/A"/>
  </r>
  <r>
    <s v="E504"/>
    <x v="254"/>
    <s v="Barista"/>
    <x v="1"/>
    <n v="2463"/>
    <n v="3394"/>
    <n v="-931"/>
    <n v="3394"/>
    <s v="N/A"/>
  </r>
  <r>
    <s v="E505"/>
    <x v="255"/>
    <s v="Manager"/>
    <x v="1"/>
    <n v="1054"/>
    <n v="1550"/>
    <n v="-496"/>
    <s v="N/A"/>
    <n v="1550"/>
  </r>
  <r>
    <s v="E506"/>
    <x v="39"/>
    <s v="Barista"/>
    <x v="2"/>
    <n v="4448"/>
    <n v="5178"/>
    <n v="-730"/>
    <n v="5178"/>
    <s v="N/A"/>
  </r>
  <r>
    <s v="E507"/>
    <x v="116"/>
    <s v="Barista"/>
    <x v="0"/>
    <n v="4580"/>
    <n v="3406"/>
    <n v="1174"/>
    <n v="3406"/>
    <s v="N/A"/>
  </r>
  <r>
    <s v="E508"/>
    <x v="190"/>
    <s v="Waiter"/>
    <x v="3"/>
    <n v="2691"/>
    <n v="2129"/>
    <n v="562"/>
    <s v="N/A"/>
    <n v="2129"/>
  </r>
  <r>
    <s v="E509"/>
    <x v="157"/>
    <s v="Barista"/>
    <x v="0"/>
    <n v="4331"/>
    <n v="4120"/>
    <n v="211"/>
    <n v="4120"/>
    <s v="N/A"/>
  </r>
  <r>
    <s v="E510"/>
    <x v="256"/>
    <s v="Waiter"/>
    <x v="2"/>
    <n v="4033"/>
    <n v="1587"/>
    <n v="2446"/>
    <s v="N/A"/>
    <n v="1587"/>
  </r>
  <r>
    <s v="E511"/>
    <x v="135"/>
    <s v="Barista"/>
    <x v="1"/>
    <n v="2908"/>
    <n v="4023"/>
    <n v="-1115"/>
    <n v="4023"/>
    <s v="N/A"/>
  </r>
  <r>
    <s v="E512"/>
    <x v="250"/>
    <s v="Waiter"/>
    <x v="0"/>
    <n v="2810"/>
    <n v="1885"/>
    <n v="925"/>
    <s v="N/A"/>
    <n v="1885"/>
  </r>
  <r>
    <s v="E513"/>
    <x v="89"/>
    <s v="Waiter"/>
    <x v="1"/>
    <n v="3705"/>
    <n v="5125"/>
    <n v="-1420"/>
    <n v="5125"/>
    <s v="N/A"/>
  </r>
  <r>
    <s v="E514"/>
    <x v="89"/>
    <s v="Manager"/>
    <x v="1"/>
    <n v="3095"/>
    <n v="2045"/>
    <n v="1050"/>
    <s v="N/A"/>
    <n v="2045"/>
  </r>
  <r>
    <s v="E515"/>
    <x v="13"/>
    <s v="Manager"/>
    <x v="0"/>
    <n v="2996"/>
    <n v="951"/>
    <n v="2045"/>
    <s v="N/A"/>
    <n v="951"/>
  </r>
  <r>
    <s v="E516"/>
    <x v="257"/>
    <s v="Barista"/>
    <x v="0"/>
    <n v="3646"/>
    <n v="4629"/>
    <n v="-983"/>
    <n v="4629"/>
    <s v="N/A"/>
  </r>
  <r>
    <s v="E517"/>
    <x v="27"/>
    <s v="Barista"/>
    <x v="1"/>
    <n v="1002"/>
    <n v="4220"/>
    <n v="-3218"/>
    <n v="4220"/>
    <s v="N/A"/>
  </r>
  <r>
    <s v="E518"/>
    <x v="96"/>
    <s v="Barista"/>
    <x v="0"/>
    <n v="3586"/>
    <n v="2630"/>
    <n v="956"/>
    <s v="N/A"/>
    <n v="2630"/>
  </r>
  <r>
    <s v="E519"/>
    <x v="258"/>
    <s v="Manager"/>
    <x v="1"/>
    <n v="2069"/>
    <n v="5044"/>
    <n v="-2975"/>
    <n v="5044"/>
    <s v="N/A"/>
  </r>
  <r>
    <s v="E520"/>
    <x v="192"/>
    <s v="Barista"/>
    <x v="3"/>
    <n v="4904"/>
    <n v="2746"/>
    <n v="2158"/>
    <s v="N/A"/>
    <n v="2746"/>
  </r>
  <r>
    <s v="E521"/>
    <x v="83"/>
    <s v="Barista"/>
    <x v="2"/>
    <n v="4053"/>
    <n v="2330"/>
    <n v="1723"/>
    <s v="N/A"/>
    <n v="2330"/>
  </r>
  <r>
    <s v="E522"/>
    <x v="146"/>
    <s v="Manager"/>
    <x v="0"/>
    <n v="4624"/>
    <n v="5111"/>
    <n v="-487"/>
    <n v="5111"/>
    <s v="N/A"/>
  </r>
  <r>
    <s v="E523"/>
    <x v="45"/>
    <s v="Manager"/>
    <x v="2"/>
    <n v="2586"/>
    <n v="1992"/>
    <n v="594"/>
    <s v="N/A"/>
    <n v="1992"/>
  </r>
  <r>
    <s v="E524"/>
    <x v="55"/>
    <s v="Waiter"/>
    <x v="3"/>
    <n v="2841"/>
    <n v="3688"/>
    <n v="-847"/>
    <n v="3688"/>
    <s v="N/A"/>
  </r>
  <r>
    <s v="E525"/>
    <x v="248"/>
    <s v="Waiter"/>
    <x v="2"/>
    <n v="4719"/>
    <n v="2603"/>
    <n v="2116"/>
    <s v="N/A"/>
    <n v="2603"/>
  </r>
  <r>
    <s v="E526"/>
    <x v="240"/>
    <s v="Manager"/>
    <x v="3"/>
    <n v="3620"/>
    <n v="5730"/>
    <n v="-2110"/>
    <n v="5730"/>
    <s v="N/A"/>
  </r>
  <r>
    <s v="E527"/>
    <x v="196"/>
    <s v="Barista"/>
    <x v="3"/>
    <n v="4397"/>
    <n v="4292"/>
    <n v="105"/>
    <n v="4292"/>
    <s v="N/A"/>
  </r>
  <r>
    <s v="E528"/>
    <x v="259"/>
    <s v="Barista"/>
    <x v="1"/>
    <n v="4198"/>
    <n v="1265"/>
    <n v="2933"/>
    <s v="N/A"/>
    <n v="1265"/>
  </r>
  <r>
    <s v="E529"/>
    <x v="46"/>
    <s v="Barista"/>
    <x v="3"/>
    <n v="2661"/>
    <n v="5611"/>
    <n v="-2950"/>
    <n v="5611"/>
    <s v="N/A"/>
  </r>
  <r>
    <s v="E530"/>
    <x v="208"/>
    <s v="Manager"/>
    <x v="1"/>
    <n v="1225"/>
    <n v="4818"/>
    <n v="-3593"/>
    <n v="4818"/>
    <s v="N/A"/>
  </r>
  <r>
    <s v="E531"/>
    <x v="206"/>
    <s v="Manager"/>
    <x v="3"/>
    <n v="3427"/>
    <n v="5300"/>
    <n v="-1873"/>
    <n v="5300"/>
    <s v="N/A"/>
  </r>
  <r>
    <s v="E532"/>
    <x v="139"/>
    <s v="Manager"/>
    <x v="3"/>
    <n v="3625"/>
    <n v="2127"/>
    <n v="1498"/>
    <s v="N/A"/>
    <n v="2127"/>
  </r>
  <r>
    <s v="E533"/>
    <x v="260"/>
    <s v="Barista"/>
    <x v="0"/>
    <n v="1012"/>
    <n v="2818"/>
    <n v="-1806"/>
    <s v="N/A"/>
    <n v="2818"/>
  </r>
  <r>
    <s v="E534"/>
    <x v="103"/>
    <s v="Manager"/>
    <x v="1"/>
    <n v="4703"/>
    <n v="5705"/>
    <n v="-1002"/>
    <n v="5705"/>
    <s v="N/A"/>
  </r>
  <r>
    <s v="E535"/>
    <x v="144"/>
    <s v="Manager"/>
    <x v="0"/>
    <n v="2468"/>
    <n v="878"/>
    <n v="1590"/>
    <s v="N/A"/>
    <n v="878"/>
  </r>
  <r>
    <s v="E536"/>
    <x v="261"/>
    <s v="Waiter"/>
    <x v="0"/>
    <n v="1551"/>
    <n v="1373"/>
    <n v="178"/>
    <s v="N/A"/>
    <n v="1373"/>
  </r>
  <r>
    <s v="E537"/>
    <x v="240"/>
    <s v="Manager"/>
    <x v="2"/>
    <n v="4412"/>
    <n v="5663"/>
    <n v="-1251"/>
    <n v="5663"/>
    <s v="N/A"/>
  </r>
  <r>
    <s v="E538"/>
    <x v="1"/>
    <s v="Manager"/>
    <x v="0"/>
    <n v="1940"/>
    <n v="3905"/>
    <n v="-1965"/>
    <n v="3905"/>
    <s v="N/A"/>
  </r>
  <r>
    <s v="E539"/>
    <x v="111"/>
    <s v="Waiter"/>
    <x v="2"/>
    <n v="2100"/>
    <n v="5273"/>
    <n v="-3173"/>
    <n v="5273"/>
    <s v="N/A"/>
  </r>
  <r>
    <s v="E540"/>
    <x v="85"/>
    <s v="Manager"/>
    <x v="1"/>
    <n v="2292"/>
    <n v="5233"/>
    <n v="-2941"/>
    <n v="5233"/>
    <s v="N/A"/>
  </r>
  <r>
    <s v="E541"/>
    <x v="262"/>
    <s v="Waiter"/>
    <x v="3"/>
    <n v="1682"/>
    <n v="2110"/>
    <n v="-428"/>
    <s v="N/A"/>
    <n v="2110"/>
  </r>
  <r>
    <s v="E542"/>
    <x v="263"/>
    <s v="Barista"/>
    <x v="1"/>
    <n v="3261"/>
    <n v="4452"/>
    <n v="-1191"/>
    <n v="4452"/>
    <s v="N/A"/>
  </r>
  <r>
    <s v="E543"/>
    <x v="40"/>
    <s v="Barista"/>
    <x v="1"/>
    <n v="1725"/>
    <n v="5320"/>
    <n v="-3595"/>
    <n v="5320"/>
    <s v="N/A"/>
  </r>
  <r>
    <s v="E544"/>
    <x v="207"/>
    <s v="Barista"/>
    <x v="2"/>
    <n v="3306"/>
    <n v="5588"/>
    <n v="-2282"/>
    <n v="5588"/>
    <s v="N/A"/>
  </r>
  <r>
    <s v="E545"/>
    <x v="194"/>
    <s v="Manager"/>
    <x v="1"/>
    <n v="3449"/>
    <n v="2381"/>
    <n v="1068"/>
    <s v="N/A"/>
    <n v="2381"/>
  </r>
  <r>
    <s v="E546"/>
    <x v="264"/>
    <s v="Manager"/>
    <x v="1"/>
    <n v="3109"/>
    <n v="1490"/>
    <n v="1619"/>
    <s v="N/A"/>
    <n v="1490"/>
  </r>
  <r>
    <s v="E547"/>
    <x v="162"/>
    <s v="Waiter"/>
    <x v="0"/>
    <n v="4371"/>
    <n v="2131"/>
    <n v="2240"/>
    <s v="N/A"/>
    <n v="2131"/>
  </r>
  <r>
    <s v="E548"/>
    <x v="265"/>
    <s v="Barista"/>
    <x v="0"/>
    <n v="2588"/>
    <n v="2960"/>
    <n v="-372"/>
    <s v="N/A"/>
    <n v="2960"/>
  </r>
  <r>
    <s v="E549"/>
    <x v="185"/>
    <s v="Barista"/>
    <x v="0"/>
    <n v="3764"/>
    <n v="3488"/>
    <n v="276"/>
    <n v="3488"/>
    <s v="N/A"/>
  </r>
  <r>
    <s v="E550"/>
    <x v="256"/>
    <s v="Barista"/>
    <x v="0"/>
    <n v="1212"/>
    <n v="4800"/>
    <n v="-3588"/>
    <n v="4800"/>
    <s v="N/A"/>
  </r>
  <r>
    <s v="E551"/>
    <x v="61"/>
    <s v="Manager"/>
    <x v="0"/>
    <n v="4633"/>
    <n v="1506"/>
    <n v="3127"/>
    <s v="N/A"/>
    <n v="1506"/>
  </r>
  <r>
    <s v="E552"/>
    <x v="208"/>
    <s v="Waiter"/>
    <x v="2"/>
    <n v="4546"/>
    <n v="4562"/>
    <n v="-16"/>
    <n v="4562"/>
    <s v="N/A"/>
  </r>
  <r>
    <s v="E553"/>
    <x v="1"/>
    <s v="Waiter"/>
    <x v="2"/>
    <n v="3968"/>
    <n v="3433"/>
    <n v="535"/>
    <n v="3433"/>
    <s v="N/A"/>
  </r>
  <r>
    <s v="E554"/>
    <x v="262"/>
    <s v="Barista"/>
    <x v="1"/>
    <n v="1672"/>
    <n v="5340"/>
    <n v="-3668"/>
    <n v="5340"/>
    <s v="N/A"/>
  </r>
  <r>
    <s v="E555"/>
    <x v="136"/>
    <s v="Barista"/>
    <x v="0"/>
    <n v="3164"/>
    <n v="1390"/>
    <n v="1774"/>
    <s v="N/A"/>
    <n v="1390"/>
  </r>
  <r>
    <s v="E556"/>
    <x v="174"/>
    <s v="Manager"/>
    <x v="1"/>
    <n v="4139"/>
    <n v="2979"/>
    <n v="1160"/>
    <s v="N/A"/>
    <n v="2979"/>
  </r>
  <r>
    <s v="E557"/>
    <x v="266"/>
    <s v="Manager"/>
    <x v="3"/>
    <n v="1437"/>
    <n v="5243"/>
    <n v="-3806"/>
    <n v="5243"/>
    <s v="N/A"/>
  </r>
  <r>
    <s v="E558"/>
    <x v="267"/>
    <s v="Barista"/>
    <x v="1"/>
    <n v="2163"/>
    <n v="2851"/>
    <n v="-688"/>
    <s v="N/A"/>
    <n v="2851"/>
  </r>
  <r>
    <s v="E559"/>
    <x v="268"/>
    <s v="Barista"/>
    <x v="0"/>
    <n v="1994"/>
    <n v="1866"/>
    <n v="128"/>
    <s v="N/A"/>
    <n v="1866"/>
  </r>
  <r>
    <s v="E560"/>
    <x v="128"/>
    <s v="Manager"/>
    <x v="1"/>
    <n v="1055"/>
    <n v="5160"/>
    <n v="-4105"/>
    <n v="5160"/>
    <s v="N/A"/>
  </r>
  <r>
    <s v="E561"/>
    <x v="65"/>
    <s v="Barista"/>
    <x v="0"/>
    <n v="1680"/>
    <n v="1521"/>
    <n v="159"/>
    <s v="N/A"/>
    <n v="1521"/>
  </r>
  <r>
    <s v="E562"/>
    <x v="156"/>
    <s v="Manager"/>
    <x v="1"/>
    <n v="3178"/>
    <n v="2308"/>
    <n v="870"/>
    <s v="N/A"/>
    <n v="2308"/>
  </r>
  <r>
    <s v="E563"/>
    <x v="161"/>
    <s v="Manager"/>
    <x v="3"/>
    <n v="3485"/>
    <n v="5936"/>
    <n v="-2451"/>
    <n v="5936"/>
    <s v="N/A"/>
  </r>
  <r>
    <s v="E564"/>
    <x v="127"/>
    <s v="Manager"/>
    <x v="2"/>
    <n v="2029"/>
    <n v="5872"/>
    <n v="-3843"/>
    <n v="5872"/>
    <s v="N/A"/>
  </r>
  <r>
    <s v="E565"/>
    <x v="92"/>
    <s v="Barista"/>
    <x v="0"/>
    <n v="2573"/>
    <n v="5460"/>
    <n v="-2887"/>
    <n v="5460"/>
    <s v="N/A"/>
  </r>
  <r>
    <s v="E566"/>
    <x v="269"/>
    <s v="Waiter"/>
    <x v="3"/>
    <n v="1526"/>
    <n v="2894"/>
    <n v="-1368"/>
    <s v="N/A"/>
    <n v="2894"/>
  </r>
  <r>
    <s v="E567"/>
    <x v="270"/>
    <s v="Barista"/>
    <x v="1"/>
    <n v="2797"/>
    <n v="2394"/>
    <n v="403"/>
    <s v="N/A"/>
    <n v="2394"/>
  </r>
  <r>
    <s v="E568"/>
    <x v="203"/>
    <s v="Waiter"/>
    <x v="0"/>
    <n v="3863"/>
    <n v="3264"/>
    <n v="599"/>
    <n v="3264"/>
    <s v="N/A"/>
  </r>
  <r>
    <s v="E569"/>
    <x v="271"/>
    <s v="Barista"/>
    <x v="1"/>
    <n v="3272"/>
    <n v="900"/>
    <n v="2372"/>
    <s v="N/A"/>
    <n v="900"/>
  </r>
  <r>
    <s v="E570"/>
    <x v="272"/>
    <s v="Manager"/>
    <x v="0"/>
    <n v="3707"/>
    <n v="1478"/>
    <n v="2229"/>
    <s v="N/A"/>
    <n v="1478"/>
  </r>
  <r>
    <s v="E571"/>
    <x v="145"/>
    <s v="Manager"/>
    <x v="2"/>
    <n v="1440"/>
    <n v="3087"/>
    <n v="-1647"/>
    <n v="3087"/>
    <s v="N/A"/>
  </r>
  <r>
    <s v="E572"/>
    <x v="273"/>
    <s v="Barista"/>
    <x v="2"/>
    <n v="3750"/>
    <n v="2239"/>
    <n v="1511"/>
    <s v="N/A"/>
    <n v="2239"/>
  </r>
  <r>
    <s v="E573"/>
    <x v="198"/>
    <s v="Barista"/>
    <x v="2"/>
    <n v="4740"/>
    <n v="4636"/>
    <n v="104"/>
    <n v="4636"/>
    <s v="N/A"/>
  </r>
  <r>
    <s v="E574"/>
    <x v="121"/>
    <s v="Barista"/>
    <x v="1"/>
    <n v="1570"/>
    <n v="4513"/>
    <n v="-2943"/>
    <n v="4513"/>
    <s v="N/A"/>
  </r>
  <r>
    <s v="E575"/>
    <x v="274"/>
    <s v="Manager"/>
    <x v="1"/>
    <n v="1514"/>
    <n v="4785"/>
    <n v="-3271"/>
    <n v="4785"/>
    <s v="N/A"/>
  </r>
  <r>
    <s v="E576"/>
    <x v="128"/>
    <s v="Barista"/>
    <x v="2"/>
    <n v="1792"/>
    <n v="5489"/>
    <n v="-3697"/>
    <n v="5489"/>
    <s v="N/A"/>
  </r>
  <r>
    <s v="E577"/>
    <x v="75"/>
    <s v="Waiter"/>
    <x v="0"/>
    <n v="3651"/>
    <n v="4713"/>
    <n v="-1062"/>
    <n v="4713"/>
    <s v="N/A"/>
  </r>
  <r>
    <s v="E578"/>
    <x v="54"/>
    <s v="Manager"/>
    <x v="2"/>
    <n v="1479"/>
    <n v="3530"/>
    <n v="-2051"/>
    <n v="3530"/>
    <s v="N/A"/>
  </r>
  <r>
    <s v="E579"/>
    <x v="275"/>
    <s v="Manager"/>
    <x v="0"/>
    <n v="1440"/>
    <n v="2020"/>
    <n v="-580"/>
    <s v="N/A"/>
    <n v="2020"/>
  </r>
  <r>
    <s v="E580"/>
    <x v="5"/>
    <s v="Manager"/>
    <x v="0"/>
    <n v="2495"/>
    <n v="2400"/>
    <n v="95"/>
    <s v="N/A"/>
    <n v="2400"/>
  </r>
  <r>
    <s v="E581"/>
    <x v="276"/>
    <s v="Manager"/>
    <x v="3"/>
    <n v="1325"/>
    <n v="2688"/>
    <n v="-1363"/>
    <s v="N/A"/>
    <n v="2688"/>
  </r>
  <r>
    <s v="E582"/>
    <x v="259"/>
    <s v="Manager"/>
    <x v="0"/>
    <n v="3696"/>
    <n v="5755"/>
    <n v="-2059"/>
    <n v="5755"/>
    <s v="N/A"/>
  </r>
  <r>
    <s v="E583"/>
    <x v="277"/>
    <s v="Manager"/>
    <x v="1"/>
    <n v="1737"/>
    <n v="3114"/>
    <n v="-1377"/>
    <n v="3114"/>
    <s v="N/A"/>
  </r>
  <r>
    <s v="E584"/>
    <x v="95"/>
    <s v="Manager"/>
    <x v="3"/>
    <n v="1329"/>
    <n v="5845"/>
    <n v="-4516"/>
    <n v="5845"/>
    <s v="N/A"/>
  </r>
  <r>
    <s v="E585"/>
    <x v="136"/>
    <s v="Barista"/>
    <x v="3"/>
    <n v="3051"/>
    <n v="1313"/>
    <n v="1738"/>
    <s v="N/A"/>
    <n v="1313"/>
  </r>
  <r>
    <s v="E586"/>
    <x v="278"/>
    <s v="Manager"/>
    <x v="2"/>
    <n v="4159"/>
    <n v="1245"/>
    <n v="2914"/>
    <s v="N/A"/>
    <n v="1245"/>
  </r>
  <r>
    <s v="E587"/>
    <x v="133"/>
    <s v="Barista"/>
    <x v="0"/>
    <n v="4509"/>
    <n v="2265"/>
    <n v="2244"/>
    <s v="N/A"/>
    <n v="2265"/>
  </r>
  <r>
    <s v="E588"/>
    <x v="279"/>
    <s v="Barista"/>
    <x v="0"/>
    <n v="4558"/>
    <n v="1296"/>
    <n v="3262"/>
    <s v="N/A"/>
    <n v="1296"/>
  </r>
  <r>
    <s v="E589"/>
    <x v="193"/>
    <s v="Waiter"/>
    <x v="2"/>
    <n v="4745"/>
    <n v="4778"/>
    <n v="-33"/>
    <n v="4778"/>
    <s v="N/A"/>
  </r>
  <r>
    <s v="E590"/>
    <x v="108"/>
    <s v="Waiter"/>
    <x v="1"/>
    <n v="3036"/>
    <n v="1045"/>
    <n v="1991"/>
    <s v="N/A"/>
    <n v="1045"/>
  </r>
  <r>
    <s v="E591"/>
    <x v="181"/>
    <s v="Waiter"/>
    <x v="1"/>
    <n v="3548"/>
    <n v="1301"/>
    <n v="2247"/>
    <s v="N/A"/>
    <n v="1301"/>
  </r>
  <r>
    <s v="E592"/>
    <x v="257"/>
    <s v="Barista"/>
    <x v="0"/>
    <n v="2265"/>
    <n v="5962"/>
    <n v="-3697"/>
    <n v="5962"/>
    <s v="N/A"/>
  </r>
  <r>
    <s v="E593"/>
    <x v="186"/>
    <s v="Barista"/>
    <x v="0"/>
    <n v="2994"/>
    <n v="2386"/>
    <n v="608"/>
    <s v="N/A"/>
    <n v="2386"/>
  </r>
  <r>
    <s v="E594"/>
    <x v="280"/>
    <s v="Barista"/>
    <x v="2"/>
    <n v="2194"/>
    <n v="5305"/>
    <n v="-3111"/>
    <n v="5305"/>
    <s v="N/A"/>
  </r>
  <r>
    <s v="E595"/>
    <x v="26"/>
    <s v="Barista"/>
    <x v="3"/>
    <n v="1880"/>
    <n v="1138"/>
    <n v="742"/>
    <s v="N/A"/>
    <n v="1138"/>
  </r>
  <r>
    <s v="E596"/>
    <x v="8"/>
    <s v="Waiter"/>
    <x v="1"/>
    <n v="2500"/>
    <n v="5703"/>
    <n v="-3203"/>
    <n v="5703"/>
    <s v="N/A"/>
  </r>
  <r>
    <s v="E597"/>
    <x v="167"/>
    <s v="Waiter"/>
    <x v="3"/>
    <n v="2997"/>
    <n v="4351"/>
    <n v="-1354"/>
    <n v="4351"/>
    <s v="N/A"/>
  </r>
  <r>
    <s v="E598"/>
    <x v="157"/>
    <s v="Manager"/>
    <x v="3"/>
    <n v="2046"/>
    <n v="5837"/>
    <n v="-3791"/>
    <n v="5837"/>
    <s v="N/A"/>
  </r>
  <r>
    <s v="E599"/>
    <x v="281"/>
    <s v="Manager"/>
    <x v="1"/>
    <n v="1799"/>
    <n v="2538"/>
    <n v="-739"/>
    <s v="N/A"/>
    <n v="2538"/>
  </r>
  <r>
    <s v="E600"/>
    <x v="33"/>
    <s v="Waiter"/>
    <x v="2"/>
    <n v="2517"/>
    <n v="4412"/>
    <n v="-1895"/>
    <n v="4412"/>
    <s v="N/A"/>
  </r>
  <r>
    <s v="E601"/>
    <x v="48"/>
    <s v="Barista"/>
    <x v="2"/>
    <n v="3124"/>
    <n v="5617"/>
    <n v="-2493"/>
    <n v="5617"/>
    <s v="N/A"/>
  </r>
  <r>
    <s v="E602"/>
    <x v="133"/>
    <s v="Barista"/>
    <x v="2"/>
    <n v="2161"/>
    <n v="4326"/>
    <n v="-2165"/>
    <n v="4326"/>
    <s v="N/A"/>
  </r>
  <r>
    <s v="E603"/>
    <x v="282"/>
    <s v="Manager"/>
    <x v="2"/>
    <n v="1383"/>
    <n v="2667"/>
    <n v="-1284"/>
    <s v="N/A"/>
    <n v="2667"/>
  </r>
  <r>
    <s v="E604"/>
    <x v="182"/>
    <s v="Barista"/>
    <x v="3"/>
    <n v="2043"/>
    <n v="2255"/>
    <n v="-212"/>
    <s v="N/A"/>
    <n v="2255"/>
  </r>
  <r>
    <s v="E605"/>
    <x v="283"/>
    <s v="Manager"/>
    <x v="1"/>
    <n v="3406"/>
    <n v="3323"/>
    <n v="83"/>
    <n v="3323"/>
    <s v="N/A"/>
  </r>
  <r>
    <s v="E606"/>
    <x v="280"/>
    <s v="Waiter"/>
    <x v="0"/>
    <n v="1742"/>
    <n v="2104"/>
    <n v="-362"/>
    <s v="N/A"/>
    <n v="2104"/>
  </r>
  <r>
    <s v="E607"/>
    <x v="284"/>
    <s v="Manager"/>
    <x v="3"/>
    <n v="1216"/>
    <n v="3991"/>
    <n v="-2775"/>
    <n v="3991"/>
    <s v="N/A"/>
  </r>
  <r>
    <s v="E608"/>
    <x v="285"/>
    <s v="Waiter"/>
    <x v="1"/>
    <n v="2969"/>
    <n v="3007"/>
    <n v="-38"/>
    <n v="3007"/>
    <s v="N/A"/>
  </r>
  <r>
    <s v="E609"/>
    <x v="286"/>
    <s v="Manager"/>
    <x v="2"/>
    <n v="2059"/>
    <n v="2757"/>
    <n v="-698"/>
    <s v="N/A"/>
    <n v="2757"/>
  </r>
  <r>
    <s v="E610"/>
    <x v="237"/>
    <s v="Manager"/>
    <x v="0"/>
    <n v="1630"/>
    <n v="1293"/>
    <n v="337"/>
    <s v="N/A"/>
    <n v="1293"/>
  </r>
  <r>
    <s v="E611"/>
    <x v="287"/>
    <s v="Waiter"/>
    <x v="2"/>
    <n v="3530"/>
    <n v="5957"/>
    <n v="-2427"/>
    <n v="5957"/>
    <s v="N/A"/>
  </r>
  <r>
    <s v="E612"/>
    <x v="48"/>
    <s v="Waiter"/>
    <x v="1"/>
    <n v="2414"/>
    <n v="5230"/>
    <n v="-2816"/>
    <n v="5230"/>
    <s v="N/A"/>
  </r>
  <r>
    <s v="E613"/>
    <x v="107"/>
    <s v="Waiter"/>
    <x v="3"/>
    <n v="1974"/>
    <n v="3540"/>
    <n v="-1566"/>
    <n v="3540"/>
    <s v="N/A"/>
  </r>
  <r>
    <s v="E614"/>
    <x v="36"/>
    <s v="Manager"/>
    <x v="3"/>
    <n v="4889"/>
    <n v="5572"/>
    <n v="-683"/>
    <n v="5572"/>
    <s v="N/A"/>
  </r>
  <r>
    <s v="E615"/>
    <x v="59"/>
    <s v="Barista"/>
    <x v="0"/>
    <n v="1667"/>
    <n v="1336"/>
    <n v="331"/>
    <s v="N/A"/>
    <n v="1336"/>
  </r>
  <r>
    <s v="E616"/>
    <x v="8"/>
    <s v="Manager"/>
    <x v="3"/>
    <n v="3048"/>
    <n v="4174"/>
    <n v="-1126"/>
    <n v="4174"/>
    <s v="N/A"/>
  </r>
  <r>
    <s v="E617"/>
    <x v="113"/>
    <s v="Manager"/>
    <x v="3"/>
    <n v="1411"/>
    <n v="4863"/>
    <n v="-3452"/>
    <n v="4863"/>
    <s v="N/A"/>
  </r>
  <r>
    <s v="E618"/>
    <x v="61"/>
    <s v="Manager"/>
    <x v="2"/>
    <n v="2203"/>
    <n v="3403"/>
    <n v="-1200"/>
    <n v="3403"/>
    <s v="N/A"/>
  </r>
  <r>
    <s v="E619"/>
    <x v="288"/>
    <s v="Waiter"/>
    <x v="0"/>
    <n v="1754"/>
    <n v="5769"/>
    <n v="-4015"/>
    <n v="5769"/>
    <s v="N/A"/>
  </r>
  <r>
    <s v="E620"/>
    <x v="158"/>
    <s v="Waiter"/>
    <x v="0"/>
    <n v="4498"/>
    <n v="4201"/>
    <n v="297"/>
    <n v="4201"/>
    <s v="N/A"/>
  </r>
  <r>
    <s v="E621"/>
    <x v="289"/>
    <s v="Manager"/>
    <x v="1"/>
    <n v="2087"/>
    <n v="1557"/>
    <n v="530"/>
    <s v="N/A"/>
    <n v="1557"/>
  </r>
  <r>
    <s v="E622"/>
    <x v="91"/>
    <s v="Barista"/>
    <x v="0"/>
    <n v="1019"/>
    <n v="4424"/>
    <n v="-3405"/>
    <n v="4424"/>
    <s v="N/A"/>
  </r>
  <r>
    <s v="E623"/>
    <x v="290"/>
    <s v="Waiter"/>
    <x v="3"/>
    <n v="2717"/>
    <n v="4806"/>
    <n v="-2089"/>
    <n v="4806"/>
    <s v="N/A"/>
  </r>
  <r>
    <s v="E624"/>
    <x v="105"/>
    <s v="Barista"/>
    <x v="1"/>
    <n v="1018"/>
    <n v="4110"/>
    <n v="-3092"/>
    <n v="4110"/>
    <s v="N/A"/>
  </r>
  <r>
    <s v="E625"/>
    <x v="11"/>
    <s v="Barista"/>
    <x v="2"/>
    <n v="4894"/>
    <n v="5063"/>
    <n v="-169"/>
    <n v="5063"/>
    <s v="N/A"/>
  </r>
  <r>
    <s v="E626"/>
    <x v="92"/>
    <s v="Waiter"/>
    <x v="1"/>
    <n v="1314"/>
    <n v="1287"/>
    <n v="27"/>
    <s v="N/A"/>
    <n v="1287"/>
  </r>
  <r>
    <s v="E627"/>
    <x v="291"/>
    <s v="Manager"/>
    <x v="0"/>
    <n v="4652"/>
    <n v="3007"/>
    <n v="1645"/>
    <n v="3007"/>
    <s v="N/A"/>
  </r>
  <r>
    <s v="E628"/>
    <x v="193"/>
    <s v="Barista"/>
    <x v="1"/>
    <n v="4502"/>
    <n v="3370"/>
    <n v="1132"/>
    <n v="3370"/>
    <s v="N/A"/>
  </r>
  <r>
    <s v="E629"/>
    <x v="238"/>
    <s v="Barista"/>
    <x v="1"/>
    <n v="2575"/>
    <n v="3969"/>
    <n v="-1394"/>
    <n v="3969"/>
    <s v="N/A"/>
  </r>
  <r>
    <s v="E630"/>
    <x v="292"/>
    <s v="Manager"/>
    <x v="2"/>
    <n v="3742"/>
    <n v="3279"/>
    <n v="463"/>
    <n v="3279"/>
    <s v="N/A"/>
  </r>
  <r>
    <s v="E632"/>
    <x v="175"/>
    <s v="Waiter"/>
    <x v="1"/>
    <n v="3489"/>
    <n v="3317"/>
    <n v="172"/>
    <n v="3317"/>
    <s v="N/A"/>
  </r>
  <r>
    <s v="E631"/>
    <x v="157"/>
    <s v="Waiter"/>
    <x v="2"/>
    <n v="4647"/>
    <n v="1993"/>
    <n v="2654"/>
    <s v="N/A"/>
    <n v="1993"/>
  </r>
  <r>
    <s v="E633"/>
    <x v="98"/>
    <s v="Waiter"/>
    <x v="2"/>
    <n v="1228"/>
    <n v="2756"/>
    <n v="-1528"/>
    <s v="N/A"/>
    <n v="2756"/>
  </r>
  <r>
    <s v="E634"/>
    <x v="51"/>
    <s v="Barista"/>
    <x v="2"/>
    <n v="2001"/>
    <n v="2740"/>
    <n v="-739"/>
    <s v="N/A"/>
    <n v="2740"/>
  </r>
  <r>
    <s v="E635"/>
    <x v="16"/>
    <s v="Barista"/>
    <x v="0"/>
    <n v="2531"/>
    <n v="3015"/>
    <n v="-484"/>
    <n v="3015"/>
    <s v="N/A"/>
  </r>
  <r>
    <s v="E636"/>
    <x v="293"/>
    <s v="Waiter"/>
    <x v="1"/>
    <n v="2097"/>
    <n v="5769"/>
    <n v="-3672"/>
    <n v="5769"/>
    <s v="N/A"/>
  </r>
  <r>
    <s v="E637"/>
    <x v="10"/>
    <s v="Barista"/>
    <x v="3"/>
    <n v="2034"/>
    <n v="2963"/>
    <n v="-929"/>
    <s v="N/A"/>
    <n v="2963"/>
  </r>
  <r>
    <s v="E638"/>
    <x v="294"/>
    <s v="Waiter"/>
    <x v="0"/>
    <n v="1920"/>
    <n v="4700"/>
    <n v="-2780"/>
    <n v="4700"/>
    <s v="N/A"/>
  </r>
  <r>
    <s v="E639"/>
    <x v="170"/>
    <s v="Waiter"/>
    <x v="2"/>
    <n v="4013"/>
    <n v="3632"/>
    <n v="381"/>
    <n v="3632"/>
    <s v="N/A"/>
  </r>
  <r>
    <s v="E640"/>
    <x v="295"/>
    <s v="Barista"/>
    <x v="0"/>
    <n v="1809"/>
    <n v="5502"/>
    <n v="-3693"/>
    <n v="5502"/>
    <s v="N/A"/>
  </r>
  <r>
    <s v="E641"/>
    <x v="226"/>
    <s v="Waiter"/>
    <x v="3"/>
    <n v="1044"/>
    <n v="4942"/>
    <n v="-3898"/>
    <n v="4942"/>
    <s v="N/A"/>
  </r>
  <r>
    <s v="E642"/>
    <x v="76"/>
    <s v="Waiter"/>
    <x v="1"/>
    <n v="4581"/>
    <n v="4758"/>
    <n v="-177"/>
    <n v="4758"/>
    <s v="N/A"/>
  </r>
  <r>
    <s v="E643"/>
    <x v="175"/>
    <s v="Waiter"/>
    <x v="2"/>
    <n v="1066"/>
    <n v="4083"/>
    <n v="-3017"/>
    <n v="4083"/>
    <s v="N/A"/>
  </r>
  <r>
    <s v="E644"/>
    <x v="296"/>
    <s v="Barista"/>
    <x v="2"/>
    <n v="4489"/>
    <n v="2650"/>
    <n v="1839"/>
    <s v="N/A"/>
    <n v="2650"/>
  </r>
  <r>
    <s v="E645"/>
    <x v="297"/>
    <s v="Barista"/>
    <x v="3"/>
    <n v="2582"/>
    <n v="1405"/>
    <n v="1177"/>
    <s v="N/A"/>
    <n v="1405"/>
  </r>
  <r>
    <s v="E646"/>
    <x v="286"/>
    <s v="Waiter"/>
    <x v="1"/>
    <n v="2779"/>
    <n v="4057"/>
    <n v="-1278"/>
    <n v="4057"/>
    <s v="N/A"/>
  </r>
  <r>
    <s v="E647"/>
    <x v="298"/>
    <s v="Manager"/>
    <x v="2"/>
    <n v="4024"/>
    <n v="5163"/>
    <n v="-1139"/>
    <n v="5163"/>
    <s v="N/A"/>
  </r>
  <r>
    <s v="E648"/>
    <x v="176"/>
    <s v="Waiter"/>
    <x v="1"/>
    <n v="1789"/>
    <n v="5831"/>
    <n v="-4042"/>
    <n v="5831"/>
    <s v="N/A"/>
  </r>
  <r>
    <s v="E649"/>
    <x v="185"/>
    <s v="Manager"/>
    <x v="2"/>
    <n v="1016"/>
    <n v="4701"/>
    <n v="-3685"/>
    <n v="4701"/>
    <s v="N/A"/>
  </r>
  <r>
    <s v="E650"/>
    <x v="257"/>
    <s v="Barista"/>
    <x v="1"/>
    <n v="1537"/>
    <n v="2894"/>
    <n v="-1357"/>
    <s v="N/A"/>
    <n v="2894"/>
  </r>
  <r>
    <s v="E651"/>
    <x v="61"/>
    <s v="Barista"/>
    <x v="1"/>
    <n v="1981"/>
    <n v="3428"/>
    <n v="-1447"/>
    <n v="3428"/>
    <s v="N/A"/>
  </r>
  <r>
    <s v="E652"/>
    <x v="80"/>
    <s v="Waiter"/>
    <x v="3"/>
    <n v="3730"/>
    <n v="5929"/>
    <n v="-2199"/>
    <n v="5929"/>
    <s v="N/A"/>
  </r>
  <r>
    <s v="E653"/>
    <x v="116"/>
    <s v="Barista"/>
    <x v="0"/>
    <n v="4912"/>
    <n v="1878"/>
    <n v="3034"/>
    <s v="N/A"/>
    <n v="1878"/>
  </r>
  <r>
    <s v="E654"/>
    <x v="41"/>
    <s v="Waiter"/>
    <x v="2"/>
    <n v="1194"/>
    <n v="894"/>
    <n v="300"/>
    <s v="N/A"/>
    <n v="894"/>
  </r>
  <r>
    <s v="E655"/>
    <x v="291"/>
    <s v="Barista"/>
    <x v="1"/>
    <n v="4554"/>
    <n v="3547"/>
    <n v="1007"/>
    <n v="3547"/>
    <s v="N/A"/>
  </r>
  <r>
    <s v="E656"/>
    <x v="143"/>
    <s v="Barista"/>
    <x v="1"/>
    <n v="3224"/>
    <n v="1918"/>
    <n v="1306"/>
    <s v="N/A"/>
    <n v="1918"/>
  </r>
  <r>
    <s v="E657"/>
    <x v="206"/>
    <s v="Barista"/>
    <x v="1"/>
    <n v="4336"/>
    <n v="2824"/>
    <n v="1512"/>
    <s v="N/A"/>
    <n v="2824"/>
  </r>
  <r>
    <s v="E658"/>
    <x v="299"/>
    <s v="Manager"/>
    <x v="0"/>
    <n v="3170"/>
    <n v="3101"/>
    <n v="69"/>
    <n v="3101"/>
    <s v="N/A"/>
  </r>
  <r>
    <s v="E659"/>
    <x v="17"/>
    <s v="Barista"/>
    <x v="2"/>
    <n v="1568"/>
    <n v="3425"/>
    <n v="-1857"/>
    <n v="3425"/>
    <s v="N/A"/>
  </r>
  <r>
    <s v="E660"/>
    <x v="267"/>
    <s v="Barista"/>
    <x v="0"/>
    <n v="1084"/>
    <n v="3230"/>
    <n v="-2146"/>
    <n v="3230"/>
    <s v="N/A"/>
  </r>
  <r>
    <s v="E661"/>
    <x v="133"/>
    <s v="Manager"/>
    <x v="0"/>
    <n v="2358"/>
    <n v="1229"/>
    <n v="1129"/>
    <s v="N/A"/>
    <n v="1229"/>
  </r>
  <r>
    <s v="E662"/>
    <x v="63"/>
    <s v="Barista"/>
    <x v="3"/>
    <n v="4136"/>
    <n v="1616"/>
    <n v="2520"/>
    <s v="N/A"/>
    <n v="1616"/>
  </r>
  <r>
    <s v="E663"/>
    <x v="300"/>
    <s v="Barista"/>
    <x v="0"/>
    <n v="2551"/>
    <n v="1757"/>
    <n v="794"/>
    <s v="N/A"/>
    <n v="1757"/>
  </r>
  <r>
    <s v="E664"/>
    <x v="44"/>
    <s v="Manager"/>
    <x v="0"/>
    <n v="4194"/>
    <n v="2294"/>
    <n v="1900"/>
    <s v="N/A"/>
    <n v="2294"/>
  </r>
  <r>
    <s v="E665"/>
    <x v="192"/>
    <s v="Waiter"/>
    <x v="3"/>
    <n v="4494"/>
    <n v="5482"/>
    <n v="-988"/>
    <n v="5482"/>
    <s v="N/A"/>
  </r>
  <r>
    <s v="E666"/>
    <x v="122"/>
    <s v="Waiter"/>
    <x v="0"/>
    <n v="3468"/>
    <n v="2334"/>
    <n v="1134"/>
    <s v="N/A"/>
    <n v="2334"/>
  </r>
  <r>
    <s v="E667"/>
    <x v="263"/>
    <s v="Manager"/>
    <x v="2"/>
    <n v="3313"/>
    <n v="2598"/>
    <n v="715"/>
    <s v="N/A"/>
    <n v="2598"/>
  </r>
  <r>
    <s v="E668"/>
    <x v="260"/>
    <s v="Manager"/>
    <x v="3"/>
    <n v="1680"/>
    <n v="2132"/>
    <n v="-452"/>
    <s v="N/A"/>
    <n v="2132"/>
  </r>
  <r>
    <s v="E669"/>
    <x v="15"/>
    <s v="Barista"/>
    <x v="3"/>
    <n v="1666"/>
    <n v="3183"/>
    <n v="-1517"/>
    <n v="3183"/>
    <s v="N/A"/>
  </r>
  <r>
    <s v="E670"/>
    <x v="301"/>
    <s v="Waiter"/>
    <x v="0"/>
    <n v="3493"/>
    <n v="4304"/>
    <n v="-811"/>
    <n v="4304"/>
    <s v="N/A"/>
  </r>
  <r>
    <s v="E671"/>
    <x v="302"/>
    <s v="Barista"/>
    <x v="2"/>
    <n v="1269"/>
    <n v="4502"/>
    <n v="-3233"/>
    <n v="4502"/>
    <s v="N/A"/>
  </r>
  <r>
    <s v="E672"/>
    <x v="303"/>
    <s v="Barista"/>
    <x v="2"/>
    <n v="3871"/>
    <n v="2862"/>
    <n v="1009"/>
    <s v="N/A"/>
    <n v="2862"/>
  </r>
  <r>
    <s v="E673"/>
    <x v="229"/>
    <s v="Waiter"/>
    <x v="3"/>
    <n v="4360"/>
    <n v="2288"/>
    <n v="2072"/>
    <s v="N/A"/>
    <n v="2288"/>
  </r>
  <r>
    <s v="E674"/>
    <x v="79"/>
    <s v="Manager"/>
    <x v="1"/>
    <n v="4782"/>
    <n v="2747"/>
    <n v="2035"/>
    <s v="N/A"/>
    <n v="2747"/>
  </r>
  <r>
    <s v="E675"/>
    <x v="304"/>
    <s v="Waiter"/>
    <x v="3"/>
    <n v="3530"/>
    <n v="1390"/>
    <n v="2140"/>
    <s v="N/A"/>
    <n v="1390"/>
  </r>
  <r>
    <s v="E676"/>
    <x v="219"/>
    <s v="Barista"/>
    <x v="2"/>
    <n v="3496"/>
    <n v="2785"/>
    <n v="711"/>
    <s v="N/A"/>
    <n v="2785"/>
  </r>
  <r>
    <s v="E677"/>
    <x v="200"/>
    <s v="Waiter"/>
    <x v="2"/>
    <n v="3568"/>
    <n v="1164"/>
    <n v="2404"/>
    <s v="N/A"/>
    <n v="1164"/>
  </r>
  <r>
    <s v="E678"/>
    <x v="136"/>
    <s v="Waiter"/>
    <x v="2"/>
    <n v="2496"/>
    <n v="4112"/>
    <n v="-1616"/>
    <n v="4112"/>
    <s v="N/A"/>
  </r>
  <r>
    <s v="E679"/>
    <x v="305"/>
    <s v="Waiter"/>
    <x v="2"/>
    <n v="1794"/>
    <n v="5228"/>
    <n v="-3434"/>
    <n v="5228"/>
    <s v="N/A"/>
  </r>
  <r>
    <s v="E680"/>
    <x v="140"/>
    <s v="Barista"/>
    <x v="1"/>
    <n v="4026"/>
    <n v="1740"/>
    <n v="2286"/>
    <s v="N/A"/>
    <n v="1740"/>
  </r>
  <r>
    <s v="E681"/>
    <x v="46"/>
    <s v="Manager"/>
    <x v="3"/>
    <n v="2327"/>
    <n v="3264"/>
    <n v="-937"/>
    <n v="3264"/>
    <s v="N/A"/>
  </r>
  <r>
    <s v="E682"/>
    <x v="48"/>
    <s v="Barista"/>
    <x v="1"/>
    <n v="4869"/>
    <n v="5531"/>
    <n v="-662"/>
    <n v="5531"/>
    <s v="N/A"/>
  </r>
  <r>
    <s v="E683"/>
    <x v="306"/>
    <s v="Manager"/>
    <x v="1"/>
    <n v="4073"/>
    <n v="1302"/>
    <n v="2771"/>
    <s v="N/A"/>
    <n v="1302"/>
  </r>
  <r>
    <s v="E684"/>
    <x v="307"/>
    <s v="Barista"/>
    <x v="3"/>
    <n v="4452"/>
    <n v="5304"/>
    <n v="-852"/>
    <n v="5304"/>
    <s v="N/A"/>
  </r>
  <r>
    <s v="E685"/>
    <x v="308"/>
    <s v="Waiter"/>
    <x v="1"/>
    <n v="1067"/>
    <n v="2959"/>
    <n v="-1892"/>
    <s v="N/A"/>
    <n v="2959"/>
  </r>
  <r>
    <s v="E686"/>
    <x v="149"/>
    <s v="Waiter"/>
    <x v="3"/>
    <n v="4186"/>
    <n v="3873"/>
    <n v="313"/>
    <n v="3873"/>
    <s v="N/A"/>
  </r>
  <r>
    <s v="E687"/>
    <x v="41"/>
    <s v="Manager"/>
    <x v="2"/>
    <n v="4904"/>
    <n v="2070"/>
    <n v="2834"/>
    <s v="N/A"/>
    <n v="2070"/>
  </r>
  <r>
    <s v="E688"/>
    <x v="31"/>
    <s v="Barista"/>
    <x v="3"/>
    <n v="2274"/>
    <n v="1821"/>
    <n v="453"/>
    <s v="N/A"/>
    <n v="1821"/>
  </r>
  <r>
    <s v="E689"/>
    <x v="72"/>
    <s v="Manager"/>
    <x v="2"/>
    <n v="2275"/>
    <n v="5853"/>
    <n v="-3578"/>
    <n v="5853"/>
    <s v="N/A"/>
  </r>
  <r>
    <s v="E690"/>
    <x v="120"/>
    <s v="Manager"/>
    <x v="1"/>
    <n v="1063"/>
    <n v="5565"/>
    <n v="-4502"/>
    <n v="5565"/>
    <s v="N/A"/>
  </r>
  <r>
    <s v="E691"/>
    <x v="309"/>
    <s v="Waiter"/>
    <x v="2"/>
    <n v="2066"/>
    <n v="4442"/>
    <n v="-2376"/>
    <n v="4442"/>
    <s v="N/A"/>
  </r>
  <r>
    <s v="E692"/>
    <x v="30"/>
    <s v="Manager"/>
    <x v="2"/>
    <n v="2147"/>
    <n v="5160"/>
    <n v="-3013"/>
    <n v="5160"/>
    <s v="N/A"/>
  </r>
  <r>
    <s v="E693"/>
    <x v="147"/>
    <s v="Manager"/>
    <x v="3"/>
    <n v="2978"/>
    <n v="4849"/>
    <n v="-1871"/>
    <n v="4849"/>
    <s v="N/A"/>
  </r>
  <r>
    <s v="E694"/>
    <x v="310"/>
    <s v="Barista"/>
    <x v="3"/>
    <n v="3773"/>
    <n v="2708"/>
    <n v="1065"/>
    <s v="N/A"/>
    <n v="2708"/>
  </r>
  <r>
    <s v="E695"/>
    <x v="300"/>
    <s v="Barista"/>
    <x v="2"/>
    <n v="3657"/>
    <n v="5157"/>
    <n v="-1500"/>
    <n v="5157"/>
    <s v="N/A"/>
  </r>
  <r>
    <s v="E696"/>
    <x v="311"/>
    <s v="Manager"/>
    <x v="2"/>
    <n v="2406"/>
    <n v="828"/>
    <n v="1578"/>
    <s v="N/A"/>
    <n v="828"/>
  </r>
  <r>
    <s v="E697"/>
    <x v="143"/>
    <s v="Barista"/>
    <x v="3"/>
    <n v="3102"/>
    <n v="3683"/>
    <n v="-581"/>
    <n v="3683"/>
    <s v="N/A"/>
  </r>
  <r>
    <s v="E698"/>
    <x v="54"/>
    <s v="Manager"/>
    <x v="1"/>
    <n v="4667"/>
    <n v="1785"/>
    <n v="2882"/>
    <s v="N/A"/>
    <n v="1785"/>
  </r>
  <r>
    <s v="E699"/>
    <x v="21"/>
    <s v="Waiter"/>
    <x v="0"/>
    <n v="1902"/>
    <n v="2693"/>
    <n v="-791"/>
    <s v="N/A"/>
    <n v="2693"/>
  </r>
  <r>
    <s v="E700"/>
    <x v="26"/>
    <s v="Waiter"/>
    <x v="1"/>
    <n v="2390"/>
    <n v="1160"/>
    <n v="1230"/>
    <s v="N/A"/>
    <n v="1160"/>
  </r>
  <r>
    <s v="E701"/>
    <x v="124"/>
    <s v="Waiter"/>
    <x v="1"/>
    <n v="2883"/>
    <n v="4497"/>
    <n v="-1614"/>
    <n v="4497"/>
    <s v="N/A"/>
  </r>
  <r>
    <s v="E702"/>
    <x v="203"/>
    <s v="Manager"/>
    <x v="1"/>
    <n v="1824"/>
    <n v="2263"/>
    <n v="-439"/>
    <s v="N/A"/>
    <n v="2263"/>
  </r>
  <r>
    <s v="E703"/>
    <x v="312"/>
    <s v="Waiter"/>
    <x v="1"/>
    <n v="4748"/>
    <n v="5547"/>
    <n v="-799"/>
    <n v="5547"/>
    <s v="N/A"/>
  </r>
  <r>
    <s v="E704"/>
    <x v="13"/>
    <s v="Waiter"/>
    <x v="0"/>
    <n v="4926"/>
    <n v="5405"/>
    <n v="-479"/>
    <n v="5405"/>
    <s v="N/A"/>
  </r>
  <r>
    <s v="E705"/>
    <x v="313"/>
    <s v="Waiter"/>
    <x v="1"/>
    <n v="1039"/>
    <n v="3002"/>
    <n v="-1963"/>
    <n v="3002"/>
    <s v="N/A"/>
  </r>
  <r>
    <s v="E706"/>
    <x v="210"/>
    <s v="Barista"/>
    <x v="1"/>
    <n v="2622"/>
    <n v="2270"/>
    <n v="352"/>
    <s v="N/A"/>
    <n v="2270"/>
  </r>
  <r>
    <s v="E707"/>
    <x v="40"/>
    <s v="Barista"/>
    <x v="3"/>
    <n v="4119"/>
    <n v="3325"/>
    <n v="794"/>
    <n v="3325"/>
    <s v="N/A"/>
  </r>
  <r>
    <s v="E708"/>
    <x v="184"/>
    <s v="Barista"/>
    <x v="3"/>
    <n v="1950"/>
    <n v="1143"/>
    <n v="807"/>
    <s v="N/A"/>
    <n v="1143"/>
  </r>
  <r>
    <s v="E709"/>
    <x v="271"/>
    <s v="Manager"/>
    <x v="1"/>
    <n v="3169"/>
    <n v="4270"/>
    <n v="-1101"/>
    <n v="4270"/>
    <s v="N/A"/>
  </r>
  <r>
    <s v="E710"/>
    <x v="269"/>
    <s v="Manager"/>
    <x v="0"/>
    <n v="3085"/>
    <n v="5897"/>
    <n v="-2812"/>
    <n v="5897"/>
    <s v="N/A"/>
  </r>
  <r>
    <s v="E711"/>
    <x v="250"/>
    <s v="Barista"/>
    <x v="3"/>
    <n v="4299"/>
    <n v="2021"/>
    <n v="2278"/>
    <s v="N/A"/>
    <n v="2021"/>
  </r>
  <r>
    <s v="E712"/>
    <x v="229"/>
    <s v="Waiter"/>
    <x v="1"/>
    <n v="3099"/>
    <n v="3254"/>
    <n v="-155"/>
    <n v="3254"/>
    <s v="N/A"/>
  </r>
  <r>
    <s v="E713"/>
    <x v="314"/>
    <s v="Barista"/>
    <x v="2"/>
    <n v="4590"/>
    <n v="1119"/>
    <n v="3471"/>
    <s v="N/A"/>
    <n v="1119"/>
  </r>
  <r>
    <s v="E714"/>
    <x v="122"/>
    <s v="Barista"/>
    <x v="1"/>
    <n v="4446"/>
    <n v="5489"/>
    <n v="-1043"/>
    <n v="5489"/>
    <s v="N/A"/>
  </r>
  <r>
    <s v="E715"/>
    <x v="74"/>
    <s v="Manager"/>
    <x v="3"/>
    <n v="3656"/>
    <n v="3763"/>
    <n v="-107"/>
    <n v="3763"/>
    <s v="N/A"/>
  </r>
  <r>
    <s v="E716"/>
    <x v="263"/>
    <s v="Waiter"/>
    <x v="3"/>
    <n v="3154"/>
    <n v="4139"/>
    <n v="-985"/>
    <n v="4139"/>
    <s v="N/A"/>
  </r>
  <r>
    <s v="E717"/>
    <x v="107"/>
    <s v="Barista"/>
    <x v="1"/>
    <n v="3909"/>
    <n v="1807"/>
    <n v="2102"/>
    <s v="N/A"/>
    <n v="1807"/>
  </r>
  <r>
    <s v="E718"/>
    <x v="146"/>
    <s v="Manager"/>
    <x v="1"/>
    <n v="1551"/>
    <n v="1763"/>
    <n v="-212"/>
    <s v="N/A"/>
    <n v="1763"/>
  </r>
  <r>
    <s v="E719"/>
    <x v="146"/>
    <s v="Barista"/>
    <x v="1"/>
    <n v="4739"/>
    <n v="1642"/>
    <n v="3097"/>
    <s v="N/A"/>
    <n v="1642"/>
  </r>
  <r>
    <s v="E720"/>
    <x v="98"/>
    <s v="Manager"/>
    <x v="0"/>
    <n v="4481"/>
    <n v="5949"/>
    <n v="-1468"/>
    <n v="5949"/>
    <s v="N/A"/>
  </r>
  <r>
    <s v="E721"/>
    <x v="174"/>
    <s v="Barista"/>
    <x v="3"/>
    <n v="1198"/>
    <n v="2317"/>
    <n v="-1119"/>
    <s v="N/A"/>
    <n v="2317"/>
  </r>
  <r>
    <s v="E722"/>
    <x v="67"/>
    <s v="Manager"/>
    <x v="0"/>
    <n v="3903"/>
    <n v="4885"/>
    <n v="-982"/>
    <n v="4885"/>
    <s v="N/A"/>
  </r>
  <r>
    <s v="E723"/>
    <x v="315"/>
    <s v="Waiter"/>
    <x v="2"/>
    <n v="1836"/>
    <n v="3638"/>
    <n v="-1802"/>
    <n v="3638"/>
    <s v="N/A"/>
  </r>
  <r>
    <s v="E724"/>
    <x v="237"/>
    <s v="Barista"/>
    <x v="0"/>
    <n v="1213"/>
    <n v="3944"/>
    <n v="-2731"/>
    <n v="3944"/>
    <s v="N/A"/>
  </r>
  <r>
    <s v="E725"/>
    <x v="109"/>
    <s v="Barista"/>
    <x v="1"/>
    <n v="3340"/>
    <n v="3597"/>
    <n v="-257"/>
    <n v="3597"/>
    <s v="N/A"/>
  </r>
  <r>
    <s v="E726"/>
    <x v="64"/>
    <s v="Waiter"/>
    <x v="0"/>
    <n v="3568"/>
    <n v="950"/>
    <n v="2618"/>
    <s v="N/A"/>
    <n v="950"/>
  </r>
  <r>
    <s v="E727"/>
    <x v="267"/>
    <s v="Barista"/>
    <x v="2"/>
    <n v="3283"/>
    <n v="3433"/>
    <n v="-150"/>
    <n v="3433"/>
    <s v="N/A"/>
  </r>
  <r>
    <s v="E728"/>
    <x v="72"/>
    <s v="Manager"/>
    <x v="2"/>
    <n v="2646"/>
    <n v="5836"/>
    <n v="-3190"/>
    <n v="5836"/>
    <s v="N/A"/>
  </r>
  <r>
    <s v="E729"/>
    <x v="269"/>
    <s v="Waiter"/>
    <x v="3"/>
    <n v="3426"/>
    <n v="4582"/>
    <n v="-1156"/>
    <n v="4582"/>
    <s v="N/A"/>
  </r>
  <r>
    <s v="E730"/>
    <x v="272"/>
    <s v="Barista"/>
    <x v="1"/>
    <n v="3761"/>
    <n v="4834"/>
    <n v="-1073"/>
    <n v="4834"/>
    <s v="N/A"/>
  </r>
  <r>
    <s v="E731"/>
    <x v="202"/>
    <s v="Manager"/>
    <x v="0"/>
    <n v="3873"/>
    <n v="3311"/>
    <n v="562"/>
    <n v="3311"/>
    <s v="N/A"/>
  </r>
  <r>
    <s v="E732"/>
    <x v="227"/>
    <s v="Waiter"/>
    <x v="3"/>
    <n v="3414"/>
    <n v="3892"/>
    <n v="-478"/>
    <n v="3892"/>
    <s v="N/A"/>
  </r>
  <r>
    <s v="E733"/>
    <x v="125"/>
    <s v="Manager"/>
    <x v="1"/>
    <n v="2068"/>
    <n v="1908"/>
    <n v="160"/>
    <s v="N/A"/>
    <n v="1908"/>
  </r>
  <r>
    <s v="E734"/>
    <x v="137"/>
    <s v="Manager"/>
    <x v="1"/>
    <n v="4687"/>
    <n v="5278"/>
    <n v="-591"/>
    <n v="5278"/>
    <s v="N/A"/>
  </r>
  <r>
    <s v="E735"/>
    <x v="305"/>
    <s v="Waiter"/>
    <x v="2"/>
    <n v="3192"/>
    <n v="3028"/>
    <n v="164"/>
    <n v="3028"/>
    <s v="N/A"/>
  </r>
  <r>
    <s v="E736"/>
    <x v="196"/>
    <s v="Manager"/>
    <x v="3"/>
    <n v="4903"/>
    <n v="2671"/>
    <n v="2232"/>
    <s v="N/A"/>
    <n v="2671"/>
  </r>
  <r>
    <s v="E737"/>
    <x v="220"/>
    <s v="Manager"/>
    <x v="3"/>
    <n v="4187"/>
    <n v="5397"/>
    <n v="-1210"/>
    <n v="5397"/>
    <s v="N/A"/>
  </r>
  <r>
    <s v="E738"/>
    <x v="124"/>
    <s v="Manager"/>
    <x v="1"/>
    <n v="3118"/>
    <n v="3150"/>
    <n v="-32"/>
    <n v="3150"/>
    <s v="N/A"/>
  </r>
  <r>
    <s v="E739"/>
    <x v="14"/>
    <s v="Waiter"/>
    <x v="3"/>
    <n v="1033"/>
    <n v="4252"/>
    <n v="-3219"/>
    <n v="4252"/>
    <s v="N/A"/>
  </r>
  <r>
    <s v="E740"/>
    <x v="219"/>
    <s v="Manager"/>
    <x v="1"/>
    <n v="2289"/>
    <n v="5147"/>
    <n v="-2858"/>
    <n v="5147"/>
    <s v="N/A"/>
  </r>
  <r>
    <s v="E741"/>
    <x v="206"/>
    <s v="Barista"/>
    <x v="1"/>
    <n v="2581"/>
    <n v="4971"/>
    <n v="-2390"/>
    <n v="4971"/>
    <s v="N/A"/>
  </r>
  <r>
    <s v="E742"/>
    <x v="289"/>
    <s v="Waiter"/>
    <x v="0"/>
    <n v="2420"/>
    <n v="1101"/>
    <n v="1319"/>
    <s v="N/A"/>
    <n v="1101"/>
  </r>
  <r>
    <s v="E743"/>
    <x v="259"/>
    <s v="Barista"/>
    <x v="3"/>
    <n v="2170"/>
    <n v="4455"/>
    <n v="-2285"/>
    <n v="4455"/>
    <s v="N/A"/>
  </r>
  <r>
    <s v="E744"/>
    <x v="64"/>
    <s v="Manager"/>
    <x v="2"/>
    <n v="3894"/>
    <n v="4873"/>
    <n v="-979"/>
    <n v="4873"/>
    <s v="N/A"/>
  </r>
  <r>
    <s v="E745"/>
    <x v="257"/>
    <s v="Manager"/>
    <x v="0"/>
    <n v="2233"/>
    <n v="1764"/>
    <n v="469"/>
    <s v="N/A"/>
    <n v="1764"/>
  </r>
  <r>
    <s v="E746"/>
    <x v="229"/>
    <s v="Manager"/>
    <x v="3"/>
    <n v="4862"/>
    <n v="4502"/>
    <n v="360"/>
    <n v="4502"/>
    <s v="N/A"/>
  </r>
  <r>
    <s v="E747"/>
    <x v="316"/>
    <s v="Barista"/>
    <x v="2"/>
    <n v="2219"/>
    <n v="3786"/>
    <n v="-1567"/>
    <n v="3786"/>
    <s v="N/A"/>
  </r>
  <r>
    <s v="E748"/>
    <x v="213"/>
    <s v="Barista"/>
    <x v="3"/>
    <n v="2471"/>
    <n v="1656"/>
    <n v="815"/>
    <s v="N/A"/>
    <n v="1656"/>
  </r>
  <r>
    <s v="E749"/>
    <x v="234"/>
    <s v="Manager"/>
    <x v="0"/>
    <n v="2394"/>
    <n v="5716"/>
    <n v="-3322"/>
    <n v="5716"/>
    <s v="N/A"/>
  </r>
  <r>
    <s v="E750"/>
    <x v="265"/>
    <s v="Manager"/>
    <x v="0"/>
    <n v="3216"/>
    <n v="1899"/>
    <n v="1317"/>
    <s v="N/A"/>
    <n v="1899"/>
  </r>
  <r>
    <s v="E751"/>
    <x v="199"/>
    <s v="Barista"/>
    <x v="1"/>
    <n v="2638"/>
    <n v="1127"/>
    <n v="1511"/>
    <s v="N/A"/>
    <n v="1127"/>
  </r>
  <r>
    <s v="E752"/>
    <x v="128"/>
    <s v="Waiter"/>
    <x v="2"/>
    <n v="3495"/>
    <n v="5103"/>
    <n v="-1608"/>
    <n v="5103"/>
    <s v="N/A"/>
  </r>
  <r>
    <s v="E753"/>
    <x v="25"/>
    <s v="Barista"/>
    <x v="1"/>
    <n v="1395"/>
    <n v="2858"/>
    <n v="-1463"/>
    <s v="N/A"/>
    <n v="2858"/>
  </r>
  <r>
    <s v="E754"/>
    <x v="124"/>
    <s v="Manager"/>
    <x v="3"/>
    <n v="2606"/>
    <n v="2330"/>
    <n v="276"/>
    <s v="N/A"/>
    <n v="2330"/>
  </r>
  <r>
    <s v="E755"/>
    <x v="132"/>
    <s v="Waiter"/>
    <x v="2"/>
    <n v="3170"/>
    <n v="1772"/>
    <n v="1398"/>
    <s v="N/A"/>
    <n v="1772"/>
  </r>
  <r>
    <s v="E756"/>
    <x v="294"/>
    <s v="Manager"/>
    <x v="1"/>
    <n v="2638"/>
    <n v="5967"/>
    <n v="-3329"/>
    <n v="5967"/>
    <s v="N/A"/>
  </r>
  <r>
    <s v="E757"/>
    <x v="317"/>
    <s v="Manager"/>
    <x v="1"/>
    <n v="4357"/>
    <n v="5353"/>
    <n v="-996"/>
    <n v="5353"/>
    <s v="N/A"/>
  </r>
  <r>
    <s v="E758"/>
    <x v="272"/>
    <s v="Manager"/>
    <x v="3"/>
    <n v="2656"/>
    <n v="4883"/>
    <n v="-2227"/>
    <n v="4883"/>
    <s v="N/A"/>
  </r>
  <r>
    <s v="E759"/>
    <x v="318"/>
    <s v="Manager"/>
    <x v="0"/>
    <n v="4268"/>
    <n v="3730"/>
    <n v="538"/>
    <n v="3730"/>
    <s v="N/A"/>
  </r>
  <r>
    <s v="E760"/>
    <x v="129"/>
    <s v="Waiter"/>
    <x v="3"/>
    <n v="1752"/>
    <n v="1308"/>
    <n v="444"/>
    <s v="N/A"/>
    <n v="1308"/>
  </r>
  <r>
    <s v="E761"/>
    <x v="86"/>
    <s v="Barista"/>
    <x v="2"/>
    <n v="4285"/>
    <n v="5442"/>
    <n v="-1157"/>
    <n v="5442"/>
    <s v="N/A"/>
  </r>
  <r>
    <s v="E762"/>
    <x v="319"/>
    <s v="Barista"/>
    <x v="3"/>
    <n v="3661"/>
    <n v="2722"/>
    <n v="939"/>
    <s v="N/A"/>
    <n v="2722"/>
  </r>
  <r>
    <s v="E763"/>
    <x v="251"/>
    <s v="Manager"/>
    <x v="1"/>
    <n v="3802"/>
    <n v="2332"/>
    <n v="1470"/>
    <s v="N/A"/>
    <n v="2332"/>
  </r>
  <r>
    <s v="E764"/>
    <x v="320"/>
    <s v="Waiter"/>
    <x v="0"/>
    <n v="2023"/>
    <n v="5411"/>
    <n v="-3388"/>
    <n v="5411"/>
    <s v="N/A"/>
  </r>
  <r>
    <s v="E765"/>
    <x v="108"/>
    <s v="Manager"/>
    <x v="3"/>
    <n v="3270"/>
    <n v="4077"/>
    <n v="-807"/>
    <n v="4077"/>
    <s v="N/A"/>
  </r>
  <r>
    <s v="E766"/>
    <x v="172"/>
    <s v="Barista"/>
    <x v="0"/>
    <n v="1851"/>
    <n v="4868"/>
    <n v="-3017"/>
    <n v="4868"/>
    <s v="N/A"/>
  </r>
  <r>
    <s v="E767"/>
    <x v="56"/>
    <s v="Manager"/>
    <x v="2"/>
    <n v="3192"/>
    <n v="2781"/>
    <n v="411"/>
    <s v="N/A"/>
    <n v="2781"/>
  </r>
  <r>
    <s v="E768"/>
    <x v="273"/>
    <s v="Manager"/>
    <x v="3"/>
    <n v="3490"/>
    <n v="1191"/>
    <n v="2299"/>
    <s v="N/A"/>
    <n v="1191"/>
  </r>
  <r>
    <s v="E769"/>
    <x v="130"/>
    <s v="Waiter"/>
    <x v="1"/>
    <n v="3620"/>
    <n v="1693"/>
    <n v="1927"/>
    <s v="N/A"/>
    <n v="1693"/>
  </r>
  <r>
    <s v="E770"/>
    <x v="9"/>
    <s v="Waiter"/>
    <x v="3"/>
    <n v="4479"/>
    <n v="5608"/>
    <n v="-1129"/>
    <n v="5608"/>
    <s v="N/A"/>
  </r>
  <r>
    <s v="E771"/>
    <x v="198"/>
    <s v="Manager"/>
    <x v="0"/>
    <n v="2325"/>
    <n v="5754"/>
    <n v="-3429"/>
    <n v="5754"/>
    <s v="N/A"/>
  </r>
  <r>
    <s v="E772"/>
    <x v="252"/>
    <s v="Waiter"/>
    <x v="1"/>
    <n v="2991"/>
    <n v="5318"/>
    <n v="-2327"/>
    <n v="5318"/>
    <s v="N/A"/>
  </r>
  <r>
    <s v="E773"/>
    <x v="152"/>
    <s v="Barista"/>
    <x v="1"/>
    <n v="1196"/>
    <n v="1384"/>
    <n v="-188"/>
    <s v="N/A"/>
    <n v="1384"/>
  </r>
  <r>
    <s v="E774"/>
    <x v="275"/>
    <s v="Waiter"/>
    <x v="3"/>
    <n v="2373"/>
    <n v="4455"/>
    <n v="-2082"/>
    <n v="4455"/>
    <s v="N/A"/>
  </r>
  <r>
    <s v="E775"/>
    <x v="296"/>
    <s v="Manager"/>
    <x v="2"/>
    <n v="3066"/>
    <n v="3955"/>
    <n v="-889"/>
    <n v="3955"/>
    <s v="N/A"/>
  </r>
  <r>
    <s v="E776"/>
    <x v="143"/>
    <s v="Manager"/>
    <x v="0"/>
    <n v="3244"/>
    <n v="1411"/>
    <n v="1833"/>
    <s v="N/A"/>
    <n v="1411"/>
  </r>
  <r>
    <s v="E777"/>
    <x v="110"/>
    <s v="Barista"/>
    <x v="0"/>
    <n v="1260"/>
    <n v="4390"/>
    <n v="-3130"/>
    <n v="4390"/>
    <s v="N/A"/>
  </r>
  <r>
    <s v="E778"/>
    <x v="178"/>
    <s v="Manager"/>
    <x v="0"/>
    <n v="4905"/>
    <n v="1890"/>
    <n v="3015"/>
    <s v="N/A"/>
    <n v="1890"/>
  </r>
  <r>
    <s v="E779"/>
    <x v="247"/>
    <s v="Barista"/>
    <x v="1"/>
    <n v="3118"/>
    <n v="3901"/>
    <n v="-783"/>
    <n v="3901"/>
    <s v="N/A"/>
  </r>
  <r>
    <s v="E780"/>
    <x v="321"/>
    <s v="Waiter"/>
    <x v="0"/>
    <n v="3004"/>
    <n v="5952"/>
    <n v="-2948"/>
    <n v="5952"/>
    <s v="N/A"/>
  </r>
  <r>
    <s v="E781"/>
    <x v="92"/>
    <s v="Barista"/>
    <x v="1"/>
    <n v="1066"/>
    <n v="3221"/>
    <n v="-2155"/>
    <n v="3221"/>
    <s v="N/A"/>
  </r>
  <r>
    <s v="E782"/>
    <x v="7"/>
    <s v="Waiter"/>
    <x v="0"/>
    <n v="1705"/>
    <n v="3603"/>
    <n v="-1898"/>
    <n v="3603"/>
    <s v="N/A"/>
  </r>
  <r>
    <s v="E783"/>
    <x v="212"/>
    <s v="Waiter"/>
    <x v="2"/>
    <n v="2670"/>
    <n v="2711"/>
    <n v="-41"/>
    <s v="N/A"/>
    <n v="2711"/>
  </r>
  <r>
    <s v="E784"/>
    <x v="27"/>
    <s v="Barista"/>
    <x v="2"/>
    <n v="3917"/>
    <n v="4644"/>
    <n v="-727"/>
    <n v="4644"/>
    <s v="N/A"/>
  </r>
  <r>
    <s v="E785"/>
    <x v="209"/>
    <s v="Manager"/>
    <x v="2"/>
    <n v="4021"/>
    <n v="1753"/>
    <n v="2268"/>
    <s v="N/A"/>
    <n v="1753"/>
  </r>
  <r>
    <s v="E786"/>
    <x v="73"/>
    <s v="Waiter"/>
    <x v="1"/>
    <n v="1905"/>
    <n v="4727"/>
    <n v="-2822"/>
    <n v="4727"/>
    <s v="N/A"/>
  </r>
  <r>
    <s v="E787"/>
    <x v="318"/>
    <s v="Waiter"/>
    <x v="0"/>
    <n v="3618"/>
    <n v="3322"/>
    <n v="296"/>
    <n v="3322"/>
    <s v="N/A"/>
  </r>
  <r>
    <s v="E788"/>
    <x v="13"/>
    <s v="Waiter"/>
    <x v="0"/>
    <n v="4006"/>
    <n v="2431"/>
    <n v="1575"/>
    <s v="N/A"/>
    <n v="2431"/>
  </r>
  <r>
    <s v="E789"/>
    <x v="322"/>
    <s v="Manager"/>
    <x v="1"/>
    <n v="4109"/>
    <n v="1811"/>
    <n v="2298"/>
    <s v="N/A"/>
    <n v="1811"/>
  </r>
  <r>
    <s v="E790"/>
    <x v="323"/>
    <s v="Barista"/>
    <x v="0"/>
    <n v="2285"/>
    <n v="1204"/>
    <n v="1081"/>
    <s v="N/A"/>
    <n v="1204"/>
  </r>
  <r>
    <s v="E791"/>
    <x v="94"/>
    <s v="Waiter"/>
    <x v="0"/>
    <n v="4701"/>
    <n v="2000"/>
    <n v="2701"/>
    <s v="N/A"/>
    <n v="2000"/>
  </r>
  <r>
    <s v="E792"/>
    <x v="131"/>
    <s v="Waiter"/>
    <x v="1"/>
    <n v="1416"/>
    <n v="1718"/>
    <n v="-302"/>
    <s v="N/A"/>
    <n v="1718"/>
  </r>
  <r>
    <s v="E793"/>
    <x v="216"/>
    <s v="Manager"/>
    <x v="2"/>
    <n v="2600"/>
    <n v="1754"/>
    <n v="846"/>
    <s v="N/A"/>
    <n v="1754"/>
  </r>
  <r>
    <s v="E794"/>
    <x v="157"/>
    <s v="Waiter"/>
    <x v="2"/>
    <n v="2213"/>
    <n v="3374"/>
    <n v="-1161"/>
    <n v="3374"/>
    <s v="N/A"/>
  </r>
  <r>
    <s v="E795"/>
    <x v="7"/>
    <s v="Barista"/>
    <x v="1"/>
    <n v="3130"/>
    <n v="1537"/>
    <n v="1593"/>
    <s v="N/A"/>
    <n v="1537"/>
  </r>
  <r>
    <s v="E796"/>
    <x v="62"/>
    <s v="Waiter"/>
    <x v="1"/>
    <n v="4003"/>
    <n v="4081"/>
    <n v="-78"/>
    <n v="4081"/>
    <s v="N/A"/>
  </r>
  <r>
    <s v="E797"/>
    <x v="324"/>
    <s v="Waiter"/>
    <x v="0"/>
    <n v="2441"/>
    <n v="2312"/>
    <n v="129"/>
    <s v="N/A"/>
    <n v="2312"/>
  </r>
  <r>
    <s v="E798"/>
    <x v="17"/>
    <s v="Waiter"/>
    <x v="2"/>
    <n v="3790"/>
    <n v="2838"/>
    <n v="952"/>
    <s v="N/A"/>
    <n v="2838"/>
  </r>
  <r>
    <s v="E799"/>
    <x v="156"/>
    <s v="Barista"/>
    <x v="1"/>
    <n v="3226"/>
    <n v="5660"/>
    <n v="-2434"/>
    <n v="5660"/>
    <s v="N/A"/>
  </r>
  <r>
    <s v="E800"/>
    <x v="109"/>
    <s v="Manager"/>
    <x v="3"/>
    <n v="1087"/>
    <n v="2902"/>
    <n v="-1815"/>
    <s v="N/A"/>
    <n v="2902"/>
  </r>
  <r>
    <s v="E801"/>
    <x v="77"/>
    <s v="Waiter"/>
    <x v="2"/>
    <n v="1609"/>
    <n v="3844"/>
    <n v="-2235"/>
    <n v="3844"/>
    <s v="N/A"/>
  </r>
  <r>
    <s v="E802"/>
    <x v="325"/>
    <s v="Barista"/>
    <x v="1"/>
    <n v="3284"/>
    <n v="5671"/>
    <n v="-2387"/>
    <n v="5671"/>
    <s v="N/A"/>
  </r>
  <r>
    <s v="E803"/>
    <x v="107"/>
    <s v="Waiter"/>
    <x v="3"/>
    <n v="2842"/>
    <n v="1817"/>
    <n v="1025"/>
    <s v="N/A"/>
    <n v="1817"/>
  </r>
  <r>
    <s v="E804"/>
    <x v="326"/>
    <s v="Barista"/>
    <x v="1"/>
    <n v="1995"/>
    <n v="5183"/>
    <n v="-3188"/>
    <n v="5183"/>
    <s v="N/A"/>
  </r>
  <r>
    <s v="E805"/>
    <x v="220"/>
    <s v="Barista"/>
    <x v="3"/>
    <n v="1166"/>
    <n v="1169"/>
    <n v="-3"/>
    <s v="N/A"/>
    <n v="1169"/>
  </r>
  <r>
    <s v="E806"/>
    <x v="327"/>
    <s v="Barista"/>
    <x v="1"/>
    <n v="4623"/>
    <n v="2879"/>
    <n v="1744"/>
    <s v="N/A"/>
    <n v="2879"/>
  </r>
  <r>
    <s v="E807"/>
    <x v="328"/>
    <s v="Waiter"/>
    <x v="1"/>
    <n v="4519"/>
    <n v="3623"/>
    <n v="896"/>
    <n v="3623"/>
    <s v="N/A"/>
  </r>
  <r>
    <s v="E808"/>
    <x v="309"/>
    <s v="Barista"/>
    <x v="0"/>
    <n v="2566"/>
    <n v="2801"/>
    <n v="-235"/>
    <s v="N/A"/>
    <n v="2801"/>
  </r>
  <r>
    <s v="E809"/>
    <x v="254"/>
    <s v="Manager"/>
    <x v="2"/>
    <n v="4265"/>
    <n v="3188"/>
    <n v="1077"/>
    <n v="3188"/>
    <s v="N/A"/>
  </r>
  <r>
    <s v="E810"/>
    <x v="91"/>
    <s v="Manager"/>
    <x v="2"/>
    <n v="3482"/>
    <n v="3008"/>
    <n v="474"/>
    <n v="3008"/>
    <s v="N/A"/>
  </r>
  <r>
    <s v="E811"/>
    <x v="247"/>
    <s v="Waiter"/>
    <x v="3"/>
    <n v="3779"/>
    <n v="5214"/>
    <n v="-1435"/>
    <n v="5214"/>
    <s v="N/A"/>
  </r>
  <r>
    <s v="E812"/>
    <x v="329"/>
    <s v="Waiter"/>
    <x v="2"/>
    <n v="4137"/>
    <n v="5122"/>
    <n v="-985"/>
    <n v="5122"/>
    <s v="N/A"/>
  </r>
  <r>
    <s v="E813"/>
    <x v="330"/>
    <s v="Barista"/>
    <x v="3"/>
    <n v="1228"/>
    <n v="5463"/>
    <n v="-4235"/>
    <n v="5463"/>
    <s v="N/A"/>
  </r>
  <r>
    <s v="E814"/>
    <x v="304"/>
    <s v="Manager"/>
    <x v="0"/>
    <n v="4991"/>
    <n v="1528"/>
    <n v="3463"/>
    <s v="N/A"/>
    <n v="1528"/>
  </r>
  <r>
    <s v="E815"/>
    <x v="205"/>
    <s v="Barista"/>
    <x v="3"/>
    <n v="2073"/>
    <n v="1617"/>
    <n v="456"/>
    <s v="N/A"/>
    <n v="1617"/>
  </r>
  <r>
    <s v="E816"/>
    <x v="230"/>
    <s v="Barista"/>
    <x v="2"/>
    <n v="2463"/>
    <n v="1395"/>
    <n v="1068"/>
    <s v="N/A"/>
    <n v="1395"/>
  </r>
  <r>
    <s v="E817"/>
    <x v="41"/>
    <s v="Barista"/>
    <x v="2"/>
    <n v="3899"/>
    <n v="3927"/>
    <n v="-28"/>
    <n v="3927"/>
    <s v="N/A"/>
  </r>
  <r>
    <s v="E818"/>
    <x v="6"/>
    <s v="Manager"/>
    <x v="3"/>
    <n v="2852"/>
    <n v="1698"/>
    <n v="1154"/>
    <s v="N/A"/>
    <n v="1698"/>
  </r>
  <r>
    <s v="E819"/>
    <x v="331"/>
    <s v="Manager"/>
    <x v="3"/>
    <n v="3236"/>
    <n v="2308"/>
    <n v="928"/>
    <s v="N/A"/>
    <n v="2308"/>
  </r>
  <r>
    <s v="E820"/>
    <x v="95"/>
    <s v="Waiter"/>
    <x v="0"/>
    <n v="3812"/>
    <n v="4598"/>
    <n v="-786"/>
    <n v="4598"/>
    <s v="N/A"/>
  </r>
  <r>
    <s v="E821"/>
    <x v="332"/>
    <s v="Waiter"/>
    <x v="1"/>
    <n v="3885"/>
    <n v="5214"/>
    <n v="-1329"/>
    <n v="5214"/>
    <s v="N/A"/>
  </r>
  <r>
    <s v="E822"/>
    <x v="333"/>
    <s v="Barista"/>
    <x v="2"/>
    <n v="1488"/>
    <n v="5146"/>
    <n v="-3658"/>
    <n v="5146"/>
    <s v="N/A"/>
  </r>
  <r>
    <s v="E823"/>
    <x v="109"/>
    <s v="Waiter"/>
    <x v="1"/>
    <n v="2576"/>
    <n v="871"/>
    <n v="1705"/>
    <s v="N/A"/>
    <n v="871"/>
  </r>
  <r>
    <s v="E824"/>
    <x v="145"/>
    <s v="Waiter"/>
    <x v="3"/>
    <n v="3010"/>
    <n v="1931"/>
    <n v="1079"/>
    <s v="N/A"/>
    <n v="1931"/>
  </r>
  <r>
    <s v="E825"/>
    <x v="275"/>
    <s v="Barista"/>
    <x v="0"/>
    <n v="2639"/>
    <n v="5220"/>
    <n v="-2581"/>
    <n v="5220"/>
    <s v="N/A"/>
  </r>
  <r>
    <s v="E826"/>
    <x v="20"/>
    <s v="Manager"/>
    <x v="2"/>
    <n v="3706"/>
    <n v="4919"/>
    <n v="-1213"/>
    <n v="4919"/>
    <s v="N/A"/>
  </r>
  <r>
    <s v="E827"/>
    <x v="21"/>
    <s v="Waiter"/>
    <x v="3"/>
    <n v="1334"/>
    <n v="4089"/>
    <n v="-2755"/>
    <n v="4089"/>
    <s v="N/A"/>
  </r>
  <r>
    <s v="E828"/>
    <x v="12"/>
    <s v="Manager"/>
    <x v="3"/>
    <n v="3752"/>
    <n v="3625"/>
    <n v="127"/>
    <n v="3625"/>
    <s v="N/A"/>
  </r>
  <r>
    <s v="E829"/>
    <x v="17"/>
    <s v="Waiter"/>
    <x v="2"/>
    <n v="4754"/>
    <n v="1241"/>
    <n v="3513"/>
    <s v="N/A"/>
    <n v="1241"/>
  </r>
  <r>
    <s v="E830"/>
    <x v="175"/>
    <s v="Barista"/>
    <x v="1"/>
    <n v="2877"/>
    <n v="941"/>
    <n v="1936"/>
    <s v="N/A"/>
    <n v="941"/>
  </r>
  <r>
    <s v="E831"/>
    <x v="334"/>
    <s v="Waiter"/>
    <x v="2"/>
    <n v="2589"/>
    <n v="5203"/>
    <n v="-2614"/>
    <n v="5203"/>
    <s v="N/A"/>
  </r>
  <r>
    <s v="E832"/>
    <x v="294"/>
    <s v="Manager"/>
    <x v="2"/>
    <n v="4956"/>
    <n v="4545"/>
    <n v="411"/>
    <n v="4545"/>
    <s v="N/A"/>
  </r>
  <r>
    <s v="E833"/>
    <x v="335"/>
    <s v="Barista"/>
    <x v="2"/>
    <n v="1227"/>
    <n v="4442"/>
    <n v="-3215"/>
    <n v="4442"/>
    <s v="N/A"/>
  </r>
  <r>
    <s v="E834"/>
    <x v="322"/>
    <s v="Barista"/>
    <x v="1"/>
    <n v="2495"/>
    <n v="4255"/>
    <n v="-1760"/>
    <n v="4255"/>
    <s v="N/A"/>
  </r>
  <r>
    <s v="E835"/>
    <x v="148"/>
    <s v="Manager"/>
    <x v="0"/>
    <n v="1950"/>
    <n v="3647"/>
    <n v="-1697"/>
    <n v="3647"/>
    <s v="N/A"/>
  </r>
  <r>
    <s v="E836"/>
    <x v="208"/>
    <s v="Barista"/>
    <x v="3"/>
    <n v="4854"/>
    <n v="2032"/>
    <n v="2822"/>
    <s v="N/A"/>
    <n v="2032"/>
  </r>
  <r>
    <s v="E837"/>
    <x v="1"/>
    <s v="Barista"/>
    <x v="3"/>
    <n v="3670"/>
    <n v="3478"/>
    <n v="192"/>
    <n v="3478"/>
    <s v="N/A"/>
  </r>
  <r>
    <s v="E838"/>
    <x v="252"/>
    <s v="Waiter"/>
    <x v="3"/>
    <n v="2770"/>
    <n v="2598"/>
    <n v="172"/>
    <s v="N/A"/>
    <n v="2598"/>
  </r>
  <r>
    <s v="E839"/>
    <x v="18"/>
    <s v="Barista"/>
    <x v="2"/>
    <n v="2305"/>
    <n v="5834"/>
    <n v="-3529"/>
    <n v="5834"/>
    <s v="N/A"/>
  </r>
  <r>
    <s v="E840"/>
    <x v="8"/>
    <s v="Barista"/>
    <x v="3"/>
    <n v="2527"/>
    <n v="1529"/>
    <n v="998"/>
    <s v="N/A"/>
    <n v="1529"/>
  </r>
  <r>
    <s v="E841"/>
    <x v="197"/>
    <s v="Manager"/>
    <x v="2"/>
    <n v="1072"/>
    <n v="1713"/>
    <n v="-641"/>
    <s v="N/A"/>
    <n v="1713"/>
  </r>
  <r>
    <s v="E842"/>
    <x v="224"/>
    <s v="Manager"/>
    <x v="2"/>
    <n v="2374"/>
    <n v="4780"/>
    <n v="-2406"/>
    <n v="4780"/>
    <s v="N/A"/>
  </r>
  <r>
    <s v="E843"/>
    <x v="102"/>
    <s v="Waiter"/>
    <x v="3"/>
    <n v="3557"/>
    <n v="5117"/>
    <n v="-1560"/>
    <n v="5117"/>
    <s v="N/A"/>
  </r>
  <r>
    <s v="E844"/>
    <x v="46"/>
    <s v="Manager"/>
    <x v="0"/>
    <n v="4152"/>
    <n v="844"/>
    <n v="3308"/>
    <s v="N/A"/>
    <n v="844"/>
  </r>
  <r>
    <s v="E845"/>
    <x v="262"/>
    <s v="Barista"/>
    <x v="2"/>
    <n v="4684"/>
    <n v="5968"/>
    <n v="-1284"/>
    <n v="5968"/>
    <s v="N/A"/>
  </r>
  <r>
    <s v="E846"/>
    <x v="96"/>
    <s v="Waiter"/>
    <x v="1"/>
    <n v="4774"/>
    <n v="2581"/>
    <n v="2193"/>
    <s v="N/A"/>
    <n v="2581"/>
  </r>
  <r>
    <s v="E847"/>
    <x v="174"/>
    <s v="Waiter"/>
    <x v="0"/>
    <n v="4032"/>
    <n v="3261"/>
    <n v="771"/>
    <n v="3261"/>
    <s v="N/A"/>
  </r>
  <r>
    <s v="E848"/>
    <x v="123"/>
    <s v="Barista"/>
    <x v="1"/>
    <n v="4419"/>
    <n v="1827"/>
    <n v="2592"/>
    <s v="N/A"/>
    <n v="1827"/>
  </r>
  <r>
    <s v="E849"/>
    <x v="131"/>
    <s v="Manager"/>
    <x v="3"/>
    <n v="2359"/>
    <n v="5609"/>
    <n v="-3250"/>
    <n v="5609"/>
    <s v="N/A"/>
  </r>
  <r>
    <s v="E850"/>
    <x v="35"/>
    <s v="Barista"/>
    <x v="1"/>
    <n v="3875"/>
    <n v="1841"/>
    <n v="2034"/>
    <s v="N/A"/>
    <n v="1841"/>
  </r>
  <r>
    <s v="E851"/>
    <x v="254"/>
    <s v="Barista"/>
    <x v="1"/>
    <n v="3259"/>
    <n v="3448"/>
    <n v="-189"/>
    <n v="3448"/>
    <s v="N/A"/>
  </r>
  <r>
    <s v="E852"/>
    <x v="190"/>
    <s v="Manager"/>
    <x v="0"/>
    <n v="2888"/>
    <n v="3215"/>
    <n v="-327"/>
    <n v="3215"/>
    <s v="N/A"/>
  </r>
  <r>
    <s v="E853"/>
    <x v="118"/>
    <s v="Manager"/>
    <x v="2"/>
    <n v="4748"/>
    <n v="1987"/>
    <n v="2761"/>
    <s v="N/A"/>
    <n v="1987"/>
  </r>
  <r>
    <s v="E854"/>
    <x v="336"/>
    <s v="Barista"/>
    <x v="3"/>
    <n v="4722"/>
    <n v="5801"/>
    <n v="-1079"/>
    <n v="5801"/>
    <s v="N/A"/>
  </r>
  <r>
    <s v="E855"/>
    <x v="282"/>
    <s v="Manager"/>
    <x v="3"/>
    <n v="1717"/>
    <n v="4282"/>
    <n v="-2565"/>
    <n v="4282"/>
    <s v="N/A"/>
  </r>
  <r>
    <s v="E856"/>
    <x v="99"/>
    <s v="Waiter"/>
    <x v="0"/>
    <n v="4396"/>
    <n v="5090"/>
    <n v="-694"/>
    <n v="5090"/>
    <s v="N/A"/>
  </r>
  <r>
    <s v="E857"/>
    <x v="256"/>
    <s v="Waiter"/>
    <x v="2"/>
    <n v="3589"/>
    <n v="5662"/>
    <n v="-2073"/>
    <n v="5662"/>
    <s v="N/A"/>
  </r>
  <r>
    <s v="E858"/>
    <x v="101"/>
    <s v="Barista"/>
    <x v="1"/>
    <n v="1729"/>
    <n v="5958"/>
    <n v="-4229"/>
    <n v="5958"/>
    <s v="N/A"/>
  </r>
  <r>
    <s v="E859"/>
    <x v="121"/>
    <s v="Manager"/>
    <x v="3"/>
    <n v="3325"/>
    <n v="983"/>
    <n v="2342"/>
    <s v="N/A"/>
    <n v="983"/>
  </r>
  <r>
    <s v="E860"/>
    <x v="17"/>
    <s v="Waiter"/>
    <x v="1"/>
    <n v="4833"/>
    <n v="4074"/>
    <n v="759"/>
    <n v="4074"/>
    <s v="N/A"/>
  </r>
  <r>
    <s v="E861"/>
    <x v="332"/>
    <s v="Manager"/>
    <x v="0"/>
    <n v="3651"/>
    <n v="927"/>
    <n v="2724"/>
    <s v="N/A"/>
    <n v="927"/>
  </r>
  <r>
    <s v="E862"/>
    <x v="181"/>
    <s v="Barista"/>
    <x v="1"/>
    <n v="4315"/>
    <n v="5668"/>
    <n v="-1353"/>
    <n v="5668"/>
    <s v="N/A"/>
  </r>
  <r>
    <s v="E863"/>
    <x v="213"/>
    <s v="Barista"/>
    <x v="3"/>
    <n v="2354"/>
    <n v="1143"/>
    <n v="1211"/>
    <s v="N/A"/>
    <n v="1143"/>
  </r>
  <r>
    <s v="E864"/>
    <x v="121"/>
    <s v="Barista"/>
    <x v="1"/>
    <n v="3513"/>
    <n v="985"/>
    <n v="2528"/>
    <s v="N/A"/>
    <n v="985"/>
  </r>
  <r>
    <s v="E865"/>
    <x v="247"/>
    <s v="Manager"/>
    <x v="0"/>
    <n v="3993"/>
    <n v="5189"/>
    <n v="-1196"/>
    <n v="5189"/>
    <s v="N/A"/>
  </r>
  <r>
    <s v="E866"/>
    <x v="337"/>
    <s v="Barista"/>
    <x v="2"/>
    <n v="3408"/>
    <n v="1923"/>
    <n v="1485"/>
    <s v="N/A"/>
    <n v="1923"/>
  </r>
  <r>
    <s v="E867"/>
    <x v="9"/>
    <s v="Waiter"/>
    <x v="3"/>
    <n v="2532"/>
    <n v="3515"/>
    <n v="-983"/>
    <n v="3515"/>
    <s v="N/A"/>
  </r>
  <r>
    <s v="E868"/>
    <x v="246"/>
    <s v="Manager"/>
    <x v="1"/>
    <n v="2245"/>
    <n v="1970"/>
    <n v="275"/>
    <s v="N/A"/>
    <n v="1970"/>
  </r>
  <r>
    <s v="E869"/>
    <x v="338"/>
    <s v="Manager"/>
    <x v="0"/>
    <n v="4676"/>
    <n v="3445"/>
    <n v="1231"/>
    <n v="3445"/>
    <s v="N/A"/>
  </r>
  <r>
    <s v="E870"/>
    <x v="311"/>
    <s v="Waiter"/>
    <x v="0"/>
    <n v="3676"/>
    <n v="4648"/>
    <n v="-972"/>
    <n v="4648"/>
    <s v="N/A"/>
  </r>
  <r>
    <s v="E871"/>
    <x v="148"/>
    <s v="Barista"/>
    <x v="3"/>
    <n v="4808"/>
    <n v="4382"/>
    <n v="426"/>
    <n v="4382"/>
    <s v="N/A"/>
  </r>
  <r>
    <s v="E872"/>
    <x v="191"/>
    <s v="Manager"/>
    <x v="0"/>
    <n v="1116"/>
    <n v="2413"/>
    <n v="-1297"/>
    <s v="N/A"/>
    <n v="2413"/>
  </r>
  <r>
    <s v="E873"/>
    <x v="58"/>
    <s v="Manager"/>
    <x v="0"/>
    <n v="3791"/>
    <n v="3669"/>
    <n v="122"/>
    <n v="3669"/>
    <s v="N/A"/>
  </r>
  <r>
    <s v="E874"/>
    <x v="225"/>
    <s v="Manager"/>
    <x v="3"/>
    <n v="1130"/>
    <n v="2290"/>
    <n v="-1160"/>
    <s v="N/A"/>
    <n v="2290"/>
  </r>
  <r>
    <s v="E875"/>
    <x v="234"/>
    <s v="Barista"/>
    <x v="2"/>
    <n v="1401"/>
    <n v="1019"/>
    <n v="382"/>
    <s v="N/A"/>
    <n v="1019"/>
  </r>
  <r>
    <s v="E876"/>
    <x v="262"/>
    <s v="Barista"/>
    <x v="1"/>
    <n v="1162"/>
    <n v="2395"/>
    <n v="-1233"/>
    <s v="N/A"/>
    <n v="2395"/>
  </r>
  <r>
    <s v="E877"/>
    <x v="339"/>
    <s v="Waiter"/>
    <x v="3"/>
    <n v="2386"/>
    <n v="5572"/>
    <n v="-3186"/>
    <n v="5572"/>
    <s v="N/A"/>
  </r>
  <r>
    <s v="E878"/>
    <x v="109"/>
    <s v="Waiter"/>
    <x v="3"/>
    <n v="2121"/>
    <n v="4668"/>
    <n v="-2547"/>
    <n v="4668"/>
    <s v="N/A"/>
  </r>
  <r>
    <s v="E879"/>
    <x v="59"/>
    <s v="Waiter"/>
    <x v="0"/>
    <n v="4202"/>
    <n v="2984"/>
    <n v="1218"/>
    <n v="2984"/>
    <s v="N/A"/>
  </r>
  <r>
    <s v="E880"/>
    <x v="98"/>
    <s v="Barista"/>
    <x v="2"/>
    <n v="1884"/>
    <n v="2954"/>
    <n v="-1070"/>
    <s v="N/A"/>
    <n v="2954"/>
  </r>
  <r>
    <s v="E881"/>
    <x v="218"/>
    <s v="Waiter"/>
    <x v="3"/>
    <n v="2036"/>
    <n v="4082"/>
    <n v="-2046"/>
    <n v="4082"/>
    <s v="N/A"/>
  </r>
  <r>
    <s v="E882"/>
    <x v="211"/>
    <s v="Manager"/>
    <x v="2"/>
    <n v="1808"/>
    <n v="3672"/>
    <n v="-1864"/>
    <n v="3672"/>
    <s v="N/A"/>
  </r>
  <r>
    <s v="E883"/>
    <x v="32"/>
    <s v="Waiter"/>
    <x v="0"/>
    <n v="2495"/>
    <n v="1983"/>
    <n v="512"/>
    <s v="N/A"/>
    <n v="1983"/>
  </r>
  <r>
    <s v="E884"/>
    <x v="109"/>
    <s v="Manager"/>
    <x v="3"/>
    <n v="1363"/>
    <n v="3788"/>
    <n v="-2425"/>
    <n v="3788"/>
    <s v="N/A"/>
  </r>
  <r>
    <s v="E885"/>
    <x v="89"/>
    <s v="Waiter"/>
    <x v="2"/>
    <n v="2805"/>
    <n v="5183"/>
    <n v="-2378"/>
    <n v="5183"/>
    <s v="N/A"/>
  </r>
  <r>
    <s v="E886"/>
    <x v="124"/>
    <s v="Manager"/>
    <x v="0"/>
    <n v="3808"/>
    <n v="1776"/>
    <n v="2032"/>
    <s v="N/A"/>
    <n v="1776"/>
  </r>
  <r>
    <s v="E887"/>
    <x v="289"/>
    <s v="Waiter"/>
    <x v="2"/>
    <n v="1278"/>
    <n v="3250"/>
    <n v="-1972"/>
    <n v="3250"/>
    <s v="N/A"/>
  </r>
  <r>
    <s v="E888"/>
    <x v="277"/>
    <s v="Waiter"/>
    <x v="2"/>
    <n v="1214"/>
    <n v="2417"/>
    <n v="-1203"/>
    <s v="N/A"/>
    <n v="2417"/>
  </r>
  <r>
    <s v="E889"/>
    <x v="197"/>
    <s v="Manager"/>
    <x v="0"/>
    <n v="4444"/>
    <n v="2296"/>
    <n v="2148"/>
    <s v="N/A"/>
    <n v="2296"/>
  </r>
  <r>
    <s v="E890"/>
    <x v="115"/>
    <s v="Manager"/>
    <x v="2"/>
    <n v="2388"/>
    <n v="3045"/>
    <n v="-657"/>
    <n v="3045"/>
    <s v="N/A"/>
  </r>
  <r>
    <s v="E891"/>
    <x v="274"/>
    <s v="Waiter"/>
    <x v="3"/>
    <n v="2058"/>
    <n v="2939"/>
    <n v="-881"/>
    <s v="N/A"/>
    <n v="2939"/>
  </r>
  <r>
    <s v="E892"/>
    <x v="205"/>
    <s v="Waiter"/>
    <x v="3"/>
    <n v="2433"/>
    <n v="4399"/>
    <n v="-1966"/>
    <n v="4399"/>
    <s v="N/A"/>
  </r>
  <r>
    <s v="E893"/>
    <x v="162"/>
    <s v="Manager"/>
    <x v="3"/>
    <n v="2711"/>
    <n v="5240"/>
    <n v="-2529"/>
    <n v="5240"/>
    <s v="N/A"/>
  </r>
  <r>
    <s v="E894"/>
    <x v="185"/>
    <s v="Manager"/>
    <x v="3"/>
    <n v="4620"/>
    <n v="3458"/>
    <n v="1162"/>
    <n v="3458"/>
    <s v="N/A"/>
  </r>
  <r>
    <s v="E895"/>
    <x v="150"/>
    <s v="Waiter"/>
    <x v="1"/>
    <n v="4652"/>
    <n v="3712"/>
    <n v="940"/>
    <n v="3712"/>
    <s v="N/A"/>
  </r>
  <r>
    <s v="E896"/>
    <x v="243"/>
    <s v="Manager"/>
    <x v="2"/>
    <n v="3935"/>
    <n v="852"/>
    <n v="3083"/>
    <s v="N/A"/>
    <n v="852"/>
  </r>
  <r>
    <s v="E897"/>
    <x v="70"/>
    <s v="Manager"/>
    <x v="3"/>
    <n v="1581"/>
    <n v="2486"/>
    <n v="-905"/>
    <s v="N/A"/>
    <n v="2486"/>
  </r>
  <r>
    <s v="E898"/>
    <x v="279"/>
    <s v="Manager"/>
    <x v="2"/>
    <n v="1913"/>
    <n v="5234"/>
    <n v="-3321"/>
    <n v="5234"/>
    <s v="N/A"/>
  </r>
  <r>
    <s v="E899"/>
    <x v="65"/>
    <s v="Manager"/>
    <x v="2"/>
    <n v="1958"/>
    <n v="1876"/>
    <n v="82"/>
    <s v="N/A"/>
    <n v="1876"/>
  </r>
  <r>
    <s v="E900"/>
    <x v="298"/>
    <s v="Waiter"/>
    <x v="0"/>
    <n v="3190"/>
    <n v="950"/>
    <n v="2240"/>
    <s v="N/A"/>
    <n v="950"/>
  </r>
  <r>
    <s v="E901"/>
    <x v="31"/>
    <s v="Manager"/>
    <x v="2"/>
    <n v="1838"/>
    <n v="3852"/>
    <n v="-2014"/>
    <n v="3852"/>
    <s v="N/A"/>
  </r>
  <r>
    <s v="E902"/>
    <x v="140"/>
    <s v="Manager"/>
    <x v="0"/>
    <n v="1188"/>
    <n v="2371"/>
    <n v="-1183"/>
    <s v="N/A"/>
    <n v="2371"/>
  </r>
  <r>
    <s v="E903"/>
    <x v="2"/>
    <s v="Manager"/>
    <x v="3"/>
    <n v="2641"/>
    <n v="3627"/>
    <n v="-986"/>
    <n v="3627"/>
    <s v="N/A"/>
  </r>
  <r>
    <s v="E904"/>
    <x v="9"/>
    <s v="Barista"/>
    <x v="0"/>
    <n v="1981"/>
    <n v="1950"/>
    <n v="31"/>
    <s v="N/A"/>
    <n v="1950"/>
  </r>
  <r>
    <s v="E905"/>
    <x v="148"/>
    <s v="Waiter"/>
    <x v="1"/>
    <n v="2752"/>
    <n v="968"/>
    <n v="1784"/>
    <s v="N/A"/>
    <n v="968"/>
  </r>
  <r>
    <s v="E906"/>
    <x v="194"/>
    <s v="Waiter"/>
    <x v="2"/>
    <n v="1287"/>
    <n v="4032"/>
    <n v="-2745"/>
    <n v="4032"/>
    <s v="N/A"/>
  </r>
  <r>
    <s v="E907"/>
    <x v="299"/>
    <s v="Manager"/>
    <x v="0"/>
    <n v="2311"/>
    <n v="4059"/>
    <n v="-1748"/>
    <n v="4059"/>
    <s v="N/A"/>
  </r>
  <r>
    <s v="E908"/>
    <x v="108"/>
    <s v="Barista"/>
    <x v="0"/>
    <n v="4604"/>
    <n v="5281"/>
    <n v="-677"/>
    <n v="5281"/>
    <s v="N/A"/>
  </r>
  <r>
    <s v="E909"/>
    <x v="11"/>
    <s v="Barista"/>
    <x v="2"/>
    <n v="1145"/>
    <n v="3923"/>
    <n v="-2778"/>
    <n v="3923"/>
    <s v="N/A"/>
  </r>
  <r>
    <s v="E910"/>
    <x v="304"/>
    <s v="Barista"/>
    <x v="2"/>
    <n v="1562"/>
    <n v="936"/>
    <n v="626"/>
    <s v="N/A"/>
    <n v="936"/>
  </r>
  <r>
    <s v="E911"/>
    <x v="168"/>
    <s v="Barista"/>
    <x v="0"/>
    <n v="4686"/>
    <n v="1319"/>
    <n v="3367"/>
    <s v="N/A"/>
    <n v="1319"/>
  </r>
  <r>
    <s v="E912"/>
    <x v="168"/>
    <s v="Waiter"/>
    <x v="1"/>
    <n v="1978"/>
    <n v="3509"/>
    <n v="-1531"/>
    <n v="3509"/>
    <s v="N/A"/>
  </r>
  <r>
    <s v="E913"/>
    <x v="320"/>
    <s v="Barista"/>
    <x v="3"/>
    <n v="3630"/>
    <n v="5894"/>
    <n v="-2264"/>
    <n v="5894"/>
    <s v="N/A"/>
  </r>
  <r>
    <s v="E914"/>
    <x v="47"/>
    <s v="Barista"/>
    <x v="1"/>
    <n v="4278"/>
    <n v="2573"/>
    <n v="1705"/>
    <s v="N/A"/>
    <n v="2573"/>
  </r>
  <r>
    <s v="E915"/>
    <x v="308"/>
    <s v="Manager"/>
    <x v="3"/>
    <n v="3706"/>
    <n v="5486"/>
    <n v="-1780"/>
    <n v="5486"/>
    <s v="N/A"/>
  </r>
  <r>
    <s v="E916"/>
    <x v="134"/>
    <s v="Barista"/>
    <x v="0"/>
    <n v="3568"/>
    <n v="3575"/>
    <n v="-7"/>
    <n v="3575"/>
    <s v="N/A"/>
  </r>
  <r>
    <s v="E917"/>
    <x v="160"/>
    <s v="Waiter"/>
    <x v="3"/>
    <n v="3653"/>
    <n v="5982"/>
    <n v="-2329"/>
    <n v="5982"/>
    <s v="N/A"/>
  </r>
  <r>
    <s v="E918"/>
    <x v="340"/>
    <s v="Barista"/>
    <x v="2"/>
    <n v="3239"/>
    <n v="3323"/>
    <n v="-84"/>
    <n v="3323"/>
    <s v="N/A"/>
  </r>
  <r>
    <s v="E919"/>
    <x v="124"/>
    <s v="Waiter"/>
    <x v="1"/>
    <n v="1865"/>
    <n v="845"/>
    <n v="1020"/>
    <s v="N/A"/>
    <n v="845"/>
  </r>
  <r>
    <s v="E920"/>
    <x v="240"/>
    <s v="Barista"/>
    <x v="1"/>
    <n v="4045"/>
    <n v="907"/>
    <n v="3138"/>
    <s v="N/A"/>
    <n v="907"/>
  </r>
  <r>
    <s v="E921"/>
    <x v="305"/>
    <s v="Waiter"/>
    <x v="0"/>
    <n v="3324"/>
    <n v="3415"/>
    <n v="-91"/>
    <n v="3415"/>
    <s v="N/A"/>
  </r>
  <r>
    <s v="E922"/>
    <x v="341"/>
    <s v="Waiter"/>
    <x v="0"/>
    <n v="2774"/>
    <n v="3568"/>
    <n v="-794"/>
    <n v="3568"/>
    <s v="N/A"/>
  </r>
  <r>
    <s v="E923"/>
    <x v="20"/>
    <s v="Manager"/>
    <x v="2"/>
    <n v="2555"/>
    <n v="2822"/>
    <n v="-267"/>
    <s v="N/A"/>
    <n v="2822"/>
  </r>
  <r>
    <s v="E924"/>
    <x v="24"/>
    <s v="Waiter"/>
    <x v="2"/>
    <n v="1653"/>
    <n v="5052"/>
    <n v="-3399"/>
    <n v="5052"/>
    <s v="N/A"/>
  </r>
  <r>
    <s v="E925"/>
    <x v="342"/>
    <s v="Waiter"/>
    <x v="3"/>
    <n v="4472"/>
    <n v="3608"/>
    <n v="864"/>
    <n v="3608"/>
    <s v="N/A"/>
  </r>
  <r>
    <s v="E926"/>
    <x v="16"/>
    <s v="Barista"/>
    <x v="2"/>
    <n v="2386"/>
    <n v="4847"/>
    <n v="-2461"/>
    <n v="4847"/>
    <s v="N/A"/>
  </r>
  <r>
    <s v="E927"/>
    <x v="212"/>
    <s v="Manager"/>
    <x v="2"/>
    <n v="4268"/>
    <n v="1285"/>
    <n v="2983"/>
    <s v="N/A"/>
    <n v="1285"/>
  </r>
  <r>
    <s v="E928"/>
    <x v="116"/>
    <s v="Manager"/>
    <x v="1"/>
    <n v="2288"/>
    <n v="4156"/>
    <n v="-1868"/>
    <n v="4156"/>
    <s v="N/A"/>
  </r>
  <r>
    <s v="E929"/>
    <x v="70"/>
    <s v="Waiter"/>
    <x v="1"/>
    <n v="2829"/>
    <n v="2576"/>
    <n v="253"/>
    <s v="N/A"/>
    <n v="2576"/>
  </r>
  <r>
    <s v="E930"/>
    <x v="323"/>
    <s v="Manager"/>
    <x v="1"/>
    <n v="2857"/>
    <n v="1452"/>
    <n v="1405"/>
    <s v="N/A"/>
    <n v="1452"/>
  </r>
  <r>
    <s v="E931"/>
    <x v="263"/>
    <s v="Barista"/>
    <x v="1"/>
    <n v="1365"/>
    <n v="1561"/>
    <n v="-196"/>
    <s v="N/A"/>
    <n v="1561"/>
  </r>
  <r>
    <s v="E932"/>
    <x v="231"/>
    <s v="Barista"/>
    <x v="3"/>
    <n v="2316"/>
    <n v="2367"/>
    <n v="-51"/>
    <s v="N/A"/>
    <n v="2367"/>
  </r>
  <r>
    <s v="E933"/>
    <x v="68"/>
    <s v="Manager"/>
    <x v="0"/>
    <n v="3515"/>
    <n v="949"/>
    <n v="2566"/>
    <s v="N/A"/>
    <n v="949"/>
  </r>
  <r>
    <s v="E934"/>
    <x v="40"/>
    <s v="Waiter"/>
    <x v="3"/>
    <n v="1123"/>
    <n v="5048"/>
    <n v="-3925"/>
    <n v="5048"/>
    <s v="N/A"/>
  </r>
  <r>
    <s v="E935"/>
    <x v="305"/>
    <s v="Waiter"/>
    <x v="3"/>
    <n v="4728"/>
    <n v="1902"/>
    <n v="2826"/>
    <s v="N/A"/>
    <n v="1902"/>
  </r>
  <r>
    <s v="E936"/>
    <x v="343"/>
    <s v="Barista"/>
    <x v="2"/>
    <n v="1533"/>
    <n v="2475"/>
    <n v="-942"/>
    <s v="N/A"/>
    <n v="2475"/>
  </r>
  <r>
    <s v="E937"/>
    <x v="94"/>
    <s v="Barista"/>
    <x v="3"/>
    <n v="3822"/>
    <n v="3749"/>
    <n v="73"/>
    <n v="3749"/>
    <s v="N/A"/>
  </r>
  <r>
    <s v="E938"/>
    <x v="176"/>
    <s v="Waiter"/>
    <x v="3"/>
    <n v="2584"/>
    <n v="2097"/>
    <n v="487"/>
    <s v="N/A"/>
    <n v="2097"/>
  </r>
  <r>
    <s v="E939"/>
    <x v="85"/>
    <s v="Barista"/>
    <x v="2"/>
    <n v="2542"/>
    <n v="3561"/>
    <n v="-1019"/>
    <n v="3561"/>
    <s v="N/A"/>
  </r>
  <r>
    <s v="E940"/>
    <x v="83"/>
    <s v="Barista"/>
    <x v="0"/>
    <n v="2419"/>
    <n v="2144"/>
    <n v="275"/>
    <s v="N/A"/>
    <n v="2144"/>
  </r>
  <r>
    <s v="E941"/>
    <x v="344"/>
    <s v="Waiter"/>
    <x v="3"/>
    <n v="1740"/>
    <n v="5886"/>
    <n v="-4146"/>
    <n v="5886"/>
    <s v="N/A"/>
  </r>
  <r>
    <s v="E942"/>
    <x v="345"/>
    <s v="Waiter"/>
    <x v="0"/>
    <n v="4202"/>
    <n v="1867"/>
    <n v="2335"/>
    <s v="N/A"/>
    <n v="1867"/>
  </r>
  <r>
    <s v="E943"/>
    <x v="211"/>
    <s v="Barista"/>
    <x v="0"/>
    <n v="1278"/>
    <n v="1747"/>
    <n v="-469"/>
    <s v="N/A"/>
    <n v="1747"/>
  </r>
  <r>
    <s v="E944"/>
    <x v="211"/>
    <s v="Manager"/>
    <x v="0"/>
    <n v="3409"/>
    <n v="2150"/>
    <n v="1259"/>
    <s v="N/A"/>
    <n v="2150"/>
  </r>
  <r>
    <s v="E945"/>
    <x v="99"/>
    <s v="Waiter"/>
    <x v="0"/>
    <n v="2177"/>
    <n v="2305"/>
    <n v="-128"/>
    <s v="N/A"/>
    <n v="2305"/>
  </r>
  <r>
    <s v="E946"/>
    <x v="182"/>
    <s v="Barista"/>
    <x v="1"/>
    <n v="3700"/>
    <n v="1922"/>
    <n v="1778"/>
    <s v="N/A"/>
    <n v="1922"/>
  </r>
  <r>
    <s v="E947"/>
    <x v="7"/>
    <s v="Manager"/>
    <x v="2"/>
    <n v="3923"/>
    <n v="1380"/>
    <n v="2543"/>
    <s v="N/A"/>
    <n v="1380"/>
  </r>
  <r>
    <s v="E948"/>
    <x v="13"/>
    <s v="Waiter"/>
    <x v="1"/>
    <n v="1773"/>
    <n v="3614"/>
    <n v="-1841"/>
    <n v="3614"/>
    <s v="N/A"/>
  </r>
  <r>
    <s v="E949"/>
    <x v="331"/>
    <s v="Waiter"/>
    <x v="2"/>
    <n v="3587"/>
    <n v="5934"/>
    <n v="-2347"/>
    <n v="5934"/>
    <s v="N/A"/>
  </r>
  <r>
    <s v="E950"/>
    <x v="346"/>
    <s v="Waiter"/>
    <x v="0"/>
    <n v="1576"/>
    <n v="1024"/>
    <n v="552"/>
    <s v="N/A"/>
    <n v="1024"/>
  </r>
  <r>
    <s v="E951"/>
    <x v="3"/>
    <s v="Manager"/>
    <x v="0"/>
    <n v="2723"/>
    <n v="5364"/>
    <n v="-2641"/>
    <n v="5364"/>
    <s v="N/A"/>
  </r>
  <r>
    <s v="E952"/>
    <x v="53"/>
    <s v="Waiter"/>
    <x v="1"/>
    <n v="3692"/>
    <n v="3896"/>
    <n v="-204"/>
    <n v="3896"/>
    <s v="N/A"/>
  </r>
  <r>
    <s v="E953"/>
    <x v="21"/>
    <s v="Manager"/>
    <x v="3"/>
    <n v="4434"/>
    <n v="4888"/>
    <n v="-454"/>
    <n v="4888"/>
    <s v="N/A"/>
  </r>
  <r>
    <s v="E954"/>
    <x v="347"/>
    <s v="Waiter"/>
    <x v="2"/>
    <n v="4791"/>
    <n v="3813"/>
    <n v="978"/>
    <n v="3813"/>
    <s v="N/A"/>
  </r>
  <r>
    <s v="E955"/>
    <x v="329"/>
    <s v="Manager"/>
    <x v="2"/>
    <n v="4288"/>
    <n v="4249"/>
    <n v="39"/>
    <n v="4249"/>
    <s v="N/A"/>
  </r>
  <r>
    <s v="E956"/>
    <x v="118"/>
    <s v="Barista"/>
    <x v="3"/>
    <n v="2839"/>
    <n v="3677"/>
    <n v="-838"/>
    <n v="3677"/>
    <s v="N/A"/>
  </r>
  <r>
    <s v="E957"/>
    <x v="348"/>
    <s v="Manager"/>
    <x v="2"/>
    <n v="1373"/>
    <n v="5805"/>
    <n v="-4432"/>
    <n v="5805"/>
    <s v="N/A"/>
  </r>
  <r>
    <s v="E958"/>
    <x v="179"/>
    <s v="Waiter"/>
    <x v="3"/>
    <n v="4544"/>
    <n v="3563"/>
    <n v="981"/>
    <n v="3563"/>
    <s v="N/A"/>
  </r>
  <r>
    <s v="E959"/>
    <x v="258"/>
    <s v="Waiter"/>
    <x v="0"/>
    <n v="2473"/>
    <n v="3252"/>
    <n v="-779"/>
    <n v="3252"/>
    <s v="N/A"/>
  </r>
  <r>
    <s v="E960"/>
    <x v="301"/>
    <s v="Manager"/>
    <x v="1"/>
    <n v="3990"/>
    <n v="3275"/>
    <n v="715"/>
    <n v="3275"/>
    <s v="N/A"/>
  </r>
  <r>
    <s v="E961"/>
    <x v="253"/>
    <s v="Barista"/>
    <x v="2"/>
    <n v="4981"/>
    <n v="5645"/>
    <n v="-664"/>
    <n v="5645"/>
    <s v="N/A"/>
  </r>
  <r>
    <s v="E962"/>
    <x v="255"/>
    <s v="Barista"/>
    <x v="0"/>
    <n v="2904"/>
    <n v="1021"/>
    <n v="1883"/>
    <s v="N/A"/>
    <n v="1021"/>
  </r>
  <r>
    <s v="E963"/>
    <x v="20"/>
    <s v="Manager"/>
    <x v="2"/>
    <n v="3890"/>
    <n v="3544"/>
    <n v="346"/>
    <n v="3544"/>
    <s v="N/A"/>
  </r>
  <r>
    <s v="E964"/>
    <x v="349"/>
    <s v="Barista"/>
    <x v="2"/>
    <n v="4132"/>
    <n v="1012"/>
    <n v="3120"/>
    <s v="N/A"/>
    <n v="1012"/>
  </r>
  <r>
    <s v="E965"/>
    <x v="134"/>
    <s v="Barista"/>
    <x v="1"/>
    <n v="3215"/>
    <n v="3366"/>
    <n v="-151"/>
    <n v="3366"/>
    <s v="N/A"/>
  </r>
  <r>
    <s v="E966"/>
    <x v="72"/>
    <s v="Manager"/>
    <x v="3"/>
    <n v="2451"/>
    <n v="5012"/>
    <n v="-2561"/>
    <n v="5012"/>
    <s v="N/A"/>
  </r>
  <r>
    <s v="E967"/>
    <x v="336"/>
    <s v="Manager"/>
    <x v="3"/>
    <n v="3132"/>
    <n v="4813"/>
    <n v="-1681"/>
    <n v="4813"/>
    <s v="N/A"/>
  </r>
  <r>
    <s v="E968"/>
    <x v="160"/>
    <s v="Barista"/>
    <x v="1"/>
    <n v="1423"/>
    <n v="2325"/>
    <n v="-902"/>
    <s v="N/A"/>
    <n v="2325"/>
  </r>
  <r>
    <s v="E969"/>
    <x v="6"/>
    <s v="Barista"/>
    <x v="2"/>
    <n v="3792"/>
    <n v="2486"/>
    <n v="1306"/>
    <s v="N/A"/>
    <n v="2486"/>
  </r>
  <r>
    <s v="E970"/>
    <x v="242"/>
    <s v="Waiter"/>
    <x v="3"/>
    <n v="1258"/>
    <n v="3584"/>
    <n v="-2326"/>
    <n v="3584"/>
    <s v="N/A"/>
  </r>
  <r>
    <s v="E971"/>
    <x v="350"/>
    <s v="Manager"/>
    <x v="3"/>
    <n v="1670"/>
    <n v="2120"/>
    <n v="-450"/>
    <s v="N/A"/>
    <n v="2120"/>
  </r>
  <r>
    <s v="E972"/>
    <x v="186"/>
    <s v="Barista"/>
    <x v="3"/>
    <n v="3347"/>
    <n v="2479"/>
    <n v="868"/>
    <s v="N/A"/>
    <n v="2479"/>
  </r>
  <r>
    <s v="E973"/>
    <x v="176"/>
    <s v="Manager"/>
    <x v="3"/>
    <n v="4335"/>
    <n v="4376"/>
    <n v="-41"/>
    <n v="4376"/>
    <s v="N/A"/>
  </r>
  <r>
    <s v="E974"/>
    <x v="247"/>
    <s v="Barista"/>
    <x v="3"/>
    <n v="1563"/>
    <n v="5102"/>
    <n v="-3539"/>
    <n v="5102"/>
    <s v="N/A"/>
  </r>
  <r>
    <s v="E975"/>
    <x v="351"/>
    <s v="Barista"/>
    <x v="0"/>
    <n v="1436"/>
    <n v="5291"/>
    <n v="-3855"/>
    <n v="5291"/>
    <s v="N/A"/>
  </r>
  <r>
    <s v="E976"/>
    <x v="40"/>
    <s v="Manager"/>
    <x v="2"/>
    <n v="2775"/>
    <n v="2822"/>
    <n v="-47"/>
    <s v="N/A"/>
    <n v="2822"/>
  </r>
  <r>
    <s v="E977"/>
    <x v="68"/>
    <s v="Barista"/>
    <x v="0"/>
    <n v="1180"/>
    <n v="5168"/>
    <n v="-3988"/>
    <n v="5168"/>
    <s v="N/A"/>
  </r>
  <r>
    <s v="E978"/>
    <x v="265"/>
    <s v="Manager"/>
    <x v="2"/>
    <n v="4644"/>
    <n v="5316"/>
    <n v="-672"/>
    <n v="5316"/>
    <s v="N/A"/>
  </r>
  <r>
    <s v="E979"/>
    <x v="214"/>
    <s v="Waiter"/>
    <x v="2"/>
    <n v="1063"/>
    <n v="3993"/>
    <n v="-2930"/>
    <n v="3993"/>
    <s v="N/A"/>
  </r>
  <r>
    <s v="E980"/>
    <x v="183"/>
    <s v="Manager"/>
    <x v="3"/>
    <n v="4277"/>
    <n v="4020"/>
    <n v="257"/>
    <n v="4020"/>
    <s v="N/A"/>
  </r>
  <r>
    <s v="E981"/>
    <x v="352"/>
    <s v="Manager"/>
    <x v="0"/>
    <n v="2315"/>
    <n v="1234"/>
    <n v="1081"/>
    <s v="N/A"/>
    <n v="1234"/>
  </r>
  <r>
    <s v="E982"/>
    <x v="42"/>
    <s v="Waiter"/>
    <x v="2"/>
    <n v="3439"/>
    <n v="1949"/>
    <n v="1490"/>
    <s v="N/A"/>
    <n v="1949"/>
  </r>
  <r>
    <s v="E983"/>
    <x v="184"/>
    <s v="Barista"/>
    <x v="2"/>
    <n v="2399"/>
    <n v="969"/>
    <n v="1430"/>
    <s v="N/A"/>
    <n v="969"/>
  </r>
  <r>
    <s v="E984"/>
    <x v="336"/>
    <s v="Waiter"/>
    <x v="2"/>
    <n v="3094"/>
    <n v="4329"/>
    <n v="-1235"/>
    <n v="4329"/>
    <s v="N/A"/>
  </r>
  <r>
    <s v="E985"/>
    <x v="333"/>
    <s v="Barista"/>
    <x v="3"/>
    <n v="2106"/>
    <n v="2682"/>
    <n v="-576"/>
    <s v="N/A"/>
    <n v="2682"/>
  </r>
  <r>
    <s v="E986"/>
    <x v="182"/>
    <s v="Barista"/>
    <x v="2"/>
    <n v="1941"/>
    <n v="4070"/>
    <n v="-2129"/>
    <n v="4070"/>
    <s v="N/A"/>
  </r>
  <r>
    <s v="E987"/>
    <x v="317"/>
    <s v="Barista"/>
    <x v="2"/>
    <n v="4180"/>
    <n v="3869"/>
    <n v="311"/>
    <n v="3869"/>
    <s v="N/A"/>
  </r>
  <r>
    <s v="E988"/>
    <x v="262"/>
    <s v="Waiter"/>
    <x v="0"/>
    <n v="4197"/>
    <n v="2557"/>
    <n v="1640"/>
    <s v="N/A"/>
    <n v="2557"/>
  </r>
  <r>
    <s v="E989"/>
    <x v="22"/>
    <s v="Barista"/>
    <x v="3"/>
    <n v="1083"/>
    <n v="3071"/>
    <n v="-1988"/>
    <n v="3071"/>
    <s v="N/A"/>
  </r>
  <r>
    <s v="E990"/>
    <x v="353"/>
    <s v="Manager"/>
    <x v="1"/>
    <n v="1143"/>
    <n v="854"/>
    <n v="289"/>
    <s v="N/A"/>
    <n v="854"/>
  </r>
  <r>
    <s v="E991"/>
    <x v="293"/>
    <s v="Manager"/>
    <x v="0"/>
    <n v="4058"/>
    <n v="1829"/>
    <n v="2229"/>
    <s v="N/A"/>
    <n v="1829"/>
  </r>
  <r>
    <s v="E992"/>
    <x v="309"/>
    <s v="Manager"/>
    <x v="0"/>
    <n v="4597"/>
    <n v="4217"/>
    <n v="380"/>
    <n v="4217"/>
    <s v="N/A"/>
  </r>
  <r>
    <s v="E993"/>
    <x v="47"/>
    <s v="Barista"/>
    <x v="3"/>
    <n v="3128"/>
    <n v="5640"/>
    <n v="-2512"/>
    <n v="5640"/>
    <s v="N/A"/>
  </r>
  <r>
    <s v="E994"/>
    <x v="164"/>
    <s v="Waiter"/>
    <x v="3"/>
    <n v="2051"/>
    <n v="5954"/>
    <n v="-3903"/>
    <n v="5954"/>
    <s v="N/A"/>
  </r>
  <r>
    <s v="E995"/>
    <x v="153"/>
    <s v="Waiter"/>
    <x v="2"/>
    <n v="2141"/>
    <n v="5009"/>
    <n v="-2868"/>
    <n v="5009"/>
    <s v="N/A"/>
  </r>
  <r>
    <s v="E996"/>
    <x v="133"/>
    <s v="Manager"/>
    <x v="2"/>
    <n v="1729"/>
    <n v="4515"/>
    <n v="-2786"/>
    <n v="4515"/>
    <s v="N/A"/>
  </r>
  <r>
    <s v="E997"/>
    <x v="179"/>
    <s v="Barista"/>
    <x v="3"/>
    <n v="3898"/>
    <n v="2828"/>
    <n v="1070"/>
    <s v="N/A"/>
    <n v="2828"/>
  </r>
  <r>
    <s v="E998"/>
    <x v="111"/>
    <s v="Manager"/>
    <x v="1"/>
    <n v="2793"/>
    <n v="5672"/>
    <n v="-2879"/>
    <n v="5672"/>
    <s v="N/A"/>
  </r>
  <r>
    <s v="E999"/>
    <x v="285"/>
    <s v="Waiter"/>
    <x v="0"/>
    <n v="4014"/>
    <n v="2359"/>
    <n v="1655"/>
    <s v="N/A"/>
    <n v="2359"/>
  </r>
  <r>
    <s v="E1000"/>
    <x v="333"/>
    <s v="Waiter"/>
    <x v="3"/>
    <n v="1621"/>
    <n v="2836"/>
    <n v="-1215"/>
    <s v="N/A"/>
    <n v="2836"/>
  </r>
  <r>
    <s v="E1001"/>
    <x v="354"/>
    <s v="Barista"/>
    <x v="0"/>
    <n v="2918"/>
    <n v="5083"/>
    <n v="-2165"/>
    <n v="5083"/>
    <s v="N/A"/>
  </r>
  <r>
    <s v="E1002"/>
    <x v="206"/>
    <s v="Barista"/>
    <x v="2"/>
    <n v="4994"/>
    <n v="3757"/>
    <n v="1237"/>
    <n v="3757"/>
    <s v="N/A"/>
  </r>
  <r>
    <s v="E1003"/>
    <x v="355"/>
    <s v="Barista"/>
    <x v="3"/>
    <n v="3396"/>
    <n v="5024"/>
    <n v="-1628"/>
    <n v="5024"/>
    <s v="N/A"/>
  </r>
  <r>
    <s v="E1004"/>
    <x v="356"/>
    <s v="Barista"/>
    <x v="1"/>
    <n v="4591"/>
    <n v="5213"/>
    <n v="-622"/>
    <n v="5213"/>
    <s v="N/A"/>
  </r>
  <r>
    <s v="E1005"/>
    <x v="2"/>
    <s v="Manager"/>
    <x v="2"/>
    <n v="4679"/>
    <n v="2859"/>
    <n v="1820"/>
    <s v="N/A"/>
    <n v="2859"/>
  </r>
  <r>
    <s v="E1006"/>
    <x v="280"/>
    <s v="Barista"/>
    <x v="1"/>
    <n v="3986"/>
    <n v="830"/>
    <n v="3156"/>
    <s v="N/A"/>
    <n v="830"/>
  </r>
  <r>
    <s v="E1007"/>
    <x v="342"/>
    <s v="Waiter"/>
    <x v="0"/>
    <n v="3882"/>
    <n v="1997"/>
    <n v="1885"/>
    <s v="N/A"/>
    <n v="1997"/>
  </r>
  <r>
    <s v="E1008"/>
    <x v="314"/>
    <s v="Waiter"/>
    <x v="1"/>
    <n v="1182"/>
    <n v="4991"/>
    <n v="-3809"/>
    <n v="4991"/>
    <s v="N/A"/>
  </r>
  <r>
    <s v="E1009"/>
    <x v="357"/>
    <s v="Manager"/>
    <x v="1"/>
    <n v="4921"/>
    <n v="3662"/>
    <n v="1259"/>
    <n v="3662"/>
    <s v="N/A"/>
  </r>
  <r>
    <s v="E1010"/>
    <x v="233"/>
    <s v="Barista"/>
    <x v="1"/>
    <n v="1938"/>
    <n v="2390"/>
    <n v="-452"/>
    <s v="N/A"/>
    <n v="2390"/>
  </r>
  <r>
    <s v="E1011"/>
    <x v="209"/>
    <s v="Barista"/>
    <x v="2"/>
    <n v="2953"/>
    <n v="1820"/>
    <n v="1133"/>
    <s v="N/A"/>
    <n v="1820"/>
  </r>
  <r>
    <s v="E1012"/>
    <x v="358"/>
    <s v="Barista"/>
    <x v="0"/>
    <n v="4389"/>
    <n v="2457"/>
    <n v="1932"/>
    <s v="N/A"/>
    <n v="2457"/>
  </r>
  <r>
    <s v="E1013"/>
    <x v="318"/>
    <s v="Barista"/>
    <x v="3"/>
    <n v="3602"/>
    <n v="2845"/>
    <n v="757"/>
    <s v="N/A"/>
    <n v="2845"/>
  </r>
  <r>
    <s v="E1014"/>
    <x v="359"/>
    <s v="Manager"/>
    <x v="2"/>
    <n v="1806"/>
    <n v="4615"/>
    <n v="-2809"/>
    <n v="4615"/>
    <s v="N/A"/>
  </r>
  <r>
    <s v="E1015"/>
    <x v="148"/>
    <s v="Manager"/>
    <x v="0"/>
    <n v="3241"/>
    <n v="5277"/>
    <n v="-2036"/>
    <n v="5277"/>
    <s v="N/A"/>
  </r>
  <r>
    <s v="E1016"/>
    <x v="360"/>
    <s v="Waiter"/>
    <x v="1"/>
    <n v="4060"/>
    <n v="4481"/>
    <n v="-421"/>
    <n v="4481"/>
    <s v="N/A"/>
  </r>
  <r>
    <s v="E1017"/>
    <x v="339"/>
    <s v="Manager"/>
    <x v="0"/>
    <n v="3310"/>
    <n v="2344"/>
    <n v="966"/>
    <s v="N/A"/>
    <n v="2344"/>
  </r>
  <r>
    <s v="E1018"/>
    <x v="77"/>
    <s v="Waiter"/>
    <x v="1"/>
    <n v="1086"/>
    <n v="3178"/>
    <n v="-2092"/>
    <n v="3178"/>
    <s v="N/A"/>
  </r>
  <r>
    <s v="E1019"/>
    <x v="11"/>
    <s v="Manager"/>
    <x v="1"/>
    <n v="1929"/>
    <n v="1515"/>
    <n v="414"/>
    <s v="N/A"/>
    <n v="1515"/>
  </r>
  <r>
    <s v="E1020"/>
    <x v="100"/>
    <s v="Waiter"/>
    <x v="2"/>
    <n v="4208"/>
    <n v="5288"/>
    <n v="-1080"/>
    <n v="5288"/>
    <s v="N/A"/>
  </r>
  <r>
    <s v="E1021"/>
    <x v="137"/>
    <s v="Waiter"/>
    <x v="1"/>
    <n v="1903"/>
    <n v="1905"/>
    <n v="-2"/>
    <s v="N/A"/>
    <n v="1905"/>
  </r>
  <r>
    <s v="E1022"/>
    <x v="361"/>
    <s v="Barista"/>
    <x v="1"/>
    <n v="2160"/>
    <n v="3367"/>
    <n v="-1207"/>
    <n v="3367"/>
    <s v="N/A"/>
  </r>
  <r>
    <s v="E1023"/>
    <x v="253"/>
    <s v="Waiter"/>
    <x v="3"/>
    <n v="4216"/>
    <n v="931"/>
    <n v="3285"/>
    <s v="N/A"/>
    <n v="931"/>
  </r>
  <r>
    <s v="E1024"/>
    <x v="141"/>
    <s v="Barista"/>
    <x v="1"/>
    <n v="2339"/>
    <n v="3135"/>
    <n v="-796"/>
    <n v="3135"/>
    <s v="N/A"/>
  </r>
  <r>
    <s v="E1025"/>
    <x v="362"/>
    <s v="Barista"/>
    <x v="2"/>
    <n v="1308"/>
    <n v="3393"/>
    <n v="-2085"/>
    <n v="3393"/>
    <s v="N/A"/>
  </r>
  <r>
    <s v="E1026"/>
    <x v="114"/>
    <s v="Manager"/>
    <x v="0"/>
    <n v="1495"/>
    <n v="1501"/>
    <n v="-6"/>
    <s v="N/A"/>
    <n v="1501"/>
  </r>
  <r>
    <s v="E1027"/>
    <x v="86"/>
    <s v="Manager"/>
    <x v="3"/>
    <n v="1885"/>
    <n v="4382"/>
    <n v="-2497"/>
    <n v="4382"/>
    <s v="N/A"/>
  </r>
  <r>
    <s v="E1028"/>
    <x v="34"/>
    <s v="Waiter"/>
    <x v="0"/>
    <n v="4211"/>
    <n v="4355"/>
    <n v="-144"/>
    <n v="4355"/>
    <s v="N/A"/>
  </r>
  <r>
    <s v="E1029"/>
    <x v="285"/>
    <s v="Manager"/>
    <x v="2"/>
    <n v="2678"/>
    <n v="1435"/>
    <n v="1243"/>
    <s v="N/A"/>
    <n v="1435"/>
  </r>
  <r>
    <s v="E1030"/>
    <x v="277"/>
    <s v="Manager"/>
    <x v="1"/>
    <n v="4207"/>
    <n v="4562"/>
    <n v="-355"/>
    <n v="4562"/>
    <s v="N/A"/>
  </r>
  <r>
    <s v="E1031"/>
    <x v="309"/>
    <s v="Manager"/>
    <x v="2"/>
    <n v="4066"/>
    <n v="1772"/>
    <n v="2294"/>
    <s v="N/A"/>
    <n v="1772"/>
  </r>
  <r>
    <s v="E1032"/>
    <x v="190"/>
    <s v="Manager"/>
    <x v="0"/>
    <n v="2040"/>
    <n v="5534"/>
    <n v="-3494"/>
    <n v="5534"/>
    <s v="N/A"/>
  </r>
  <r>
    <s v="E1033"/>
    <x v="152"/>
    <s v="Waiter"/>
    <x v="2"/>
    <n v="3150"/>
    <n v="3417"/>
    <n v="-267"/>
    <n v="3417"/>
    <s v="N/A"/>
  </r>
  <r>
    <s v="E1034"/>
    <x v="44"/>
    <s v="Waiter"/>
    <x v="0"/>
    <n v="2070"/>
    <n v="5103"/>
    <n v="-3033"/>
    <n v="5103"/>
    <s v="N/A"/>
  </r>
  <r>
    <s v="E1035"/>
    <x v="114"/>
    <s v="Waiter"/>
    <x v="3"/>
    <n v="4551"/>
    <n v="4947"/>
    <n v="-396"/>
    <n v="4947"/>
    <s v="N/A"/>
  </r>
  <r>
    <s v="E1036"/>
    <x v="176"/>
    <s v="Waiter"/>
    <x v="3"/>
    <n v="4538"/>
    <n v="3085"/>
    <n v="1453"/>
    <n v="3085"/>
    <s v="N/A"/>
  </r>
  <r>
    <s v="E1037"/>
    <x v="332"/>
    <s v="Waiter"/>
    <x v="2"/>
    <n v="1784"/>
    <n v="1650"/>
    <n v="134"/>
    <s v="N/A"/>
    <n v="1650"/>
  </r>
  <r>
    <s v="E1038"/>
    <x v="354"/>
    <s v="Waiter"/>
    <x v="0"/>
    <n v="3907"/>
    <n v="4414"/>
    <n v="-507"/>
    <n v="4414"/>
    <s v="N/A"/>
  </r>
  <r>
    <s v="E1039"/>
    <x v="62"/>
    <s v="Barista"/>
    <x v="2"/>
    <n v="4972"/>
    <n v="5511"/>
    <n v="-539"/>
    <n v="5511"/>
    <s v="N/A"/>
  </r>
  <r>
    <s v="E1040"/>
    <x v="50"/>
    <s v="Manager"/>
    <x v="3"/>
    <n v="1001"/>
    <n v="2329"/>
    <n v="-1328"/>
    <s v="N/A"/>
    <n v="2329"/>
  </r>
  <r>
    <s v="E1041"/>
    <x v="242"/>
    <s v="Barista"/>
    <x v="0"/>
    <n v="4114"/>
    <n v="3948"/>
    <n v="166"/>
    <n v="3948"/>
    <s v="N/A"/>
  </r>
  <r>
    <s v="E1042"/>
    <x v="63"/>
    <s v="Barista"/>
    <x v="3"/>
    <n v="2451"/>
    <n v="5127"/>
    <n v="-2676"/>
    <n v="5127"/>
    <s v="N/A"/>
  </r>
  <r>
    <s v="E1043"/>
    <x v="7"/>
    <s v="Barista"/>
    <x v="3"/>
    <n v="3741"/>
    <n v="3632"/>
    <n v="109"/>
    <n v="3632"/>
    <s v="N/A"/>
  </r>
  <r>
    <s v="E1044"/>
    <x v="222"/>
    <s v="Manager"/>
    <x v="0"/>
    <n v="1253"/>
    <n v="5854"/>
    <n v="-4601"/>
    <n v="5854"/>
    <s v="N/A"/>
  </r>
  <r>
    <s v="E1045"/>
    <x v="363"/>
    <s v="Barista"/>
    <x v="3"/>
    <n v="2766"/>
    <n v="3573"/>
    <n v="-807"/>
    <n v="3573"/>
    <s v="N/A"/>
  </r>
  <r>
    <s v="E1046"/>
    <x v="6"/>
    <s v="Barista"/>
    <x v="0"/>
    <n v="1305"/>
    <n v="4018"/>
    <n v="-2713"/>
    <n v="4018"/>
    <s v="N/A"/>
  </r>
  <r>
    <s v="E1047"/>
    <x v="288"/>
    <s v="Barista"/>
    <x v="0"/>
    <n v="2956"/>
    <n v="5699"/>
    <n v="-2743"/>
    <n v="5699"/>
    <s v="N/A"/>
  </r>
  <r>
    <s v="E1048"/>
    <x v="333"/>
    <s v="Waiter"/>
    <x v="2"/>
    <n v="1503"/>
    <n v="5901"/>
    <n v="-4398"/>
    <n v="5901"/>
    <s v="N/A"/>
  </r>
  <r>
    <s v="E1049"/>
    <x v="69"/>
    <s v="Manager"/>
    <x v="1"/>
    <n v="3168"/>
    <n v="3583"/>
    <n v="-415"/>
    <n v="3583"/>
    <s v="N/A"/>
  </r>
  <r>
    <s v="E1050"/>
    <x v="36"/>
    <s v="Waiter"/>
    <x v="2"/>
    <n v="3004"/>
    <n v="1593"/>
    <n v="1411"/>
    <s v="N/A"/>
    <n v="1593"/>
  </r>
  <r>
    <s v="E1051"/>
    <x v="241"/>
    <s v="Barista"/>
    <x v="1"/>
    <n v="2171"/>
    <n v="4597"/>
    <n v="-2426"/>
    <n v="4597"/>
    <s v="N/A"/>
  </r>
  <r>
    <s v="E1052"/>
    <x v="185"/>
    <s v="Barista"/>
    <x v="0"/>
    <n v="2991"/>
    <n v="2185"/>
    <n v="806"/>
    <s v="N/A"/>
    <n v="2185"/>
  </r>
  <r>
    <s v="E1053"/>
    <x v="305"/>
    <s v="Barista"/>
    <x v="2"/>
    <n v="1953"/>
    <n v="2689"/>
    <n v="-736"/>
    <s v="N/A"/>
    <n v="2689"/>
  </r>
  <r>
    <s v="E1054"/>
    <x v="37"/>
    <s v="Manager"/>
    <x v="1"/>
    <n v="3070"/>
    <n v="2442"/>
    <n v="628"/>
    <s v="N/A"/>
    <n v="2442"/>
  </r>
  <r>
    <s v="E1055"/>
    <x v="207"/>
    <s v="Barista"/>
    <x v="3"/>
    <n v="3842"/>
    <n v="3404"/>
    <n v="438"/>
    <n v="3404"/>
    <s v="N/A"/>
  </r>
  <r>
    <s v="E1056"/>
    <x v="77"/>
    <s v="Waiter"/>
    <x v="1"/>
    <n v="1123"/>
    <n v="2670"/>
    <n v="-1547"/>
    <s v="N/A"/>
    <n v="2670"/>
  </r>
  <r>
    <s v="E1057"/>
    <x v="329"/>
    <s v="Barista"/>
    <x v="0"/>
    <n v="1690"/>
    <n v="1104"/>
    <n v="586"/>
    <s v="N/A"/>
    <n v="1104"/>
  </r>
  <r>
    <s v="E1058"/>
    <x v="243"/>
    <s v="Manager"/>
    <x v="2"/>
    <n v="2524"/>
    <n v="3963"/>
    <n v="-1439"/>
    <n v="3963"/>
    <s v="N/A"/>
  </r>
  <r>
    <s v="E1059"/>
    <x v="364"/>
    <s v="Waiter"/>
    <x v="1"/>
    <n v="1746"/>
    <n v="2263"/>
    <n v="-517"/>
    <s v="N/A"/>
    <n v="2263"/>
  </r>
  <r>
    <s v="E1060"/>
    <x v="306"/>
    <s v="Barista"/>
    <x v="0"/>
    <n v="4941"/>
    <n v="3117"/>
    <n v="1824"/>
    <n v="3117"/>
    <s v="N/A"/>
  </r>
  <r>
    <s v="E1061"/>
    <x v="4"/>
    <s v="Barista"/>
    <x v="0"/>
    <n v="4455"/>
    <n v="1504"/>
    <n v="2951"/>
    <s v="N/A"/>
    <n v="1504"/>
  </r>
  <r>
    <s v="E1062"/>
    <x v="69"/>
    <s v="Manager"/>
    <x v="2"/>
    <n v="2364"/>
    <n v="1233"/>
    <n v="1131"/>
    <s v="N/A"/>
    <n v="1233"/>
  </r>
  <r>
    <s v="E1063"/>
    <x v="133"/>
    <s v="Manager"/>
    <x v="0"/>
    <n v="1533"/>
    <n v="5848"/>
    <n v="-4315"/>
    <n v="5848"/>
    <s v="N/A"/>
  </r>
  <r>
    <s v="E1064"/>
    <x v="319"/>
    <s v="Manager"/>
    <x v="0"/>
    <n v="2322"/>
    <n v="5606"/>
    <n v="-3284"/>
    <n v="5606"/>
    <s v="N/A"/>
  </r>
  <r>
    <s v="E1065"/>
    <x v="338"/>
    <s v="Waiter"/>
    <x v="1"/>
    <n v="4312"/>
    <n v="5351"/>
    <n v="-1039"/>
    <n v="5351"/>
    <s v="N/A"/>
  </r>
  <r>
    <s v="E1066"/>
    <x v="117"/>
    <s v="Waiter"/>
    <x v="1"/>
    <n v="2410"/>
    <n v="1146"/>
    <n v="1264"/>
    <s v="N/A"/>
    <n v="1146"/>
  </r>
  <r>
    <s v="E1067"/>
    <x v="144"/>
    <s v="Waiter"/>
    <x v="1"/>
    <n v="4296"/>
    <n v="5472"/>
    <n v="-1176"/>
    <n v="5472"/>
    <s v="N/A"/>
  </r>
  <r>
    <s v="E1068"/>
    <x v="365"/>
    <s v="Manager"/>
    <x v="3"/>
    <n v="1578"/>
    <n v="4059"/>
    <n v="-2481"/>
    <n v="4059"/>
    <s v="N/A"/>
  </r>
  <r>
    <s v="E1069"/>
    <x v="116"/>
    <s v="Waiter"/>
    <x v="0"/>
    <n v="1710"/>
    <n v="3598"/>
    <n v="-1888"/>
    <n v="3598"/>
    <s v="N/A"/>
  </r>
  <r>
    <s v="E1070"/>
    <x v="340"/>
    <s v="Waiter"/>
    <x v="3"/>
    <n v="2083"/>
    <n v="3623"/>
    <n v="-1540"/>
    <n v="3623"/>
    <s v="N/A"/>
  </r>
  <r>
    <s v="E1071"/>
    <x v="266"/>
    <s v="Manager"/>
    <x v="1"/>
    <n v="4358"/>
    <n v="3981"/>
    <n v="377"/>
    <n v="3981"/>
    <s v="N/A"/>
  </r>
  <r>
    <s v="E1072"/>
    <x v="263"/>
    <s v="Barista"/>
    <x v="2"/>
    <n v="1992"/>
    <n v="5658"/>
    <n v="-3666"/>
    <n v="5658"/>
    <s v="N/A"/>
  </r>
  <r>
    <s v="E1073"/>
    <x v="246"/>
    <s v="Barista"/>
    <x v="0"/>
    <n v="1810"/>
    <n v="3682"/>
    <n v="-1872"/>
    <n v="3682"/>
    <s v="N/A"/>
  </r>
  <r>
    <s v="E1074"/>
    <x v="164"/>
    <s v="Barista"/>
    <x v="1"/>
    <n v="4938"/>
    <n v="876"/>
    <n v="4062"/>
    <s v="N/A"/>
    <n v="876"/>
  </r>
  <r>
    <s v="E1075"/>
    <x v="221"/>
    <s v="Waiter"/>
    <x v="3"/>
    <n v="3191"/>
    <n v="3928"/>
    <n v="-737"/>
    <n v="3928"/>
    <s v="N/A"/>
  </r>
  <r>
    <s v="E1076"/>
    <x v="208"/>
    <s v="Barista"/>
    <x v="1"/>
    <n v="4214"/>
    <n v="2584"/>
    <n v="1630"/>
    <s v="N/A"/>
    <n v="2584"/>
  </r>
  <r>
    <s v="E1077"/>
    <x v="178"/>
    <s v="Waiter"/>
    <x v="3"/>
    <n v="3043"/>
    <n v="3647"/>
    <n v="-604"/>
    <n v="3647"/>
    <s v="N/A"/>
  </r>
  <r>
    <s v="E1078"/>
    <x v="20"/>
    <s v="Barista"/>
    <x v="0"/>
    <n v="3965"/>
    <n v="4919"/>
    <n v="-954"/>
    <n v="4919"/>
    <s v="N/A"/>
  </r>
  <r>
    <s v="E1079"/>
    <x v="22"/>
    <s v="Waiter"/>
    <x v="3"/>
    <n v="1399"/>
    <n v="2870"/>
    <n v="-1471"/>
    <s v="N/A"/>
    <n v="2870"/>
  </r>
  <r>
    <s v="E1080"/>
    <x v="83"/>
    <s v="Manager"/>
    <x v="2"/>
    <n v="3719"/>
    <n v="864"/>
    <n v="2855"/>
    <s v="N/A"/>
    <n v="864"/>
  </r>
  <r>
    <s v="E1081"/>
    <x v="117"/>
    <s v="Waiter"/>
    <x v="1"/>
    <n v="1032"/>
    <n v="4086"/>
    <n v="-3054"/>
    <n v="4086"/>
    <s v="N/A"/>
  </r>
  <r>
    <s v="E1082"/>
    <x v="339"/>
    <s v="Waiter"/>
    <x v="1"/>
    <n v="4634"/>
    <n v="3853"/>
    <n v="781"/>
    <n v="3853"/>
    <s v="N/A"/>
  </r>
  <r>
    <s v="E1083"/>
    <x v="150"/>
    <s v="Waiter"/>
    <x v="0"/>
    <n v="2073"/>
    <n v="998"/>
    <n v="1075"/>
    <s v="N/A"/>
    <n v="998"/>
  </r>
  <r>
    <s v="E1084"/>
    <x v="236"/>
    <s v="Manager"/>
    <x v="0"/>
    <n v="2326"/>
    <n v="2591"/>
    <n v="-265"/>
    <s v="N/A"/>
    <n v="2591"/>
  </r>
  <r>
    <s v="E1085"/>
    <x v="306"/>
    <s v="Waiter"/>
    <x v="1"/>
    <n v="1592"/>
    <n v="1377"/>
    <n v="215"/>
    <s v="N/A"/>
    <n v="1377"/>
  </r>
  <r>
    <s v="E1086"/>
    <x v="38"/>
    <s v="Barista"/>
    <x v="1"/>
    <n v="3325"/>
    <n v="3624"/>
    <n v="-299"/>
    <n v="3624"/>
    <s v="N/A"/>
  </r>
  <r>
    <s v="E1087"/>
    <x v="328"/>
    <s v="Manager"/>
    <x v="0"/>
    <n v="2253"/>
    <n v="1321"/>
    <n v="932"/>
    <s v="N/A"/>
    <n v="1321"/>
  </r>
  <r>
    <s v="E1088"/>
    <x v="253"/>
    <s v="Waiter"/>
    <x v="1"/>
    <n v="4186"/>
    <n v="2969"/>
    <n v="1217"/>
    <s v="N/A"/>
    <n v="2969"/>
  </r>
  <r>
    <s v="E1089"/>
    <x v="140"/>
    <s v="Barista"/>
    <x v="3"/>
    <n v="3604"/>
    <n v="3328"/>
    <n v="276"/>
    <n v="3328"/>
    <s v="N/A"/>
  </r>
  <r>
    <s v="E1090"/>
    <x v="362"/>
    <s v="Barista"/>
    <x v="0"/>
    <n v="3586"/>
    <n v="5528"/>
    <n v="-1942"/>
    <n v="5528"/>
    <s v="N/A"/>
  </r>
  <r>
    <s v="E1091"/>
    <x v="320"/>
    <s v="Waiter"/>
    <x v="2"/>
    <n v="3191"/>
    <n v="4215"/>
    <n v="-1024"/>
    <n v="4215"/>
    <s v="N/A"/>
  </r>
  <r>
    <s v="E1092"/>
    <x v="328"/>
    <s v="Barista"/>
    <x v="1"/>
    <n v="4443"/>
    <n v="2629"/>
    <n v="1814"/>
    <s v="N/A"/>
    <n v="2629"/>
  </r>
  <r>
    <s v="E1093"/>
    <x v="110"/>
    <s v="Barista"/>
    <x v="0"/>
    <n v="1586"/>
    <n v="2732"/>
    <n v="-1146"/>
    <s v="N/A"/>
    <n v="2732"/>
  </r>
  <r>
    <s v="E1094"/>
    <x v="132"/>
    <s v="Waiter"/>
    <x v="1"/>
    <n v="3526"/>
    <n v="2179"/>
    <n v="1347"/>
    <s v="N/A"/>
    <n v="2179"/>
  </r>
  <r>
    <s v="E1095"/>
    <x v="253"/>
    <s v="Waiter"/>
    <x v="2"/>
    <n v="3497"/>
    <n v="1955"/>
    <n v="1542"/>
    <s v="N/A"/>
    <n v="1955"/>
  </r>
  <r>
    <s v="E1096"/>
    <x v="98"/>
    <s v="Barista"/>
    <x v="2"/>
    <n v="1072"/>
    <n v="3897"/>
    <n v="-2825"/>
    <n v="3897"/>
    <s v="N/A"/>
  </r>
  <r>
    <s v="E1097"/>
    <x v="47"/>
    <s v="Barista"/>
    <x v="0"/>
    <n v="4950"/>
    <n v="3659"/>
    <n v="1291"/>
    <n v="3659"/>
    <s v="N/A"/>
  </r>
  <r>
    <s v="E1098"/>
    <x v="231"/>
    <s v="Manager"/>
    <x v="3"/>
    <n v="3584"/>
    <n v="4075"/>
    <n v="-491"/>
    <n v="4075"/>
    <s v="N/A"/>
  </r>
  <r>
    <s v="E1099"/>
    <x v="123"/>
    <s v="Barista"/>
    <x v="1"/>
    <n v="4668"/>
    <n v="4329"/>
    <n v="339"/>
    <n v="4329"/>
    <s v="N/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25A0E0-873E-47ED-AC4C-3B50BF09B0E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64:B70" firstHeaderRow="1" firstDataRow="1" firstDataCol="1"/>
  <pivotFields count="5">
    <pivotField showAll="0"/>
    <pivotField showAll="0"/>
    <pivotField showAll="0">
      <items count="4">
        <item h="1" x="0"/>
        <item h="1" x="2"/>
        <item x="1"/>
        <item t="default"/>
      </items>
    </pivotField>
    <pivotField showAll="0">
      <items count="3">
        <item h="1" x="0"/>
        <item x="1"/>
        <item t="default"/>
      </items>
    </pivotField>
    <pivotField axis="axisRow" dataField="1" showAll="0">
      <items count="6">
        <item x="3"/>
        <item x="0"/>
        <item x="4"/>
        <item x="2"/>
        <item x="1"/>
        <item t="default"/>
      </items>
    </pivotField>
  </pivotFields>
  <rowFields count="1">
    <field x="4"/>
  </rowFields>
  <rowItems count="6">
    <i>
      <x/>
    </i>
    <i>
      <x v="1"/>
    </i>
    <i>
      <x v="2"/>
    </i>
    <i>
      <x v="3"/>
    </i>
    <i>
      <x v="4"/>
    </i>
    <i t="grand">
      <x/>
    </i>
  </rowItems>
  <colItems count="1">
    <i/>
  </colItems>
  <dataFields count="1">
    <dataField name="Count of Rating" fld="4" subtotal="count" baseField="4" baseItem="0"/>
  </dataFields>
  <chartFormats count="12">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4" count="1" selected="0">
            <x v="0"/>
          </reference>
        </references>
      </pivotArea>
    </chartFormat>
    <chartFormat chart="3" format="9">
      <pivotArea type="data" outline="0" fieldPosition="0">
        <references count="2">
          <reference field="4294967294" count="1" selected="0">
            <x v="0"/>
          </reference>
          <reference field="4" count="1" selected="0">
            <x v="1"/>
          </reference>
        </references>
      </pivotArea>
    </chartFormat>
    <chartFormat chart="3" format="10">
      <pivotArea type="data" outline="0" fieldPosition="0">
        <references count="2">
          <reference field="4294967294" count="1" selected="0">
            <x v="0"/>
          </reference>
          <reference field="4" count="1" selected="0">
            <x v="2"/>
          </reference>
        </references>
      </pivotArea>
    </chartFormat>
    <chartFormat chart="3" format="11">
      <pivotArea type="data" outline="0" fieldPosition="0">
        <references count="2">
          <reference field="4294967294" count="1" selected="0">
            <x v="0"/>
          </reference>
          <reference field="4" count="1" selected="0">
            <x v="3"/>
          </reference>
        </references>
      </pivotArea>
    </chartFormat>
    <chartFormat chart="3" format="12">
      <pivotArea type="data" outline="0" fieldPosition="0">
        <references count="2">
          <reference field="4294967294" count="1" selected="0">
            <x v="0"/>
          </reference>
          <reference field="4" count="1" selected="0">
            <x v="4"/>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 chart="0" format="5">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265114-E9E4-4BB3-BC56-6DC00BA43732}" name="PivotTable19" cacheId="4"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8" rowHeaderCaption="Employees">
  <location ref="A100:B111" firstHeaderRow="1" firstDataRow="1" firstDataCol="1"/>
  <pivotFields count="9">
    <pivotField showAll="0"/>
    <pivotField axis="axisRow" showAll="0" measureFilter="1">
      <items count="367">
        <item x="117"/>
        <item x="54"/>
        <item x="7"/>
        <item x="328"/>
        <item x="38"/>
        <item x="362"/>
        <item x="294"/>
        <item x="345"/>
        <item x="113"/>
        <item x="94"/>
        <item x="8"/>
        <item x="130"/>
        <item x="253"/>
        <item x="188"/>
        <item x="361"/>
        <item x="104"/>
        <item x="352"/>
        <item x="199"/>
        <item x="274"/>
        <item x="114"/>
        <item x="279"/>
        <item x="152"/>
        <item x="151"/>
        <item x="69"/>
        <item x="64"/>
        <item x="266"/>
        <item x="119"/>
        <item x="227"/>
        <item x="251"/>
        <item x="127"/>
        <item x="203"/>
        <item x="176"/>
        <item x="134"/>
        <item x="177"/>
        <item x="86"/>
        <item x="160"/>
        <item x="162"/>
        <item x="40"/>
        <item x="158"/>
        <item x="228"/>
        <item x="282"/>
        <item x="118"/>
        <item x="207"/>
        <item x="97"/>
        <item x="2"/>
        <item x="72"/>
        <item x="283"/>
        <item x="193"/>
        <item x="28"/>
        <item x="189"/>
        <item x="218"/>
        <item x="269"/>
        <item x="81"/>
        <item x="287"/>
        <item x="258"/>
        <item x="12"/>
        <item x="192"/>
        <item x="140"/>
        <item x="6"/>
        <item x="321"/>
        <item x="298"/>
        <item x="169"/>
        <item x="150"/>
        <item x="96"/>
        <item x="100"/>
        <item x="57"/>
        <item x="323"/>
        <item x="49"/>
        <item x="292"/>
        <item x="278"/>
        <item x="264"/>
        <item x="308"/>
        <item x="120"/>
        <item x="67"/>
        <item x="208"/>
        <item x="225"/>
        <item x="11"/>
        <item x="71"/>
        <item x="53"/>
        <item x="19"/>
        <item x="109"/>
        <item x="304"/>
        <item x="111"/>
        <item x="190"/>
        <item x="0"/>
        <item x="231"/>
        <item x="24"/>
        <item x="137"/>
        <item x="234"/>
        <item x="149"/>
        <item x="314"/>
        <item x="200"/>
        <item x="356"/>
        <item x="34"/>
        <item x="74"/>
        <item x="36"/>
        <item x="89"/>
        <item x="305"/>
        <item x="284"/>
        <item x="131"/>
        <item x="163"/>
        <item x="125"/>
        <item x="303"/>
        <item x="27"/>
        <item x="216"/>
        <item x="84"/>
        <item x="365"/>
        <item x="173"/>
        <item x="272"/>
        <item x="70"/>
        <item x="220"/>
        <item x="349"/>
        <item x="206"/>
        <item x="262"/>
        <item x="249"/>
        <item x="336"/>
        <item x="211"/>
        <item x="319"/>
        <item x="240"/>
        <item x="155"/>
        <item x="224"/>
        <item x="233"/>
        <item x="360"/>
        <item x="55"/>
        <item x="77"/>
        <item x="285"/>
        <item x="179"/>
        <item x="346"/>
        <item x="250"/>
        <item x="14"/>
        <item x="243"/>
        <item x="256"/>
        <item x="271"/>
        <item x="93"/>
        <item x="358"/>
        <item x="182"/>
        <item x="9"/>
        <item x="322"/>
        <item x="73"/>
        <item x="154"/>
        <item x="133"/>
        <item x="194"/>
        <item x="299"/>
        <item x="30"/>
        <item x="105"/>
        <item x="138"/>
        <item x="165"/>
        <item x="332"/>
        <item x="58"/>
        <item x="275"/>
        <item x="320"/>
        <item x="226"/>
        <item x="334"/>
        <item x="204"/>
        <item x="121"/>
        <item x="309"/>
        <item x="181"/>
        <item x="242"/>
        <item x="60"/>
        <item x="338"/>
        <item x="239"/>
        <item x="62"/>
        <item x="106"/>
        <item x="246"/>
        <item x="80"/>
        <item x="187"/>
        <item x="4"/>
        <item x="257"/>
        <item x="300"/>
        <item x="159"/>
        <item x="141"/>
        <item x="75"/>
        <item x="65"/>
        <item x="102"/>
        <item x="39"/>
        <item x="48"/>
        <item x="280"/>
        <item x="132"/>
        <item x="13"/>
        <item x="16"/>
        <item x="56"/>
        <item x="68"/>
        <item x="263"/>
        <item x="79"/>
        <item x="186"/>
        <item x="32"/>
        <item x="252"/>
        <item x="241"/>
        <item x="286"/>
        <item x="331"/>
        <item x="196"/>
        <item x="170"/>
        <item x="245"/>
        <item x="98"/>
        <item x="354"/>
        <item x="341"/>
        <item x="10"/>
        <item x="26"/>
        <item x="35"/>
        <item x="124"/>
        <item x="276"/>
        <item x="201"/>
        <item x="297"/>
        <item x="340"/>
        <item x="273"/>
        <item x="213"/>
        <item x="17"/>
        <item x="219"/>
        <item x="122"/>
        <item x="21"/>
        <item x="153"/>
        <item x="76"/>
        <item x="22"/>
        <item x="126"/>
        <item x="205"/>
        <item x="293"/>
        <item x="329"/>
        <item x="290"/>
        <item x="215"/>
        <item x="156"/>
        <item x="78"/>
        <item x="212"/>
        <item x="166"/>
        <item x="310"/>
        <item x="147"/>
        <item x="52"/>
        <item x="90"/>
        <item x="129"/>
        <item x="198"/>
        <item x="46"/>
        <item x="83"/>
        <item x="230"/>
        <item x="29"/>
        <item x="59"/>
        <item x="267"/>
        <item x="268"/>
        <item x="45"/>
        <item x="143"/>
        <item x="359"/>
        <item x="136"/>
        <item x="247"/>
        <item x="82"/>
        <item x="44"/>
        <item x="103"/>
        <item x="116"/>
        <item x="217"/>
        <item x="214"/>
        <item x="296"/>
        <item x="95"/>
        <item x="144"/>
        <item x="175"/>
        <item x="161"/>
        <item x="291"/>
        <item x="260"/>
        <item x="146"/>
        <item x="171"/>
        <item x="317"/>
        <item x="255"/>
        <item x="85"/>
        <item x="313"/>
        <item x="259"/>
        <item x="92"/>
        <item x="139"/>
        <item x="63"/>
        <item x="47"/>
        <item x="66"/>
        <item x="277"/>
        <item x="5"/>
        <item x="209"/>
        <item x="344"/>
        <item x="43"/>
        <item x="335"/>
        <item x="270"/>
        <item x="265"/>
        <item x="110"/>
        <item x="237"/>
        <item x="183"/>
        <item x="87"/>
        <item x="221"/>
        <item x="197"/>
        <item x="363"/>
        <item x="315"/>
        <item x="248"/>
        <item x="41"/>
        <item x="123"/>
        <item x="101"/>
        <item x="348"/>
        <item x="42"/>
        <item x="184"/>
        <item x="307"/>
        <item x="164"/>
        <item x="107"/>
        <item x="157"/>
        <item x="174"/>
        <item x="316"/>
        <item x="357"/>
        <item x="353"/>
        <item x="185"/>
        <item x="172"/>
        <item x="91"/>
        <item x="302"/>
        <item x="33"/>
        <item x="51"/>
        <item x="364"/>
        <item x="350"/>
        <item x="135"/>
        <item x="325"/>
        <item x="128"/>
        <item x="88"/>
        <item x="112"/>
        <item x="343"/>
        <item x="142"/>
        <item x="244"/>
        <item x="351"/>
        <item x="261"/>
        <item x="324"/>
        <item x="301"/>
        <item x="311"/>
        <item x="232"/>
        <item x="306"/>
        <item x="145"/>
        <item x="222"/>
        <item x="229"/>
        <item x="115"/>
        <item x="236"/>
        <item x="223"/>
        <item x="168"/>
        <item x="235"/>
        <item x="37"/>
        <item x="31"/>
        <item x="289"/>
        <item x="108"/>
        <item x="330"/>
        <item x="167"/>
        <item x="281"/>
        <item x="238"/>
        <item x="25"/>
        <item x="191"/>
        <item x="337"/>
        <item x="295"/>
        <item x="180"/>
        <item x="339"/>
        <item x="20"/>
        <item x="15"/>
        <item x="202"/>
        <item x="355"/>
        <item x="99"/>
        <item x="254"/>
        <item x="327"/>
        <item x="318"/>
        <item x="61"/>
        <item x="288"/>
        <item x="18"/>
        <item x="50"/>
        <item x="148"/>
        <item x="326"/>
        <item x="178"/>
        <item x="1"/>
        <item x="347"/>
        <item x="312"/>
        <item x="195"/>
        <item x="333"/>
        <item x="3"/>
        <item x="342"/>
        <item x="23"/>
        <item x="210"/>
        <item t="default"/>
      </items>
    </pivotField>
    <pivotField showAll="0"/>
    <pivotField showAll="0">
      <items count="5">
        <item x="1"/>
        <item x="3"/>
        <item x="2"/>
        <item x="0"/>
        <item t="default"/>
      </items>
    </pivotField>
    <pivotField numFmtId="164" showAll="0"/>
    <pivotField numFmtId="164" showAll="0"/>
    <pivotField dataField="1" numFmtId="164" showAll="0"/>
    <pivotField showAll="0"/>
    <pivotField showAll="0"/>
  </pivotFields>
  <rowFields count="1">
    <field x="1"/>
  </rowFields>
  <rowItems count="11">
    <i>
      <x v="31"/>
    </i>
    <i>
      <x v="37"/>
    </i>
    <i>
      <x v="45"/>
    </i>
    <i>
      <x v="138"/>
    </i>
    <i>
      <x v="187"/>
    </i>
    <i>
      <x v="240"/>
    </i>
    <i>
      <x v="261"/>
    </i>
    <i>
      <x v="307"/>
    </i>
    <i>
      <x v="352"/>
    </i>
    <i>
      <x v="361"/>
    </i>
    <i t="grand">
      <x/>
    </i>
  </rowItems>
  <colItems count="1">
    <i/>
  </colItems>
  <dataFields count="1">
    <dataField name="Sum of Performance" fld="6" baseField="0" baseItem="0" numFmtId="164"/>
  </dataFields>
  <pivotTableStyleInfo name="PivotStyleLight16" showRowHeaders="1" showColHeaders="1" showRowStripes="0" showColStripes="0" showLastColumn="1"/>
  <filters count="1">
    <filter fld="1" type="count" evalOrder="-1" id="5"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71CBF31-7563-452B-BE52-A4EF9E9E5FA7}" name="PivotTable2" cacheId="1"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1" rowHeaderCaption="Age Group">
  <location ref="A18:B24" firstHeaderRow="1" firstDataRow="1" firstDataCol="1"/>
  <pivotFields count="14">
    <pivotField showAll="0"/>
    <pivotField showAll="0"/>
    <pivotField showAll="0"/>
    <pivotField showAll="0"/>
    <pivotField numFmtId="44" showAll="0"/>
    <pivotField showAll="0"/>
    <pivotField numFmtId="14" showAll="0">
      <items count="15">
        <item x="0"/>
        <item x="1"/>
        <item x="2"/>
        <item x="3"/>
        <item x="4"/>
        <item x="5"/>
        <item x="6"/>
        <item x="7"/>
        <item x="8"/>
        <item x="9"/>
        <item x="10"/>
        <item x="11"/>
        <item x="12"/>
        <item x="13"/>
        <item t="default"/>
      </items>
    </pivotField>
    <pivotField dataField="1" numFmtId="44" showAll="0"/>
    <pivotField showAll="0"/>
    <pivotField axis="axisRow" showAll="0">
      <items count="6">
        <item x="1"/>
        <item x="0"/>
        <item x="4"/>
        <item x="3"/>
        <item x="2"/>
        <item t="default"/>
      </items>
    </pivotField>
    <pivotField showAll="0"/>
    <pivotField showAll="0">
      <items count="7">
        <item x="2"/>
        <item x="3"/>
        <item x="0"/>
        <item x="1"/>
        <item x="4"/>
        <item x="5"/>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9"/>
  </rowFields>
  <rowItems count="6">
    <i>
      <x/>
    </i>
    <i>
      <x v="1"/>
    </i>
    <i>
      <x v="2"/>
    </i>
    <i>
      <x v="3"/>
    </i>
    <i>
      <x v="4"/>
    </i>
    <i t="grand">
      <x/>
    </i>
  </rowItems>
  <colItems count="1">
    <i/>
  </colItems>
  <dataFields count="1">
    <dataField name="Sum of Total_Sale" fld="7"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CE7814-5187-4EB3-86A5-E75A87EA3C32}" name="PivotTable3" cacheId="1"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rowHeaderCaption="Gender">
  <location ref="A26:B29" firstHeaderRow="1" firstDataRow="1" firstDataCol="1"/>
  <pivotFields count="14">
    <pivotField showAll="0"/>
    <pivotField showAll="0"/>
    <pivotField showAll="0"/>
    <pivotField showAll="0"/>
    <pivotField numFmtId="44" showAll="0"/>
    <pivotField showAll="0"/>
    <pivotField numFmtId="14" showAll="0">
      <items count="15">
        <item x="0"/>
        <item x="1"/>
        <item x="2"/>
        <item x="3"/>
        <item x="4"/>
        <item x="5"/>
        <item x="6"/>
        <item x="7"/>
        <item x="8"/>
        <item x="9"/>
        <item x="10"/>
        <item x="11"/>
        <item x="12"/>
        <item x="13"/>
        <item t="default"/>
      </items>
    </pivotField>
    <pivotField dataField="1" numFmtId="44" showAll="0"/>
    <pivotField showAll="0"/>
    <pivotField showAll="0">
      <items count="6">
        <item x="1"/>
        <item x="0"/>
        <item x="4"/>
        <item x="3"/>
        <item x="2"/>
        <item t="default"/>
      </items>
    </pivotField>
    <pivotField axis="axisRow" showAll="0">
      <items count="3">
        <item x="1"/>
        <item x="0"/>
        <item t="default"/>
      </items>
    </pivotField>
    <pivotField showAll="0">
      <items count="7">
        <item x="2"/>
        <item x="3"/>
        <item x="0"/>
        <item x="1"/>
        <item x="4"/>
        <item x="5"/>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0"/>
  </rowFields>
  <rowItems count="3">
    <i>
      <x/>
    </i>
    <i>
      <x v="1"/>
    </i>
    <i t="grand">
      <x/>
    </i>
  </rowItems>
  <colItems count="1">
    <i/>
  </colItems>
  <dataFields count="1">
    <dataField name="Sum of Total_Sale" fld="7"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A03C8F6-0CA2-431C-987B-5F6714E3E0EB}" name="PivotTable1" cacheId="1"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rowHeaderCaption="Product">
  <location ref="A2:B9" firstHeaderRow="1" firstDataRow="1" firstDataCol="1"/>
  <pivotFields count="14">
    <pivotField showAll="0"/>
    <pivotField showAll="0"/>
    <pivotField axis="axisRow" showAll="0">
      <items count="7">
        <item x="2"/>
        <item x="3"/>
        <item x="0"/>
        <item x="1"/>
        <item x="4"/>
        <item x="5"/>
        <item t="default"/>
      </items>
    </pivotField>
    <pivotField showAll="0"/>
    <pivotField numFmtId="44" showAll="0"/>
    <pivotField showAll="0"/>
    <pivotField numFmtId="14" showAll="0">
      <items count="15">
        <item x="0"/>
        <item x="1"/>
        <item x="2"/>
        <item x="3"/>
        <item x="4"/>
        <item x="5"/>
        <item x="6"/>
        <item x="7"/>
        <item x="8"/>
        <item x="9"/>
        <item x="10"/>
        <item x="11"/>
        <item x="12"/>
        <item x="13"/>
        <item t="default"/>
      </items>
    </pivotField>
    <pivotField dataField="1" numFmtId="44" showAll="0"/>
    <pivotField showAll="0"/>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2"/>
  </rowFields>
  <rowItems count="7">
    <i>
      <x/>
    </i>
    <i>
      <x v="1"/>
    </i>
    <i>
      <x v="2"/>
    </i>
    <i>
      <x v="3"/>
    </i>
    <i>
      <x v="4"/>
    </i>
    <i>
      <x v="5"/>
    </i>
    <i t="grand">
      <x/>
    </i>
  </rowItems>
  <colItems count="1">
    <i/>
  </colItems>
  <dataFields count="1">
    <dataField name="Sum of Total_Sale" fld="7"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54020A5-568C-41AE-88AC-A7489E43E9F4}" name="PivotTable4" cacheId="4"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50:C61" firstHeaderRow="0" firstDataRow="1" firstDataCol="1"/>
  <pivotFields count="9">
    <pivotField showAll="0"/>
    <pivotField axis="axisRow" showAll="0" measureFilter="1">
      <items count="367">
        <item x="117"/>
        <item x="54"/>
        <item x="7"/>
        <item x="328"/>
        <item x="38"/>
        <item x="362"/>
        <item x="294"/>
        <item x="345"/>
        <item x="113"/>
        <item x="94"/>
        <item x="8"/>
        <item x="130"/>
        <item x="253"/>
        <item x="188"/>
        <item x="361"/>
        <item x="104"/>
        <item x="352"/>
        <item x="199"/>
        <item x="274"/>
        <item x="114"/>
        <item x="279"/>
        <item x="152"/>
        <item x="151"/>
        <item x="69"/>
        <item x="64"/>
        <item x="266"/>
        <item x="119"/>
        <item x="227"/>
        <item x="251"/>
        <item x="127"/>
        <item x="203"/>
        <item x="176"/>
        <item x="134"/>
        <item x="177"/>
        <item x="86"/>
        <item x="160"/>
        <item x="162"/>
        <item x="40"/>
        <item x="158"/>
        <item x="228"/>
        <item x="282"/>
        <item x="118"/>
        <item x="207"/>
        <item x="97"/>
        <item x="2"/>
        <item x="72"/>
        <item x="283"/>
        <item x="193"/>
        <item x="28"/>
        <item x="189"/>
        <item x="218"/>
        <item x="269"/>
        <item x="81"/>
        <item x="287"/>
        <item x="258"/>
        <item x="12"/>
        <item x="192"/>
        <item x="140"/>
        <item x="6"/>
        <item x="321"/>
        <item x="298"/>
        <item x="169"/>
        <item x="150"/>
        <item x="96"/>
        <item x="100"/>
        <item x="57"/>
        <item x="323"/>
        <item x="49"/>
        <item x="292"/>
        <item x="278"/>
        <item x="264"/>
        <item x="308"/>
        <item x="120"/>
        <item x="67"/>
        <item x="208"/>
        <item x="225"/>
        <item x="11"/>
        <item x="71"/>
        <item x="53"/>
        <item x="19"/>
        <item x="109"/>
        <item x="304"/>
        <item x="111"/>
        <item x="190"/>
        <item x="0"/>
        <item x="231"/>
        <item x="24"/>
        <item x="137"/>
        <item x="234"/>
        <item x="149"/>
        <item x="314"/>
        <item x="200"/>
        <item x="356"/>
        <item x="34"/>
        <item x="74"/>
        <item x="36"/>
        <item x="89"/>
        <item x="305"/>
        <item x="284"/>
        <item x="131"/>
        <item x="163"/>
        <item x="125"/>
        <item x="303"/>
        <item x="27"/>
        <item x="216"/>
        <item x="84"/>
        <item x="365"/>
        <item x="173"/>
        <item x="272"/>
        <item x="70"/>
        <item x="220"/>
        <item x="349"/>
        <item x="206"/>
        <item x="262"/>
        <item x="249"/>
        <item x="336"/>
        <item x="211"/>
        <item x="319"/>
        <item x="240"/>
        <item x="155"/>
        <item x="224"/>
        <item x="233"/>
        <item x="360"/>
        <item x="55"/>
        <item x="77"/>
        <item x="285"/>
        <item x="179"/>
        <item x="346"/>
        <item x="250"/>
        <item x="14"/>
        <item x="243"/>
        <item x="256"/>
        <item x="271"/>
        <item x="93"/>
        <item x="358"/>
        <item x="182"/>
        <item x="9"/>
        <item x="322"/>
        <item x="73"/>
        <item x="154"/>
        <item x="133"/>
        <item x="194"/>
        <item x="299"/>
        <item x="30"/>
        <item x="105"/>
        <item x="138"/>
        <item x="165"/>
        <item x="332"/>
        <item x="58"/>
        <item x="275"/>
        <item x="320"/>
        <item x="226"/>
        <item x="334"/>
        <item x="204"/>
        <item x="121"/>
        <item x="309"/>
        <item x="181"/>
        <item x="242"/>
        <item x="60"/>
        <item x="338"/>
        <item x="239"/>
        <item x="62"/>
        <item x="106"/>
        <item x="246"/>
        <item x="80"/>
        <item x="187"/>
        <item x="4"/>
        <item x="257"/>
        <item x="300"/>
        <item x="159"/>
        <item x="141"/>
        <item x="75"/>
        <item x="65"/>
        <item x="102"/>
        <item x="39"/>
        <item x="48"/>
        <item x="280"/>
        <item x="132"/>
        <item x="13"/>
        <item x="16"/>
        <item x="56"/>
        <item x="68"/>
        <item x="263"/>
        <item x="79"/>
        <item x="186"/>
        <item x="32"/>
        <item x="252"/>
        <item x="241"/>
        <item x="286"/>
        <item x="331"/>
        <item x="196"/>
        <item x="170"/>
        <item x="245"/>
        <item x="98"/>
        <item x="354"/>
        <item x="341"/>
        <item x="10"/>
        <item x="26"/>
        <item x="35"/>
        <item x="124"/>
        <item x="276"/>
        <item x="201"/>
        <item x="297"/>
        <item x="340"/>
        <item x="273"/>
        <item x="213"/>
        <item x="17"/>
        <item x="219"/>
        <item x="122"/>
        <item x="21"/>
        <item x="153"/>
        <item x="76"/>
        <item x="22"/>
        <item x="126"/>
        <item x="205"/>
        <item x="293"/>
        <item x="329"/>
        <item x="290"/>
        <item x="215"/>
        <item x="156"/>
        <item x="78"/>
        <item x="212"/>
        <item x="166"/>
        <item x="310"/>
        <item x="147"/>
        <item x="52"/>
        <item x="90"/>
        <item x="129"/>
        <item x="198"/>
        <item x="46"/>
        <item x="83"/>
        <item x="230"/>
        <item x="29"/>
        <item x="59"/>
        <item x="267"/>
        <item x="268"/>
        <item x="45"/>
        <item x="143"/>
        <item x="359"/>
        <item x="136"/>
        <item x="247"/>
        <item x="82"/>
        <item x="44"/>
        <item x="103"/>
        <item x="116"/>
        <item x="217"/>
        <item x="214"/>
        <item x="296"/>
        <item x="95"/>
        <item x="144"/>
        <item x="175"/>
        <item x="161"/>
        <item x="291"/>
        <item x="260"/>
        <item x="146"/>
        <item x="171"/>
        <item x="317"/>
        <item x="255"/>
        <item x="85"/>
        <item x="313"/>
        <item x="259"/>
        <item x="92"/>
        <item x="139"/>
        <item x="63"/>
        <item x="47"/>
        <item x="66"/>
        <item x="277"/>
        <item x="5"/>
        <item x="209"/>
        <item x="344"/>
        <item x="43"/>
        <item x="335"/>
        <item x="270"/>
        <item x="265"/>
        <item x="110"/>
        <item x="237"/>
        <item x="183"/>
        <item x="87"/>
        <item x="221"/>
        <item x="197"/>
        <item x="363"/>
        <item x="315"/>
        <item x="248"/>
        <item x="41"/>
        <item x="123"/>
        <item x="101"/>
        <item x="348"/>
        <item x="42"/>
        <item x="184"/>
        <item x="307"/>
        <item x="164"/>
        <item x="107"/>
        <item x="157"/>
        <item x="174"/>
        <item x="316"/>
        <item x="357"/>
        <item x="353"/>
        <item x="185"/>
        <item x="172"/>
        <item x="91"/>
        <item x="302"/>
        <item x="33"/>
        <item x="51"/>
        <item x="364"/>
        <item x="350"/>
        <item x="135"/>
        <item x="325"/>
        <item x="128"/>
        <item x="88"/>
        <item x="112"/>
        <item x="343"/>
        <item x="142"/>
        <item x="244"/>
        <item x="351"/>
        <item x="261"/>
        <item x="324"/>
        <item x="301"/>
        <item x="311"/>
        <item x="232"/>
        <item x="306"/>
        <item x="145"/>
        <item x="222"/>
        <item x="229"/>
        <item x="115"/>
        <item x="236"/>
        <item x="223"/>
        <item x="168"/>
        <item x="235"/>
        <item x="37"/>
        <item x="31"/>
        <item x="289"/>
        <item x="108"/>
        <item x="330"/>
        <item x="167"/>
        <item x="281"/>
        <item x="238"/>
        <item x="25"/>
        <item x="191"/>
        <item x="337"/>
        <item x="295"/>
        <item x="180"/>
        <item x="339"/>
        <item x="20"/>
        <item x="15"/>
        <item x="202"/>
        <item x="355"/>
        <item x="99"/>
        <item x="254"/>
        <item x="327"/>
        <item x="318"/>
        <item x="61"/>
        <item x="288"/>
        <item x="18"/>
        <item x="50"/>
        <item x="148"/>
        <item x="326"/>
        <item x="178"/>
        <item x="1"/>
        <item x="347"/>
        <item x="312"/>
        <item x="195"/>
        <item x="333"/>
        <item x="3"/>
        <item x="342"/>
        <item x="23"/>
        <item x="210"/>
        <item t="default"/>
      </items>
    </pivotField>
    <pivotField showAll="0"/>
    <pivotField showAll="0"/>
    <pivotField dataField="1" numFmtId="164" showAll="0"/>
    <pivotField dataField="1" numFmtId="164" showAll="0"/>
    <pivotField numFmtId="164" showAll="0"/>
    <pivotField showAll="0"/>
    <pivotField showAll="0"/>
  </pivotFields>
  <rowFields count="1">
    <field x="1"/>
  </rowFields>
  <rowItems count="11">
    <i>
      <x v="65"/>
    </i>
    <i>
      <x v="67"/>
    </i>
    <i>
      <x v="192"/>
    </i>
    <i>
      <x v="218"/>
    </i>
    <i>
      <x v="225"/>
    </i>
    <i>
      <x v="245"/>
    </i>
    <i>
      <x v="295"/>
    </i>
    <i>
      <x v="318"/>
    </i>
    <i>
      <x v="358"/>
    </i>
    <i>
      <x v="359"/>
    </i>
    <i t="grand">
      <x/>
    </i>
  </rowItems>
  <colFields count="1">
    <field x="-2"/>
  </colFields>
  <colItems count="2">
    <i>
      <x/>
    </i>
    <i i="1">
      <x v="1"/>
    </i>
  </colItems>
  <dataFields count="2">
    <dataField name="Average of Sales_Target" fld="4" subtotal="average" baseField="1" baseItem="74" numFmtId="164"/>
    <dataField name="Sum of Sales_Achieved" fld="5" baseField="1" baseItem="12" numFmtId="164"/>
  </dataFields>
  <pivotTableStyleInfo name="PivotStyleLight16" showRowHeaders="1" showColHeaders="1" showRowStripes="0" showColStripes="0" showLastColumn="1"/>
  <filters count="1">
    <filter fld="1"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30F0D1E-03F5-4DE9-A993-65F0036862BB}" name="PivotTable20" cacheId="1"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O2:Q19" firstHeaderRow="1" firstDataRow="1" firstDataCol="0"/>
  <pivotFields count="14">
    <pivotField showAll="0"/>
    <pivotField showAll="0"/>
    <pivotField showAll="0"/>
    <pivotField showAll="0"/>
    <pivotField numFmtId="44" showAll="0"/>
    <pivotField showAll="0"/>
    <pivotField numFmtId="14" showAll="0">
      <items count="15">
        <item x="0"/>
        <item x="1"/>
        <item x="2"/>
        <item x="3"/>
        <item x="4"/>
        <item x="5"/>
        <item x="6"/>
        <item x="7"/>
        <item x="8"/>
        <item x="9"/>
        <item x="10"/>
        <item x="11"/>
        <item x="12"/>
        <item x="13"/>
        <item t="default"/>
      </items>
    </pivotField>
    <pivotField numFmtId="44" showAll="0"/>
    <pivotField showAll="0"/>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BF7511D-B257-423A-87BE-78B9F194400C}" name="PivotTable18" cacheId="4"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12" rowHeaderCaption="Employees">
  <location ref="A90:B97" firstHeaderRow="1" firstDataRow="1" firstDataCol="1"/>
  <pivotFields count="9">
    <pivotField showAll="0"/>
    <pivotField axis="axisRow" showAll="0" measureFilter="1">
      <items count="367">
        <item x="117"/>
        <item x="54"/>
        <item x="7"/>
        <item x="328"/>
        <item x="38"/>
        <item x="362"/>
        <item x="294"/>
        <item x="345"/>
        <item x="113"/>
        <item x="94"/>
        <item x="8"/>
        <item x="130"/>
        <item x="253"/>
        <item x="188"/>
        <item x="361"/>
        <item x="104"/>
        <item x="352"/>
        <item x="199"/>
        <item x="274"/>
        <item x="114"/>
        <item x="279"/>
        <item x="152"/>
        <item x="151"/>
        <item x="69"/>
        <item x="64"/>
        <item x="266"/>
        <item x="119"/>
        <item x="227"/>
        <item x="251"/>
        <item x="127"/>
        <item x="203"/>
        <item x="176"/>
        <item x="134"/>
        <item x="177"/>
        <item x="86"/>
        <item x="160"/>
        <item x="162"/>
        <item x="40"/>
        <item x="158"/>
        <item x="228"/>
        <item x="282"/>
        <item x="118"/>
        <item x="207"/>
        <item x="97"/>
        <item x="2"/>
        <item x="72"/>
        <item x="283"/>
        <item x="193"/>
        <item x="28"/>
        <item x="189"/>
        <item x="218"/>
        <item x="269"/>
        <item x="81"/>
        <item x="287"/>
        <item x="258"/>
        <item x="12"/>
        <item x="192"/>
        <item x="140"/>
        <item x="6"/>
        <item x="321"/>
        <item x="298"/>
        <item x="169"/>
        <item x="150"/>
        <item x="96"/>
        <item x="100"/>
        <item x="57"/>
        <item x="323"/>
        <item x="49"/>
        <item x="292"/>
        <item x="278"/>
        <item x="264"/>
        <item x="308"/>
        <item x="120"/>
        <item x="67"/>
        <item x="208"/>
        <item x="225"/>
        <item x="11"/>
        <item x="71"/>
        <item x="53"/>
        <item x="19"/>
        <item x="109"/>
        <item x="304"/>
        <item x="111"/>
        <item x="190"/>
        <item x="0"/>
        <item x="231"/>
        <item x="24"/>
        <item x="137"/>
        <item x="234"/>
        <item x="149"/>
        <item x="314"/>
        <item x="200"/>
        <item x="356"/>
        <item x="34"/>
        <item x="74"/>
        <item x="36"/>
        <item x="89"/>
        <item x="305"/>
        <item x="284"/>
        <item x="131"/>
        <item x="163"/>
        <item x="125"/>
        <item x="303"/>
        <item x="27"/>
        <item x="216"/>
        <item x="84"/>
        <item x="365"/>
        <item x="173"/>
        <item x="272"/>
        <item x="70"/>
        <item x="220"/>
        <item x="349"/>
        <item x="206"/>
        <item x="262"/>
        <item x="249"/>
        <item x="336"/>
        <item x="211"/>
        <item x="319"/>
        <item x="240"/>
        <item x="155"/>
        <item x="224"/>
        <item x="233"/>
        <item x="360"/>
        <item x="55"/>
        <item x="77"/>
        <item x="285"/>
        <item x="179"/>
        <item x="346"/>
        <item x="250"/>
        <item x="14"/>
        <item x="243"/>
        <item x="256"/>
        <item x="271"/>
        <item x="93"/>
        <item x="358"/>
        <item x="182"/>
        <item x="9"/>
        <item x="322"/>
        <item x="73"/>
        <item x="154"/>
        <item x="133"/>
        <item x="194"/>
        <item x="299"/>
        <item x="30"/>
        <item x="105"/>
        <item x="138"/>
        <item x="165"/>
        <item x="332"/>
        <item x="58"/>
        <item x="275"/>
        <item x="320"/>
        <item x="226"/>
        <item x="334"/>
        <item x="204"/>
        <item x="121"/>
        <item x="309"/>
        <item x="181"/>
        <item x="242"/>
        <item x="60"/>
        <item x="338"/>
        <item x="239"/>
        <item x="62"/>
        <item x="106"/>
        <item x="246"/>
        <item x="80"/>
        <item x="187"/>
        <item x="4"/>
        <item x="257"/>
        <item x="300"/>
        <item x="159"/>
        <item x="141"/>
        <item x="75"/>
        <item x="65"/>
        <item x="102"/>
        <item x="39"/>
        <item x="48"/>
        <item x="280"/>
        <item x="132"/>
        <item x="13"/>
        <item x="16"/>
        <item x="56"/>
        <item x="68"/>
        <item x="263"/>
        <item x="79"/>
        <item x="186"/>
        <item x="32"/>
        <item x="252"/>
        <item x="241"/>
        <item x="286"/>
        <item x="331"/>
        <item x="196"/>
        <item x="170"/>
        <item x="245"/>
        <item x="98"/>
        <item x="354"/>
        <item x="341"/>
        <item x="10"/>
        <item x="26"/>
        <item x="35"/>
        <item x="124"/>
        <item x="276"/>
        <item x="201"/>
        <item x="297"/>
        <item x="340"/>
        <item x="273"/>
        <item x="213"/>
        <item x="17"/>
        <item x="219"/>
        <item x="122"/>
        <item x="21"/>
        <item x="153"/>
        <item x="76"/>
        <item x="22"/>
        <item x="126"/>
        <item x="205"/>
        <item x="293"/>
        <item x="329"/>
        <item x="290"/>
        <item x="215"/>
        <item x="156"/>
        <item x="78"/>
        <item x="212"/>
        <item x="166"/>
        <item x="310"/>
        <item x="147"/>
        <item x="52"/>
        <item x="90"/>
        <item x="129"/>
        <item x="198"/>
        <item x="46"/>
        <item x="83"/>
        <item x="230"/>
        <item x="29"/>
        <item x="59"/>
        <item x="267"/>
        <item x="268"/>
        <item x="45"/>
        <item x="143"/>
        <item x="359"/>
        <item x="136"/>
        <item x="247"/>
        <item x="82"/>
        <item x="44"/>
        <item x="103"/>
        <item x="116"/>
        <item x="217"/>
        <item x="214"/>
        <item x="296"/>
        <item x="95"/>
        <item x="144"/>
        <item x="175"/>
        <item x="161"/>
        <item x="291"/>
        <item x="260"/>
        <item x="146"/>
        <item x="171"/>
        <item x="317"/>
        <item x="255"/>
        <item x="85"/>
        <item x="313"/>
        <item x="259"/>
        <item x="92"/>
        <item x="139"/>
        <item x="63"/>
        <item x="47"/>
        <item x="66"/>
        <item x="277"/>
        <item x="5"/>
        <item x="209"/>
        <item x="344"/>
        <item x="43"/>
        <item x="335"/>
        <item x="270"/>
        <item x="265"/>
        <item x="110"/>
        <item x="237"/>
        <item x="183"/>
        <item x="87"/>
        <item x="221"/>
        <item x="197"/>
        <item x="363"/>
        <item x="315"/>
        <item x="248"/>
        <item x="41"/>
        <item x="123"/>
        <item x="101"/>
        <item x="348"/>
        <item x="42"/>
        <item x="184"/>
        <item x="307"/>
        <item x="164"/>
        <item x="107"/>
        <item x="157"/>
        <item x="174"/>
        <item x="316"/>
        <item x="357"/>
        <item x="353"/>
        <item x="185"/>
        <item x="172"/>
        <item x="91"/>
        <item x="302"/>
        <item x="33"/>
        <item x="51"/>
        <item x="364"/>
        <item x="350"/>
        <item x="135"/>
        <item x="325"/>
        <item x="128"/>
        <item x="88"/>
        <item x="112"/>
        <item x="343"/>
        <item x="142"/>
        <item x="244"/>
        <item x="351"/>
        <item x="261"/>
        <item x="324"/>
        <item x="301"/>
        <item x="311"/>
        <item x="232"/>
        <item x="306"/>
        <item x="145"/>
        <item x="222"/>
        <item x="229"/>
        <item x="115"/>
        <item x="236"/>
        <item x="223"/>
        <item x="168"/>
        <item x="235"/>
        <item x="37"/>
        <item x="31"/>
        <item x="289"/>
        <item x="108"/>
        <item x="330"/>
        <item x="167"/>
        <item x="281"/>
        <item x="238"/>
        <item x="25"/>
        <item x="191"/>
        <item x="337"/>
        <item x="295"/>
        <item x="180"/>
        <item x="339"/>
        <item x="20"/>
        <item x="15"/>
        <item x="202"/>
        <item x="355"/>
        <item x="99"/>
        <item x="254"/>
        <item x="327"/>
        <item x="318"/>
        <item x="61"/>
        <item x="288"/>
        <item x="18"/>
        <item x="50"/>
        <item x="148"/>
        <item x="326"/>
        <item x="178"/>
        <item x="1"/>
        <item x="347"/>
        <item x="312"/>
        <item x="195"/>
        <item x="333"/>
        <item x="3"/>
        <item x="342"/>
        <item x="23"/>
        <item x="210"/>
        <item t="default"/>
      </items>
    </pivotField>
    <pivotField showAll="0"/>
    <pivotField showAll="0">
      <items count="5">
        <item x="1"/>
        <item x="3"/>
        <item x="2"/>
        <item x="0"/>
        <item t="default"/>
      </items>
    </pivotField>
    <pivotField numFmtId="164" showAll="0"/>
    <pivotField numFmtId="164" showAll="0"/>
    <pivotField dataField="1" numFmtId="164" showAll="0"/>
    <pivotField showAll="0"/>
    <pivotField showAll="0"/>
  </pivotFields>
  <rowFields count="1">
    <field x="1"/>
  </rowFields>
  <rowItems count="7">
    <i>
      <x v="12"/>
    </i>
    <i>
      <x v="22"/>
    </i>
    <i>
      <x v="62"/>
    </i>
    <i>
      <x v="81"/>
    </i>
    <i>
      <x v="267"/>
    </i>
    <i>
      <x v="287"/>
    </i>
    <i t="grand">
      <x/>
    </i>
  </rowItems>
  <colItems count="1">
    <i/>
  </colItems>
  <dataFields count="1">
    <dataField name="Sum of Performance" fld="6" baseField="0" baseItem="0" numFmtId="164"/>
  </dataFields>
  <formats count="1">
    <format dxfId="1">
      <pivotArea collapsedLevelsAreSubtotals="1" fieldPosition="0">
        <references count="1">
          <reference field="1" count="6">
            <x v="12"/>
            <x v="22"/>
            <x v="62"/>
            <x v="81"/>
            <x v="267"/>
            <x v="287"/>
          </reference>
        </references>
      </pivotArea>
    </format>
  </formats>
  <pivotTableStyleInfo name="PivotStyleLight16" showRowHeaders="1" showColHeaders="1" showRowStripes="0" showColStripes="0" showLastColumn="1"/>
  <filters count="1">
    <filter fld="1" type="valueGreaterThanOrEqual" evalOrder="-1" id="3" iMeasureFld="0">
      <autoFilter ref="A1">
        <filterColumn colId="0">
          <customFilters>
            <customFilter operator="greaterThanOrEqual" val="4837"/>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9F19E4A-AC49-476C-8CEC-67DB86E0BF7B}" name="PivotTable2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3:F24" firstHeaderRow="1" firstDataRow="1" firstDataCol="1"/>
  <pivotFields count="4">
    <pivotField axis="axisRow" showAll="0">
      <items count="11">
        <item x="1"/>
        <item x="4"/>
        <item x="9"/>
        <item x="8"/>
        <item x="6"/>
        <item x="0"/>
        <item x="7"/>
        <item x="5"/>
        <item x="2"/>
        <item x="3"/>
        <item t="default"/>
      </items>
    </pivotField>
    <pivotField showAll="0"/>
    <pivotField showAll="0"/>
    <pivotField dataField="1" showAll="0"/>
  </pivotFields>
  <rowFields count="1">
    <field x="0"/>
  </rowFields>
  <rowItems count="11">
    <i>
      <x/>
    </i>
    <i>
      <x v="1"/>
    </i>
    <i>
      <x v="2"/>
    </i>
    <i>
      <x v="3"/>
    </i>
    <i>
      <x v="4"/>
    </i>
    <i>
      <x v="5"/>
    </i>
    <i>
      <x v="6"/>
    </i>
    <i>
      <x v="7"/>
    </i>
    <i>
      <x v="8"/>
    </i>
    <i>
      <x v="9"/>
    </i>
    <i t="grand">
      <x/>
    </i>
  </rowItems>
  <colItems count="1">
    <i/>
  </colItems>
  <dataFields count="1">
    <dataField name="Sum of Performanc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60044CF-AC39-49AF-BCDA-D83658C32846}"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A22" firstHeaderRow="1" firstDataRow="1" firstDataCol="0"/>
  <pivotFields count="4">
    <pivotField dataField="1" showAll="0"/>
    <pivotField showAll="0"/>
    <pivotField showAll="0"/>
    <pivotField showAll="0"/>
  </pivotFields>
  <rowItems count="1">
    <i/>
  </rowItems>
  <colItems count="1">
    <i/>
  </colItems>
  <dataFields count="1">
    <dataField name="Count of Customer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8A538CD-0693-487A-8B92-A48EE0574D22}"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Feedback">
  <location ref="E2:F8" firstHeaderRow="1" firstDataRow="1" firstDataCol="1"/>
  <pivotFields count="5">
    <pivotField showAll="0"/>
    <pivotField showAll="0"/>
    <pivotField showAll="0"/>
    <pivotField showAll="0"/>
    <pivotField axis="axisRow" dataField="1" showAll="0">
      <items count="6">
        <item x="3"/>
        <item x="0"/>
        <item x="4"/>
        <item x="2"/>
        <item x="1"/>
        <item t="default"/>
      </items>
    </pivotField>
  </pivotFields>
  <rowFields count="1">
    <field x="4"/>
  </rowFields>
  <rowItems count="6">
    <i>
      <x/>
    </i>
    <i>
      <x v="1"/>
    </i>
    <i>
      <x v="2"/>
    </i>
    <i>
      <x v="3"/>
    </i>
    <i>
      <x v="4"/>
    </i>
    <i t="grand">
      <x/>
    </i>
  </rowItems>
  <colItems count="1">
    <i/>
  </colItems>
  <dataFields count="1">
    <dataField name="Average of Rating" fld="4" subtotal="average"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C8CC9F4-E23B-47E9-B3AA-AD28674162A7}" name="PivotTable21" cacheId="1"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1" rowHeaderCaption="Sales Date">
  <location ref="K2:L50" firstHeaderRow="1" firstDataRow="1" firstDataCol="1"/>
  <pivotFields count="14">
    <pivotField showAll="0"/>
    <pivotField showAll="0"/>
    <pivotField showAll="0"/>
    <pivotField showAll="0"/>
    <pivotField numFmtId="44" showAll="0"/>
    <pivotField showAll="0"/>
    <pivotField axis="axisRow" numFmtId="14" showAll="0">
      <items count="15">
        <item x="0"/>
        <item x="1"/>
        <item x="2"/>
        <item x="3"/>
        <item x="4"/>
        <item x="5"/>
        <item x="6"/>
        <item x="7"/>
        <item x="8"/>
        <item x="9"/>
        <item x="10"/>
        <item x="11"/>
        <item x="12"/>
        <item x="13"/>
        <item t="default"/>
      </items>
    </pivotField>
    <pivotField dataField="1" numFmtId="44" showAll="0"/>
    <pivotField showAll="0"/>
    <pivotField showAll="0"/>
    <pivotField showAll="0"/>
    <pivotField showAll="0"/>
    <pivotField axis="axisRow" showAll="0">
      <items count="7">
        <item x="0"/>
        <item x="1"/>
        <item x="2"/>
        <item x="3"/>
        <item x="4"/>
        <item x="5"/>
        <item t="default"/>
      </items>
    </pivotField>
    <pivotField axis="axisRow" showAll="0">
      <items count="6">
        <item x="0"/>
        <item x="1"/>
        <item x="2"/>
        <item x="3"/>
        <item x="4"/>
        <item t="default"/>
      </items>
    </pivotField>
  </pivotFields>
  <rowFields count="3">
    <field x="13"/>
    <field x="12"/>
    <field x="6"/>
  </rowFields>
  <rowItems count="48">
    <i>
      <x v="1"/>
    </i>
    <i r="1">
      <x v="1"/>
    </i>
    <i r="2">
      <x v="1"/>
    </i>
    <i r="2">
      <x v="2"/>
    </i>
    <i r="2">
      <x v="3"/>
    </i>
    <i r="1">
      <x v="2"/>
    </i>
    <i r="2">
      <x v="4"/>
    </i>
    <i r="2">
      <x v="5"/>
    </i>
    <i r="2">
      <x v="6"/>
    </i>
    <i r="1">
      <x v="3"/>
    </i>
    <i r="2">
      <x v="7"/>
    </i>
    <i r="2">
      <x v="8"/>
    </i>
    <i r="2">
      <x v="9"/>
    </i>
    <i r="1">
      <x v="4"/>
    </i>
    <i r="2">
      <x v="10"/>
    </i>
    <i r="2">
      <x v="11"/>
    </i>
    <i r="2">
      <x v="12"/>
    </i>
    <i>
      <x v="2"/>
    </i>
    <i r="1">
      <x v="1"/>
    </i>
    <i r="2">
      <x v="1"/>
    </i>
    <i r="2">
      <x v="2"/>
    </i>
    <i r="2">
      <x v="3"/>
    </i>
    <i r="1">
      <x v="2"/>
    </i>
    <i r="2">
      <x v="4"/>
    </i>
    <i r="2">
      <x v="5"/>
    </i>
    <i r="2">
      <x v="6"/>
    </i>
    <i r="1">
      <x v="3"/>
    </i>
    <i r="2">
      <x v="7"/>
    </i>
    <i r="2">
      <x v="8"/>
    </i>
    <i r="2">
      <x v="9"/>
    </i>
    <i r="1">
      <x v="4"/>
    </i>
    <i r="2">
      <x v="10"/>
    </i>
    <i r="2">
      <x v="11"/>
    </i>
    <i r="2">
      <x v="12"/>
    </i>
    <i>
      <x v="3"/>
    </i>
    <i r="1">
      <x v="1"/>
    </i>
    <i r="2">
      <x v="1"/>
    </i>
    <i r="2">
      <x v="2"/>
    </i>
    <i r="2">
      <x v="3"/>
    </i>
    <i r="1">
      <x v="2"/>
    </i>
    <i r="2">
      <x v="4"/>
    </i>
    <i r="2">
      <x v="5"/>
    </i>
    <i r="2">
      <x v="6"/>
    </i>
    <i r="1">
      <x v="3"/>
    </i>
    <i r="2">
      <x v="7"/>
    </i>
    <i r="2">
      <x v="8"/>
    </i>
    <i r="2">
      <x v="9"/>
    </i>
    <i t="grand">
      <x/>
    </i>
  </rowItems>
  <colItems count="1">
    <i/>
  </colItems>
  <dataFields count="1">
    <dataField name="Sum of Total_Sale" fld="7" baseField="0" baseItem="0" numFmtId="4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90C6C48-59A2-404E-AAA0-2AB6C6B0892B}" name="PivotTable5" cacheId="1"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11:B18" firstHeaderRow="1" firstDataRow="1" firstDataCol="1"/>
  <pivotFields count="14">
    <pivotField showAll="0"/>
    <pivotField showAll="0"/>
    <pivotField axis="axisRow" showAll="0">
      <items count="7">
        <item x="2"/>
        <item x="3"/>
        <item x="0"/>
        <item x="1"/>
        <item x="4"/>
        <item x="5"/>
        <item t="default"/>
      </items>
    </pivotField>
    <pivotField dataField="1" showAll="0">
      <items count="6">
        <item x="2"/>
        <item x="3"/>
        <item x="4"/>
        <item x="1"/>
        <item x="0"/>
        <item t="default"/>
      </items>
    </pivotField>
    <pivotField numFmtId="44" showAll="0"/>
    <pivotField showAll="0"/>
    <pivotField numFmtId="14" showAll="0">
      <items count="15">
        <item x="0"/>
        <item x="1"/>
        <item x="2"/>
        <item x="3"/>
        <item x="4"/>
        <item x="5"/>
        <item x="6"/>
        <item x="7"/>
        <item x="8"/>
        <item x="9"/>
        <item x="10"/>
        <item x="11"/>
        <item x="12"/>
        <item x="13"/>
        <item t="default"/>
      </items>
    </pivotField>
    <pivotField numFmtId="44" showAll="0"/>
    <pivotField showAll="0"/>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2"/>
  </rowFields>
  <rowItems count="7">
    <i>
      <x/>
    </i>
    <i>
      <x v="1"/>
    </i>
    <i>
      <x v="2"/>
    </i>
    <i>
      <x v="3"/>
    </i>
    <i>
      <x v="4"/>
    </i>
    <i>
      <x v="5"/>
    </i>
    <i t="grand">
      <x/>
    </i>
  </rowItems>
  <colItems count="1">
    <i/>
  </colItems>
  <dataFields count="1">
    <dataField name="Count of Quantity" fld="3"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C0C5780-C625-4DF2-BE6D-AEDFDFE912AF}" name="PivotTable1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5:B60" firstHeaderRow="1" firstDataRow="1" firstDataCol="1"/>
  <pivotFields count="14">
    <pivotField showAll="0"/>
    <pivotField showAll="0"/>
    <pivotField showAll="0"/>
    <pivotField showAll="0"/>
    <pivotField numFmtId="44" showAll="0"/>
    <pivotField showAll="0"/>
    <pivotField axis="axisRow" numFmtId="14" showAll="0">
      <items count="15">
        <item x="0"/>
        <item x="1"/>
        <item x="2"/>
        <item x="3"/>
        <item x="4"/>
        <item x="5"/>
        <item x="6"/>
        <item x="7"/>
        <item x="8"/>
        <item x="9"/>
        <item x="10"/>
        <item x="11"/>
        <item x="12"/>
        <item x="13"/>
        <item t="default"/>
      </items>
    </pivotField>
    <pivotField dataField="1" numFmtId="44" showAll="0"/>
    <pivotField showAll="0"/>
    <pivotField showAll="0"/>
    <pivotField showAll="0"/>
    <pivotField showAll="0"/>
    <pivotField axis="axisRow" showAll="0">
      <items count="7">
        <item sd="0" x="0"/>
        <item sd="0" x="1"/>
        <item sd="0" x="2"/>
        <item sd="0" x="3"/>
        <item sd="0" x="4"/>
        <item sd="0" x="5"/>
        <item t="default"/>
      </items>
    </pivotField>
    <pivotField axis="axisRow" showAll="0">
      <items count="6">
        <item h="1" sd="0" x="0"/>
        <item x="1"/>
        <item x="2"/>
        <item x="3"/>
        <item h="1" sd="0" x="4"/>
        <item t="default"/>
      </items>
    </pivotField>
  </pivotFields>
  <rowFields count="3">
    <field x="13"/>
    <field x="12"/>
    <field x="6"/>
  </rowFields>
  <rowItems count="15">
    <i>
      <x v="1"/>
    </i>
    <i r="1">
      <x v="1"/>
    </i>
    <i r="1">
      <x v="2"/>
    </i>
    <i r="1">
      <x v="3"/>
    </i>
    <i r="1">
      <x v="4"/>
    </i>
    <i>
      <x v="2"/>
    </i>
    <i r="1">
      <x v="1"/>
    </i>
    <i r="1">
      <x v="2"/>
    </i>
    <i r="1">
      <x v="3"/>
    </i>
    <i r="1">
      <x v="4"/>
    </i>
    <i>
      <x v="3"/>
    </i>
    <i r="1">
      <x v="1"/>
    </i>
    <i r="1">
      <x v="2"/>
    </i>
    <i r="1">
      <x v="3"/>
    </i>
    <i t="grand">
      <x/>
    </i>
  </rowItems>
  <colItems count="1">
    <i/>
  </colItems>
  <dataFields count="1">
    <dataField name="Sum of Total_Sale" fld="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0C676B4-684A-49B2-98EF-5A5E9E9D8028}"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Location">
  <location ref="A29:B34" firstHeaderRow="1" firstDataRow="1" firstDataCol="1"/>
  <pivotFields count="14">
    <pivotField showAll="0"/>
    <pivotField showAll="0"/>
    <pivotField showAll="0"/>
    <pivotField showAll="0"/>
    <pivotField numFmtId="44" showAll="0"/>
    <pivotField axis="axisRow" showAll="0">
      <items count="5">
        <item x="0"/>
        <item x="3"/>
        <item x="2"/>
        <item x="1"/>
        <item t="default"/>
      </items>
    </pivotField>
    <pivotField numFmtId="14" showAll="0">
      <items count="15">
        <item x="0"/>
        <item x="1"/>
        <item x="2"/>
        <item x="3"/>
        <item x="4"/>
        <item x="5"/>
        <item x="6"/>
        <item x="7"/>
        <item x="8"/>
        <item x="9"/>
        <item x="10"/>
        <item x="11"/>
        <item x="12"/>
        <item x="13"/>
        <item t="default"/>
      </items>
    </pivotField>
    <pivotField dataField="1" numFmtId="44" showAll="0"/>
    <pivotField showAll="0"/>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5"/>
  </rowFields>
  <rowItems count="5">
    <i>
      <x/>
    </i>
    <i>
      <x v="1"/>
    </i>
    <i>
      <x v="2"/>
    </i>
    <i>
      <x v="3"/>
    </i>
    <i t="grand">
      <x/>
    </i>
  </rowItems>
  <colItems count="1">
    <i/>
  </colItems>
  <dataFields count="1">
    <dataField name="Sum of Total_Sale" fld="7" baseField="0" baseItem="0"/>
  </dataFields>
  <formats count="1">
    <format dxfId="0">
      <pivotArea collapsedLevelsAreSubtotals="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9585BFD-E673-453E-9505-4BE297A5326B}" name="PivotTable7" cacheId="4"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25:A26" firstHeaderRow="1" firstDataRow="1" firstDataCol="0"/>
  <pivotFields count="9">
    <pivotField dataField="1" showAll="0"/>
    <pivotField showAll="0"/>
    <pivotField showAll="0"/>
    <pivotField showAll="0"/>
    <pivotField numFmtId="164" showAll="0"/>
    <pivotField numFmtId="164" showAll="0"/>
    <pivotField numFmtId="164" showAll="0"/>
    <pivotField showAll="0"/>
    <pivotField showAll="0"/>
  </pivotFields>
  <rowItems count="1">
    <i/>
  </rowItems>
  <colItems count="1">
    <i/>
  </colItems>
  <dataFields count="1">
    <dataField name="Count of Employee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CEB50E-6502-4949-853E-284A62FF8F37}" name="PivotTable9" cacheId="1"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Z17:AA23" firstHeaderRow="1" firstDataRow="1" firstDataCol="1"/>
  <pivotFields count="14">
    <pivotField showAll="0"/>
    <pivotField showAll="0"/>
    <pivotField showAll="0"/>
    <pivotField showAll="0"/>
    <pivotField numFmtId="44" showAll="0"/>
    <pivotField showAll="0"/>
    <pivotField numFmtId="14" showAll="0">
      <items count="15">
        <item x="0"/>
        <item x="1"/>
        <item x="2"/>
        <item x="3"/>
        <item x="4"/>
        <item x="5"/>
        <item x="6"/>
        <item x="7"/>
        <item x="8"/>
        <item x="9"/>
        <item x="10"/>
        <item x="11"/>
        <item x="12"/>
        <item x="13"/>
        <item t="default"/>
      </items>
    </pivotField>
    <pivotField dataField="1" numFmtId="44" showAll="0"/>
    <pivotField showAll="0"/>
    <pivotField axis="axisRow" showAll="0">
      <items count="6">
        <item x="1"/>
        <item x="0"/>
        <item x="4"/>
        <item x="3"/>
        <item x="2"/>
        <item t="default"/>
      </items>
    </pivotField>
    <pivotField showAll="0"/>
    <pivotField showAll="0">
      <items count="7">
        <item x="2"/>
        <item x="3"/>
        <item x="0"/>
        <item x="1"/>
        <item x="4"/>
        <item x="5"/>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9"/>
  </rowFields>
  <rowItems count="6">
    <i>
      <x/>
    </i>
    <i>
      <x v="1"/>
    </i>
    <i>
      <x v="2"/>
    </i>
    <i>
      <x v="3"/>
    </i>
    <i>
      <x v="4"/>
    </i>
    <i t="grand">
      <x/>
    </i>
  </rowItems>
  <colItems count="1">
    <i/>
  </colItems>
  <dataFields count="1">
    <dataField name="Sum of Total_Sale" fld="7"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D2FE126-499A-4BA4-8B8F-7A52F5D7EB8F}" name="PivotTable10" cacheId="1"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Z26:AA29" firstHeaderRow="1" firstDataRow="1" firstDataCol="1"/>
  <pivotFields count="14">
    <pivotField showAll="0"/>
    <pivotField showAll="0"/>
    <pivotField showAll="0"/>
    <pivotField showAll="0"/>
    <pivotField numFmtId="44" showAll="0"/>
    <pivotField showAll="0"/>
    <pivotField numFmtId="14" showAll="0">
      <items count="15">
        <item x="0"/>
        <item x="1"/>
        <item x="2"/>
        <item x="3"/>
        <item x="4"/>
        <item x="5"/>
        <item x="6"/>
        <item x="7"/>
        <item x="8"/>
        <item x="9"/>
        <item x="10"/>
        <item x="11"/>
        <item x="12"/>
        <item x="13"/>
        <item t="default"/>
      </items>
    </pivotField>
    <pivotField dataField="1" numFmtId="44" showAll="0"/>
    <pivotField showAll="0"/>
    <pivotField showAll="0">
      <items count="6">
        <item x="1"/>
        <item x="0"/>
        <item x="4"/>
        <item x="3"/>
        <item x="2"/>
        <item t="default"/>
      </items>
    </pivotField>
    <pivotField axis="axisRow" showAll="0">
      <items count="3">
        <item x="1"/>
        <item x="0"/>
        <item t="default"/>
      </items>
    </pivotField>
    <pivotField showAll="0">
      <items count="7">
        <item x="2"/>
        <item x="3"/>
        <item x="0"/>
        <item x="1"/>
        <item x="4"/>
        <item x="5"/>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0"/>
  </rowFields>
  <rowItems count="3">
    <i>
      <x/>
    </i>
    <i>
      <x v="1"/>
    </i>
    <i t="grand">
      <x/>
    </i>
  </rowItems>
  <colItems count="1">
    <i/>
  </colItems>
  <dataFields count="1">
    <dataField name="Sum of Total_Sale" fld="7"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eferred_Item1" xr10:uid="{870DC47F-055E-4D3D-81C4-23F2A50AE496}" sourceName="Preferred_Item">
  <pivotTables>
    <pivotTable tabId="9" name="PivotTable3"/>
    <pivotTable tabId="9" name="PivotTable2"/>
    <pivotTable tabId="11" name="PivotTable10"/>
    <pivotTable tabId="11" name="PivotTable9"/>
  </pivotTables>
  <data>
    <tabular pivotCacheId="382603795">
      <items count="6">
        <i x="2" s="1"/>
        <i x="3" s="1"/>
        <i x="0" s="1"/>
        <i x="1"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ntiment" xr10:uid="{22684DF5-8201-49DF-8866-A0084985AEC8}" sourceName="Sentiment">
  <pivotTables>
    <pivotTable tabId="9" name="PivotTable5"/>
  </pivotTables>
  <data>
    <tabular pivotCacheId="964932153">
      <items count="3">
        <i x="0"/>
        <i x="2"/>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101DF2D5-3162-47CF-B5C7-3F984859F4CF}" sourceName="Location">
  <pivotTables>
    <pivotTable tabId="9" name="PivotTable18"/>
    <pivotTable tabId="9" name="PivotTable19"/>
  </pivotTables>
  <data>
    <tabular pivotCacheId="1096842452">
      <items count="4">
        <i x="1"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7086F61D-F48C-4FA6-9395-8516AFEC43B2}" sourceName="Years">
  <pivotTables>
    <pivotTable tabId="10" name="PivotTable13"/>
  </pivotTables>
  <data>
    <tabular pivotCacheId="382603795">
      <items count="5">
        <i x="1" s="1"/>
        <i x="2" s="1"/>
        <i x="3" s="1"/>
        <i x="0" nd="1"/>
        <i x="4"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eferred_Item" xr10:uid="{B0AEBF56-E7C7-4F48-9F4A-C56E82AB8E1E}" cache="Slicer_Preferred_Item1" caption="Preferred_Item" columnCount="2" rowHeight="241300"/>
  <slicer name="Sentiment" xr10:uid="{9E8B3ABB-EDAF-440E-86ED-390D01C658B6}" cache="Slicer_Sentiment" caption="Senti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89FB059A-EE57-40E8-B011-A1ED7A32E4FD}" cache="Slicer_Years" caption="Years"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eferred_Item 1" xr10:uid="{DEC52DC6-5ADA-468F-A3AE-35BAD0BE0032}" cache="Slicer_Preferred_Item1" caption="Preferred_Item" showCaption="0" style="SlicerStyleDark4" rowHeight="241300"/>
  <slicer name="Sentiment 1" xr10:uid="{67631451-852C-4C32-AE7E-459634DB14E1}" cache="Slicer_Sentiment" caption="Sentiment" showCaption="0" style="SlicerStyleDark4" rowHeight="241300"/>
  <slicer name="Location 1" xr10:uid="{F8C25850-1DBE-4F98-8B1C-99C278FF13CB}" cache="Slicer_Location" caption="Location" showCaption="0" style="SlicerStyleDark4" rowHeight="241300"/>
  <slicer name="Years 1" xr10:uid="{A9BD131D-6C2E-42FB-89C8-54F5F6E638DB}" cache="Slicer_Years" caption="Years" showCaption="0" style="SlicerStyleDark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1FB9A1-000E-4989-8717-CB9EB3528E4B}" name="SalesData" displayName="SalesData" ref="A1:L670" totalsRowShown="0" headerRowDxfId="101" headerRowBorderDxfId="100" tableBorderDxfId="99" totalsRowBorderDxfId="98">
  <autoFilter ref="A1:L670" xr:uid="{711FB9A1-000E-4989-8717-CB9EB3528E4B}"/>
  <tableColumns count="12">
    <tableColumn id="1" xr3:uid="{418A85B6-058A-453C-95BA-757FED9922E4}" name="Sale_ID" dataDxfId="97"/>
    <tableColumn id="2" xr3:uid="{30FFB756-4A9A-4C19-9A5D-0FD52B2D4953}" name="Customer_ID" dataDxfId="96"/>
    <tableColumn id="3" xr3:uid="{63FC8D60-14FD-43E9-8527-916C2E3D3FD1}" name="Product" dataDxfId="95"/>
    <tableColumn id="4" xr3:uid="{DBE3CEC1-1477-4AFD-B064-D093C2F57706}" name="Quantity" dataDxfId="94"/>
    <tableColumn id="5" xr3:uid="{CCC8B27C-618A-4DE6-AB7B-CFE2CDB060C8}" name="Price_Per_Item" dataDxfId="93" dataCellStyle="Currency"/>
    <tableColumn id="6" xr3:uid="{A51A99E5-0ABE-4DC3-8BEB-E576ACB19E28}" name="Location" dataDxfId="92"/>
    <tableColumn id="7" xr3:uid="{A0C0C55E-2C6F-4AA8-AA7F-5502B6079523}" name="Sale_Date" dataDxfId="91"/>
    <tableColumn id="8" xr3:uid="{15E4B576-2630-47C6-AA92-351D4CB65699}" name="Total_Sale" dataDxfId="90" dataCellStyle="Currency"/>
    <tableColumn id="9" xr3:uid="{9D72B7D7-5674-46A1-B3A6-77BD67873F3A}" name="Age" dataDxfId="89">
      <calculatedColumnFormula>IFERROR(_xlfn.XLOOKUP(SalesData[[#This Row],[Customer_ID]],CustomerData[Customer_ID],CustomerData[Age]),"None")</calculatedColumnFormula>
    </tableColumn>
    <tableColumn id="12" xr3:uid="{58D57606-402C-4108-9E2D-B026515E873C}" name="Age Group" dataDxfId="88">
      <calculatedColumnFormula array="1">_xlfn.IFS(SalesData[[#This Row],[Age]]&lt;=28,"18-28",I2&lt;=39,"29-39",I2&lt;=50,"40-50",I2&lt;=61,"51-61",I2&gt;=62,"62-Above")</calculatedColumnFormula>
    </tableColumn>
    <tableColumn id="10" xr3:uid="{476513CA-35C0-47A5-B899-4969F22B4E8A}" name="Gender" dataDxfId="87">
      <calculatedColumnFormula>IFERROR(_xlfn.XLOOKUP(SalesData[[#This Row],[Customer_ID]],CustomerData[Customer_ID],CustomerData[Gender]),"None")</calculatedColumnFormula>
    </tableColumn>
    <tableColumn id="11" xr3:uid="{EFEE12D4-361E-466C-B72F-7F6127A1B5E2}" name="Preferred_Item" dataDxfId="86">
      <calculatedColumnFormula>IFERROR(_xlfn.XLOOKUP(SalesData[[#This Row],[Customer_ID]],CustomerData[Customer_ID],CustomerData[Preferred_Item]),"None")</calculatedColumnFormula>
    </tableColumn>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3F5552-1A7D-43C6-A27D-C5284A5AE844}" name="CustomerData" displayName="CustomerData" ref="A1:D675" totalsRowShown="0" headerRowDxfId="85" headerRowBorderDxfId="84" tableBorderDxfId="83" totalsRowBorderDxfId="82">
  <autoFilter ref="A1:D675" xr:uid="{00000000-0001-0000-0100-000000000000}"/>
  <tableColumns count="4">
    <tableColumn id="1" xr3:uid="{16EE4F4B-6236-4A84-978D-F5BA028C56E4}" name="Customer_ID" dataDxfId="81"/>
    <tableColumn id="2" xr3:uid="{5A5AFF92-EF20-43CE-B1FD-77956B5E14D5}" name="Age" dataDxfId="80"/>
    <tableColumn id="3" xr3:uid="{0A85252E-4150-4EE2-94C9-9C10F575ECEA}" name="Gender" dataDxfId="79"/>
    <tableColumn id="4" xr3:uid="{161727DE-0E02-4761-A05D-BCA7786845C3}" name="Preferred_Item" dataDxfId="78"/>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2241A58-2968-49BC-A57D-F2066C8D2B78}" name="EmployeeData9" displayName="EmployeeData9" ref="A1:I1001" totalsRowShown="0" headerRowDxfId="77" headerRowBorderDxfId="76" tableBorderDxfId="75" totalsRowBorderDxfId="74">
  <autoFilter ref="A1:I1001" xr:uid="{00000000-0001-0000-0200-000000000000}"/>
  <tableColumns count="9">
    <tableColumn id="1" xr3:uid="{8B3DDECE-7C86-46DC-85AE-40F75B1984F6}" name="Employee_ID" dataDxfId="73"/>
    <tableColumn id="2" xr3:uid="{C3917725-790E-4CE1-9715-0A956FBCCB65}" name="Name" dataDxfId="72"/>
    <tableColumn id="3" xr3:uid="{98B54346-F20E-40D3-BEC1-8F74F0A2FE24}" name="Role" dataDxfId="71"/>
    <tableColumn id="4" xr3:uid="{1A7FEB81-D974-4BAE-9034-681E2C7E59C2}" name="Location" dataDxfId="70"/>
    <tableColumn id="5" xr3:uid="{A2CC4323-AA69-49D0-B387-CEFB1DCC1E6F}" name="Sales_Target" dataDxfId="69" dataCellStyle="Comma"/>
    <tableColumn id="6" xr3:uid="{E636437B-798A-4249-AF0A-F026206BD09D}" name="Sales_Achieved" dataDxfId="68" dataCellStyle="Comma"/>
    <tableColumn id="7" xr3:uid="{FDFD106B-FAAA-4007-9AF6-41F3ED2F775D}" name="Performance" dataDxfId="67">
      <calculatedColumnFormula>EmployeeData9[[#This Row],[Sales_Target]]-EmployeeData9[[#This Row],[Sales_Achieved]]</calculatedColumnFormula>
    </tableColumn>
    <tableColumn id="8" xr3:uid="{B17C35D7-DB96-4619-8C00-C41CEDEDD997}" name="Above Average" dataDxfId="66">
      <calculatedColumnFormula>IF(EmployeeData9[[#This Row],[Sales_Achieved]]&gt;=2984,EmployeeData9[[#This Row],[Sales_Achieved]],0)</calculatedColumnFormula>
    </tableColumn>
    <tableColumn id="9" xr3:uid="{320CC861-2F9A-4BF1-8C54-37111D725100}" name="Below Average" dataDxfId="65">
      <calculatedColumnFormula>IF(EmployeeData9[[#This Row],[Sales_Achieved]]&lt;2984,EmployeeData9[[#This Row],[Sales_Achieved]],0)</calculatedColumnFormula>
    </tableColumn>
  </tableColumns>
  <tableStyleInfo name="TableStyleLight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B8F0839-9BCB-487E-9C25-9F87E439A7E8}" name="EmployeeData" displayName="EmployeeData" ref="A1:I1001" totalsRowShown="0" headerRowDxfId="64" headerRowBorderDxfId="63" tableBorderDxfId="62" totalsRowBorderDxfId="61">
  <autoFilter ref="A1:I1001" xr:uid="{00000000-0001-0000-0200-000000000000}">
    <filterColumn colId="8">
      <filters>
        <filter val="1003"/>
        <filter val="1012"/>
        <filter val="1019"/>
        <filter val="1020"/>
        <filter val="1021"/>
        <filter val="1023"/>
        <filter val="1024"/>
        <filter val="1026"/>
        <filter val="1038"/>
        <filter val="1044"/>
        <filter val="1045"/>
        <filter val="1056"/>
        <filter val="1065"/>
        <filter val="1066"/>
        <filter val="1087"/>
        <filter val="1095"/>
        <filter val="1101"/>
        <filter val="1104"/>
        <filter val="1111"/>
        <filter val="1113"/>
        <filter val="1119"/>
        <filter val="1127"/>
        <filter val="1138"/>
        <filter val="1143"/>
        <filter val="1146"/>
        <filter val="1147"/>
        <filter val="1160"/>
        <filter val="1164"/>
        <filter val="1169"/>
        <filter val="1191"/>
        <filter val="1201"/>
        <filter val="1204"/>
        <filter val="1207"/>
        <filter val="1229"/>
        <filter val="1232"/>
        <filter val="1233"/>
        <filter val="1234"/>
        <filter val="1239"/>
        <filter val="1241"/>
        <filter val="1245"/>
        <filter val="1265"/>
        <filter val="1268"/>
        <filter val="1285"/>
        <filter val="1287"/>
        <filter val="1290"/>
        <filter val="1293"/>
        <filter val="1296"/>
        <filter val="1299"/>
        <filter val="1301"/>
        <filter val="1302"/>
        <filter val="1303"/>
        <filter val="1308"/>
        <filter val="1313"/>
        <filter val="1319"/>
        <filter val="1321"/>
        <filter val="1336"/>
        <filter val="1360"/>
        <filter val="1368"/>
        <filter val="1370"/>
        <filter val="1373"/>
        <filter val="1374"/>
        <filter val="1375"/>
        <filter val="1377"/>
        <filter val="1380"/>
        <filter val="1384"/>
        <filter val="1390"/>
        <filter val="1391"/>
        <filter val="1393"/>
        <filter val="1395"/>
        <filter val="1403"/>
        <filter val="1405"/>
        <filter val="1411"/>
        <filter val="1432"/>
        <filter val="1435"/>
        <filter val="1437"/>
        <filter val="1446"/>
        <filter val="1449"/>
        <filter val="1452"/>
        <filter val="1454"/>
        <filter val="1463"/>
        <filter val="1469"/>
        <filter val="1478"/>
        <filter val="1490"/>
        <filter val="1501"/>
        <filter val="1504"/>
        <filter val="1506"/>
        <filter val="1508"/>
        <filter val="1515"/>
        <filter val="1521"/>
        <filter val="1528"/>
        <filter val="1529"/>
        <filter val="1537"/>
        <filter val="1550"/>
        <filter val="1556"/>
        <filter val="1557"/>
        <filter val="1561"/>
        <filter val="1562"/>
        <filter val="1575"/>
        <filter val="1581"/>
        <filter val="1582"/>
        <filter val="1587"/>
        <filter val="1593"/>
        <filter val="1606"/>
        <filter val="1616"/>
        <filter val="1617"/>
        <filter val="1642"/>
        <filter val="1650"/>
        <filter val="1656"/>
        <filter val="1660"/>
        <filter val="1664"/>
        <filter val="1670"/>
        <filter val="1683"/>
        <filter val="1688"/>
        <filter val="1693"/>
        <filter val="1698"/>
        <filter val="1713"/>
        <filter val="1716"/>
        <filter val="1718"/>
        <filter val="1730"/>
        <filter val="1740"/>
        <filter val="1747"/>
        <filter val="1753"/>
        <filter val="1754"/>
        <filter val="1757"/>
        <filter val="1763"/>
        <filter val="1764"/>
        <filter val="1772"/>
        <filter val="1776"/>
        <filter val="1781"/>
        <filter val="1785"/>
        <filter val="1795"/>
        <filter val="1805"/>
        <filter val="1807"/>
        <filter val="1808"/>
        <filter val="1811"/>
        <filter val="1817"/>
        <filter val="1820"/>
        <filter val="1821"/>
        <filter val="1827"/>
        <filter val="1829"/>
        <filter val="1837"/>
        <filter val="1841"/>
        <filter val="1858"/>
        <filter val="1862"/>
        <filter val="1866"/>
        <filter val="1867"/>
        <filter val="1871"/>
        <filter val="1876"/>
        <filter val="1878"/>
        <filter val="1885"/>
        <filter val="1890"/>
        <filter val="1892"/>
        <filter val="1895"/>
        <filter val="1898"/>
        <filter val="1899"/>
        <filter val="1902"/>
        <filter val="1905"/>
        <filter val="1906"/>
        <filter val="1908"/>
        <filter val="1917"/>
        <filter val="1918"/>
        <filter val="1922"/>
        <filter val="1923"/>
        <filter val="1924"/>
        <filter val="1930"/>
        <filter val="1931"/>
        <filter val="1940"/>
        <filter val="1949"/>
        <filter val="1950"/>
        <filter val="1955"/>
        <filter val="1962"/>
        <filter val="1970"/>
        <filter val="1972"/>
        <filter val="1976"/>
        <filter val="1983"/>
        <filter val="1987"/>
        <filter val="1992"/>
        <filter val="1993"/>
        <filter val="1997"/>
        <filter val="2000"/>
        <filter val="2002"/>
        <filter val="2006"/>
        <filter val="2014"/>
        <filter val="2020"/>
        <filter val="2021"/>
        <filter val="2032"/>
        <filter val="2045"/>
        <filter val="2056"/>
        <filter val="2070"/>
        <filter val="2092"/>
        <filter val="2093"/>
        <filter val="2097"/>
        <filter val="2104"/>
        <filter val="2110"/>
        <filter val="2117"/>
        <filter val="2120"/>
        <filter val="2127"/>
        <filter val="2129"/>
        <filter val="2131"/>
        <filter val="2132"/>
        <filter val="2144"/>
        <filter val="2150"/>
        <filter val="2154"/>
        <filter val="2179"/>
        <filter val="2185"/>
        <filter val="2192"/>
        <filter val="2235"/>
        <filter val="2239"/>
        <filter val="2255"/>
        <filter val="2257"/>
        <filter val="2263"/>
        <filter val="2265"/>
        <filter val="2270"/>
        <filter val="2288"/>
        <filter val="2290"/>
        <filter val="2292"/>
        <filter val="2294"/>
        <filter val="2296"/>
        <filter val="2302"/>
        <filter val="2305"/>
        <filter val="2306"/>
        <filter val="2308"/>
        <filter val="2312"/>
        <filter val="2317"/>
        <filter val="2325"/>
        <filter val="2329"/>
        <filter val="2330"/>
        <filter val="2332"/>
        <filter val="2334"/>
        <filter val="2344"/>
        <filter val="2347"/>
        <filter val="2356"/>
        <filter val="2359"/>
        <filter val="2360"/>
        <filter val="2367"/>
        <filter val="2371"/>
        <filter val="2381"/>
        <filter val="2386"/>
        <filter val="2390"/>
        <filter val="2391"/>
        <filter val="2394"/>
        <filter val="2395"/>
        <filter val="2400"/>
        <filter val="2401"/>
        <filter val="2413"/>
        <filter val="2417"/>
        <filter val="2431"/>
        <filter val="2441"/>
        <filter val="2442"/>
        <filter val="2452"/>
        <filter val="2454"/>
        <filter val="2457"/>
        <filter val="2461"/>
        <filter val="2475"/>
        <filter val="2479"/>
        <filter val="2486"/>
        <filter val="2500"/>
        <filter val="2502"/>
        <filter val="2506"/>
        <filter val="2538"/>
        <filter val="2551"/>
        <filter val="2557"/>
        <filter val="2564"/>
        <filter val="2572"/>
        <filter val="2573"/>
        <filter val="2574"/>
        <filter val="2576"/>
        <filter val="2577"/>
        <filter val="2581"/>
        <filter val="2582"/>
        <filter val="2584"/>
        <filter val="2591"/>
        <filter val="2593"/>
        <filter val="2594"/>
        <filter val="2598"/>
        <filter val="2602"/>
        <filter val="2603"/>
        <filter val="2614"/>
        <filter val="2621"/>
        <filter val="2627"/>
        <filter val="2629"/>
        <filter val="2630"/>
        <filter val="2639"/>
        <filter val="2650"/>
        <filter val="2667"/>
        <filter val="2670"/>
        <filter val="2671"/>
        <filter val="2682"/>
        <filter val="2684"/>
        <filter val="2688"/>
        <filter val="2689"/>
        <filter val="2691"/>
        <filter val="2693"/>
        <filter val="2703"/>
        <filter val="2708"/>
        <filter val="2711"/>
        <filter val="2712"/>
        <filter val="2716"/>
        <filter val="2721"/>
        <filter val="2722"/>
        <filter val="2732"/>
        <filter val="2740"/>
        <filter val="2746"/>
        <filter val="2747"/>
        <filter val="2756"/>
        <filter val="2757"/>
        <filter val="2763"/>
        <filter val="2780"/>
        <filter val="2781"/>
        <filter val="2784"/>
        <filter val="2785"/>
        <filter val="2797"/>
        <filter val="2798"/>
        <filter val="2801"/>
        <filter val="2812"/>
        <filter val="2818"/>
        <filter val="2822"/>
        <filter val="2824"/>
        <filter val="2828"/>
        <filter val="2836"/>
        <filter val="2838"/>
        <filter val="2845"/>
        <filter val="2851"/>
        <filter val="2855"/>
        <filter val="2858"/>
        <filter val="2859"/>
        <filter val="2862"/>
        <filter val="2870"/>
        <filter val="2877"/>
        <filter val="2879"/>
        <filter val="2886"/>
        <filter val="2894"/>
        <filter val="2897"/>
        <filter val="2900"/>
        <filter val="2902"/>
        <filter val="2915"/>
        <filter val="2931"/>
        <filter val="2939"/>
        <filter val="2954"/>
        <filter val="2959"/>
        <filter val="2960"/>
        <filter val="2963"/>
        <filter val="2966"/>
        <filter val="2969"/>
        <filter val="2975"/>
        <filter val="2979"/>
        <filter val="2981"/>
        <filter val="2982"/>
        <filter val="804"/>
        <filter val="828"/>
        <filter val="830"/>
        <filter val="836"/>
        <filter val="844"/>
        <filter val="845"/>
        <filter val="852"/>
        <filter val="853"/>
        <filter val="854"/>
        <filter val="864"/>
        <filter val="868"/>
        <filter val="870"/>
        <filter val="871"/>
        <filter val="874"/>
        <filter val="876"/>
        <filter val="878"/>
        <filter val="883"/>
        <filter val="884"/>
        <filter val="894"/>
        <filter val="900"/>
        <filter val="907"/>
        <filter val="908"/>
        <filter val="927"/>
        <filter val="931"/>
        <filter val="936"/>
        <filter val="941"/>
        <filter val="945"/>
        <filter val="949"/>
        <filter val="950"/>
        <filter val="951"/>
        <filter val="968"/>
        <filter val="969"/>
        <filter val="970"/>
        <filter val="971"/>
        <filter val="978"/>
        <filter val="983"/>
        <filter val="985"/>
        <filter val="998"/>
      </filters>
    </filterColumn>
  </autoFilter>
  <tableColumns count="9">
    <tableColumn id="1" xr3:uid="{1CAFC2C3-FFBD-45D7-9920-EED8635232E3}" name="Employee_ID" dataDxfId="60"/>
    <tableColumn id="2" xr3:uid="{589F5ACB-EC33-4F90-A7C4-15F1180535C3}" name="Name" dataDxfId="59"/>
    <tableColumn id="3" xr3:uid="{97215968-6A0D-4C0B-94A6-FF0A935596B2}" name="Role" dataDxfId="58"/>
    <tableColumn id="4" xr3:uid="{0231E139-B4F2-43F2-BB4B-7C58BD1796D3}" name="Location" dataDxfId="57"/>
    <tableColumn id="5" xr3:uid="{FFA8398B-90E1-4226-9104-B0402069F188}" name="Sales_Target" dataDxfId="56" dataCellStyle="Comma"/>
    <tableColumn id="6" xr3:uid="{78C04398-F8A4-451A-AF95-409A2D3B11BE}" name="Sales_Achieved" dataDxfId="55" dataCellStyle="Comma"/>
    <tableColumn id="7" xr3:uid="{7CFDBBB0-797E-4F2E-8EEA-20C6129425B5}" name="Performance" dataDxfId="54">
      <calculatedColumnFormula>EmployeeData[[#This Row],[Sales_Target]]-EmployeeData[[#This Row],[Sales_Achieved]]</calculatedColumnFormula>
    </tableColumn>
    <tableColumn id="8" xr3:uid="{3691AB11-9136-44A3-8F4C-2417266C954D}" name="Above Average" dataDxfId="53">
      <calculatedColumnFormula>IF(EmployeeData[[#This Row],[Sales_Achieved]]&gt;=2984,EmployeeData[[#This Row],[Sales_Achieved]],"N/A")</calculatedColumnFormula>
    </tableColumn>
    <tableColumn id="9" xr3:uid="{BDD72A8B-A245-4BEC-8888-362101392382}" name="Below Average" dataDxfId="52">
      <calculatedColumnFormula>IF(EmployeeData[[#This Row],[Sales_Achieved]]&lt;2984,EmployeeData[[#This Row],[Sales_Achieved]],"N/A")</calculatedColumnFormula>
    </tableColumn>
  </tableColumns>
  <tableStyleInfo name="TableStyleLight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DB1EF7-BC0B-4234-8642-30393564492B}" name="Stock" displayName="Stock" ref="A1:D11" totalsRowShown="0" headerRowDxfId="51" headerRowBorderDxfId="50" tableBorderDxfId="49" totalsRowBorderDxfId="48">
  <autoFilter ref="A1:D11" xr:uid="{3FDB1EF7-BC0B-4234-8642-30393564492B}"/>
  <tableColumns count="4">
    <tableColumn id="1" xr3:uid="{C6105D4E-741B-4BDF-A6FB-77433BD05E75}" name="Stock_Item" dataDxfId="47"/>
    <tableColumn id="2" xr3:uid="{A55345CB-A4D6-4BA3-8113-DA7354EEDA63}" name="Current_Stock" dataDxfId="46"/>
    <tableColumn id="3" xr3:uid="{C54AF6CC-B0DD-4D8E-B515-DB7CAF785F53}" name="Ideal_Stock" dataDxfId="45"/>
    <tableColumn id="4" xr3:uid="{90C1AB8D-DEEC-4310-BFD4-68C025B4E191}" name="Performance" dataDxfId="44">
      <calculatedColumnFormula>Stock[[#This Row],[Current_Stock]]-Stock[[#This Row],[Ideal_Stock]]</calculatedColumnFormula>
    </tableColumn>
  </tableColumns>
  <tableStyleInfo name="TableStyleMedium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0546469-CF76-40F3-8895-12D557255EDF}" name="Feedback" displayName="Feedback" ref="A1:E1001" totalsRowShown="0" headerRowDxfId="43" headerRowBorderDxfId="42" tableBorderDxfId="41" totalsRowBorderDxfId="40">
  <autoFilter ref="A1:E1001" xr:uid="{00000000-0001-0000-0400-000000000000}"/>
  <tableColumns count="5">
    <tableColumn id="2" xr3:uid="{57A74F56-85B8-493E-AA45-00D748A08263}" name="Customer_ID" dataDxfId="39"/>
    <tableColumn id="1" xr3:uid="{7266142C-5661-46B1-BAE8-511D45E4213B}" name="Feedback_ID" dataDxfId="38"/>
    <tableColumn id="3" xr3:uid="{9184D594-D3FA-421F-BD76-5B4E9E80FEC7}" name="Sentiment" dataDxfId="37"/>
    <tableColumn id="4" xr3:uid="{DCDF514A-ABAC-4671-BEC2-C96FB9ADD715}" name="Comment" dataDxfId="36"/>
    <tableColumn id="5" xr3:uid="{2F685586-9F1B-4F8C-95BB-389C71F81879}" name="Rating" dataDxfId="35"/>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68D4EBB-7F92-4BF7-B9FF-5A4CBBFCCC03}" name="Master8" displayName="Master8" ref="A1:L1001" totalsRowShown="0" headerRowDxfId="34" headerRowBorderDxfId="33" tableBorderDxfId="32" totalsRowBorderDxfId="31">
  <autoFilter ref="A1:L1001" xr:uid="{711FB9A1-000E-4989-8717-CB9EB3528E4B}">
    <filterColumn colId="8">
      <filters>
        <filter val="None"/>
      </filters>
    </filterColumn>
  </autoFilter>
  <tableColumns count="12">
    <tableColumn id="2" xr3:uid="{D1D05D45-BF49-4D60-94E3-E112C6ECF761}" name="Customer_ID" dataDxfId="30"/>
    <tableColumn id="3" xr3:uid="{A317AA83-B255-4191-A9D1-368C6BC302B6}" name="Product" dataDxfId="29"/>
    <tableColumn id="4" xr3:uid="{53359164-E061-41EB-AA7B-B4D9D252F7CC}" name="Quantity" dataDxfId="28"/>
    <tableColumn id="5" xr3:uid="{5C3F54AD-8312-4159-A187-59D6F54579BC}" name="Price_Per_Item" dataDxfId="27" dataCellStyle="Currency"/>
    <tableColumn id="6" xr3:uid="{0D7B6A6A-4CFB-4B9D-8FE2-398B1D8D44DE}" name="Location" dataDxfId="26"/>
    <tableColumn id="7" xr3:uid="{DDA14DAE-AF11-489A-8894-905C12794E88}" name="Sale_Date" dataDxfId="25"/>
    <tableColumn id="8" xr3:uid="{05223A80-7173-4DAB-9841-801C06CA8568}" name="Total_Sale" dataDxfId="24" dataCellStyle="Currency"/>
    <tableColumn id="9" xr3:uid="{1BCBD72E-E3C1-4C25-A13B-777A88B0129E}" name="Age" dataDxfId="23">
      <calculatedColumnFormula>IFERROR(VLOOKUP(Master8[[#This Row],[Customer_ID]],CustomerData[],2,0),"None")</calculatedColumnFormula>
    </tableColumn>
    <tableColumn id="10" xr3:uid="{138F3A80-0AC0-4A11-9F83-E9314488F1E5}" name="Gender" dataDxfId="22">
      <calculatedColumnFormula>IFERROR(VLOOKUP(Master8[[#This Row],[Customer_ID]],CustomerData[],3,0),"None")</calculatedColumnFormula>
    </tableColumn>
    <tableColumn id="11" xr3:uid="{A69F4934-227E-4AA4-BB92-4851FF2E4798}" name="Preferred_Item" dataDxfId="21">
      <calculatedColumnFormula>IFERROR(VLOOKUP(Master8[[#This Row],[Customer_ID]],CustomerData[],4,0),"None")</calculatedColumnFormula>
    </tableColumn>
    <tableColumn id="12" xr3:uid="{96994712-734F-4C22-99C1-B798DE713785}" name="Sentiment" dataDxfId="20">
      <calculatedColumnFormula>IFERROR(VLOOKUP(Master8[[#This Row],[Customer_ID]],Feedback[],3,0),"None ")</calculatedColumnFormula>
    </tableColumn>
    <tableColumn id="13" xr3:uid="{88DC59F9-5F5B-48EF-8F57-3DDEC45E5664}" name="Comment" dataDxfId="19">
      <calculatedColumnFormula>_xlfn.IFNA(VLOOKUP(Master8[[#This Row],[Customer_ID]],Feedback[],4,0),"None")</calculatedColumnFormula>
    </tableColumn>
  </tableColumns>
  <tableStyleInfo name="TableStyleLight1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D899134-1B0C-45D4-9BDC-76D7F08BBFED}" name="Master" displayName="Master" ref="A1:M670" totalsRowShown="0" headerRowDxfId="18" headerRowBorderDxfId="17" tableBorderDxfId="16" totalsRowBorderDxfId="15">
  <autoFilter ref="A1:M670" xr:uid="{711FB9A1-000E-4989-8717-CB9EB3528E4B}">
    <filterColumn colId="8">
      <filters>
        <filter val="51-61"/>
      </filters>
    </filterColumn>
  </autoFilter>
  <tableColumns count="13">
    <tableColumn id="2" xr3:uid="{0EC4B512-D0E8-4D10-9C88-E63E4206864D}" name="Customer_ID" dataDxfId="14"/>
    <tableColumn id="3" xr3:uid="{AC591698-DB11-43A4-BE80-B284B7B8B02D}" name="Product" dataDxfId="13"/>
    <tableColumn id="4" xr3:uid="{8CFBE26F-7E6D-4061-B9A8-68501323F4C4}" name="Quantity" dataDxfId="12"/>
    <tableColumn id="5" xr3:uid="{0CE4700A-43AF-4430-93A5-418DB6E051DE}" name="Price_Per_Item" dataDxfId="11" dataCellStyle="Currency"/>
    <tableColumn id="6" xr3:uid="{0D0F7CF5-334E-4DBF-90A6-A60DC83C76A9}" name="Location" dataDxfId="10"/>
    <tableColumn id="7" xr3:uid="{9EAB90A3-C89D-4AE9-9928-E4F3D183768B}" name="Sale_Date" dataDxfId="9"/>
    <tableColumn id="8" xr3:uid="{3B566D09-BAC8-407B-9F53-AEABD51E111F}" name="Total_Sale" dataDxfId="8" dataCellStyle="Currency"/>
    <tableColumn id="9" xr3:uid="{1AAEBE7F-30B1-45A5-ABB9-36979EEB3B18}" name="Age" dataDxfId="7">
      <calculatedColumnFormula>IFERROR(VLOOKUP(Master[[#This Row],[Customer_ID]],CustomerData[],2,0),"None")</calculatedColumnFormula>
    </tableColumn>
    <tableColumn id="14" xr3:uid="{C6396534-DD4E-467B-940D-794BE81A6946}" name="Age Group" dataDxfId="6">
      <calculatedColumnFormula>IF(Master[[#This Row],[Age]]&lt;=28,"18-28",IF(H2&lt;=39,"29-39",IF(H2&lt;=50,"40-50",IF(H2&lt;=61,"51-61",IF(H2&gt;=62,"62-Above")))))</calculatedColumnFormula>
    </tableColumn>
    <tableColumn id="10" xr3:uid="{DCEBB47F-A5CF-4E44-A3A9-9CA5BDBC89A1}" name="Gender" dataDxfId="5">
      <calculatedColumnFormula>IFERROR(VLOOKUP(Master[[#This Row],[Customer_ID]],CustomerData[],3,0),"None")</calculatedColumnFormula>
    </tableColumn>
    <tableColumn id="11" xr3:uid="{0A115AA9-D701-4CAB-9178-FCC2032290F8}" name="Preferred_Item" dataDxfId="4">
      <calculatedColumnFormula>IFERROR(VLOOKUP(Master[[#This Row],[Customer_ID]],CustomerData[],4,0),"None")</calculatedColumnFormula>
    </tableColumn>
    <tableColumn id="12" xr3:uid="{988AA1AE-DED8-47BE-B76B-AD1CE5E6C50F}" name="Sentiment" dataDxfId="3">
      <calculatedColumnFormula>IFERROR(VLOOKUP(Master[[#This Row],[Customer_ID]],Feedback[],3,0),"None ")</calculatedColumnFormula>
    </tableColumn>
    <tableColumn id="13" xr3:uid="{90209C3F-3CCE-43F9-88B8-486295CBFA67}" name="Comment" dataDxfId="2">
      <calculatedColumnFormula>_xlfn.IFNA(VLOOKUP(Master[[#This Row],[Customer_ID]],Feedback[],4,0),"None")</calculatedColumnFormula>
    </tableColumn>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ctrlProp" Target="../ctrlProps/ctrlProp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vmlDrawing" Target="../drawings/vmlDrawing1.v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 Id="rId14" Type="http://schemas.microsoft.com/office/2007/relationships/slicer" Target="../slicers/slicer1.xml"/></Relationships>
</file>

<file path=xl/worksheets/_rels/sheet10.xml.rels><?xml version="1.0" encoding="UTF-8" standalone="yes"?>
<Relationships xmlns="http://schemas.openxmlformats.org/package/2006/relationships"><Relationship Id="rId8" Type="http://schemas.openxmlformats.org/officeDocument/2006/relationships/pivotTable" Target="../pivotTables/pivotTable16.xml"/><Relationship Id="rId3" Type="http://schemas.openxmlformats.org/officeDocument/2006/relationships/pivotTable" Target="../pivotTables/pivotTable11.xml"/><Relationship Id="rId7" Type="http://schemas.openxmlformats.org/officeDocument/2006/relationships/pivotTable" Target="../pivotTables/pivotTable15.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pivotTable" Target="../pivotTables/pivotTable14.xml"/><Relationship Id="rId5" Type="http://schemas.openxmlformats.org/officeDocument/2006/relationships/pivotTable" Target="../pivotTables/pivotTable13.xml"/><Relationship Id="rId10" Type="http://schemas.microsoft.com/office/2007/relationships/slicer" Target="../slicers/slicer2.xml"/><Relationship Id="rId4" Type="http://schemas.openxmlformats.org/officeDocument/2006/relationships/pivotTable" Target="../pivotTables/pivotTable12.xml"/><Relationship Id="rId9"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8" Type="http://schemas.microsoft.com/office/2007/relationships/slicer" Target="../slicers/slicer3.xml"/><Relationship Id="rId3" Type="http://schemas.openxmlformats.org/officeDocument/2006/relationships/printerSettings" Target="../printerSettings/printerSettings2.bin"/><Relationship Id="rId7" Type="http://schemas.openxmlformats.org/officeDocument/2006/relationships/ctrlProp" Target="../ctrlProps/ctrlProp4.xml"/><Relationship Id="rId2" Type="http://schemas.openxmlformats.org/officeDocument/2006/relationships/pivotTable" Target="../pivotTables/pivotTable18.xml"/><Relationship Id="rId1" Type="http://schemas.openxmlformats.org/officeDocument/2006/relationships/pivotTable" Target="../pivotTables/pivotTable17.xml"/><Relationship Id="rId6" Type="http://schemas.openxmlformats.org/officeDocument/2006/relationships/ctrlProp" Target="../ctrlProps/ctrlProp3.xml"/><Relationship Id="rId5" Type="http://schemas.openxmlformats.org/officeDocument/2006/relationships/vmlDrawing" Target="../drawings/vmlDrawing2.vm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80"/>
  <sheetViews>
    <sheetView topLeftCell="A650" workbookViewId="0">
      <selection activeCell="H651" sqref="H651"/>
    </sheetView>
  </sheetViews>
  <sheetFormatPr defaultRowHeight="15" x14ac:dyDescent="0.25"/>
  <cols>
    <col min="1" max="1" width="9.7109375" customWidth="1"/>
    <col min="2" max="2" width="14.5703125" customWidth="1"/>
    <col min="3" max="3" width="12.42578125" bestFit="1" customWidth="1"/>
    <col min="4" max="4" width="10.85546875" customWidth="1"/>
    <col min="5" max="5" width="18.140625" style="5" customWidth="1"/>
    <col min="6" max="6" width="13" bestFit="1" customWidth="1"/>
    <col min="7" max="7" width="18.140625" style="1" bestFit="1" customWidth="1"/>
    <col min="8" max="8" width="13.7109375" style="5" customWidth="1"/>
    <col min="9" max="9" width="8.28515625" style="37" customWidth="1"/>
    <col min="10" max="10" width="14.7109375" style="37" customWidth="1"/>
    <col min="11" max="11" width="12.28515625" bestFit="1" customWidth="1"/>
    <col min="12" max="12" width="19.42578125" bestFit="1" customWidth="1"/>
    <col min="13" max="13" width="10.28515625" customWidth="1"/>
  </cols>
  <sheetData>
    <row r="1" spans="1:15" x14ac:dyDescent="0.25">
      <c r="A1" s="8" t="s">
        <v>0</v>
      </c>
      <c r="B1" s="9" t="s">
        <v>686</v>
      </c>
      <c r="C1" s="9" t="s">
        <v>1</v>
      </c>
      <c r="D1" s="9" t="s">
        <v>2</v>
      </c>
      <c r="E1" s="10" t="s">
        <v>3</v>
      </c>
      <c r="F1" s="9" t="s">
        <v>4</v>
      </c>
      <c r="G1" s="11" t="s">
        <v>5</v>
      </c>
      <c r="H1" s="12" t="s">
        <v>6</v>
      </c>
      <c r="I1" s="36" t="s">
        <v>687</v>
      </c>
      <c r="J1" s="36" t="s">
        <v>4096</v>
      </c>
      <c r="K1" s="9" t="s">
        <v>688</v>
      </c>
      <c r="L1" s="9" t="s">
        <v>689</v>
      </c>
    </row>
    <row r="2" spans="1:15" x14ac:dyDescent="0.25">
      <c r="A2" s="6" t="s">
        <v>7</v>
      </c>
      <c r="B2" s="2" t="s">
        <v>724</v>
      </c>
      <c r="C2" s="2" t="s">
        <v>676</v>
      </c>
      <c r="D2" s="2">
        <v>5</v>
      </c>
      <c r="E2" s="4">
        <v>2.74</v>
      </c>
      <c r="F2" s="2" t="s">
        <v>683</v>
      </c>
      <c r="G2" s="3">
        <v>45293</v>
      </c>
      <c r="H2" s="7">
        <v>13.7</v>
      </c>
      <c r="I2" s="37" t="str">
        <f ca="1">IFERROR(_xlfn.XLOOKUP(SalesData[[#This Row],[Customer_ID]],CustomerData[Customer_ID],CustomerData[Age]),"None")</f>
        <v>None</v>
      </c>
      <c r="J2" s="37" t="e" cm="1">
        <f t="array" aca="1" ref="J2" ca="1">_xlfn.IFS(SalesData[[#This Row],[Age]]&lt;=28,"18-28",I2&lt;=39,"29-39",I2&lt;=50,"40-50",I2&lt;=61,"51-61",I2&gt;=62,"62-Above")</f>
        <v>#NAME?</v>
      </c>
      <c r="K2" t="str">
        <f ca="1">IFERROR(_xlfn.XLOOKUP(SalesData[[#This Row],[Customer_ID]],CustomerData[Customer_ID],CustomerData[Gender]),"None")</f>
        <v>None</v>
      </c>
      <c r="L2" t="str">
        <f ca="1">IFERROR(_xlfn.XLOOKUP(SalesData[[#This Row],[Customer_ID]],CustomerData[Customer_ID],CustomerData[Preferred_Item]),"None")</f>
        <v>None</v>
      </c>
      <c r="O2" t="s">
        <v>4091</v>
      </c>
    </row>
    <row r="3" spans="1:15" x14ac:dyDescent="0.25">
      <c r="A3" s="6" t="s">
        <v>8</v>
      </c>
      <c r="B3" s="2" t="s">
        <v>1232</v>
      </c>
      <c r="C3" s="2" t="s">
        <v>676</v>
      </c>
      <c r="D3" s="2">
        <v>4</v>
      </c>
      <c r="E3" s="4">
        <v>2.84</v>
      </c>
      <c r="F3" s="2" t="s">
        <v>682</v>
      </c>
      <c r="G3" s="3">
        <v>45294</v>
      </c>
      <c r="H3" s="7">
        <v>11.36</v>
      </c>
      <c r="I3" s="37" t="str">
        <f ca="1">IFERROR(_xlfn.XLOOKUP(SalesData[[#This Row],[Customer_ID]],CustomerData[Customer_ID],CustomerData[Age]),"None")</f>
        <v>None</v>
      </c>
      <c r="J3" s="37" t="e" cm="1">
        <f t="array" aca="1" ref="J3" ca="1">_xlfn.IFS(SalesData[[#This Row],[Age]]&lt;=28,"18-28",I3&lt;=39,"29-39",I3&lt;=50,"40-50",I3&lt;=61,"51-61",I3&gt;=62,"62-Above")</f>
        <v>#NAME?</v>
      </c>
      <c r="K3" t="str">
        <f ca="1">IFERROR(_xlfn.XLOOKUP(SalesData[[#This Row],[Customer_ID]],CustomerData[Customer_ID],CustomerData[Gender]),"None")</f>
        <v>None</v>
      </c>
      <c r="L3" t="str">
        <f ca="1">IFERROR(_xlfn.XLOOKUP(SalesData[[#This Row],[Customer_ID]],CustomerData[Customer_ID],CustomerData[Preferred_Item]),"None")</f>
        <v>None</v>
      </c>
      <c r="O3" t="s">
        <v>4092</v>
      </c>
    </row>
    <row r="4" spans="1:15" x14ac:dyDescent="0.25">
      <c r="A4" s="6" t="s">
        <v>9</v>
      </c>
      <c r="B4" s="2" t="s">
        <v>952</v>
      </c>
      <c r="C4" s="2" t="s">
        <v>678</v>
      </c>
      <c r="D4" s="2">
        <v>1</v>
      </c>
      <c r="E4" s="4">
        <v>5.04</v>
      </c>
      <c r="F4" s="2" t="s">
        <v>685</v>
      </c>
      <c r="G4" s="3">
        <v>45295</v>
      </c>
      <c r="H4" s="7">
        <v>5.04</v>
      </c>
      <c r="I4" s="37" t="str">
        <f ca="1">IFERROR(_xlfn.XLOOKUP(SalesData[[#This Row],[Customer_ID]],CustomerData[Customer_ID],CustomerData[Age]),"None")</f>
        <v>None</v>
      </c>
      <c r="J4" s="37" t="e" cm="1">
        <f t="array" aca="1" ref="J4" ca="1">_xlfn.IFS(SalesData[[#This Row],[Age]]&lt;=28,"18-28",I4&lt;=39,"29-39",I4&lt;=50,"40-50",I4&lt;=61,"51-61",I4&gt;=62,"62-Above")</f>
        <v>#NAME?</v>
      </c>
      <c r="K4" t="str">
        <f ca="1">IFERROR(_xlfn.XLOOKUP(SalesData[[#This Row],[Customer_ID]],CustomerData[Customer_ID],CustomerData[Gender]),"None")</f>
        <v>None</v>
      </c>
      <c r="L4" t="str">
        <f ca="1">IFERROR(_xlfn.XLOOKUP(SalesData[[#This Row],[Customer_ID]],CustomerData[Customer_ID],CustomerData[Preferred_Item]),"None")</f>
        <v>None</v>
      </c>
      <c r="O4" t="s">
        <v>4093</v>
      </c>
    </row>
    <row r="5" spans="1:15" x14ac:dyDescent="0.25">
      <c r="A5" s="6" t="s">
        <v>10</v>
      </c>
      <c r="B5" s="2" t="s">
        <v>822</v>
      </c>
      <c r="C5" s="2" t="s">
        <v>677</v>
      </c>
      <c r="D5" s="2">
        <v>4</v>
      </c>
      <c r="E5" s="4">
        <v>4.21</v>
      </c>
      <c r="F5" s="2" t="s">
        <v>684</v>
      </c>
      <c r="G5" s="3">
        <v>45296</v>
      </c>
      <c r="H5" s="7">
        <v>16.84</v>
      </c>
      <c r="I5" s="37" t="str">
        <f ca="1">IFERROR(_xlfn.XLOOKUP(SalesData[[#This Row],[Customer_ID]],CustomerData[Customer_ID],CustomerData[Age]),"None")</f>
        <v>None</v>
      </c>
      <c r="J5" s="37" t="e" cm="1">
        <f t="array" aca="1" ref="J5" ca="1">_xlfn.IFS(SalesData[[#This Row],[Age]]&lt;=28,"18-28",I5&lt;=39,"29-39",I5&lt;=50,"40-50",I5&lt;=61,"51-61",I5&gt;=62,"62-Above")</f>
        <v>#NAME?</v>
      </c>
      <c r="K5" t="str">
        <f ca="1">IFERROR(_xlfn.XLOOKUP(SalesData[[#This Row],[Customer_ID]],CustomerData[Customer_ID],CustomerData[Gender]),"None")</f>
        <v>None</v>
      </c>
      <c r="L5" t="str">
        <f ca="1">IFERROR(_xlfn.XLOOKUP(SalesData[[#This Row],[Customer_ID]],CustomerData[Customer_ID],CustomerData[Preferred_Item]),"None")</f>
        <v>None</v>
      </c>
      <c r="O5" t="s">
        <v>4094</v>
      </c>
    </row>
    <row r="6" spans="1:15" x14ac:dyDescent="0.25">
      <c r="A6" s="6" t="s">
        <v>11</v>
      </c>
      <c r="B6" s="2" t="s">
        <v>717</v>
      </c>
      <c r="C6" s="2" t="s">
        <v>680</v>
      </c>
      <c r="D6" s="2">
        <v>5</v>
      </c>
      <c r="E6" s="4">
        <v>3.66</v>
      </c>
      <c r="F6" s="2" t="s">
        <v>685</v>
      </c>
      <c r="G6" s="3">
        <v>45297</v>
      </c>
      <c r="H6" s="7">
        <v>18.3</v>
      </c>
      <c r="I6" s="37" t="str">
        <f ca="1">IFERROR(_xlfn.XLOOKUP(SalesData[[#This Row],[Customer_ID]],CustomerData[Customer_ID],CustomerData[Age]),"None")</f>
        <v>None</v>
      </c>
      <c r="J6" s="37" t="e" cm="1">
        <f t="array" aca="1" ref="J6" ca="1">_xlfn.IFS(SalesData[[#This Row],[Age]]&lt;=28,"18-28",I6&lt;=39,"29-39",I6&lt;=50,"40-50",I6&lt;=61,"51-61",I6&gt;=62,"62-Above")</f>
        <v>#NAME?</v>
      </c>
      <c r="K6" t="str">
        <f ca="1">IFERROR(_xlfn.XLOOKUP(SalesData[[#This Row],[Customer_ID]],CustomerData[Customer_ID],CustomerData[Gender]),"None")</f>
        <v>None</v>
      </c>
      <c r="L6" t="str">
        <f ca="1">IFERROR(_xlfn.XLOOKUP(SalesData[[#This Row],[Customer_ID]],CustomerData[Customer_ID],CustomerData[Preferred_Item]),"None")</f>
        <v>None</v>
      </c>
      <c r="O6" t="s">
        <v>4095</v>
      </c>
    </row>
    <row r="7" spans="1:15" x14ac:dyDescent="0.25">
      <c r="A7" s="6" t="s">
        <v>12</v>
      </c>
      <c r="B7" s="2" t="s">
        <v>1013</v>
      </c>
      <c r="C7" s="2" t="s">
        <v>681</v>
      </c>
      <c r="D7" s="2">
        <v>2</v>
      </c>
      <c r="E7" s="4">
        <v>2.95</v>
      </c>
      <c r="F7" s="2" t="s">
        <v>683</v>
      </c>
      <c r="G7" s="3">
        <v>45298</v>
      </c>
      <c r="H7" s="7">
        <v>5.9</v>
      </c>
      <c r="I7" s="37" t="str">
        <f ca="1">IFERROR(_xlfn.XLOOKUP(SalesData[[#This Row],[Customer_ID]],CustomerData[Customer_ID],CustomerData[Age]),"None")</f>
        <v>None</v>
      </c>
      <c r="J7" s="37" t="e" cm="1">
        <f t="array" aca="1" ref="J7" ca="1">_xlfn.IFS(SalesData[[#This Row],[Age]]&lt;=28,"18-28",I7&lt;=39,"29-39",I7&lt;=50,"40-50",I7&lt;=61,"51-61",I7&gt;=62,"62-Above")</f>
        <v>#NAME?</v>
      </c>
      <c r="K7" t="str">
        <f ca="1">IFERROR(_xlfn.XLOOKUP(SalesData[[#This Row],[Customer_ID]],CustomerData[Customer_ID],CustomerData[Gender]),"None")</f>
        <v>None</v>
      </c>
      <c r="L7" t="str">
        <f ca="1">IFERROR(_xlfn.XLOOKUP(SalesData[[#This Row],[Customer_ID]],CustomerData[Customer_ID],CustomerData[Preferred_Item]),"None")</f>
        <v>None</v>
      </c>
    </row>
    <row r="8" spans="1:15" x14ac:dyDescent="0.25">
      <c r="A8" s="6" t="s">
        <v>13</v>
      </c>
      <c r="B8" s="2" t="s">
        <v>1142</v>
      </c>
      <c r="C8" s="2" t="s">
        <v>680</v>
      </c>
      <c r="D8" s="2">
        <v>1</v>
      </c>
      <c r="E8" s="4">
        <v>4.67</v>
      </c>
      <c r="F8" s="2" t="s">
        <v>685</v>
      </c>
      <c r="G8" s="3">
        <v>45301</v>
      </c>
      <c r="H8" s="7">
        <v>4.67</v>
      </c>
      <c r="I8" s="37" t="str">
        <f ca="1">IFERROR(_xlfn.XLOOKUP(SalesData[[#This Row],[Customer_ID]],CustomerData[Customer_ID],CustomerData[Age]),"None")</f>
        <v>None</v>
      </c>
      <c r="J8" s="37" t="e" cm="1">
        <f t="array" aca="1" ref="J8" ca="1">_xlfn.IFS(SalesData[[#This Row],[Age]]&lt;=28,"18-28",I8&lt;=39,"29-39",I8&lt;=50,"40-50",I8&lt;=61,"51-61",I8&gt;=62,"62-Above")</f>
        <v>#NAME?</v>
      </c>
      <c r="K8" t="str">
        <f ca="1">IFERROR(_xlfn.XLOOKUP(SalesData[[#This Row],[Customer_ID]],CustomerData[Customer_ID],CustomerData[Gender]),"None")</f>
        <v>None</v>
      </c>
      <c r="L8" t="str">
        <f ca="1">IFERROR(_xlfn.XLOOKUP(SalesData[[#This Row],[Customer_ID]],CustomerData[Customer_ID],CustomerData[Preferred_Item]),"None")</f>
        <v>None</v>
      </c>
    </row>
    <row r="9" spans="1:15" x14ac:dyDescent="0.25">
      <c r="A9" s="6" t="s">
        <v>14</v>
      </c>
      <c r="B9" s="2" t="s">
        <v>1275</v>
      </c>
      <c r="C9" s="2" t="s">
        <v>681</v>
      </c>
      <c r="D9" s="2">
        <v>1</v>
      </c>
      <c r="E9" s="4">
        <v>5.65</v>
      </c>
      <c r="F9" s="2" t="s">
        <v>685</v>
      </c>
      <c r="G9" s="3">
        <v>45302</v>
      </c>
      <c r="H9" s="7">
        <v>5.65</v>
      </c>
      <c r="I9" s="37" t="str">
        <f ca="1">IFERROR(_xlfn.XLOOKUP(SalesData[[#This Row],[Customer_ID]],CustomerData[Customer_ID],CustomerData[Age]),"None")</f>
        <v>None</v>
      </c>
      <c r="J9" s="37" t="e" cm="1">
        <f t="array" aca="1" ref="J9" ca="1">_xlfn.IFS(SalesData[[#This Row],[Age]]&lt;=28,"18-28",I9&lt;=39,"29-39",I9&lt;=50,"40-50",I9&lt;=61,"51-61",I9&gt;=62,"62-Above")</f>
        <v>#NAME?</v>
      </c>
      <c r="K9" t="str">
        <f ca="1">IFERROR(_xlfn.XLOOKUP(SalesData[[#This Row],[Customer_ID]],CustomerData[Customer_ID],CustomerData[Gender]),"None")</f>
        <v>None</v>
      </c>
      <c r="L9" t="str">
        <f ca="1">IFERROR(_xlfn.XLOOKUP(SalesData[[#This Row],[Customer_ID]],CustomerData[Customer_ID],CustomerData[Preferred_Item]),"None")</f>
        <v>None</v>
      </c>
    </row>
    <row r="10" spans="1:15" x14ac:dyDescent="0.25">
      <c r="A10" s="6" t="s">
        <v>15</v>
      </c>
      <c r="B10" s="2" t="s">
        <v>1230</v>
      </c>
      <c r="C10" s="2" t="s">
        <v>677</v>
      </c>
      <c r="D10" s="2">
        <v>1</v>
      </c>
      <c r="E10" s="4">
        <v>4.08</v>
      </c>
      <c r="F10" s="2" t="s">
        <v>684</v>
      </c>
      <c r="G10" s="3">
        <v>45304</v>
      </c>
      <c r="H10" s="7">
        <v>4.08</v>
      </c>
      <c r="I10" s="37" t="str">
        <f ca="1">IFERROR(_xlfn.XLOOKUP(SalesData[[#This Row],[Customer_ID]],CustomerData[Customer_ID],CustomerData[Age]),"None")</f>
        <v>None</v>
      </c>
      <c r="J10" s="37" t="e" cm="1">
        <f t="array" aca="1" ref="J10" ca="1">_xlfn.IFS(SalesData[[#This Row],[Age]]&lt;=28,"18-28",I10&lt;=39,"29-39",I10&lt;=50,"40-50",I10&lt;=61,"51-61",I10&gt;=62,"62-Above")</f>
        <v>#NAME?</v>
      </c>
      <c r="K10" t="str">
        <f ca="1">IFERROR(_xlfn.XLOOKUP(SalesData[[#This Row],[Customer_ID]],CustomerData[Customer_ID],CustomerData[Gender]),"None")</f>
        <v>None</v>
      </c>
      <c r="L10" t="str">
        <f ca="1">IFERROR(_xlfn.XLOOKUP(SalesData[[#This Row],[Customer_ID]],CustomerData[Customer_ID],CustomerData[Preferred_Item]),"None")</f>
        <v>None</v>
      </c>
    </row>
    <row r="11" spans="1:15" x14ac:dyDescent="0.25">
      <c r="A11" s="6" t="s">
        <v>16</v>
      </c>
      <c r="B11" s="2" t="s">
        <v>1199</v>
      </c>
      <c r="C11" s="2" t="s">
        <v>678</v>
      </c>
      <c r="D11" s="2">
        <v>3</v>
      </c>
      <c r="E11" s="4">
        <v>3.57</v>
      </c>
      <c r="F11" s="2" t="s">
        <v>684</v>
      </c>
      <c r="G11" s="3">
        <v>45306</v>
      </c>
      <c r="H11" s="7">
        <v>10.71</v>
      </c>
      <c r="I11" s="37" t="str">
        <f ca="1">IFERROR(_xlfn.XLOOKUP(SalesData[[#This Row],[Customer_ID]],CustomerData[Customer_ID],CustomerData[Age]),"None")</f>
        <v>None</v>
      </c>
      <c r="J11" s="37" t="e" cm="1">
        <f t="array" aca="1" ref="J11" ca="1">_xlfn.IFS(SalesData[[#This Row],[Age]]&lt;=28,"18-28",I11&lt;=39,"29-39",I11&lt;=50,"40-50",I11&lt;=61,"51-61",I11&gt;=62,"62-Above")</f>
        <v>#NAME?</v>
      </c>
      <c r="K11" t="str">
        <f ca="1">IFERROR(_xlfn.XLOOKUP(SalesData[[#This Row],[Customer_ID]],CustomerData[Customer_ID],CustomerData[Gender]),"None")</f>
        <v>None</v>
      </c>
      <c r="L11" t="str">
        <f ca="1">IFERROR(_xlfn.XLOOKUP(SalesData[[#This Row],[Customer_ID]],CustomerData[Customer_ID],CustomerData[Preferred_Item]),"None")</f>
        <v>None</v>
      </c>
    </row>
    <row r="12" spans="1:15" x14ac:dyDescent="0.25">
      <c r="A12" s="6" t="s">
        <v>17</v>
      </c>
      <c r="B12" s="2" t="s">
        <v>1362</v>
      </c>
      <c r="C12" s="2" t="s">
        <v>677</v>
      </c>
      <c r="D12" s="2">
        <v>1</v>
      </c>
      <c r="E12" s="4">
        <v>3.36</v>
      </c>
      <c r="F12" s="2" t="s">
        <v>684</v>
      </c>
      <c r="G12" s="3">
        <v>45313</v>
      </c>
      <c r="H12" s="7">
        <v>3.36</v>
      </c>
      <c r="I12" s="37" t="str">
        <f ca="1">IFERROR(_xlfn.XLOOKUP(SalesData[[#This Row],[Customer_ID]],CustomerData[Customer_ID],CustomerData[Age]),"None")</f>
        <v>None</v>
      </c>
      <c r="J12" s="37" t="e" cm="1">
        <f t="array" aca="1" ref="J12" ca="1">_xlfn.IFS(SalesData[[#This Row],[Age]]&lt;=28,"18-28",I12&lt;=39,"29-39",I12&lt;=50,"40-50",I12&lt;=61,"51-61",I12&gt;=62,"62-Above")</f>
        <v>#NAME?</v>
      </c>
      <c r="K12" t="str">
        <f ca="1">IFERROR(_xlfn.XLOOKUP(SalesData[[#This Row],[Customer_ID]],CustomerData[Customer_ID],CustomerData[Gender]),"None")</f>
        <v>None</v>
      </c>
      <c r="L12" t="str">
        <f ca="1">IFERROR(_xlfn.XLOOKUP(SalesData[[#This Row],[Customer_ID]],CustomerData[Customer_ID],CustomerData[Preferred_Item]),"None")</f>
        <v>None</v>
      </c>
    </row>
    <row r="13" spans="1:15" x14ac:dyDescent="0.25">
      <c r="A13" s="6" t="s">
        <v>18</v>
      </c>
      <c r="B13" s="2" t="s">
        <v>1252</v>
      </c>
      <c r="C13" s="2" t="s">
        <v>676</v>
      </c>
      <c r="D13" s="2">
        <v>1</v>
      </c>
      <c r="E13" s="4">
        <v>5.09</v>
      </c>
      <c r="F13" s="2" t="s">
        <v>682</v>
      </c>
      <c r="G13" s="3">
        <v>45315</v>
      </c>
      <c r="H13" s="7">
        <v>5.09</v>
      </c>
      <c r="I13" s="37" t="str">
        <f ca="1">IFERROR(_xlfn.XLOOKUP(SalesData[[#This Row],[Customer_ID]],CustomerData[Customer_ID],CustomerData[Age]),"None")</f>
        <v>None</v>
      </c>
      <c r="J13" s="37" t="e" cm="1">
        <f t="array" aca="1" ref="J13" ca="1">_xlfn.IFS(SalesData[[#This Row],[Age]]&lt;=28,"18-28",I13&lt;=39,"29-39",I13&lt;=50,"40-50",I13&lt;=61,"51-61",I13&gt;=62,"62-Above")</f>
        <v>#NAME?</v>
      </c>
      <c r="K13" t="str">
        <f ca="1">IFERROR(_xlfn.XLOOKUP(SalesData[[#This Row],[Customer_ID]],CustomerData[Customer_ID],CustomerData[Gender]),"None")</f>
        <v>None</v>
      </c>
      <c r="L13" t="str">
        <f ca="1">IFERROR(_xlfn.XLOOKUP(SalesData[[#This Row],[Customer_ID]],CustomerData[Customer_ID],CustomerData[Preferred_Item]),"None")</f>
        <v>None</v>
      </c>
    </row>
    <row r="14" spans="1:15" x14ac:dyDescent="0.25">
      <c r="A14" s="6" t="s">
        <v>19</v>
      </c>
      <c r="B14" s="2" t="s">
        <v>950</v>
      </c>
      <c r="C14" s="2" t="s">
        <v>676</v>
      </c>
      <c r="D14" s="2">
        <v>5</v>
      </c>
      <c r="E14" s="4">
        <v>5.44</v>
      </c>
      <c r="F14" s="2" t="s">
        <v>685</v>
      </c>
      <c r="G14" s="3">
        <v>45317</v>
      </c>
      <c r="H14" s="7">
        <v>27.2</v>
      </c>
      <c r="I14" s="37" t="str">
        <f ca="1">IFERROR(_xlfn.XLOOKUP(SalesData[[#This Row],[Customer_ID]],CustomerData[Customer_ID],CustomerData[Age]),"None")</f>
        <v>None</v>
      </c>
      <c r="J14" s="37" t="e" cm="1">
        <f t="array" aca="1" ref="J14" ca="1">_xlfn.IFS(SalesData[[#This Row],[Age]]&lt;=28,"18-28",I14&lt;=39,"29-39",I14&lt;=50,"40-50",I14&lt;=61,"51-61",I14&gt;=62,"62-Above")</f>
        <v>#NAME?</v>
      </c>
      <c r="K14" t="str">
        <f ca="1">IFERROR(_xlfn.XLOOKUP(SalesData[[#This Row],[Customer_ID]],CustomerData[Customer_ID],CustomerData[Gender]),"None")</f>
        <v>None</v>
      </c>
      <c r="L14" t="str">
        <f ca="1">IFERROR(_xlfn.XLOOKUP(SalesData[[#This Row],[Customer_ID]],CustomerData[Customer_ID],CustomerData[Preferred_Item]),"None")</f>
        <v>None</v>
      </c>
    </row>
    <row r="15" spans="1:15" x14ac:dyDescent="0.25">
      <c r="A15" s="6" t="s">
        <v>20</v>
      </c>
      <c r="B15" s="2" t="s">
        <v>1182</v>
      </c>
      <c r="C15" s="2" t="s">
        <v>678</v>
      </c>
      <c r="D15" s="2">
        <v>5</v>
      </c>
      <c r="E15" s="4">
        <v>2.97</v>
      </c>
      <c r="F15" s="2" t="s">
        <v>685</v>
      </c>
      <c r="G15" s="3">
        <v>45318</v>
      </c>
      <c r="H15" s="7">
        <v>14.85</v>
      </c>
      <c r="I15" s="37" t="str">
        <f ca="1">IFERROR(_xlfn.XLOOKUP(SalesData[[#This Row],[Customer_ID]],CustomerData[Customer_ID],CustomerData[Age]),"None")</f>
        <v>None</v>
      </c>
      <c r="J15" s="37" t="e" cm="1">
        <f t="array" aca="1" ref="J15" ca="1">_xlfn.IFS(SalesData[[#This Row],[Age]]&lt;=28,"18-28",I15&lt;=39,"29-39",I15&lt;=50,"40-50",I15&lt;=61,"51-61",I15&gt;=62,"62-Above")</f>
        <v>#NAME?</v>
      </c>
      <c r="K15" t="str">
        <f ca="1">IFERROR(_xlfn.XLOOKUP(SalesData[[#This Row],[Customer_ID]],CustomerData[Customer_ID],CustomerData[Gender]),"None")</f>
        <v>None</v>
      </c>
      <c r="L15" t="str">
        <f ca="1">IFERROR(_xlfn.XLOOKUP(SalesData[[#This Row],[Customer_ID]],CustomerData[Customer_ID],CustomerData[Preferred_Item]),"None")</f>
        <v>None</v>
      </c>
    </row>
    <row r="16" spans="1:15" x14ac:dyDescent="0.25">
      <c r="A16" s="6" t="s">
        <v>21</v>
      </c>
      <c r="B16" s="2" t="s">
        <v>960</v>
      </c>
      <c r="C16" s="2" t="s">
        <v>679</v>
      </c>
      <c r="D16" s="2">
        <v>4</v>
      </c>
      <c r="E16" s="4">
        <v>5.07</v>
      </c>
      <c r="F16" s="2" t="s">
        <v>683</v>
      </c>
      <c r="G16" s="3">
        <v>45319</v>
      </c>
      <c r="H16" s="7">
        <v>20.28</v>
      </c>
      <c r="I16" s="37" t="str">
        <f ca="1">IFERROR(_xlfn.XLOOKUP(SalesData[[#This Row],[Customer_ID]],CustomerData[Customer_ID],CustomerData[Age]),"None")</f>
        <v>None</v>
      </c>
      <c r="J16" s="37" t="e" cm="1">
        <f t="array" aca="1" ref="J16" ca="1">_xlfn.IFS(SalesData[[#This Row],[Age]]&lt;=28,"18-28",I16&lt;=39,"29-39",I16&lt;=50,"40-50",I16&lt;=61,"51-61",I16&gt;=62,"62-Above")</f>
        <v>#NAME?</v>
      </c>
      <c r="K16" t="str">
        <f ca="1">IFERROR(_xlfn.XLOOKUP(SalesData[[#This Row],[Customer_ID]],CustomerData[Customer_ID],CustomerData[Gender]),"None")</f>
        <v>None</v>
      </c>
      <c r="L16" t="str">
        <f ca="1">IFERROR(_xlfn.XLOOKUP(SalesData[[#This Row],[Customer_ID]],CustomerData[Customer_ID],CustomerData[Preferred_Item]),"None")</f>
        <v>None</v>
      </c>
    </row>
    <row r="17" spans="1:12" x14ac:dyDescent="0.25">
      <c r="A17" s="6" t="s">
        <v>22</v>
      </c>
      <c r="B17" s="2" t="s">
        <v>1162</v>
      </c>
      <c r="C17" s="2" t="s">
        <v>676</v>
      </c>
      <c r="D17" s="2">
        <v>1</v>
      </c>
      <c r="E17" s="4">
        <v>5.57</v>
      </c>
      <c r="F17" s="2" t="s">
        <v>685</v>
      </c>
      <c r="G17" s="3">
        <v>45320</v>
      </c>
      <c r="H17" s="7">
        <v>5.57</v>
      </c>
      <c r="I17" s="37" t="str">
        <f ca="1">IFERROR(_xlfn.XLOOKUP(SalesData[[#This Row],[Customer_ID]],CustomerData[Customer_ID],CustomerData[Age]),"None")</f>
        <v>None</v>
      </c>
      <c r="J17" s="37" t="e" cm="1">
        <f t="array" aca="1" ref="J17" ca="1">_xlfn.IFS(SalesData[[#This Row],[Age]]&lt;=28,"18-28",I17&lt;=39,"29-39",I17&lt;=50,"40-50",I17&lt;=61,"51-61",I17&gt;=62,"62-Above")</f>
        <v>#NAME?</v>
      </c>
      <c r="K17" t="str">
        <f ca="1">IFERROR(_xlfn.XLOOKUP(SalesData[[#This Row],[Customer_ID]],CustomerData[Customer_ID],CustomerData[Gender]),"None")</f>
        <v>None</v>
      </c>
      <c r="L17" t="str">
        <f ca="1">IFERROR(_xlfn.XLOOKUP(SalesData[[#This Row],[Customer_ID]],CustomerData[Customer_ID],CustomerData[Preferred_Item]),"None")</f>
        <v>None</v>
      </c>
    </row>
    <row r="18" spans="1:12" x14ac:dyDescent="0.25">
      <c r="A18" s="6" t="s">
        <v>23</v>
      </c>
      <c r="B18" s="2" t="s">
        <v>1107</v>
      </c>
      <c r="C18" s="2" t="s">
        <v>676</v>
      </c>
      <c r="D18" s="2">
        <v>4</v>
      </c>
      <c r="E18" s="4">
        <v>4.12</v>
      </c>
      <c r="F18" s="2" t="s">
        <v>684</v>
      </c>
      <c r="G18" s="3">
        <v>45321</v>
      </c>
      <c r="H18" s="7">
        <v>16.48</v>
      </c>
      <c r="I18" s="37" t="str">
        <f ca="1">IFERROR(_xlfn.XLOOKUP(SalesData[[#This Row],[Customer_ID]],CustomerData[Customer_ID],CustomerData[Age]),"None")</f>
        <v>None</v>
      </c>
      <c r="J18" s="37" t="e" cm="1">
        <f t="array" aca="1" ref="J18" ca="1">_xlfn.IFS(SalesData[[#This Row],[Age]]&lt;=28,"18-28",I18&lt;=39,"29-39",I18&lt;=50,"40-50",I18&lt;=61,"51-61",I18&gt;=62,"62-Above")</f>
        <v>#NAME?</v>
      </c>
      <c r="K18" t="str">
        <f ca="1">IFERROR(_xlfn.XLOOKUP(SalesData[[#This Row],[Customer_ID]],CustomerData[Customer_ID],CustomerData[Gender]),"None")</f>
        <v>None</v>
      </c>
      <c r="L18" t="str">
        <f ca="1">IFERROR(_xlfn.XLOOKUP(SalesData[[#This Row],[Customer_ID]],CustomerData[Customer_ID],CustomerData[Preferred_Item]),"None")</f>
        <v>None</v>
      </c>
    </row>
    <row r="19" spans="1:12" x14ac:dyDescent="0.25">
      <c r="A19" s="6" t="s">
        <v>24</v>
      </c>
      <c r="B19" s="2" t="s">
        <v>1271</v>
      </c>
      <c r="C19" s="2" t="s">
        <v>677</v>
      </c>
      <c r="D19" s="2">
        <v>5</v>
      </c>
      <c r="E19" s="4">
        <v>3.57</v>
      </c>
      <c r="F19" s="2" t="s">
        <v>685</v>
      </c>
      <c r="G19" s="3">
        <v>45323</v>
      </c>
      <c r="H19" s="7">
        <v>17.850000000000001</v>
      </c>
      <c r="I19" s="37" t="str">
        <f ca="1">IFERROR(_xlfn.XLOOKUP(SalesData[[#This Row],[Customer_ID]],CustomerData[Customer_ID],CustomerData[Age]),"None")</f>
        <v>None</v>
      </c>
      <c r="J19" s="37" t="e" cm="1">
        <f t="array" aca="1" ref="J19" ca="1">_xlfn.IFS(SalesData[[#This Row],[Age]]&lt;=28,"18-28",I19&lt;=39,"29-39",I19&lt;=50,"40-50",I19&lt;=61,"51-61",I19&gt;=62,"62-Above")</f>
        <v>#NAME?</v>
      </c>
      <c r="K19" t="str">
        <f ca="1">IFERROR(_xlfn.XLOOKUP(SalesData[[#This Row],[Customer_ID]],CustomerData[Customer_ID],CustomerData[Gender]),"None")</f>
        <v>None</v>
      </c>
      <c r="L19" t="str">
        <f ca="1">IFERROR(_xlfn.XLOOKUP(SalesData[[#This Row],[Customer_ID]],CustomerData[Customer_ID],CustomerData[Preferred_Item]),"None")</f>
        <v>None</v>
      </c>
    </row>
    <row r="20" spans="1:12" x14ac:dyDescent="0.25">
      <c r="A20" s="6" t="s">
        <v>25</v>
      </c>
      <c r="B20" s="2" t="s">
        <v>1116</v>
      </c>
      <c r="C20" s="2" t="s">
        <v>678</v>
      </c>
      <c r="D20" s="2">
        <v>4</v>
      </c>
      <c r="E20" s="4">
        <v>4.43</v>
      </c>
      <c r="F20" s="2" t="s">
        <v>682</v>
      </c>
      <c r="G20" s="3">
        <v>45324</v>
      </c>
      <c r="H20" s="7">
        <v>17.72</v>
      </c>
      <c r="I20" s="37" t="str">
        <f ca="1">IFERROR(_xlfn.XLOOKUP(SalesData[[#This Row],[Customer_ID]],CustomerData[Customer_ID],CustomerData[Age]),"None")</f>
        <v>None</v>
      </c>
      <c r="J20" s="37" t="e" cm="1">
        <f t="array" aca="1" ref="J20" ca="1">_xlfn.IFS(SalesData[[#This Row],[Age]]&lt;=28,"18-28",I20&lt;=39,"29-39",I20&lt;=50,"40-50",I20&lt;=61,"51-61",I20&gt;=62,"62-Above")</f>
        <v>#NAME?</v>
      </c>
      <c r="K20" t="str">
        <f ca="1">IFERROR(_xlfn.XLOOKUP(SalesData[[#This Row],[Customer_ID]],CustomerData[Customer_ID],CustomerData[Gender]),"None")</f>
        <v>None</v>
      </c>
      <c r="L20" t="str">
        <f ca="1">IFERROR(_xlfn.XLOOKUP(SalesData[[#This Row],[Customer_ID]],CustomerData[Customer_ID],CustomerData[Preferred_Item]),"None")</f>
        <v>None</v>
      </c>
    </row>
    <row r="21" spans="1:12" x14ac:dyDescent="0.25">
      <c r="A21" s="6" t="s">
        <v>26</v>
      </c>
      <c r="B21" s="2" t="s">
        <v>753</v>
      </c>
      <c r="C21" s="2" t="s">
        <v>678</v>
      </c>
      <c r="D21" s="2">
        <v>2</v>
      </c>
      <c r="E21" s="4">
        <v>3.12</v>
      </c>
      <c r="F21" s="2" t="s">
        <v>685</v>
      </c>
      <c r="G21" s="3">
        <v>45325</v>
      </c>
      <c r="H21" s="7">
        <v>6.24</v>
      </c>
      <c r="I21" s="37" t="str">
        <f ca="1">IFERROR(_xlfn.XLOOKUP(SalesData[[#This Row],[Customer_ID]],CustomerData[Customer_ID],CustomerData[Age]),"None")</f>
        <v>None</v>
      </c>
      <c r="J21" s="37" t="e" cm="1">
        <f t="array" aca="1" ref="J21" ca="1">_xlfn.IFS(SalesData[[#This Row],[Age]]&lt;=28,"18-28",I21&lt;=39,"29-39",I21&lt;=50,"40-50",I21&lt;=61,"51-61",I21&gt;=62,"62-Above")</f>
        <v>#NAME?</v>
      </c>
      <c r="K21" t="str">
        <f ca="1">IFERROR(_xlfn.XLOOKUP(SalesData[[#This Row],[Customer_ID]],CustomerData[Customer_ID],CustomerData[Gender]),"None")</f>
        <v>None</v>
      </c>
      <c r="L21" t="str">
        <f ca="1">IFERROR(_xlfn.XLOOKUP(SalesData[[#This Row],[Customer_ID]],CustomerData[Customer_ID],CustomerData[Preferred_Item]),"None")</f>
        <v>None</v>
      </c>
    </row>
    <row r="22" spans="1:12" x14ac:dyDescent="0.25">
      <c r="A22" s="6" t="s">
        <v>27</v>
      </c>
      <c r="B22" s="2" t="s">
        <v>879</v>
      </c>
      <c r="C22" s="2" t="s">
        <v>678</v>
      </c>
      <c r="D22" s="2">
        <v>1</v>
      </c>
      <c r="E22" s="4">
        <v>4.62</v>
      </c>
      <c r="F22" s="2" t="s">
        <v>683</v>
      </c>
      <c r="G22" s="3">
        <v>45326</v>
      </c>
      <c r="H22" s="7">
        <v>4.62</v>
      </c>
      <c r="I22" s="37" t="str">
        <f ca="1">IFERROR(_xlfn.XLOOKUP(SalesData[[#This Row],[Customer_ID]],CustomerData[Customer_ID],CustomerData[Age]),"None")</f>
        <v>None</v>
      </c>
      <c r="J22" s="37" t="e" cm="1">
        <f t="array" aca="1" ref="J22" ca="1">_xlfn.IFS(SalesData[[#This Row],[Age]]&lt;=28,"18-28",I22&lt;=39,"29-39",I22&lt;=50,"40-50",I22&lt;=61,"51-61",I22&gt;=62,"62-Above")</f>
        <v>#NAME?</v>
      </c>
      <c r="K22" t="str">
        <f ca="1">IFERROR(_xlfn.XLOOKUP(SalesData[[#This Row],[Customer_ID]],CustomerData[Customer_ID],CustomerData[Gender]),"None")</f>
        <v>None</v>
      </c>
      <c r="L22" t="str">
        <f ca="1">IFERROR(_xlfn.XLOOKUP(SalesData[[#This Row],[Customer_ID]],CustomerData[Customer_ID],CustomerData[Preferred_Item]),"None")</f>
        <v>None</v>
      </c>
    </row>
    <row r="23" spans="1:12" x14ac:dyDescent="0.25">
      <c r="A23" s="6" t="s">
        <v>28</v>
      </c>
      <c r="B23" s="2" t="s">
        <v>1225</v>
      </c>
      <c r="C23" s="2" t="s">
        <v>679</v>
      </c>
      <c r="D23" s="2">
        <v>1</v>
      </c>
      <c r="E23" s="4">
        <v>5.45</v>
      </c>
      <c r="F23" s="2" t="s">
        <v>685</v>
      </c>
      <c r="G23" s="3">
        <v>45327</v>
      </c>
      <c r="H23" s="7">
        <v>5.45</v>
      </c>
      <c r="I23" s="37" t="str">
        <f ca="1">IFERROR(_xlfn.XLOOKUP(SalesData[[#This Row],[Customer_ID]],CustomerData[Customer_ID],CustomerData[Age]),"None")</f>
        <v>None</v>
      </c>
      <c r="J23" s="37" t="e" cm="1">
        <f t="array" aca="1" ref="J23" ca="1">_xlfn.IFS(SalesData[[#This Row],[Age]]&lt;=28,"18-28",I23&lt;=39,"29-39",I23&lt;=50,"40-50",I23&lt;=61,"51-61",I23&gt;=62,"62-Above")</f>
        <v>#NAME?</v>
      </c>
      <c r="K23" t="str">
        <f ca="1">IFERROR(_xlfn.XLOOKUP(SalesData[[#This Row],[Customer_ID]],CustomerData[Customer_ID],CustomerData[Gender]),"None")</f>
        <v>None</v>
      </c>
      <c r="L23" t="str">
        <f ca="1">IFERROR(_xlfn.XLOOKUP(SalesData[[#This Row],[Customer_ID]],CustomerData[Customer_ID],CustomerData[Preferred_Item]),"None")</f>
        <v>None</v>
      </c>
    </row>
    <row r="24" spans="1:12" x14ac:dyDescent="0.25">
      <c r="A24" s="6" t="s">
        <v>29</v>
      </c>
      <c r="B24" s="2" t="s">
        <v>1160</v>
      </c>
      <c r="C24" s="2" t="s">
        <v>677</v>
      </c>
      <c r="D24" s="2">
        <v>3</v>
      </c>
      <c r="E24" s="4">
        <v>5.51</v>
      </c>
      <c r="F24" s="2" t="s">
        <v>682</v>
      </c>
      <c r="G24" s="3">
        <v>45328</v>
      </c>
      <c r="H24" s="7">
        <v>16.53</v>
      </c>
      <c r="I24" s="37" t="str">
        <f ca="1">IFERROR(_xlfn.XLOOKUP(SalesData[[#This Row],[Customer_ID]],CustomerData[Customer_ID],CustomerData[Age]),"None")</f>
        <v>None</v>
      </c>
      <c r="J24" s="37" t="e" cm="1">
        <f t="array" aca="1" ref="J24" ca="1">_xlfn.IFS(SalesData[[#This Row],[Age]]&lt;=28,"18-28",I24&lt;=39,"29-39",I24&lt;=50,"40-50",I24&lt;=61,"51-61",I24&gt;=62,"62-Above")</f>
        <v>#NAME?</v>
      </c>
      <c r="K24" t="str">
        <f ca="1">IFERROR(_xlfn.XLOOKUP(SalesData[[#This Row],[Customer_ID]],CustomerData[Customer_ID],CustomerData[Gender]),"None")</f>
        <v>None</v>
      </c>
      <c r="L24" t="str">
        <f ca="1">IFERROR(_xlfn.XLOOKUP(SalesData[[#This Row],[Customer_ID]],CustomerData[Customer_ID],CustomerData[Preferred_Item]),"None")</f>
        <v>None</v>
      </c>
    </row>
    <row r="25" spans="1:12" x14ac:dyDescent="0.25">
      <c r="A25" s="6" t="s">
        <v>30</v>
      </c>
      <c r="B25" s="2" t="s">
        <v>1315</v>
      </c>
      <c r="C25" s="2" t="s">
        <v>680</v>
      </c>
      <c r="D25" s="2">
        <v>2</v>
      </c>
      <c r="E25" s="4">
        <v>2.99</v>
      </c>
      <c r="F25" s="2" t="s">
        <v>682</v>
      </c>
      <c r="G25" s="3">
        <v>45329</v>
      </c>
      <c r="H25" s="7">
        <v>5.98</v>
      </c>
      <c r="I25" s="37" t="str">
        <f ca="1">IFERROR(_xlfn.XLOOKUP(SalesData[[#This Row],[Customer_ID]],CustomerData[Customer_ID],CustomerData[Age]),"None")</f>
        <v>None</v>
      </c>
      <c r="J25" s="37" t="e" cm="1">
        <f t="array" aca="1" ref="J25" ca="1">_xlfn.IFS(SalesData[[#This Row],[Age]]&lt;=28,"18-28",I25&lt;=39,"29-39",I25&lt;=50,"40-50",I25&lt;=61,"51-61",I25&gt;=62,"62-Above")</f>
        <v>#NAME?</v>
      </c>
      <c r="K25" t="str">
        <f ca="1">IFERROR(_xlfn.XLOOKUP(SalesData[[#This Row],[Customer_ID]],CustomerData[Customer_ID],CustomerData[Gender]),"None")</f>
        <v>None</v>
      </c>
      <c r="L25" t="str">
        <f ca="1">IFERROR(_xlfn.XLOOKUP(SalesData[[#This Row],[Customer_ID]],CustomerData[Customer_ID],CustomerData[Preferred_Item]),"None")</f>
        <v>None</v>
      </c>
    </row>
    <row r="26" spans="1:12" x14ac:dyDescent="0.25">
      <c r="A26" s="6" t="s">
        <v>31</v>
      </c>
      <c r="B26" s="2" t="s">
        <v>957</v>
      </c>
      <c r="C26" s="2" t="s">
        <v>679</v>
      </c>
      <c r="D26" s="2">
        <v>2</v>
      </c>
      <c r="E26" s="4">
        <v>4.3899999999999997</v>
      </c>
      <c r="F26" s="2" t="s">
        <v>685</v>
      </c>
      <c r="G26" s="3">
        <v>45330</v>
      </c>
      <c r="H26" s="7">
        <v>8.7799999999999994</v>
      </c>
      <c r="I26" s="37" t="str">
        <f ca="1">IFERROR(_xlfn.XLOOKUP(SalesData[[#This Row],[Customer_ID]],CustomerData[Customer_ID],CustomerData[Age]),"None")</f>
        <v>None</v>
      </c>
      <c r="J26" s="37" t="e" cm="1">
        <f t="array" aca="1" ref="J26" ca="1">_xlfn.IFS(SalesData[[#This Row],[Age]]&lt;=28,"18-28",I26&lt;=39,"29-39",I26&lt;=50,"40-50",I26&lt;=61,"51-61",I26&gt;=62,"62-Above")</f>
        <v>#NAME?</v>
      </c>
      <c r="K26" t="str">
        <f ca="1">IFERROR(_xlfn.XLOOKUP(SalesData[[#This Row],[Customer_ID]],CustomerData[Customer_ID],CustomerData[Gender]),"None")</f>
        <v>None</v>
      </c>
      <c r="L26" t="str">
        <f ca="1">IFERROR(_xlfn.XLOOKUP(SalesData[[#This Row],[Customer_ID]],CustomerData[Customer_ID],CustomerData[Preferred_Item]),"None")</f>
        <v>None</v>
      </c>
    </row>
    <row r="27" spans="1:12" x14ac:dyDescent="0.25">
      <c r="A27" s="6" t="s">
        <v>32</v>
      </c>
      <c r="B27" s="2" t="s">
        <v>953</v>
      </c>
      <c r="C27" s="2" t="s">
        <v>679</v>
      </c>
      <c r="D27" s="2">
        <v>5</v>
      </c>
      <c r="E27" s="4">
        <v>5.6</v>
      </c>
      <c r="F27" s="2" t="s">
        <v>682</v>
      </c>
      <c r="G27" s="3">
        <v>45332</v>
      </c>
      <c r="H27" s="7">
        <v>28</v>
      </c>
      <c r="I27" s="37" t="str">
        <f ca="1">IFERROR(_xlfn.XLOOKUP(SalesData[[#This Row],[Customer_ID]],CustomerData[Customer_ID],CustomerData[Age]),"None")</f>
        <v>None</v>
      </c>
      <c r="J27" s="37" t="e" cm="1">
        <f t="array" aca="1" ref="J27" ca="1">_xlfn.IFS(SalesData[[#This Row],[Age]]&lt;=28,"18-28",I27&lt;=39,"29-39",I27&lt;=50,"40-50",I27&lt;=61,"51-61",I27&gt;=62,"62-Above")</f>
        <v>#NAME?</v>
      </c>
      <c r="K27" t="str">
        <f ca="1">IFERROR(_xlfn.XLOOKUP(SalesData[[#This Row],[Customer_ID]],CustomerData[Customer_ID],CustomerData[Gender]),"None")</f>
        <v>None</v>
      </c>
      <c r="L27" t="str">
        <f ca="1">IFERROR(_xlfn.XLOOKUP(SalesData[[#This Row],[Customer_ID]],CustomerData[Customer_ID],CustomerData[Preferred_Item]),"None")</f>
        <v>None</v>
      </c>
    </row>
    <row r="28" spans="1:12" x14ac:dyDescent="0.25">
      <c r="A28" s="6" t="s">
        <v>33</v>
      </c>
      <c r="B28" s="2" t="s">
        <v>1120</v>
      </c>
      <c r="C28" s="2" t="s">
        <v>679</v>
      </c>
      <c r="D28" s="2">
        <v>3</v>
      </c>
      <c r="E28" s="4">
        <v>2.76</v>
      </c>
      <c r="F28" s="2" t="s">
        <v>685</v>
      </c>
      <c r="G28" s="3">
        <v>45334</v>
      </c>
      <c r="H28" s="7">
        <v>8.2799999999999994</v>
      </c>
      <c r="I28" s="37" t="str">
        <f ca="1">IFERROR(_xlfn.XLOOKUP(SalesData[[#This Row],[Customer_ID]],CustomerData[Customer_ID],CustomerData[Age]),"None")</f>
        <v>None</v>
      </c>
      <c r="J28" s="37" t="e" cm="1">
        <f t="array" aca="1" ref="J28" ca="1">_xlfn.IFS(SalesData[[#This Row],[Age]]&lt;=28,"18-28",I28&lt;=39,"29-39",I28&lt;=50,"40-50",I28&lt;=61,"51-61",I28&gt;=62,"62-Above")</f>
        <v>#NAME?</v>
      </c>
      <c r="K28" t="str">
        <f ca="1">IFERROR(_xlfn.XLOOKUP(SalesData[[#This Row],[Customer_ID]],CustomerData[Customer_ID],CustomerData[Gender]),"None")</f>
        <v>None</v>
      </c>
      <c r="L28" t="str">
        <f ca="1">IFERROR(_xlfn.XLOOKUP(SalesData[[#This Row],[Customer_ID]],CustomerData[Customer_ID],CustomerData[Preferred_Item]),"None")</f>
        <v>None</v>
      </c>
    </row>
    <row r="29" spans="1:12" x14ac:dyDescent="0.25">
      <c r="A29" s="6" t="s">
        <v>34</v>
      </c>
      <c r="B29" s="2" t="s">
        <v>934</v>
      </c>
      <c r="C29" s="2" t="s">
        <v>681</v>
      </c>
      <c r="D29" s="2">
        <v>3</v>
      </c>
      <c r="E29" s="4">
        <v>2.57</v>
      </c>
      <c r="F29" s="2" t="s">
        <v>682</v>
      </c>
      <c r="G29" s="3">
        <v>45335</v>
      </c>
      <c r="H29" s="7">
        <v>7.7099999999999991</v>
      </c>
      <c r="I29" s="37" t="str">
        <f ca="1">IFERROR(_xlfn.XLOOKUP(SalesData[[#This Row],[Customer_ID]],CustomerData[Customer_ID],CustomerData[Age]),"None")</f>
        <v>None</v>
      </c>
      <c r="J29" s="37" t="e" cm="1">
        <f t="array" aca="1" ref="J29" ca="1">_xlfn.IFS(SalesData[[#This Row],[Age]]&lt;=28,"18-28",I29&lt;=39,"29-39",I29&lt;=50,"40-50",I29&lt;=61,"51-61",I29&gt;=62,"62-Above")</f>
        <v>#NAME?</v>
      </c>
      <c r="K29" t="str">
        <f ca="1">IFERROR(_xlfn.XLOOKUP(SalesData[[#This Row],[Customer_ID]],CustomerData[Customer_ID],CustomerData[Gender]),"None")</f>
        <v>None</v>
      </c>
      <c r="L29" t="str">
        <f ca="1">IFERROR(_xlfn.XLOOKUP(SalesData[[#This Row],[Customer_ID]],CustomerData[Customer_ID],CustomerData[Preferred_Item]),"None")</f>
        <v>None</v>
      </c>
    </row>
    <row r="30" spans="1:12" x14ac:dyDescent="0.25">
      <c r="A30" s="6" t="s">
        <v>35</v>
      </c>
      <c r="B30" s="2" t="s">
        <v>929</v>
      </c>
      <c r="C30" s="2" t="s">
        <v>681</v>
      </c>
      <c r="D30" s="2">
        <v>3</v>
      </c>
      <c r="E30" s="4">
        <v>4.28</v>
      </c>
      <c r="F30" s="2" t="s">
        <v>685</v>
      </c>
      <c r="G30" s="3">
        <v>45336</v>
      </c>
      <c r="H30" s="7">
        <v>12.84</v>
      </c>
      <c r="I30" s="37" t="str">
        <f ca="1">IFERROR(_xlfn.XLOOKUP(SalesData[[#This Row],[Customer_ID]],CustomerData[Customer_ID],CustomerData[Age]),"None")</f>
        <v>None</v>
      </c>
      <c r="J30" s="37" t="e" cm="1">
        <f t="array" aca="1" ref="J30" ca="1">_xlfn.IFS(SalesData[[#This Row],[Age]]&lt;=28,"18-28",I30&lt;=39,"29-39",I30&lt;=50,"40-50",I30&lt;=61,"51-61",I30&gt;=62,"62-Above")</f>
        <v>#NAME?</v>
      </c>
      <c r="K30" t="str">
        <f ca="1">IFERROR(_xlfn.XLOOKUP(SalesData[[#This Row],[Customer_ID]],CustomerData[Customer_ID],CustomerData[Gender]),"None")</f>
        <v>None</v>
      </c>
      <c r="L30" t="str">
        <f ca="1">IFERROR(_xlfn.XLOOKUP(SalesData[[#This Row],[Customer_ID]],CustomerData[Customer_ID],CustomerData[Preferred_Item]),"None")</f>
        <v>None</v>
      </c>
    </row>
    <row r="31" spans="1:12" x14ac:dyDescent="0.25">
      <c r="A31" s="6" t="s">
        <v>36</v>
      </c>
      <c r="B31" s="2" t="s">
        <v>888</v>
      </c>
      <c r="C31" s="2" t="s">
        <v>678</v>
      </c>
      <c r="D31" s="2">
        <v>1</v>
      </c>
      <c r="E31" s="4">
        <v>4.54</v>
      </c>
      <c r="F31" s="2" t="s">
        <v>684</v>
      </c>
      <c r="G31" s="3">
        <v>45338</v>
      </c>
      <c r="H31" s="7">
        <v>4.54</v>
      </c>
      <c r="I31" s="37" t="str">
        <f ca="1">IFERROR(_xlfn.XLOOKUP(SalesData[[#This Row],[Customer_ID]],CustomerData[Customer_ID],CustomerData[Age]),"None")</f>
        <v>None</v>
      </c>
      <c r="J31" s="37" t="e" cm="1">
        <f t="array" aca="1" ref="J31" ca="1">_xlfn.IFS(SalesData[[#This Row],[Age]]&lt;=28,"18-28",I31&lt;=39,"29-39",I31&lt;=50,"40-50",I31&lt;=61,"51-61",I31&gt;=62,"62-Above")</f>
        <v>#NAME?</v>
      </c>
      <c r="K31" t="str">
        <f ca="1">IFERROR(_xlfn.XLOOKUP(SalesData[[#This Row],[Customer_ID]],CustomerData[Customer_ID],CustomerData[Gender]),"None")</f>
        <v>None</v>
      </c>
      <c r="L31" t="str">
        <f ca="1">IFERROR(_xlfn.XLOOKUP(SalesData[[#This Row],[Customer_ID]],CustomerData[Customer_ID],CustomerData[Preferred_Item]),"None")</f>
        <v>None</v>
      </c>
    </row>
    <row r="32" spans="1:12" x14ac:dyDescent="0.25">
      <c r="A32" s="6" t="s">
        <v>37</v>
      </c>
      <c r="B32" s="2" t="s">
        <v>1014</v>
      </c>
      <c r="C32" s="2" t="s">
        <v>676</v>
      </c>
      <c r="D32" s="2">
        <v>1</v>
      </c>
      <c r="E32" s="4">
        <v>3.92</v>
      </c>
      <c r="F32" s="2" t="s">
        <v>683</v>
      </c>
      <c r="G32" s="3">
        <v>45339</v>
      </c>
      <c r="H32" s="7">
        <v>3.92</v>
      </c>
      <c r="I32" s="37" t="str">
        <f ca="1">IFERROR(_xlfn.XLOOKUP(SalesData[[#This Row],[Customer_ID]],CustomerData[Customer_ID],CustomerData[Age]),"None")</f>
        <v>None</v>
      </c>
      <c r="J32" s="37" t="e" cm="1">
        <f t="array" aca="1" ref="J32" ca="1">_xlfn.IFS(SalesData[[#This Row],[Age]]&lt;=28,"18-28",I32&lt;=39,"29-39",I32&lt;=50,"40-50",I32&lt;=61,"51-61",I32&gt;=62,"62-Above")</f>
        <v>#NAME?</v>
      </c>
      <c r="K32" t="str">
        <f ca="1">IFERROR(_xlfn.XLOOKUP(SalesData[[#This Row],[Customer_ID]],CustomerData[Customer_ID],CustomerData[Gender]),"None")</f>
        <v>None</v>
      </c>
      <c r="L32" t="str">
        <f ca="1">IFERROR(_xlfn.XLOOKUP(SalesData[[#This Row],[Customer_ID]],CustomerData[Customer_ID],CustomerData[Preferred_Item]),"None")</f>
        <v>None</v>
      </c>
    </row>
    <row r="33" spans="1:12" x14ac:dyDescent="0.25">
      <c r="A33" s="6" t="s">
        <v>38</v>
      </c>
      <c r="B33" s="2" t="s">
        <v>1007</v>
      </c>
      <c r="C33" s="2" t="s">
        <v>678</v>
      </c>
      <c r="D33" s="2">
        <v>4</v>
      </c>
      <c r="E33" s="4">
        <v>4.57</v>
      </c>
      <c r="F33" s="2" t="s">
        <v>685</v>
      </c>
      <c r="G33" s="3">
        <v>45340</v>
      </c>
      <c r="H33" s="7">
        <v>18.28</v>
      </c>
      <c r="I33" s="37" t="str">
        <f ca="1">IFERROR(_xlfn.XLOOKUP(SalesData[[#This Row],[Customer_ID]],CustomerData[Customer_ID],CustomerData[Age]),"None")</f>
        <v>None</v>
      </c>
      <c r="J33" s="37" t="e" cm="1">
        <f t="array" aca="1" ref="J33" ca="1">_xlfn.IFS(SalesData[[#This Row],[Age]]&lt;=28,"18-28",I33&lt;=39,"29-39",I33&lt;=50,"40-50",I33&lt;=61,"51-61",I33&gt;=62,"62-Above")</f>
        <v>#NAME?</v>
      </c>
      <c r="K33" t="str">
        <f ca="1">IFERROR(_xlfn.XLOOKUP(SalesData[[#This Row],[Customer_ID]],CustomerData[Customer_ID],CustomerData[Gender]),"None")</f>
        <v>None</v>
      </c>
      <c r="L33" t="str">
        <f ca="1">IFERROR(_xlfn.XLOOKUP(SalesData[[#This Row],[Customer_ID]],CustomerData[Customer_ID],CustomerData[Preferred_Item]),"None")</f>
        <v>None</v>
      </c>
    </row>
    <row r="34" spans="1:12" x14ac:dyDescent="0.25">
      <c r="A34" s="6" t="s">
        <v>39</v>
      </c>
      <c r="B34" s="2" t="s">
        <v>935</v>
      </c>
      <c r="C34" s="2" t="s">
        <v>676</v>
      </c>
      <c r="D34" s="2">
        <v>5</v>
      </c>
      <c r="E34" s="4">
        <v>5.67</v>
      </c>
      <c r="F34" s="2" t="s">
        <v>685</v>
      </c>
      <c r="G34" s="3">
        <v>45341</v>
      </c>
      <c r="H34" s="7">
        <v>28.35</v>
      </c>
      <c r="I34" s="37" t="str">
        <f ca="1">IFERROR(_xlfn.XLOOKUP(SalesData[[#This Row],[Customer_ID]],CustomerData[Customer_ID],CustomerData[Age]),"None")</f>
        <v>None</v>
      </c>
      <c r="J34" s="37" t="e" cm="1">
        <f t="array" aca="1" ref="J34" ca="1">_xlfn.IFS(SalesData[[#This Row],[Age]]&lt;=28,"18-28",I34&lt;=39,"29-39",I34&lt;=50,"40-50",I34&lt;=61,"51-61",I34&gt;=62,"62-Above")</f>
        <v>#NAME?</v>
      </c>
      <c r="K34" t="str">
        <f ca="1">IFERROR(_xlfn.XLOOKUP(SalesData[[#This Row],[Customer_ID]],CustomerData[Customer_ID],CustomerData[Gender]),"None")</f>
        <v>None</v>
      </c>
      <c r="L34" t="str">
        <f ca="1">IFERROR(_xlfn.XLOOKUP(SalesData[[#This Row],[Customer_ID]],CustomerData[Customer_ID],CustomerData[Preferred_Item]),"None")</f>
        <v>None</v>
      </c>
    </row>
    <row r="35" spans="1:12" x14ac:dyDescent="0.25">
      <c r="A35" s="6" t="s">
        <v>40</v>
      </c>
      <c r="B35" s="2" t="s">
        <v>779</v>
      </c>
      <c r="C35" s="2" t="s">
        <v>681</v>
      </c>
      <c r="D35" s="2">
        <v>5</v>
      </c>
      <c r="E35" s="4">
        <v>4.43</v>
      </c>
      <c r="F35" s="2" t="s">
        <v>683</v>
      </c>
      <c r="G35" s="3">
        <v>45342</v>
      </c>
      <c r="H35" s="7">
        <v>22.15</v>
      </c>
      <c r="I35" s="37" t="str">
        <f ca="1">IFERROR(_xlfn.XLOOKUP(SalesData[[#This Row],[Customer_ID]],CustomerData[Customer_ID],CustomerData[Age]),"None")</f>
        <v>None</v>
      </c>
      <c r="J35" s="37" t="e" cm="1">
        <f t="array" aca="1" ref="J35" ca="1">_xlfn.IFS(SalesData[[#This Row],[Age]]&lt;=28,"18-28",I35&lt;=39,"29-39",I35&lt;=50,"40-50",I35&lt;=61,"51-61",I35&gt;=62,"62-Above")</f>
        <v>#NAME?</v>
      </c>
      <c r="K35" t="str">
        <f ca="1">IFERROR(_xlfn.XLOOKUP(SalesData[[#This Row],[Customer_ID]],CustomerData[Customer_ID],CustomerData[Gender]),"None")</f>
        <v>None</v>
      </c>
      <c r="L35" t="str">
        <f ca="1">IFERROR(_xlfn.XLOOKUP(SalesData[[#This Row],[Customer_ID]],CustomerData[Customer_ID],CustomerData[Preferred_Item]),"None")</f>
        <v>None</v>
      </c>
    </row>
    <row r="36" spans="1:12" x14ac:dyDescent="0.25">
      <c r="A36" s="6" t="s">
        <v>41</v>
      </c>
      <c r="B36" s="2" t="s">
        <v>1274</v>
      </c>
      <c r="C36" s="2" t="s">
        <v>676</v>
      </c>
      <c r="D36" s="2">
        <v>4</v>
      </c>
      <c r="E36" s="4">
        <v>4.4000000000000004</v>
      </c>
      <c r="F36" s="2" t="s">
        <v>683</v>
      </c>
      <c r="G36" s="3">
        <v>45343</v>
      </c>
      <c r="H36" s="7">
        <v>17.600000000000001</v>
      </c>
      <c r="I36" s="37" t="str">
        <f ca="1">IFERROR(_xlfn.XLOOKUP(SalesData[[#This Row],[Customer_ID]],CustomerData[Customer_ID],CustomerData[Age]),"None")</f>
        <v>None</v>
      </c>
      <c r="J36" s="37" t="e" cm="1">
        <f t="array" aca="1" ref="J36" ca="1">_xlfn.IFS(SalesData[[#This Row],[Age]]&lt;=28,"18-28",I36&lt;=39,"29-39",I36&lt;=50,"40-50",I36&lt;=61,"51-61",I36&gt;=62,"62-Above")</f>
        <v>#NAME?</v>
      </c>
      <c r="K36" t="str">
        <f ca="1">IFERROR(_xlfn.XLOOKUP(SalesData[[#This Row],[Customer_ID]],CustomerData[Customer_ID],CustomerData[Gender]),"None")</f>
        <v>None</v>
      </c>
      <c r="L36" t="str">
        <f ca="1">IFERROR(_xlfn.XLOOKUP(SalesData[[#This Row],[Customer_ID]],CustomerData[Customer_ID],CustomerData[Preferred_Item]),"None")</f>
        <v>None</v>
      </c>
    </row>
    <row r="37" spans="1:12" x14ac:dyDescent="0.25">
      <c r="A37" s="6" t="s">
        <v>42</v>
      </c>
      <c r="B37" s="2" t="s">
        <v>946</v>
      </c>
      <c r="C37" s="2" t="s">
        <v>676</v>
      </c>
      <c r="D37" s="2">
        <v>2</v>
      </c>
      <c r="E37" s="4">
        <v>6</v>
      </c>
      <c r="F37" s="2" t="s">
        <v>685</v>
      </c>
      <c r="G37" s="3">
        <v>45344</v>
      </c>
      <c r="H37" s="7">
        <v>12</v>
      </c>
      <c r="I37" s="37" t="str">
        <f ca="1">IFERROR(_xlfn.XLOOKUP(SalesData[[#This Row],[Customer_ID]],CustomerData[Customer_ID],CustomerData[Age]),"None")</f>
        <v>None</v>
      </c>
      <c r="J37" s="37" t="e" cm="1">
        <f t="array" aca="1" ref="J37" ca="1">_xlfn.IFS(SalesData[[#This Row],[Age]]&lt;=28,"18-28",I37&lt;=39,"29-39",I37&lt;=50,"40-50",I37&lt;=61,"51-61",I37&gt;=62,"62-Above")</f>
        <v>#NAME?</v>
      </c>
      <c r="K37" t="str">
        <f ca="1">IFERROR(_xlfn.XLOOKUP(SalesData[[#This Row],[Customer_ID]],CustomerData[Customer_ID],CustomerData[Gender]),"None")</f>
        <v>None</v>
      </c>
      <c r="L37" t="str">
        <f ca="1">IFERROR(_xlfn.XLOOKUP(SalesData[[#This Row],[Customer_ID]],CustomerData[Customer_ID],CustomerData[Preferred_Item]),"None")</f>
        <v>None</v>
      </c>
    </row>
    <row r="38" spans="1:12" x14ac:dyDescent="0.25">
      <c r="A38" s="6" t="s">
        <v>43</v>
      </c>
      <c r="B38" s="2" t="s">
        <v>1043</v>
      </c>
      <c r="C38" s="2" t="s">
        <v>681</v>
      </c>
      <c r="D38" s="2">
        <v>3</v>
      </c>
      <c r="E38" s="4">
        <v>5.21</v>
      </c>
      <c r="F38" s="2" t="s">
        <v>685</v>
      </c>
      <c r="G38" s="3">
        <v>45346</v>
      </c>
      <c r="H38" s="7">
        <v>15.63</v>
      </c>
      <c r="I38" s="37" t="str">
        <f ca="1">IFERROR(_xlfn.XLOOKUP(SalesData[[#This Row],[Customer_ID]],CustomerData[Customer_ID],CustomerData[Age]),"None")</f>
        <v>None</v>
      </c>
      <c r="J38" s="37" t="e" cm="1">
        <f t="array" aca="1" ref="J38" ca="1">_xlfn.IFS(SalesData[[#This Row],[Age]]&lt;=28,"18-28",I38&lt;=39,"29-39",I38&lt;=50,"40-50",I38&lt;=61,"51-61",I38&gt;=62,"62-Above")</f>
        <v>#NAME?</v>
      </c>
      <c r="K38" t="str">
        <f ca="1">IFERROR(_xlfn.XLOOKUP(SalesData[[#This Row],[Customer_ID]],CustomerData[Customer_ID],CustomerData[Gender]),"None")</f>
        <v>None</v>
      </c>
      <c r="L38" t="str">
        <f ca="1">IFERROR(_xlfn.XLOOKUP(SalesData[[#This Row],[Customer_ID]],CustomerData[Customer_ID],CustomerData[Preferred_Item]),"None")</f>
        <v>None</v>
      </c>
    </row>
    <row r="39" spans="1:12" x14ac:dyDescent="0.25">
      <c r="A39" s="6" t="s">
        <v>44</v>
      </c>
      <c r="B39" s="2" t="s">
        <v>943</v>
      </c>
      <c r="C39" s="2" t="s">
        <v>681</v>
      </c>
      <c r="D39" s="2">
        <v>4</v>
      </c>
      <c r="E39" s="4">
        <v>3.28</v>
      </c>
      <c r="F39" s="2" t="s">
        <v>682</v>
      </c>
      <c r="G39" s="3">
        <v>45348</v>
      </c>
      <c r="H39" s="7">
        <v>13.12</v>
      </c>
      <c r="I39" s="37" t="str">
        <f ca="1">IFERROR(_xlfn.XLOOKUP(SalesData[[#This Row],[Customer_ID]],CustomerData[Customer_ID],CustomerData[Age]),"None")</f>
        <v>None</v>
      </c>
      <c r="J39" s="37" t="e" cm="1">
        <f t="array" aca="1" ref="J39" ca="1">_xlfn.IFS(SalesData[[#This Row],[Age]]&lt;=28,"18-28",I39&lt;=39,"29-39",I39&lt;=50,"40-50",I39&lt;=61,"51-61",I39&gt;=62,"62-Above")</f>
        <v>#NAME?</v>
      </c>
      <c r="K39" t="str">
        <f ca="1">IFERROR(_xlfn.XLOOKUP(SalesData[[#This Row],[Customer_ID]],CustomerData[Customer_ID],CustomerData[Gender]),"None")</f>
        <v>None</v>
      </c>
      <c r="L39" t="str">
        <f ca="1">IFERROR(_xlfn.XLOOKUP(SalesData[[#This Row],[Customer_ID]],CustomerData[Customer_ID],CustomerData[Preferred_Item]),"None")</f>
        <v>None</v>
      </c>
    </row>
    <row r="40" spans="1:12" x14ac:dyDescent="0.25">
      <c r="A40" s="6" t="s">
        <v>45</v>
      </c>
      <c r="B40" s="2" t="s">
        <v>1031</v>
      </c>
      <c r="C40" s="2" t="s">
        <v>677</v>
      </c>
      <c r="D40" s="2">
        <v>1</v>
      </c>
      <c r="E40" s="4">
        <v>5.2</v>
      </c>
      <c r="F40" s="2" t="s">
        <v>684</v>
      </c>
      <c r="G40" s="3">
        <v>45349</v>
      </c>
      <c r="H40" s="7">
        <v>5.2</v>
      </c>
      <c r="I40" s="37" t="str">
        <f ca="1">IFERROR(_xlfn.XLOOKUP(SalesData[[#This Row],[Customer_ID]],CustomerData[Customer_ID],CustomerData[Age]),"None")</f>
        <v>None</v>
      </c>
      <c r="J40" s="37" t="e" cm="1">
        <f t="array" aca="1" ref="J40" ca="1">_xlfn.IFS(SalesData[[#This Row],[Age]]&lt;=28,"18-28",I40&lt;=39,"29-39",I40&lt;=50,"40-50",I40&lt;=61,"51-61",I40&gt;=62,"62-Above")</f>
        <v>#NAME?</v>
      </c>
      <c r="K40" t="str">
        <f ca="1">IFERROR(_xlfn.XLOOKUP(SalesData[[#This Row],[Customer_ID]],CustomerData[Customer_ID],CustomerData[Gender]),"None")</f>
        <v>None</v>
      </c>
      <c r="L40" t="str">
        <f ca="1">IFERROR(_xlfn.XLOOKUP(SalesData[[#This Row],[Customer_ID]],CustomerData[Customer_ID],CustomerData[Preferred_Item]),"None")</f>
        <v>None</v>
      </c>
    </row>
    <row r="41" spans="1:12" x14ac:dyDescent="0.25">
      <c r="A41" s="6" t="s">
        <v>46</v>
      </c>
      <c r="B41" s="2" t="s">
        <v>754</v>
      </c>
      <c r="C41" s="2" t="s">
        <v>677</v>
      </c>
      <c r="D41" s="2">
        <v>5</v>
      </c>
      <c r="E41" s="4">
        <v>3.52</v>
      </c>
      <c r="F41" s="2" t="s">
        <v>685</v>
      </c>
      <c r="G41" s="3">
        <v>45351</v>
      </c>
      <c r="H41" s="7">
        <v>17.600000000000001</v>
      </c>
      <c r="I41" s="37" t="str">
        <f ca="1">IFERROR(_xlfn.XLOOKUP(SalesData[[#This Row],[Customer_ID]],CustomerData[Customer_ID],CustomerData[Age]),"None")</f>
        <v>None</v>
      </c>
      <c r="J41" s="37" t="e" cm="1">
        <f t="array" aca="1" ref="J41" ca="1">_xlfn.IFS(SalesData[[#This Row],[Age]]&lt;=28,"18-28",I41&lt;=39,"29-39",I41&lt;=50,"40-50",I41&lt;=61,"51-61",I41&gt;=62,"62-Above")</f>
        <v>#NAME?</v>
      </c>
      <c r="K41" t="str">
        <f ca="1">IFERROR(_xlfn.XLOOKUP(SalesData[[#This Row],[Customer_ID]],CustomerData[Customer_ID],CustomerData[Gender]),"None")</f>
        <v>None</v>
      </c>
      <c r="L41" t="str">
        <f ca="1">IFERROR(_xlfn.XLOOKUP(SalesData[[#This Row],[Customer_ID]],CustomerData[Customer_ID],CustomerData[Preferred_Item]),"None")</f>
        <v>None</v>
      </c>
    </row>
    <row r="42" spans="1:12" x14ac:dyDescent="0.25">
      <c r="A42" s="6" t="s">
        <v>47</v>
      </c>
      <c r="B42" s="2" t="s">
        <v>1196</v>
      </c>
      <c r="C42" s="2" t="s">
        <v>677</v>
      </c>
      <c r="D42" s="2">
        <v>2</v>
      </c>
      <c r="E42" s="4">
        <v>4.29</v>
      </c>
      <c r="F42" s="2" t="s">
        <v>682</v>
      </c>
      <c r="G42" s="3">
        <v>45353</v>
      </c>
      <c r="H42" s="7">
        <v>8.58</v>
      </c>
      <c r="I42" s="37" t="str">
        <f ca="1">IFERROR(_xlfn.XLOOKUP(SalesData[[#This Row],[Customer_ID]],CustomerData[Customer_ID],CustomerData[Age]),"None")</f>
        <v>None</v>
      </c>
      <c r="J42" s="37" t="e" cm="1">
        <f t="array" aca="1" ref="J42" ca="1">_xlfn.IFS(SalesData[[#This Row],[Age]]&lt;=28,"18-28",I42&lt;=39,"29-39",I42&lt;=50,"40-50",I42&lt;=61,"51-61",I42&gt;=62,"62-Above")</f>
        <v>#NAME?</v>
      </c>
      <c r="K42" t="str">
        <f ca="1">IFERROR(_xlfn.XLOOKUP(SalesData[[#This Row],[Customer_ID]],CustomerData[Customer_ID],CustomerData[Gender]),"None")</f>
        <v>None</v>
      </c>
      <c r="L42" t="str">
        <f ca="1">IFERROR(_xlfn.XLOOKUP(SalesData[[#This Row],[Customer_ID]],CustomerData[Customer_ID],CustomerData[Preferred_Item]),"None")</f>
        <v>None</v>
      </c>
    </row>
    <row r="43" spans="1:12" x14ac:dyDescent="0.25">
      <c r="A43" s="6" t="s">
        <v>48</v>
      </c>
      <c r="B43" s="2" t="s">
        <v>1164</v>
      </c>
      <c r="C43" s="2" t="s">
        <v>680</v>
      </c>
      <c r="D43" s="2">
        <v>1</v>
      </c>
      <c r="E43" s="4">
        <v>3.89</v>
      </c>
      <c r="F43" s="2" t="s">
        <v>684</v>
      </c>
      <c r="G43" s="3">
        <v>45354</v>
      </c>
      <c r="H43" s="7">
        <v>3.89</v>
      </c>
      <c r="I43" s="37" t="str">
        <f ca="1">IFERROR(_xlfn.XLOOKUP(SalesData[[#This Row],[Customer_ID]],CustomerData[Customer_ID],CustomerData[Age]),"None")</f>
        <v>None</v>
      </c>
      <c r="J43" s="37" t="e" cm="1">
        <f t="array" aca="1" ref="J43" ca="1">_xlfn.IFS(SalesData[[#This Row],[Age]]&lt;=28,"18-28",I43&lt;=39,"29-39",I43&lt;=50,"40-50",I43&lt;=61,"51-61",I43&gt;=62,"62-Above")</f>
        <v>#NAME?</v>
      </c>
      <c r="K43" t="str">
        <f ca="1">IFERROR(_xlfn.XLOOKUP(SalesData[[#This Row],[Customer_ID]],CustomerData[Customer_ID],CustomerData[Gender]),"None")</f>
        <v>None</v>
      </c>
      <c r="L43" t="str">
        <f ca="1">IFERROR(_xlfn.XLOOKUP(SalesData[[#This Row],[Customer_ID]],CustomerData[Customer_ID],CustomerData[Preferred_Item]),"None")</f>
        <v>None</v>
      </c>
    </row>
    <row r="44" spans="1:12" x14ac:dyDescent="0.25">
      <c r="A44" s="6" t="s">
        <v>49</v>
      </c>
      <c r="B44" s="2" t="s">
        <v>942</v>
      </c>
      <c r="C44" s="2" t="s">
        <v>677</v>
      </c>
      <c r="D44" s="2">
        <v>1</v>
      </c>
      <c r="E44" s="4">
        <v>4.26</v>
      </c>
      <c r="F44" s="2" t="s">
        <v>684</v>
      </c>
      <c r="G44" s="3">
        <v>45355</v>
      </c>
      <c r="H44" s="7">
        <v>4.26</v>
      </c>
      <c r="I44" s="37" t="str">
        <f ca="1">IFERROR(_xlfn.XLOOKUP(SalesData[[#This Row],[Customer_ID]],CustomerData[Customer_ID],CustomerData[Age]),"None")</f>
        <v>None</v>
      </c>
      <c r="J44" s="37" t="e" cm="1">
        <f t="array" aca="1" ref="J44" ca="1">_xlfn.IFS(SalesData[[#This Row],[Age]]&lt;=28,"18-28",I44&lt;=39,"29-39",I44&lt;=50,"40-50",I44&lt;=61,"51-61",I44&gt;=62,"62-Above")</f>
        <v>#NAME?</v>
      </c>
      <c r="K44" t="str">
        <f ca="1">IFERROR(_xlfn.XLOOKUP(SalesData[[#This Row],[Customer_ID]],CustomerData[Customer_ID],CustomerData[Gender]),"None")</f>
        <v>None</v>
      </c>
      <c r="L44" t="str">
        <f ca="1">IFERROR(_xlfn.XLOOKUP(SalesData[[#This Row],[Customer_ID]],CustomerData[Customer_ID],CustomerData[Preferred_Item]),"None")</f>
        <v>None</v>
      </c>
    </row>
    <row r="45" spans="1:12" x14ac:dyDescent="0.25">
      <c r="A45" s="6" t="s">
        <v>50</v>
      </c>
      <c r="B45" s="2" t="s">
        <v>1286</v>
      </c>
      <c r="C45" s="2" t="s">
        <v>678</v>
      </c>
      <c r="D45" s="2">
        <v>2</v>
      </c>
      <c r="E45" s="4">
        <v>4.82</v>
      </c>
      <c r="F45" s="2" t="s">
        <v>685</v>
      </c>
      <c r="G45" s="3">
        <v>45356</v>
      </c>
      <c r="H45" s="7">
        <v>9.64</v>
      </c>
      <c r="I45" s="37" t="str">
        <f ca="1">IFERROR(_xlfn.XLOOKUP(SalesData[[#This Row],[Customer_ID]],CustomerData[Customer_ID],CustomerData[Age]),"None")</f>
        <v>None</v>
      </c>
      <c r="J45" s="37" t="e" cm="1">
        <f t="array" aca="1" ref="J45" ca="1">_xlfn.IFS(SalesData[[#This Row],[Age]]&lt;=28,"18-28",I45&lt;=39,"29-39",I45&lt;=50,"40-50",I45&lt;=61,"51-61",I45&gt;=62,"62-Above")</f>
        <v>#NAME?</v>
      </c>
      <c r="K45" t="str">
        <f ca="1">IFERROR(_xlfn.XLOOKUP(SalesData[[#This Row],[Customer_ID]],CustomerData[Customer_ID],CustomerData[Gender]),"None")</f>
        <v>None</v>
      </c>
      <c r="L45" t="str">
        <f ca="1">IFERROR(_xlfn.XLOOKUP(SalesData[[#This Row],[Customer_ID]],CustomerData[Customer_ID],CustomerData[Preferred_Item]),"None")</f>
        <v>None</v>
      </c>
    </row>
    <row r="46" spans="1:12" x14ac:dyDescent="0.25">
      <c r="A46" s="6" t="s">
        <v>51</v>
      </c>
      <c r="B46" s="2" t="s">
        <v>1313</v>
      </c>
      <c r="C46" s="2" t="s">
        <v>680</v>
      </c>
      <c r="D46" s="2">
        <v>2</v>
      </c>
      <c r="E46" s="4">
        <v>5.47</v>
      </c>
      <c r="F46" s="2" t="s">
        <v>685</v>
      </c>
      <c r="G46" s="3">
        <v>45357</v>
      </c>
      <c r="H46" s="7">
        <v>10.94</v>
      </c>
      <c r="I46" s="37" t="str">
        <f ca="1">IFERROR(_xlfn.XLOOKUP(SalesData[[#This Row],[Customer_ID]],CustomerData[Customer_ID],CustomerData[Age]),"None")</f>
        <v>None</v>
      </c>
      <c r="J46" s="37" t="e" cm="1">
        <f t="array" aca="1" ref="J46" ca="1">_xlfn.IFS(SalesData[[#This Row],[Age]]&lt;=28,"18-28",I46&lt;=39,"29-39",I46&lt;=50,"40-50",I46&lt;=61,"51-61",I46&gt;=62,"62-Above")</f>
        <v>#NAME?</v>
      </c>
      <c r="K46" t="str">
        <f ca="1">IFERROR(_xlfn.XLOOKUP(SalesData[[#This Row],[Customer_ID]],CustomerData[Customer_ID],CustomerData[Gender]),"None")</f>
        <v>None</v>
      </c>
      <c r="L46" t="str">
        <f ca="1">IFERROR(_xlfn.XLOOKUP(SalesData[[#This Row],[Customer_ID]],CustomerData[Customer_ID],CustomerData[Preferred_Item]),"None")</f>
        <v>None</v>
      </c>
    </row>
    <row r="47" spans="1:12" x14ac:dyDescent="0.25">
      <c r="A47" s="6" t="s">
        <v>52</v>
      </c>
      <c r="B47" s="2" t="s">
        <v>953</v>
      </c>
      <c r="C47" s="2" t="s">
        <v>679</v>
      </c>
      <c r="D47" s="2">
        <v>1</v>
      </c>
      <c r="E47" s="4">
        <v>4.6500000000000004</v>
      </c>
      <c r="F47" s="2" t="s">
        <v>685</v>
      </c>
      <c r="G47" s="3">
        <v>45359</v>
      </c>
      <c r="H47" s="7">
        <v>4.6500000000000004</v>
      </c>
      <c r="I47" s="37" t="str">
        <f ca="1">IFERROR(_xlfn.XLOOKUP(SalesData[[#This Row],[Customer_ID]],CustomerData[Customer_ID],CustomerData[Age]),"None")</f>
        <v>None</v>
      </c>
      <c r="J47" s="37" t="e" cm="1">
        <f t="array" aca="1" ref="J47" ca="1">_xlfn.IFS(SalesData[[#This Row],[Age]]&lt;=28,"18-28",I47&lt;=39,"29-39",I47&lt;=50,"40-50",I47&lt;=61,"51-61",I47&gt;=62,"62-Above")</f>
        <v>#NAME?</v>
      </c>
      <c r="K47" t="str">
        <f ca="1">IFERROR(_xlfn.XLOOKUP(SalesData[[#This Row],[Customer_ID]],CustomerData[Customer_ID],CustomerData[Gender]),"None")</f>
        <v>None</v>
      </c>
      <c r="L47" t="str">
        <f ca="1">IFERROR(_xlfn.XLOOKUP(SalesData[[#This Row],[Customer_ID]],CustomerData[Customer_ID],CustomerData[Preferred_Item]),"None")</f>
        <v>None</v>
      </c>
    </row>
    <row r="48" spans="1:12" x14ac:dyDescent="0.25">
      <c r="A48" s="6" t="s">
        <v>53</v>
      </c>
      <c r="B48" s="2" t="s">
        <v>1145</v>
      </c>
      <c r="C48" s="2" t="s">
        <v>679</v>
      </c>
      <c r="D48" s="2">
        <v>1</v>
      </c>
      <c r="E48" s="4">
        <v>4.3</v>
      </c>
      <c r="F48" s="2" t="s">
        <v>684</v>
      </c>
      <c r="G48" s="3">
        <v>45361</v>
      </c>
      <c r="H48" s="7">
        <v>4.3</v>
      </c>
      <c r="I48" s="37" t="str">
        <f ca="1">IFERROR(_xlfn.XLOOKUP(SalesData[[#This Row],[Customer_ID]],CustomerData[Customer_ID],CustomerData[Age]),"None")</f>
        <v>None</v>
      </c>
      <c r="J48" s="37" t="e" cm="1">
        <f t="array" aca="1" ref="J48" ca="1">_xlfn.IFS(SalesData[[#This Row],[Age]]&lt;=28,"18-28",I48&lt;=39,"29-39",I48&lt;=50,"40-50",I48&lt;=61,"51-61",I48&gt;=62,"62-Above")</f>
        <v>#NAME?</v>
      </c>
      <c r="K48" t="str">
        <f ca="1">IFERROR(_xlfn.XLOOKUP(SalesData[[#This Row],[Customer_ID]],CustomerData[Customer_ID],CustomerData[Gender]),"None")</f>
        <v>None</v>
      </c>
      <c r="L48" t="str">
        <f ca="1">IFERROR(_xlfn.XLOOKUP(SalesData[[#This Row],[Customer_ID]],CustomerData[Customer_ID],CustomerData[Preferred_Item]),"None")</f>
        <v>None</v>
      </c>
    </row>
    <row r="49" spans="1:12" x14ac:dyDescent="0.25">
      <c r="A49" s="6" t="s">
        <v>54</v>
      </c>
      <c r="B49" s="2" t="s">
        <v>868</v>
      </c>
      <c r="C49" s="2" t="s">
        <v>681</v>
      </c>
      <c r="D49" s="2">
        <v>3</v>
      </c>
      <c r="E49" s="4">
        <v>4.0599999999999996</v>
      </c>
      <c r="F49" s="2" t="s">
        <v>685</v>
      </c>
      <c r="G49" s="3">
        <v>45362</v>
      </c>
      <c r="H49" s="7">
        <v>12.18</v>
      </c>
      <c r="I49" s="37" t="str">
        <f ca="1">IFERROR(_xlfn.XLOOKUP(SalesData[[#This Row],[Customer_ID]],CustomerData[Customer_ID],CustomerData[Age]),"None")</f>
        <v>None</v>
      </c>
      <c r="J49" s="37" t="e" cm="1">
        <f t="array" aca="1" ref="J49" ca="1">_xlfn.IFS(SalesData[[#This Row],[Age]]&lt;=28,"18-28",I49&lt;=39,"29-39",I49&lt;=50,"40-50",I49&lt;=61,"51-61",I49&gt;=62,"62-Above")</f>
        <v>#NAME?</v>
      </c>
      <c r="K49" t="str">
        <f ca="1">IFERROR(_xlfn.XLOOKUP(SalesData[[#This Row],[Customer_ID]],CustomerData[Customer_ID],CustomerData[Gender]),"None")</f>
        <v>None</v>
      </c>
      <c r="L49" t="str">
        <f ca="1">IFERROR(_xlfn.XLOOKUP(SalesData[[#This Row],[Customer_ID]],CustomerData[Customer_ID],CustomerData[Preferred_Item]),"None")</f>
        <v>None</v>
      </c>
    </row>
    <row r="50" spans="1:12" x14ac:dyDescent="0.25">
      <c r="A50" s="6" t="s">
        <v>55</v>
      </c>
      <c r="B50" s="2" t="s">
        <v>747</v>
      </c>
      <c r="C50" s="2" t="s">
        <v>677</v>
      </c>
      <c r="D50" s="2">
        <v>4</v>
      </c>
      <c r="E50" s="4">
        <v>3.13</v>
      </c>
      <c r="F50" s="2" t="s">
        <v>684</v>
      </c>
      <c r="G50" s="3">
        <v>45363</v>
      </c>
      <c r="H50" s="7">
        <v>12.52</v>
      </c>
      <c r="I50" s="37" t="str">
        <f ca="1">IFERROR(_xlfn.XLOOKUP(SalesData[[#This Row],[Customer_ID]],CustomerData[Customer_ID],CustomerData[Age]),"None")</f>
        <v>None</v>
      </c>
      <c r="J50" s="37" t="e" cm="1">
        <f t="array" aca="1" ref="J50" ca="1">_xlfn.IFS(SalesData[[#This Row],[Age]]&lt;=28,"18-28",I50&lt;=39,"29-39",I50&lt;=50,"40-50",I50&lt;=61,"51-61",I50&gt;=62,"62-Above")</f>
        <v>#NAME?</v>
      </c>
      <c r="K50" t="str">
        <f ca="1">IFERROR(_xlfn.XLOOKUP(SalesData[[#This Row],[Customer_ID]],CustomerData[Customer_ID],CustomerData[Gender]),"None")</f>
        <v>None</v>
      </c>
      <c r="L50" t="str">
        <f ca="1">IFERROR(_xlfn.XLOOKUP(SalesData[[#This Row],[Customer_ID]],CustomerData[Customer_ID],CustomerData[Preferred_Item]),"None")</f>
        <v>None</v>
      </c>
    </row>
    <row r="51" spans="1:12" x14ac:dyDescent="0.25">
      <c r="A51" s="6" t="s">
        <v>56</v>
      </c>
      <c r="B51" s="2" t="s">
        <v>1319</v>
      </c>
      <c r="C51" s="2" t="s">
        <v>677</v>
      </c>
      <c r="D51" s="2">
        <v>4</v>
      </c>
      <c r="E51" s="4">
        <v>5.82</v>
      </c>
      <c r="F51" s="2" t="s">
        <v>685</v>
      </c>
      <c r="G51" s="3">
        <v>45364</v>
      </c>
      <c r="H51" s="7">
        <v>23.28</v>
      </c>
      <c r="I51" s="37" t="str">
        <f ca="1">IFERROR(_xlfn.XLOOKUP(SalesData[[#This Row],[Customer_ID]],CustomerData[Customer_ID],CustomerData[Age]),"None")</f>
        <v>None</v>
      </c>
      <c r="J51" s="37" t="e" cm="1">
        <f t="array" aca="1" ref="J51" ca="1">_xlfn.IFS(SalesData[[#This Row],[Age]]&lt;=28,"18-28",I51&lt;=39,"29-39",I51&lt;=50,"40-50",I51&lt;=61,"51-61",I51&gt;=62,"62-Above")</f>
        <v>#NAME?</v>
      </c>
      <c r="K51" t="str">
        <f ca="1">IFERROR(_xlfn.XLOOKUP(SalesData[[#This Row],[Customer_ID]],CustomerData[Customer_ID],CustomerData[Gender]),"None")</f>
        <v>None</v>
      </c>
      <c r="L51" t="str">
        <f ca="1">IFERROR(_xlfn.XLOOKUP(SalesData[[#This Row],[Customer_ID]],CustomerData[Customer_ID],CustomerData[Preferred_Item]),"None")</f>
        <v>None</v>
      </c>
    </row>
    <row r="52" spans="1:12" x14ac:dyDescent="0.25">
      <c r="A52" s="6" t="s">
        <v>57</v>
      </c>
      <c r="B52" s="2" t="s">
        <v>900</v>
      </c>
      <c r="C52" s="2" t="s">
        <v>681</v>
      </c>
      <c r="D52" s="2">
        <v>3</v>
      </c>
      <c r="E52" s="4">
        <v>5.89</v>
      </c>
      <c r="F52" s="2" t="s">
        <v>683</v>
      </c>
      <c r="G52" s="3">
        <v>45366</v>
      </c>
      <c r="H52" s="7">
        <v>17.670000000000002</v>
      </c>
      <c r="I52" s="37" t="str">
        <f ca="1">IFERROR(_xlfn.XLOOKUP(SalesData[[#This Row],[Customer_ID]],CustomerData[Customer_ID],CustomerData[Age]),"None")</f>
        <v>None</v>
      </c>
      <c r="J52" s="37" t="e" cm="1">
        <f t="array" aca="1" ref="J52" ca="1">_xlfn.IFS(SalesData[[#This Row],[Age]]&lt;=28,"18-28",I52&lt;=39,"29-39",I52&lt;=50,"40-50",I52&lt;=61,"51-61",I52&gt;=62,"62-Above")</f>
        <v>#NAME?</v>
      </c>
      <c r="K52" t="str">
        <f ca="1">IFERROR(_xlfn.XLOOKUP(SalesData[[#This Row],[Customer_ID]],CustomerData[Customer_ID],CustomerData[Gender]),"None")</f>
        <v>None</v>
      </c>
      <c r="L52" t="str">
        <f ca="1">IFERROR(_xlfn.XLOOKUP(SalesData[[#This Row],[Customer_ID]],CustomerData[Customer_ID],CustomerData[Preferred_Item]),"None")</f>
        <v>None</v>
      </c>
    </row>
    <row r="53" spans="1:12" x14ac:dyDescent="0.25">
      <c r="A53" s="6" t="s">
        <v>58</v>
      </c>
      <c r="B53" s="2" t="s">
        <v>1174</v>
      </c>
      <c r="C53" s="2" t="s">
        <v>679</v>
      </c>
      <c r="D53" s="2">
        <v>5</v>
      </c>
      <c r="E53" s="4">
        <v>4.1900000000000004</v>
      </c>
      <c r="F53" s="2" t="s">
        <v>684</v>
      </c>
      <c r="G53" s="3">
        <v>45368</v>
      </c>
      <c r="H53" s="7">
        <v>20.95</v>
      </c>
      <c r="I53" s="37" t="str">
        <f ca="1">IFERROR(_xlfn.XLOOKUP(SalesData[[#This Row],[Customer_ID]],CustomerData[Customer_ID],CustomerData[Age]),"None")</f>
        <v>None</v>
      </c>
      <c r="J53" s="37" t="e" cm="1">
        <f t="array" aca="1" ref="J53" ca="1">_xlfn.IFS(SalesData[[#This Row],[Age]]&lt;=28,"18-28",I53&lt;=39,"29-39",I53&lt;=50,"40-50",I53&lt;=61,"51-61",I53&gt;=62,"62-Above")</f>
        <v>#NAME?</v>
      </c>
      <c r="K53" t="str">
        <f ca="1">IFERROR(_xlfn.XLOOKUP(SalesData[[#This Row],[Customer_ID]],CustomerData[Customer_ID],CustomerData[Gender]),"None")</f>
        <v>None</v>
      </c>
      <c r="L53" t="str">
        <f ca="1">IFERROR(_xlfn.XLOOKUP(SalesData[[#This Row],[Customer_ID]],CustomerData[Customer_ID],CustomerData[Preferred_Item]),"None")</f>
        <v>None</v>
      </c>
    </row>
    <row r="54" spans="1:12" x14ac:dyDescent="0.25">
      <c r="A54" s="6" t="s">
        <v>59</v>
      </c>
      <c r="B54" s="2" t="s">
        <v>1006</v>
      </c>
      <c r="C54" s="2" t="s">
        <v>676</v>
      </c>
      <c r="D54" s="2">
        <v>4</v>
      </c>
      <c r="E54" s="4">
        <v>3.76</v>
      </c>
      <c r="F54" s="2" t="s">
        <v>682</v>
      </c>
      <c r="G54" s="3">
        <v>45369</v>
      </c>
      <c r="H54" s="7">
        <v>15.04</v>
      </c>
      <c r="I54" s="37" t="str">
        <f ca="1">IFERROR(_xlfn.XLOOKUP(SalesData[[#This Row],[Customer_ID]],CustomerData[Customer_ID],CustomerData[Age]),"None")</f>
        <v>None</v>
      </c>
      <c r="J54" s="37" t="e" cm="1">
        <f t="array" aca="1" ref="J54" ca="1">_xlfn.IFS(SalesData[[#This Row],[Age]]&lt;=28,"18-28",I54&lt;=39,"29-39",I54&lt;=50,"40-50",I54&lt;=61,"51-61",I54&gt;=62,"62-Above")</f>
        <v>#NAME?</v>
      </c>
      <c r="K54" t="str">
        <f ca="1">IFERROR(_xlfn.XLOOKUP(SalesData[[#This Row],[Customer_ID]],CustomerData[Customer_ID],CustomerData[Gender]),"None")</f>
        <v>None</v>
      </c>
      <c r="L54" t="str">
        <f ca="1">IFERROR(_xlfn.XLOOKUP(SalesData[[#This Row],[Customer_ID]],CustomerData[Customer_ID],CustomerData[Preferred_Item]),"None")</f>
        <v>None</v>
      </c>
    </row>
    <row r="55" spans="1:12" x14ac:dyDescent="0.25">
      <c r="A55" s="6" t="s">
        <v>60</v>
      </c>
      <c r="B55" s="2" t="s">
        <v>693</v>
      </c>
      <c r="C55" s="2" t="s">
        <v>681</v>
      </c>
      <c r="D55" s="2">
        <v>2</v>
      </c>
      <c r="E55" s="4">
        <v>3.27</v>
      </c>
      <c r="F55" s="2" t="s">
        <v>682</v>
      </c>
      <c r="G55" s="3">
        <v>45370</v>
      </c>
      <c r="H55" s="7">
        <v>6.54</v>
      </c>
      <c r="I55" s="37" t="str">
        <f ca="1">IFERROR(_xlfn.XLOOKUP(SalesData[[#This Row],[Customer_ID]],CustomerData[Customer_ID],CustomerData[Age]),"None")</f>
        <v>None</v>
      </c>
      <c r="J55" s="37" t="e" cm="1">
        <f t="array" aca="1" ref="J55" ca="1">_xlfn.IFS(SalesData[[#This Row],[Age]]&lt;=28,"18-28",I55&lt;=39,"29-39",I55&lt;=50,"40-50",I55&lt;=61,"51-61",I55&gt;=62,"62-Above")</f>
        <v>#NAME?</v>
      </c>
      <c r="K55" t="str">
        <f ca="1">IFERROR(_xlfn.XLOOKUP(SalesData[[#This Row],[Customer_ID]],CustomerData[Customer_ID],CustomerData[Gender]),"None")</f>
        <v>None</v>
      </c>
      <c r="L55" t="str">
        <f ca="1">IFERROR(_xlfn.XLOOKUP(SalesData[[#This Row],[Customer_ID]],CustomerData[Customer_ID],CustomerData[Preferred_Item]),"None")</f>
        <v>None</v>
      </c>
    </row>
    <row r="56" spans="1:12" x14ac:dyDescent="0.25">
      <c r="A56" s="6" t="s">
        <v>61</v>
      </c>
      <c r="B56" s="2" t="s">
        <v>1207</v>
      </c>
      <c r="C56" s="2" t="s">
        <v>679</v>
      </c>
      <c r="D56" s="2">
        <v>3</v>
      </c>
      <c r="E56" s="4">
        <v>3.79</v>
      </c>
      <c r="F56" s="2" t="s">
        <v>683</v>
      </c>
      <c r="G56" s="3">
        <v>45373</v>
      </c>
      <c r="H56" s="7">
        <v>11.37</v>
      </c>
      <c r="I56" s="37" t="str">
        <f ca="1">IFERROR(_xlfn.XLOOKUP(SalesData[[#This Row],[Customer_ID]],CustomerData[Customer_ID],CustomerData[Age]),"None")</f>
        <v>None</v>
      </c>
      <c r="J56" s="37" t="e" cm="1">
        <f t="array" aca="1" ref="J56" ca="1">_xlfn.IFS(SalesData[[#This Row],[Age]]&lt;=28,"18-28",I56&lt;=39,"29-39",I56&lt;=50,"40-50",I56&lt;=61,"51-61",I56&gt;=62,"62-Above")</f>
        <v>#NAME?</v>
      </c>
      <c r="K56" t="str">
        <f ca="1">IFERROR(_xlfn.XLOOKUP(SalesData[[#This Row],[Customer_ID]],CustomerData[Customer_ID],CustomerData[Gender]),"None")</f>
        <v>None</v>
      </c>
      <c r="L56" t="str">
        <f ca="1">IFERROR(_xlfn.XLOOKUP(SalesData[[#This Row],[Customer_ID]],CustomerData[Customer_ID],CustomerData[Preferred_Item]),"None")</f>
        <v>None</v>
      </c>
    </row>
    <row r="57" spans="1:12" x14ac:dyDescent="0.25">
      <c r="A57" s="6" t="s">
        <v>62</v>
      </c>
      <c r="B57" s="2" t="s">
        <v>1139</v>
      </c>
      <c r="C57" s="2" t="s">
        <v>679</v>
      </c>
      <c r="D57" s="2">
        <v>4</v>
      </c>
      <c r="E57" s="4">
        <v>3.22</v>
      </c>
      <c r="F57" s="2" t="s">
        <v>685</v>
      </c>
      <c r="G57" s="3">
        <v>45375</v>
      </c>
      <c r="H57" s="7">
        <v>12.88</v>
      </c>
      <c r="I57" s="37" t="str">
        <f ca="1">IFERROR(_xlfn.XLOOKUP(SalesData[[#This Row],[Customer_ID]],CustomerData[Customer_ID],CustomerData[Age]),"None")</f>
        <v>None</v>
      </c>
      <c r="J57" s="37" t="e" cm="1">
        <f t="array" aca="1" ref="J57" ca="1">_xlfn.IFS(SalesData[[#This Row],[Age]]&lt;=28,"18-28",I57&lt;=39,"29-39",I57&lt;=50,"40-50",I57&lt;=61,"51-61",I57&gt;=62,"62-Above")</f>
        <v>#NAME?</v>
      </c>
      <c r="K57" t="str">
        <f ca="1">IFERROR(_xlfn.XLOOKUP(SalesData[[#This Row],[Customer_ID]],CustomerData[Customer_ID],CustomerData[Gender]),"None")</f>
        <v>None</v>
      </c>
      <c r="L57" t="str">
        <f ca="1">IFERROR(_xlfn.XLOOKUP(SalesData[[#This Row],[Customer_ID]],CustomerData[Customer_ID],CustomerData[Preferred_Item]),"None")</f>
        <v>None</v>
      </c>
    </row>
    <row r="58" spans="1:12" x14ac:dyDescent="0.25">
      <c r="A58" s="6" t="s">
        <v>63</v>
      </c>
      <c r="B58" s="2" t="s">
        <v>1232</v>
      </c>
      <c r="C58" s="2" t="s">
        <v>676</v>
      </c>
      <c r="D58" s="2">
        <v>3</v>
      </c>
      <c r="E58" s="4">
        <v>3.76</v>
      </c>
      <c r="F58" s="2" t="s">
        <v>685</v>
      </c>
      <c r="G58" s="3">
        <v>45377</v>
      </c>
      <c r="H58" s="7">
        <v>11.28</v>
      </c>
      <c r="I58" s="37" t="str">
        <f ca="1">IFERROR(_xlfn.XLOOKUP(SalesData[[#This Row],[Customer_ID]],CustomerData[Customer_ID],CustomerData[Age]),"None")</f>
        <v>None</v>
      </c>
      <c r="J58" s="37" t="e" cm="1">
        <f t="array" aca="1" ref="J58" ca="1">_xlfn.IFS(SalesData[[#This Row],[Age]]&lt;=28,"18-28",I58&lt;=39,"29-39",I58&lt;=50,"40-50",I58&lt;=61,"51-61",I58&gt;=62,"62-Above")</f>
        <v>#NAME?</v>
      </c>
      <c r="K58" t="str">
        <f ca="1">IFERROR(_xlfn.XLOOKUP(SalesData[[#This Row],[Customer_ID]],CustomerData[Customer_ID],CustomerData[Gender]),"None")</f>
        <v>None</v>
      </c>
      <c r="L58" t="str">
        <f ca="1">IFERROR(_xlfn.XLOOKUP(SalesData[[#This Row],[Customer_ID]],CustomerData[Customer_ID],CustomerData[Preferred_Item]),"None")</f>
        <v>None</v>
      </c>
    </row>
    <row r="59" spans="1:12" x14ac:dyDescent="0.25">
      <c r="A59" s="6" t="s">
        <v>64</v>
      </c>
      <c r="B59" s="2" t="s">
        <v>942</v>
      </c>
      <c r="C59" s="2" t="s">
        <v>677</v>
      </c>
      <c r="D59" s="2">
        <v>4</v>
      </c>
      <c r="E59" s="4">
        <v>4.09</v>
      </c>
      <c r="F59" s="2" t="s">
        <v>682</v>
      </c>
      <c r="G59" s="3">
        <v>45379</v>
      </c>
      <c r="H59" s="7">
        <v>16.36</v>
      </c>
      <c r="I59" s="37" t="str">
        <f ca="1">IFERROR(_xlfn.XLOOKUP(SalesData[[#This Row],[Customer_ID]],CustomerData[Customer_ID],CustomerData[Age]),"None")</f>
        <v>None</v>
      </c>
      <c r="J59" s="37" t="e" cm="1">
        <f t="array" aca="1" ref="J59" ca="1">_xlfn.IFS(SalesData[[#This Row],[Age]]&lt;=28,"18-28",I59&lt;=39,"29-39",I59&lt;=50,"40-50",I59&lt;=61,"51-61",I59&gt;=62,"62-Above")</f>
        <v>#NAME?</v>
      </c>
      <c r="K59" t="str">
        <f ca="1">IFERROR(_xlfn.XLOOKUP(SalesData[[#This Row],[Customer_ID]],CustomerData[Customer_ID],CustomerData[Gender]),"None")</f>
        <v>None</v>
      </c>
      <c r="L59" t="str">
        <f ca="1">IFERROR(_xlfn.XLOOKUP(SalesData[[#This Row],[Customer_ID]],CustomerData[Customer_ID],CustomerData[Preferred_Item]),"None")</f>
        <v>None</v>
      </c>
    </row>
    <row r="60" spans="1:12" x14ac:dyDescent="0.25">
      <c r="A60" s="6" t="s">
        <v>65</v>
      </c>
      <c r="B60" s="2" t="s">
        <v>1168</v>
      </c>
      <c r="C60" s="2" t="s">
        <v>681</v>
      </c>
      <c r="D60" s="2">
        <v>3</v>
      </c>
      <c r="E60" s="4">
        <v>3.63</v>
      </c>
      <c r="F60" s="2" t="s">
        <v>684</v>
      </c>
      <c r="G60" s="3">
        <v>45382</v>
      </c>
      <c r="H60" s="7">
        <v>10.89</v>
      </c>
      <c r="I60" s="37" t="str">
        <f ca="1">IFERROR(_xlfn.XLOOKUP(SalesData[[#This Row],[Customer_ID]],CustomerData[Customer_ID],CustomerData[Age]),"None")</f>
        <v>None</v>
      </c>
      <c r="J60" s="37" t="e" cm="1">
        <f t="array" aca="1" ref="J60" ca="1">_xlfn.IFS(SalesData[[#This Row],[Age]]&lt;=28,"18-28",I60&lt;=39,"29-39",I60&lt;=50,"40-50",I60&lt;=61,"51-61",I60&gt;=62,"62-Above")</f>
        <v>#NAME?</v>
      </c>
      <c r="K60" t="str">
        <f ca="1">IFERROR(_xlfn.XLOOKUP(SalesData[[#This Row],[Customer_ID]],CustomerData[Customer_ID],CustomerData[Gender]),"None")</f>
        <v>None</v>
      </c>
      <c r="L60" t="str">
        <f ca="1">IFERROR(_xlfn.XLOOKUP(SalesData[[#This Row],[Customer_ID]],CustomerData[Customer_ID],CustomerData[Preferred_Item]),"None")</f>
        <v>None</v>
      </c>
    </row>
    <row r="61" spans="1:12" x14ac:dyDescent="0.25">
      <c r="A61" s="6" t="s">
        <v>66</v>
      </c>
      <c r="B61" s="2" t="s">
        <v>928</v>
      </c>
      <c r="C61" s="2" t="s">
        <v>676</v>
      </c>
      <c r="D61" s="2">
        <v>5</v>
      </c>
      <c r="E61" s="4">
        <v>4.96</v>
      </c>
      <c r="F61" s="2" t="s">
        <v>684</v>
      </c>
      <c r="G61" s="3">
        <v>45383</v>
      </c>
      <c r="H61" s="7">
        <v>24.8</v>
      </c>
      <c r="I61" s="37" t="str">
        <f ca="1">IFERROR(_xlfn.XLOOKUP(SalesData[[#This Row],[Customer_ID]],CustomerData[Customer_ID],CustomerData[Age]),"None")</f>
        <v>None</v>
      </c>
      <c r="J61" s="37" t="e" cm="1">
        <f t="array" aca="1" ref="J61" ca="1">_xlfn.IFS(SalesData[[#This Row],[Age]]&lt;=28,"18-28",I61&lt;=39,"29-39",I61&lt;=50,"40-50",I61&lt;=61,"51-61",I61&gt;=62,"62-Above")</f>
        <v>#NAME?</v>
      </c>
      <c r="K61" t="str">
        <f ca="1">IFERROR(_xlfn.XLOOKUP(SalesData[[#This Row],[Customer_ID]],CustomerData[Customer_ID],CustomerData[Gender]),"None")</f>
        <v>None</v>
      </c>
      <c r="L61" t="str">
        <f ca="1">IFERROR(_xlfn.XLOOKUP(SalesData[[#This Row],[Customer_ID]],CustomerData[Customer_ID],CustomerData[Preferred_Item]),"None")</f>
        <v>None</v>
      </c>
    </row>
    <row r="62" spans="1:12" x14ac:dyDescent="0.25">
      <c r="A62" s="6" t="s">
        <v>67</v>
      </c>
      <c r="B62" s="2" t="s">
        <v>769</v>
      </c>
      <c r="C62" s="2" t="s">
        <v>676</v>
      </c>
      <c r="D62" s="2">
        <v>2</v>
      </c>
      <c r="E62" s="4">
        <v>5.4</v>
      </c>
      <c r="F62" s="2" t="s">
        <v>684</v>
      </c>
      <c r="G62" s="3">
        <v>45385</v>
      </c>
      <c r="H62" s="7">
        <v>10.8</v>
      </c>
      <c r="I62" s="37" t="str">
        <f ca="1">IFERROR(_xlfn.XLOOKUP(SalesData[[#This Row],[Customer_ID]],CustomerData[Customer_ID],CustomerData[Age]),"None")</f>
        <v>None</v>
      </c>
      <c r="J62" s="37" t="e" cm="1">
        <f t="array" aca="1" ref="J62" ca="1">_xlfn.IFS(SalesData[[#This Row],[Age]]&lt;=28,"18-28",I62&lt;=39,"29-39",I62&lt;=50,"40-50",I62&lt;=61,"51-61",I62&gt;=62,"62-Above")</f>
        <v>#NAME?</v>
      </c>
      <c r="K62" t="str">
        <f ca="1">IFERROR(_xlfn.XLOOKUP(SalesData[[#This Row],[Customer_ID]],CustomerData[Customer_ID],CustomerData[Gender]),"None")</f>
        <v>None</v>
      </c>
      <c r="L62" t="str">
        <f ca="1">IFERROR(_xlfn.XLOOKUP(SalesData[[#This Row],[Customer_ID]],CustomerData[Customer_ID],CustomerData[Preferred_Item]),"None")</f>
        <v>None</v>
      </c>
    </row>
    <row r="63" spans="1:12" x14ac:dyDescent="0.25">
      <c r="A63" s="6" t="s">
        <v>68</v>
      </c>
      <c r="B63" s="2" t="s">
        <v>829</v>
      </c>
      <c r="C63" s="2" t="s">
        <v>680</v>
      </c>
      <c r="D63" s="2">
        <v>1</v>
      </c>
      <c r="E63" s="4">
        <v>5.42</v>
      </c>
      <c r="F63" s="2" t="s">
        <v>682</v>
      </c>
      <c r="G63" s="3">
        <v>45386</v>
      </c>
      <c r="H63" s="7">
        <v>5.42</v>
      </c>
      <c r="I63" s="37" t="str">
        <f ca="1">IFERROR(_xlfn.XLOOKUP(SalesData[[#This Row],[Customer_ID]],CustomerData[Customer_ID],CustomerData[Age]),"None")</f>
        <v>None</v>
      </c>
      <c r="J63" s="37" t="e" cm="1">
        <f t="array" aca="1" ref="J63" ca="1">_xlfn.IFS(SalesData[[#This Row],[Age]]&lt;=28,"18-28",I63&lt;=39,"29-39",I63&lt;=50,"40-50",I63&lt;=61,"51-61",I63&gt;=62,"62-Above")</f>
        <v>#NAME?</v>
      </c>
      <c r="K63" t="str">
        <f ca="1">IFERROR(_xlfn.XLOOKUP(SalesData[[#This Row],[Customer_ID]],CustomerData[Customer_ID],CustomerData[Gender]),"None")</f>
        <v>None</v>
      </c>
      <c r="L63" t="str">
        <f ca="1">IFERROR(_xlfn.XLOOKUP(SalesData[[#This Row],[Customer_ID]],CustomerData[Customer_ID],CustomerData[Preferred_Item]),"None")</f>
        <v>None</v>
      </c>
    </row>
    <row r="64" spans="1:12" x14ac:dyDescent="0.25">
      <c r="A64" s="6" t="s">
        <v>69</v>
      </c>
      <c r="B64" s="2" t="s">
        <v>853</v>
      </c>
      <c r="C64" s="2" t="s">
        <v>678</v>
      </c>
      <c r="D64" s="2">
        <v>3</v>
      </c>
      <c r="E64" s="4">
        <v>4.41</v>
      </c>
      <c r="F64" s="2" t="s">
        <v>683</v>
      </c>
      <c r="G64" s="3">
        <v>45388</v>
      </c>
      <c r="H64" s="7">
        <v>13.23</v>
      </c>
      <c r="I64" s="37" t="str">
        <f ca="1">IFERROR(_xlfn.XLOOKUP(SalesData[[#This Row],[Customer_ID]],CustomerData[Customer_ID],CustomerData[Age]),"None")</f>
        <v>None</v>
      </c>
      <c r="J64" s="37" t="e" cm="1">
        <f t="array" aca="1" ref="J64" ca="1">_xlfn.IFS(SalesData[[#This Row],[Age]]&lt;=28,"18-28",I64&lt;=39,"29-39",I64&lt;=50,"40-50",I64&lt;=61,"51-61",I64&gt;=62,"62-Above")</f>
        <v>#NAME?</v>
      </c>
      <c r="K64" t="str">
        <f ca="1">IFERROR(_xlfn.XLOOKUP(SalesData[[#This Row],[Customer_ID]],CustomerData[Customer_ID],CustomerData[Gender]),"None")</f>
        <v>None</v>
      </c>
      <c r="L64" t="str">
        <f ca="1">IFERROR(_xlfn.XLOOKUP(SalesData[[#This Row],[Customer_ID]],CustomerData[Customer_ID],CustomerData[Preferred_Item]),"None")</f>
        <v>None</v>
      </c>
    </row>
    <row r="65" spans="1:12" x14ac:dyDescent="0.25">
      <c r="A65" s="6" t="s">
        <v>70</v>
      </c>
      <c r="B65" s="2" t="s">
        <v>1182</v>
      </c>
      <c r="C65" s="2" t="s">
        <v>678</v>
      </c>
      <c r="D65" s="2">
        <v>5</v>
      </c>
      <c r="E65" s="4">
        <v>3.11</v>
      </c>
      <c r="F65" s="2" t="s">
        <v>683</v>
      </c>
      <c r="G65" s="3">
        <v>45389</v>
      </c>
      <c r="H65" s="7">
        <v>15.55</v>
      </c>
      <c r="I65" s="37" t="str">
        <f ca="1">IFERROR(_xlfn.XLOOKUP(SalesData[[#This Row],[Customer_ID]],CustomerData[Customer_ID],CustomerData[Age]),"None")</f>
        <v>None</v>
      </c>
      <c r="J65" s="37" t="e" cm="1">
        <f t="array" aca="1" ref="J65" ca="1">_xlfn.IFS(SalesData[[#This Row],[Age]]&lt;=28,"18-28",I65&lt;=39,"29-39",I65&lt;=50,"40-50",I65&lt;=61,"51-61",I65&gt;=62,"62-Above")</f>
        <v>#NAME?</v>
      </c>
      <c r="K65" t="str">
        <f ca="1">IFERROR(_xlfn.XLOOKUP(SalesData[[#This Row],[Customer_ID]],CustomerData[Customer_ID],CustomerData[Gender]),"None")</f>
        <v>None</v>
      </c>
      <c r="L65" t="str">
        <f ca="1">IFERROR(_xlfn.XLOOKUP(SalesData[[#This Row],[Customer_ID]],CustomerData[Customer_ID],CustomerData[Preferred_Item]),"None")</f>
        <v>None</v>
      </c>
    </row>
    <row r="66" spans="1:12" x14ac:dyDescent="0.25">
      <c r="A66" s="6" t="s">
        <v>71</v>
      </c>
      <c r="B66" s="2" t="s">
        <v>747</v>
      </c>
      <c r="C66" s="2" t="s">
        <v>677</v>
      </c>
      <c r="D66" s="2">
        <v>4</v>
      </c>
      <c r="E66" s="4">
        <v>4.79</v>
      </c>
      <c r="F66" s="2" t="s">
        <v>685</v>
      </c>
      <c r="G66" s="3">
        <v>45390</v>
      </c>
      <c r="H66" s="7">
        <v>19.16</v>
      </c>
      <c r="I66" s="37" t="str">
        <f ca="1">IFERROR(_xlfn.XLOOKUP(SalesData[[#This Row],[Customer_ID]],CustomerData[Customer_ID],CustomerData[Age]),"None")</f>
        <v>None</v>
      </c>
      <c r="J66" s="37" t="e" cm="1">
        <f t="array" aca="1" ref="J66" ca="1">_xlfn.IFS(SalesData[[#This Row],[Age]]&lt;=28,"18-28",I66&lt;=39,"29-39",I66&lt;=50,"40-50",I66&lt;=61,"51-61",I66&gt;=62,"62-Above")</f>
        <v>#NAME?</v>
      </c>
      <c r="K66" t="str">
        <f ca="1">IFERROR(_xlfn.XLOOKUP(SalesData[[#This Row],[Customer_ID]],CustomerData[Customer_ID],CustomerData[Gender]),"None")</f>
        <v>None</v>
      </c>
      <c r="L66" t="str">
        <f ca="1">IFERROR(_xlfn.XLOOKUP(SalesData[[#This Row],[Customer_ID]],CustomerData[Customer_ID],CustomerData[Preferred_Item]),"None")</f>
        <v>None</v>
      </c>
    </row>
    <row r="67" spans="1:12" x14ac:dyDescent="0.25">
      <c r="A67" s="6" t="s">
        <v>72</v>
      </c>
      <c r="B67" s="2" t="s">
        <v>1296</v>
      </c>
      <c r="C67" s="2" t="s">
        <v>679</v>
      </c>
      <c r="D67" s="2">
        <v>5</v>
      </c>
      <c r="E67" s="4">
        <v>3.78</v>
      </c>
      <c r="F67" s="2" t="s">
        <v>683</v>
      </c>
      <c r="G67" s="3">
        <v>45391</v>
      </c>
      <c r="H67" s="7">
        <v>18.899999999999999</v>
      </c>
      <c r="I67" s="37" t="str">
        <f ca="1">IFERROR(_xlfn.XLOOKUP(SalesData[[#This Row],[Customer_ID]],CustomerData[Customer_ID],CustomerData[Age]),"None")</f>
        <v>None</v>
      </c>
      <c r="J67" s="37" t="e" cm="1">
        <f t="array" aca="1" ref="J67" ca="1">_xlfn.IFS(SalesData[[#This Row],[Age]]&lt;=28,"18-28",I67&lt;=39,"29-39",I67&lt;=50,"40-50",I67&lt;=61,"51-61",I67&gt;=62,"62-Above")</f>
        <v>#NAME?</v>
      </c>
      <c r="K67" t="str">
        <f ca="1">IFERROR(_xlfn.XLOOKUP(SalesData[[#This Row],[Customer_ID]],CustomerData[Customer_ID],CustomerData[Gender]),"None")</f>
        <v>None</v>
      </c>
      <c r="L67" t="str">
        <f ca="1">IFERROR(_xlfn.XLOOKUP(SalesData[[#This Row],[Customer_ID]],CustomerData[Customer_ID],CustomerData[Preferred_Item]),"None")</f>
        <v>None</v>
      </c>
    </row>
    <row r="68" spans="1:12" x14ac:dyDescent="0.25">
      <c r="A68" s="6" t="s">
        <v>73</v>
      </c>
      <c r="B68" s="2" t="s">
        <v>1104</v>
      </c>
      <c r="C68" s="2" t="s">
        <v>676</v>
      </c>
      <c r="D68" s="2">
        <v>2</v>
      </c>
      <c r="E68" s="4">
        <v>4.79</v>
      </c>
      <c r="F68" s="2" t="s">
        <v>684</v>
      </c>
      <c r="G68" s="3">
        <v>45392</v>
      </c>
      <c r="H68" s="7">
        <v>9.58</v>
      </c>
      <c r="I68" s="37" t="str">
        <f ca="1">IFERROR(_xlfn.XLOOKUP(SalesData[[#This Row],[Customer_ID]],CustomerData[Customer_ID],CustomerData[Age]),"None")</f>
        <v>None</v>
      </c>
      <c r="J68" s="37" t="e" cm="1">
        <f t="array" aca="1" ref="J68" ca="1">_xlfn.IFS(SalesData[[#This Row],[Age]]&lt;=28,"18-28",I68&lt;=39,"29-39",I68&lt;=50,"40-50",I68&lt;=61,"51-61",I68&gt;=62,"62-Above")</f>
        <v>#NAME?</v>
      </c>
      <c r="K68" t="str">
        <f ca="1">IFERROR(_xlfn.XLOOKUP(SalesData[[#This Row],[Customer_ID]],CustomerData[Customer_ID],CustomerData[Gender]),"None")</f>
        <v>None</v>
      </c>
      <c r="L68" t="str">
        <f ca="1">IFERROR(_xlfn.XLOOKUP(SalesData[[#This Row],[Customer_ID]],CustomerData[Customer_ID],CustomerData[Preferred_Item]),"None")</f>
        <v>None</v>
      </c>
    </row>
    <row r="69" spans="1:12" x14ac:dyDescent="0.25">
      <c r="A69" s="6" t="s">
        <v>74</v>
      </c>
      <c r="B69" s="2" t="s">
        <v>1194</v>
      </c>
      <c r="C69" s="2" t="s">
        <v>681</v>
      </c>
      <c r="D69" s="2">
        <v>1</v>
      </c>
      <c r="E69" s="4">
        <v>4.3099999999999996</v>
      </c>
      <c r="F69" s="2" t="s">
        <v>684</v>
      </c>
      <c r="G69" s="3">
        <v>45394</v>
      </c>
      <c r="H69" s="7">
        <v>4.3099999999999996</v>
      </c>
      <c r="I69" s="37" t="str">
        <f ca="1">IFERROR(_xlfn.XLOOKUP(SalesData[[#This Row],[Customer_ID]],CustomerData[Customer_ID],CustomerData[Age]),"None")</f>
        <v>None</v>
      </c>
      <c r="J69" s="37" t="e" cm="1">
        <f t="array" aca="1" ref="J69" ca="1">_xlfn.IFS(SalesData[[#This Row],[Age]]&lt;=28,"18-28",I69&lt;=39,"29-39",I69&lt;=50,"40-50",I69&lt;=61,"51-61",I69&gt;=62,"62-Above")</f>
        <v>#NAME?</v>
      </c>
      <c r="K69" t="str">
        <f ca="1">IFERROR(_xlfn.XLOOKUP(SalesData[[#This Row],[Customer_ID]],CustomerData[Customer_ID],CustomerData[Gender]),"None")</f>
        <v>None</v>
      </c>
      <c r="L69" t="str">
        <f ca="1">IFERROR(_xlfn.XLOOKUP(SalesData[[#This Row],[Customer_ID]],CustomerData[Customer_ID],CustomerData[Preferred_Item]),"None")</f>
        <v>None</v>
      </c>
    </row>
    <row r="70" spans="1:12" x14ac:dyDescent="0.25">
      <c r="A70" s="6" t="s">
        <v>75</v>
      </c>
      <c r="B70" s="2" t="s">
        <v>828</v>
      </c>
      <c r="C70" s="2" t="s">
        <v>679</v>
      </c>
      <c r="D70" s="2">
        <v>4</v>
      </c>
      <c r="E70" s="4">
        <v>3.82</v>
      </c>
      <c r="F70" s="2" t="s">
        <v>684</v>
      </c>
      <c r="G70" s="3">
        <v>45395</v>
      </c>
      <c r="H70" s="7">
        <v>15.28</v>
      </c>
      <c r="I70" s="37" t="str">
        <f ca="1">IFERROR(_xlfn.XLOOKUP(SalesData[[#This Row],[Customer_ID]],CustomerData[Customer_ID],CustomerData[Age]),"None")</f>
        <v>None</v>
      </c>
      <c r="J70" s="37" t="e" cm="1">
        <f t="array" aca="1" ref="J70" ca="1">_xlfn.IFS(SalesData[[#This Row],[Age]]&lt;=28,"18-28",I70&lt;=39,"29-39",I70&lt;=50,"40-50",I70&lt;=61,"51-61",I70&gt;=62,"62-Above")</f>
        <v>#NAME?</v>
      </c>
      <c r="K70" t="str">
        <f ca="1">IFERROR(_xlfn.XLOOKUP(SalesData[[#This Row],[Customer_ID]],CustomerData[Customer_ID],CustomerData[Gender]),"None")</f>
        <v>None</v>
      </c>
      <c r="L70" t="str">
        <f ca="1">IFERROR(_xlfn.XLOOKUP(SalesData[[#This Row],[Customer_ID]],CustomerData[Customer_ID],CustomerData[Preferred_Item]),"None")</f>
        <v>None</v>
      </c>
    </row>
    <row r="71" spans="1:12" x14ac:dyDescent="0.25">
      <c r="A71" s="6" t="s">
        <v>76</v>
      </c>
      <c r="B71" s="2" t="s">
        <v>1130</v>
      </c>
      <c r="C71" s="2" t="s">
        <v>680</v>
      </c>
      <c r="D71" s="2">
        <v>5</v>
      </c>
      <c r="E71" s="4">
        <v>5.68</v>
      </c>
      <c r="F71" s="2" t="s">
        <v>682</v>
      </c>
      <c r="G71" s="3">
        <v>45396</v>
      </c>
      <c r="H71" s="7">
        <v>28.4</v>
      </c>
      <c r="I71" s="37" t="str">
        <f ca="1">IFERROR(_xlfn.XLOOKUP(SalesData[[#This Row],[Customer_ID]],CustomerData[Customer_ID],CustomerData[Age]),"None")</f>
        <v>None</v>
      </c>
      <c r="J71" s="37" t="e" cm="1">
        <f t="array" aca="1" ref="J71" ca="1">_xlfn.IFS(SalesData[[#This Row],[Age]]&lt;=28,"18-28",I71&lt;=39,"29-39",I71&lt;=50,"40-50",I71&lt;=61,"51-61",I71&gt;=62,"62-Above")</f>
        <v>#NAME?</v>
      </c>
      <c r="K71" t="str">
        <f ca="1">IFERROR(_xlfn.XLOOKUP(SalesData[[#This Row],[Customer_ID]],CustomerData[Customer_ID],CustomerData[Gender]),"None")</f>
        <v>None</v>
      </c>
      <c r="L71" t="str">
        <f ca="1">IFERROR(_xlfn.XLOOKUP(SalesData[[#This Row],[Customer_ID]],CustomerData[Customer_ID],CustomerData[Preferred_Item]),"None")</f>
        <v>None</v>
      </c>
    </row>
    <row r="72" spans="1:12" x14ac:dyDescent="0.25">
      <c r="A72" s="6" t="s">
        <v>77</v>
      </c>
      <c r="B72" s="2" t="s">
        <v>795</v>
      </c>
      <c r="C72" s="2" t="s">
        <v>681</v>
      </c>
      <c r="D72" s="2">
        <v>4</v>
      </c>
      <c r="E72" s="4">
        <v>4.3099999999999996</v>
      </c>
      <c r="F72" s="2" t="s">
        <v>683</v>
      </c>
      <c r="G72" s="3">
        <v>45397</v>
      </c>
      <c r="H72" s="7">
        <v>17.239999999999998</v>
      </c>
      <c r="I72" s="37" t="str">
        <f ca="1">IFERROR(_xlfn.XLOOKUP(SalesData[[#This Row],[Customer_ID]],CustomerData[Customer_ID],CustomerData[Age]),"None")</f>
        <v>None</v>
      </c>
      <c r="J72" s="37" t="e" cm="1">
        <f t="array" aca="1" ref="J72" ca="1">_xlfn.IFS(SalesData[[#This Row],[Age]]&lt;=28,"18-28",I72&lt;=39,"29-39",I72&lt;=50,"40-50",I72&lt;=61,"51-61",I72&gt;=62,"62-Above")</f>
        <v>#NAME?</v>
      </c>
      <c r="K72" t="str">
        <f ca="1">IFERROR(_xlfn.XLOOKUP(SalesData[[#This Row],[Customer_ID]],CustomerData[Customer_ID],CustomerData[Gender]),"None")</f>
        <v>None</v>
      </c>
      <c r="L72" t="str">
        <f ca="1">IFERROR(_xlfn.XLOOKUP(SalesData[[#This Row],[Customer_ID]],CustomerData[Customer_ID],CustomerData[Preferred_Item]),"None")</f>
        <v>None</v>
      </c>
    </row>
    <row r="73" spans="1:12" x14ac:dyDescent="0.25">
      <c r="A73" s="6" t="s">
        <v>78</v>
      </c>
      <c r="B73" s="2" t="s">
        <v>997</v>
      </c>
      <c r="C73" s="2" t="s">
        <v>679</v>
      </c>
      <c r="D73" s="2">
        <v>5</v>
      </c>
      <c r="E73" s="4">
        <v>4.2</v>
      </c>
      <c r="F73" s="2" t="s">
        <v>685</v>
      </c>
      <c r="G73" s="3">
        <v>45400</v>
      </c>
      <c r="H73" s="7">
        <v>21</v>
      </c>
      <c r="I73" s="37" t="str">
        <f ca="1">IFERROR(_xlfn.XLOOKUP(SalesData[[#This Row],[Customer_ID]],CustomerData[Customer_ID],CustomerData[Age]),"None")</f>
        <v>None</v>
      </c>
      <c r="J73" s="37" t="e" cm="1">
        <f t="array" aca="1" ref="J73" ca="1">_xlfn.IFS(SalesData[[#This Row],[Age]]&lt;=28,"18-28",I73&lt;=39,"29-39",I73&lt;=50,"40-50",I73&lt;=61,"51-61",I73&gt;=62,"62-Above")</f>
        <v>#NAME?</v>
      </c>
      <c r="K73" t="str">
        <f ca="1">IFERROR(_xlfn.XLOOKUP(SalesData[[#This Row],[Customer_ID]],CustomerData[Customer_ID],CustomerData[Gender]),"None")</f>
        <v>None</v>
      </c>
      <c r="L73" t="str">
        <f ca="1">IFERROR(_xlfn.XLOOKUP(SalesData[[#This Row],[Customer_ID]],CustomerData[Customer_ID],CustomerData[Preferred_Item]),"None")</f>
        <v>None</v>
      </c>
    </row>
    <row r="74" spans="1:12" x14ac:dyDescent="0.25">
      <c r="A74" s="6" t="s">
        <v>79</v>
      </c>
      <c r="B74" s="2" t="s">
        <v>976</v>
      </c>
      <c r="C74" s="2" t="s">
        <v>680</v>
      </c>
      <c r="D74" s="2">
        <v>3</v>
      </c>
      <c r="E74" s="4">
        <v>4.26</v>
      </c>
      <c r="F74" s="2" t="s">
        <v>685</v>
      </c>
      <c r="G74" s="3">
        <v>45403</v>
      </c>
      <c r="H74" s="7">
        <v>12.78</v>
      </c>
      <c r="I74" s="37" t="str">
        <f ca="1">IFERROR(_xlfn.XLOOKUP(SalesData[[#This Row],[Customer_ID]],CustomerData[Customer_ID],CustomerData[Age]),"None")</f>
        <v>None</v>
      </c>
      <c r="J74" s="37" t="e" cm="1">
        <f t="array" aca="1" ref="J74" ca="1">_xlfn.IFS(SalesData[[#This Row],[Age]]&lt;=28,"18-28",I74&lt;=39,"29-39",I74&lt;=50,"40-50",I74&lt;=61,"51-61",I74&gt;=62,"62-Above")</f>
        <v>#NAME?</v>
      </c>
      <c r="K74" t="str">
        <f ca="1">IFERROR(_xlfn.XLOOKUP(SalesData[[#This Row],[Customer_ID]],CustomerData[Customer_ID],CustomerData[Gender]),"None")</f>
        <v>None</v>
      </c>
      <c r="L74" t="str">
        <f ca="1">IFERROR(_xlfn.XLOOKUP(SalesData[[#This Row],[Customer_ID]],CustomerData[Customer_ID],CustomerData[Preferred_Item]),"None")</f>
        <v>None</v>
      </c>
    </row>
    <row r="75" spans="1:12" x14ac:dyDescent="0.25">
      <c r="A75" s="6" t="s">
        <v>80</v>
      </c>
      <c r="B75" s="2" t="s">
        <v>1179</v>
      </c>
      <c r="C75" s="2" t="s">
        <v>676</v>
      </c>
      <c r="D75" s="2">
        <v>1</v>
      </c>
      <c r="E75" s="4">
        <v>2.99</v>
      </c>
      <c r="F75" s="2" t="s">
        <v>684</v>
      </c>
      <c r="G75" s="3">
        <v>45404</v>
      </c>
      <c r="H75" s="7">
        <v>2.99</v>
      </c>
      <c r="I75" s="37" t="str">
        <f ca="1">IFERROR(_xlfn.XLOOKUP(SalesData[[#This Row],[Customer_ID]],CustomerData[Customer_ID],CustomerData[Age]),"None")</f>
        <v>None</v>
      </c>
      <c r="J75" s="37" t="e" cm="1">
        <f t="array" aca="1" ref="J75" ca="1">_xlfn.IFS(SalesData[[#This Row],[Age]]&lt;=28,"18-28",I75&lt;=39,"29-39",I75&lt;=50,"40-50",I75&lt;=61,"51-61",I75&gt;=62,"62-Above")</f>
        <v>#NAME?</v>
      </c>
      <c r="K75" t="str">
        <f ca="1">IFERROR(_xlfn.XLOOKUP(SalesData[[#This Row],[Customer_ID]],CustomerData[Customer_ID],CustomerData[Gender]),"None")</f>
        <v>None</v>
      </c>
      <c r="L75" t="str">
        <f ca="1">IFERROR(_xlfn.XLOOKUP(SalesData[[#This Row],[Customer_ID]],CustomerData[Customer_ID],CustomerData[Preferred_Item]),"None")</f>
        <v>None</v>
      </c>
    </row>
    <row r="76" spans="1:12" x14ac:dyDescent="0.25">
      <c r="A76" s="6" t="s">
        <v>81</v>
      </c>
      <c r="B76" s="2" t="s">
        <v>964</v>
      </c>
      <c r="C76" s="2" t="s">
        <v>678</v>
      </c>
      <c r="D76" s="2">
        <v>4</v>
      </c>
      <c r="E76" s="4">
        <v>3.08</v>
      </c>
      <c r="F76" s="2" t="s">
        <v>684</v>
      </c>
      <c r="G76" s="3">
        <v>45405</v>
      </c>
      <c r="H76" s="7">
        <v>12.32</v>
      </c>
      <c r="I76" s="37" t="str">
        <f ca="1">IFERROR(_xlfn.XLOOKUP(SalesData[[#This Row],[Customer_ID]],CustomerData[Customer_ID],CustomerData[Age]),"None")</f>
        <v>None</v>
      </c>
      <c r="J76" s="37" t="e" cm="1">
        <f t="array" aca="1" ref="J76" ca="1">_xlfn.IFS(SalesData[[#This Row],[Age]]&lt;=28,"18-28",I76&lt;=39,"29-39",I76&lt;=50,"40-50",I76&lt;=61,"51-61",I76&gt;=62,"62-Above")</f>
        <v>#NAME?</v>
      </c>
      <c r="K76" t="str">
        <f ca="1">IFERROR(_xlfn.XLOOKUP(SalesData[[#This Row],[Customer_ID]],CustomerData[Customer_ID],CustomerData[Gender]),"None")</f>
        <v>None</v>
      </c>
      <c r="L76" t="str">
        <f ca="1">IFERROR(_xlfn.XLOOKUP(SalesData[[#This Row],[Customer_ID]],CustomerData[Customer_ID],CustomerData[Preferred_Item]),"None")</f>
        <v>None</v>
      </c>
    </row>
    <row r="77" spans="1:12" x14ac:dyDescent="0.25">
      <c r="A77" s="6" t="s">
        <v>82</v>
      </c>
      <c r="B77" s="2" t="s">
        <v>714</v>
      </c>
      <c r="C77" s="2" t="s">
        <v>678</v>
      </c>
      <c r="D77" s="2">
        <v>1</v>
      </c>
      <c r="E77" s="4">
        <v>2.77</v>
      </c>
      <c r="F77" s="2" t="s">
        <v>685</v>
      </c>
      <c r="G77" s="3">
        <v>45406</v>
      </c>
      <c r="H77" s="7">
        <v>2.77</v>
      </c>
      <c r="I77" s="37" t="str">
        <f ca="1">IFERROR(_xlfn.XLOOKUP(SalesData[[#This Row],[Customer_ID]],CustomerData[Customer_ID],CustomerData[Age]),"None")</f>
        <v>None</v>
      </c>
      <c r="J77" s="37" t="e" cm="1">
        <f t="array" aca="1" ref="J77" ca="1">_xlfn.IFS(SalesData[[#This Row],[Age]]&lt;=28,"18-28",I77&lt;=39,"29-39",I77&lt;=50,"40-50",I77&lt;=61,"51-61",I77&gt;=62,"62-Above")</f>
        <v>#NAME?</v>
      </c>
      <c r="K77" t="str">
        <f ca="1">IFERROR(_xlfn.XLOOKUP(SalesData[[#This Row],[Customer_ID]],CustomerData[Customer_ID],CustomerData[Gender]),"None")</f>
        <v>None</v>
      </c>
      <c r="L77" t="str">
        <f ca="1">IFERROR(_xlfn.XLOOKUP(SalesData[[#This Row],[Customer_ID]],CustomerData[Customer_ID],CustomerData[Preferred_Item]),"None")</f>
        <v>None</v>
      </c>
    </row>
    <row r="78" spans="1:12" x14ac:dyDescent="0.25">
      <c r="A78" s="6" t="s">
        <v>83</v>
      </c>
      <c r="B78" s="2" t="s">
        <v>814</v>
      </c>
      <c r="C78" s="2" t="s">
        <v>679</v>
      </c>
      <c r="D78" s="2">
        <v>5</v>
      </c>
      <c r="E78" s="4">
        <v>4.75</v>
      </c>
      <c r="F78" s="2" t="s">
        <v>685</v>
      </c>
      <c r="G78" s="3">
        <v>45407</v>
      </c>
      <c r="H78" s="7">
        <v>23.75</v>
      </c>
      <c r="I78" s="37" t="str">
        <f ca="1">IFERROR(_xlfn.XLOOKUP(SalesData[[#This Row],[Customer_ID]],CustomerData[Customer_ID],CustomerData[Age]),"None")</f>
        <v>None</v>
      </c>
      <c r="J78" s="37" t="e" cm="1">
        <f t="array" aca="1" ref="J78" ca="1">_xlfn.IFS(SalesData[[#This Row],[Age]]&lt;=28,"18-28",I78&lt;=39,"29-39",I78&lt;=50,"40-50",I78&lt;=61,"51-61",I78&gt;=62,"62-Above")</f>
        <v>#NAME?</v>
      </c>
      <c r="K78" t="str">
        <f ca="1">IFERROR(_xlfn.XLOOKUP(SalesData[[#This Row],[Customer_ID]],CustomerData[Customer_ID],CustomerData[Gender]),"None")</f>
        <v>None</v>
      </c>
      <c r="L78" t="str">
        <f ca="1">IFERROR(_xlfn.XLOOKUP(SalesData[[#This Row],[Customer_ID]],CustomerData[Customer_ID],CustomerData[Preferred_Item]),"None")</f>
        <v>None</v>
      </c>
    </row>
    <row r="79" spans="1:12" x14ac:dyDescent="0.25">
      <c r="A79" s="6" t="s">
        <v>84</v>
      </c>
      <c r="B79" s="2" t="s">
        <v>831</v>
      </c>
      <c r="C79" s="2" t="s">
        <v>678</v>
      </c>
      <c r="D79" s="2">
        <v>2</v>
      </c>
      <c r="E79" s="4">
        <v>2.91</v>
      </c>
      <c r="F79" s="2" t="s">
        <v>684</v>
      </c>
      <c r="G79" s="3">
        <v>45412</v>
      </c>
      <c r="H79" s="7">
        <v>5.82</v>
      </c>
      <c r="I79" s="37" t="str">
        <f ca="1">IFERROR(_xlfn.XLOOKUP(SalesData[[#This Row],[Customer_ID]],CustomerData[Customer_ID],CustomerData[Age]),"None")</f>
        <v>None</v>
      </c>
      <c r="J79" s="37" t="e" cm="1">
        <f t="array" aca="1" ref="J79" ca="1">_xlfn.IFS(SalesData[[#This Row],[Age]]&lt;=28,"18-28",I79&lt;=39,"29-39",I79&lt;=50,"40-50",I79&lt;=61,"51-61",I79&gt;=62,"62-Above")</f>
        <v>#NAME?</v>
      </c>
      <c r="K79" t="str">
        <f ca="1">IFERROR(_xlfn.XLOOKUP(SalesData[[#This Row],[Customer_ID]],CustomerData[Customer_ID],CustomerData[Gender]),"None")</f>
        <v>None</v>
      </c>
      <c r="L79" t="str">
        <f ca="1">IFERROR(_xlfn.XLOOKUP(SalesData[[#This Row],[Customer_ID]],CustomerData[Customer_ID],CustomerData[Preferred_Item]),"None")</f>
        <v>None</v>
      </c>
    </row>
    <row r="80" spans="1:12" x14ac:dyDescent="0.25">
      <c r="A80" s="6" t="s">
        <v>85</v>
      </c>
      <c r="B80" s="2" t="s">
        <v>1224</v>
      </c>
      <c r="C80" s="2" t="s">
        <v>680</v>
      </c>
      <c r="D80" s="2">
        <v>4</v>
      </c>
      <c r="E80" s="4">
        <v>5.34</v>
      </c>
      <c r="F80" s="2" t="s">
        <v>684</v>
      </c>
      <c r="G80" s="3">
        <v>45414</v>
      </c>
      <c r="H80" s="7">
        <v>21.36</v>
      </c>
      <c r="I80" s="37" t="str">
        <f ca="1">IFERROR(_xlfn.XLOOKUP(SalesData[[#This Row],[Customer_ID]],CustomerData[Customer_ID],CustomerData[Age]),"None")</f>
        <v>None</v>
      </c>
      <c r="J80" s="37" t="e" cm="1">
        <f t="array" aca="1" ref="J80" ca="1">_xlfn.IFS(SalesData[[#This Row],[Age]]&lt;=28,"18-28",I80&lt;=39,"29-39",I80&lt;=50,"40-50",I80&lt;=61,"51-61",I80&gt;=62,"62-Above")</f>
        <v>#NAME?</v>
      </c>
      <c r="K80" t="str">
        <f ca="1">IFERROR(_xlfn.XLOOKUP(SalesData[[#This Row],[Customer_ID]],CustomerData[Customer_ID],CustomerData[Gender]),"None")</f>
        <v>None</v>
      </c>
      <c r="L80" t="str">
        <f ca="1">IFERROR(_xlfn.XLOOKUP(SalesData[[#This Row],[Customer_ID]],CustomerData[Customer_ID],CustomerData[Preferred_Item]),"None")</f>
        <v>None</v>
      </c>
    </row>
    <row r="81" spans="1:12" x14ac:dyDescent="0.25">
      <c r="A81" s="6" t="s">
        <v>86</v>
      </c>
      <c r="B81" s="2" t="s">
        <v>1077</v>
      </c>
      <c r="C81" s="2" t="s">
        <v>676</v>
      </c>
      <c r="D81" s="2">
        <v>2</v>
      </c>
      <c r="E81" s="4">
        <v>5.0199999999999996</v>
      </c>
      <c r="F81" s="2" t="s">
        <v>682</v>
      </c>
      <c r="G81" s="3">
        <v>45415</v>
      </c>
      <c r="H81" s="7">
        <v>10.039999999999999</v>
      </c>
      <c r="I81" s="37" t="str">
        <f ca="1">IFERROR(_xlfn.XLOOKUP(SalesData[[#This Row],[Customer_ID]],CustomerData[Customer_ID],CustomerData[Age]),"None")</f>
        <v>None</v>
      </c>
      <c r="J81" s="37" t="e" cm="1">
        <f t="array" aca="1" ref="J81" ca="1">_xlfn.IFS(SalesData[[#This Row],[Age]]&lt;=28,"18-28",I81&lt;=39,"29-39",I81&lt;=50,"40-50",I81&lt;=61,"51-61",I81&gt;=62,"62-Above")</f>
        <v>#NAME?</v>
      </c>
      <c r="K81" t="str">
        <f ca="1">IFERROR(_xlfn.XLOOKUP(SalesData[[#This Row],[Customer_ID]],CustomerData[Customer_ID],CustomerData[Gender]),"None")</f>
        <v>None</v>
      </c>
      <c r="L81" t="str">
        <f ca="1">IFERROR(_xlfn.XLOOKUP(SalesData[[#This Row],[Customer_ID]],CustomerData[Customer_ID],CustomerData[Preferred_Item]),"None")</f>
        <v>None</v>
      </c>
    </row>
    <row r="82" spans="1:12" x14ac:dyDescent="0.25">
      <c r="A82" s="6" t="s">
        <v>87</v>
      </c>
      <c r="B82" s="2" t="s">
        <v>1196</v>
      </c>
      <c r="C82" s="2" t="s">
        <v>677</v>
      </c>
      <c r="D82" s="2">
        <v>2</v>
      </c>
      <c r="E82" s="4">
        <v>4.18</v>
      </c>
      <c r="F82" s="2" t="s">
        <v>684</v>
      </c>
      <c r="G82" s="3">
        <v>45417</v>
      </c>
      <c r="H82" s="7">
        <v>8.36</v>
      </c>
      <c r="I82" s="37" t="str">
        <f ca="1">IFERROR(_xlfn.XLOOKUP(SalesData[[#This Row],[Customer_ID]],CustomerData[Customer_ID],CustomerData[Age]),"None")</f>
        <v>None</v>
      </c>
      <c r="J82" s="37" t="e" cm="1">
        <f t="array" aca="1" ref="J82" ca="1">_xlfn.IFS(SalesData[[#This Row],[Age]]&lt;=28,"18-28",I82&lt;=39,"29-39",I82&lt;=50,"40-50",I82&lt;=61,"51-61",I82&gt;=62,"62-Above")</f>
        <v>#NAME?</v>
      </c>
      <c r="K82" t="str">
        <f ca="1">IFERROR(_xlfn.XLOOKUP(SalesData[[#This Row],[Customer_ID]],CustomerData[Customer_ID],CustomerData[Gender]),"None")</f>
        <v>None</v>
      </c>
      <c r="L82" t="str">
        <f ca="1">IFERROR(_xlfn.XLOOKUP(SalesData[[#This Row],[Customer_ID]],CustomerData[Customer_ID],CustomerData[Preferred_Item]),"None")</f>
        <v>None</v>
      </c>
    </row>
    <row r="83" spans="1:12" x14ac:dyDescent="0.25">
      <c r="A83" s="6" t="s">
        <v>88</v>
      </c>
      <c r="B83" s="2" t="s">
        <v>810</v>
      </c>
      <c r="C83" s="2" t="s">
        <v>677</v>
      </c>
      <c r="D83" s="2">
        <v>1</v>
      </c>
      <c r="E83" s="4">
        <v>5.42</v>
      </c>
      <c r="F83" s="2" t="s">
        <v>682</v>
      </c>
      <c r="G83" s="3">
        <v>45420</v>
      </c>
      <c r="H83" s="7">
        <v>5.42</v>
      </c>
      <c r="I83" s="37" t="str">
        <f ca="1">IFERROR(_xlfn.XLOOKUP(SalesData[[#This Row],[Customer_ID]],CustomerData[Customer_ID],CustomerData[Age]),"None")</f>
        <v>None</v>
      </c>
      <c r="J83" s="37" t="e" cm="1">
        <f t="array" aca="1" ref="J83" ca="1">_xlfn.IFS(SalesData[[#This Row],[Age]]&lt;=28,"18-28",I83&lt;=39,"29-39",I83&lt;=50,"40-50",I83&lt;=61,"51-61",I83&gt;=62,"62-Above")</f>
        <v>#NAME?</v>
      </c>
      <c r="K83" t="str">
        <f ca="1">IFERROR(_xlfn.XLOOKUP(SalesData[[#This Row],[Customer_ID]],CustomerData[Customer_ID],CustomerData[Gender]),"None")</f>
        <v>None</v>
      </c>
      <c r="L83" t="str">
        <f ca="1">IFERROR(_xlfn.XLOOKUP(SalesData[[#This Row],[Customer_ID]],CustomerData[Customer_ID],CustomerData[Preferred_Item]),"None")</f>
        <v>None</v>
      </c>
    </row>
    <row r="84" spans="1:12" x14ac:dyDescent="0.25">
      <c r="A84" s="6" t="s">
        <v>89</v>
      </c>
      <c r="B84" s="2" t="s">
        <v>1268</v>
      </c>
      <c r="C84" s="2" t="s">
        <v>678</v>
      </c>
      <c r="D84" s="2">
        <v>4</v>
      </c>
      <c r="E84" s="4">
        <v>2.58</v>
      </c>
      <c r="F84" s="2" t="s">
        <v>684</v>
      </c>
      <c r="G84" s="3">
        <v>45421</v>
      </c>
      <c r="H84" s="7">
        <v>10.32</v>
      </c>
      <c r="I84" s="37" t="str">
        <f ca="1">IFERROR(_xlfn.XLOOKUP(SalesData[[#This Row],[Customer_ID]],CustomerData[Customer_ID],CustomerData[Age]),"None")</f>
        <v>None</v>
      </c>
      <c r="J84" s="37" t="e" cm="1">
        <f t="array" aca="1" ref="J84" ca="1">_xlfn.IFS(SalesData[[#This Row],[Age]]&lt;=28,"18-28",I84&lt;=39,"29-39",I84&lt;=50,"40-50",I84&lt;=61,"51-61",I84&gt;=62,"62-Above")</f>
        <v>#NAME?</v>
      </c>
      <c r="K84" t="str">
        <f ca="1">IFERROR(_xlfn.XLOOKUP(SalesData[[#This Row],[Customer_ID]],CustomerData[Customer_ID],CustomerData[Gender]),"None")</f>
        <v>None</v>
      </c>
      <c r="L84" t="str">
        <f ca="1">IFERROR(_xlfn.XLOOKUP(SalesData[[#This Row],[Customer_ID]],CustomerData[Customer_ID],CustomerData[Preferred_Item]),"None")</f>
        <v>None</v>
      </c>
    </row>
    <row r="85" spans="1:12" x14ac:dyDescent="0.25">
      <c r="A85" s="6" t="s">
        <v>90</v>
      </c>
      <c r="B85" s="2" t="s">
        <v>942</v>
      </c>
      <c r="C85" s="2" t="s">
        <v>677</v>
      </c>
      <c r="D85" s="2">
        <v>4</v>
      </c>
      <c r="E85" s="4">
        <v>4.51</v>
      </c>
      <c r="F85" s="2" t="s">
        <v>683</v>
      </c>
      <c r="G85" s="3">
        <v>45423</v>
      </c>
      <c r="H85" s="7">
        <v>18.04</v>
      </c>
      <c r="I85" s="37" t="str">
        <f ca="1">IFERROR(_xlfn.XLOOKUP(SalesData[[#This Row],[Customer_ID]],CustomerData[Customer_ID],CustomerData[Age]),"None")</f>
        <v>None</v>
      </c>
      <c r="J85" s="37" t="e" cm="1">
        <f t="array" aca="1" ref="J85" ca="1">_xlfn.IFS(SalesData[[#This Row],[Age]]&lt;=28,"18-28",I85&lt;=39,"29-39",I85&lt;=50,"40-50",I85&lt;=61,"51-61",I85&gt;=62,"62-Above")</f>
        <v>#NAME?</v>
      </c>
      <c r="K85" t="str">
        <f ca="1">IFERROR(_xlfn.XLOOKUP(SalesData[[#This Row],[Customer_ID]],CustomerData[Customer_ID],CustomerData[Gender]),"None")</f>
        <v>None</v>
      </c>
      <c r="L85" t="str">
        <f ca="1">IFERROR(_xlfn.XLOOKUP(SalesData[[#This Row],[Customer_ID]],CustomerData[Customer_ID],CustomerData[Preferred_Item]),"None")</f>
        <v>None</v>
      </c>
    </row>
    <row r="86" spans="1:12" x14ac:dyDescent="0.25">
      <c r="A86" s="6" t="s">
        <v>91</v>
      </c>
      <c r="B86" s="2" t="s">
        <v>1206</v>
      </c>
      <c r="C86" s="2" t="s">
        <v>681</v>
      </c>
      <c r="D86" s="2">
        <v>2</v>
      </c>
      <c r="E86" s="4">
        <v>4.7</v>
      </c>
      <c r="F86" s="2" t="s">
        <v>682</v>
      </c>
      <c r="G86" s="3">
        <v>45425</v>
      </c>
      <c r="H86" s="7">
        <v>9.4</v>
      </c>
      <c r="I86" s="37" t="str">
        <f ca="1">IFERROR(_xlfn.XLOOKUP(SalesData[[#This Row],[Customer_ID]],CustomerData[Customer_ID],CustomerData[Age]),"None")</f>
        <v>None</v>
      </c>
      <c r="J86" s="37" t="e" cm="1">
        <f t="array" aca="1" ref="J86" ca="1">_xlfn.IFS(SalesData[[#This Row],[Age]]&lt;=28,"18-28",I86&lt;=39,"29-39",I86&lt;=50,"40-50",I86&lt;=61,"51-61",I86&gt;=62,"62-Above")</f>
        <v>#NAME?</v>
      </c>
      <c r="K86" t="str">
        <f ca="1">IFERROR(_xlfn.XLOOKUP(SalesData[[#This Row],[Customer_ID]],CustomerData[Customer_ID],CustomerData[Gender]),"None")</f>
        <v>None</v>
      </c>
      <c r="L86" t="str">
        <f ca="1">IFERROR(_xlfn.XLOOKUP(SalesData[[#This Row],[Customer_ID]],CustomerData[Customer_ID],CustomerData[Preferred_Item]),"None")</f>
        <v>None</v>
      </c>
    </row>
    <row r="87" spans="1:12" x14ac:dyDescent="0.25">
      <c r="A87" s="6" t="s">
        <v>92</v>
      </c>
      <c r="B87" s="2" t="s">
        <v>1281</v>
      </c>
      <c r="C87" s="2" t="s">
        <v>677</v>
      </c>
      <c r="D87" s="2">
        <v>5</v>
      </c>
      <c r="E87" s="4">
        <v>2.64</v>
      </c>
      <c r="F87" s="2" t="s">
        <v>682</v>
      </c>
      <c r="G87" s="3">
        <v>45426</v>
      </c>
      <c r="H87" s="7">
        <v>13.2</v>
      </c>
      <c r="I87" s="37" t="str">
        <f ca="1">IFERROR(_xlfn.XLOOKUP(SalesData[[#This Row],[Customer_ID]],CustomerData[Customer_ID],CustomerData[Age]),"None")</f>
        <v>None</v>
      </c>
      <c r="J87" s="37" t="e" cm="1">
        <f t="array" aca="1" ref="J87" ca="1">_xlfn.IFS(SalesData[[#This Row],[Age]]&lt;=28,"18-28",I87&lt;=39,"29-39",I87&lt;=50,"40-50",I87&lt;=61,"51-61",I87&gt;=62,"62-Above")</f>
        <v>#NAME?</v>
      </c>
      <c r="K87" t="str">
        <f ca="1">IFERROR(_xlfn.XLOOKUP(SalesData[[#This Row],[Customer_ID]],CustomerData[Customer_ID],CustomerData[Gender]),"None")</f>
        <v>None</v>
      </c>
      <c r="L87" t="str">
        <f ca="1">IFERROR(_xlfn.XLOOKUP(SalesData[[#This Row],[Customer_ID]],CustomerData[Customer_ID],CustomerData[Preferred_Item]),"None")</f>
        <v>None</v>
      </c>
    </row>
    <row r="88" spans="1:12" x14ac:dyDescent="0.25">
      <c r="A88" s="6" t="s">
        <v>93</v>
      </c>
      <c r="B88" s="2" t="s">
        <v>1195</v>
      </c>
      <c r="C88" s="2" t="s">
        <v>680</v>
      </c>
      <c r="D88" s="2">
        <v>3</v>
      </c>
      <c r="E88" s="4">
        <v>4.5</v>
      </c>
      <c r="F88" s="2" t="s">
        <v>682</v>
      </c>
      <c r="G88" s="3">
        <v>45427</v>
      </c>
      <c r="H88" s="7">
        <v>13.5</v>
      </c>
      <c r="I88" s="37" t="str">
        <f ca="1">IFERROR(_xlfn.XLOOKUP(SalesData[[#This Row],[Customer_ID]],CustomerData[Customer_ID],CustomerData[Age]),"None")</f>
        <v>None</v>
      </c>
      <c r="J88" s="37" t="e" cm="1">
        <f t="array" aca="1" ref="J88" ca="1">_xlfn.IFS(SalesData[[#This Row],[Age]]&lt;=28,"18-28",I88&lt;=39,"29-39",I88&lt;=50,"40-50",I88&lt;=61,"51-61",I88&gt;=62,"62-Above")</f>
        <v>#NAME?</v>
      </c>
      <c r="K88" t="str">
        <f ca="1">IFERROR(_xlfn.XLOOKUP(SalesData[[#This Row],[Customer_ID]],CustomerData[Customer_ID],CustomerData[Gender]),"None")</f>
        <v>None</v>
      </c>
      <c r="L88" t="str">
        <f ca="1">IFERROR(_xlfn.XLOOKUP(SalesData[[#This Row],[Customer_ID]],CustomerData[Customer_ID],CustomerData[Preferred_Item]),"None")</f>
        <v>None</v>
      </c>
    </row>
    <row r="89" spans="1:12" x14ac:dyDescent="0.25">
      <c r="A89" s="6" t="s">
        <v>94</v>
      </c>
      <c r="B89" s="2" t="s">
        <v>704</v>
      </c>
      <c r="C89" s="2" t="s">
        <v>679</v>
      </c>
      <c r="D89" s="2">
        <v>3</v>
      </c>
      <c r="E89" s="4">
        <v>2.7</v>
      </c>
      <c r="F89" s="2" t="s">
        <v>685</v>
      </c>
      <c r="G89" s="3">
        <v>45428</v>
      </c>
      <c r="H89" s="7">
        <v>8.1000000000000014</v>
      </c>
      <c r="I89" s="37" t="str">
        <f ca="1">IFERROR(_xlfn.XLOOKUP(SalesData[[#This Row],[Customer_ID]],CustomerData[Customer_ID],CustomerData[Age]),"None")</f>
        <v>None</v>
      </c>
      <c r="J89" s="37" t="e" cm="1">
        <f t="array" aca="1" ref="J89" ca="1">_xlfn.IFS(SalesData[[#This Row],[Age]]&lt;=28,"18-28",I89&lt;=39,"29-39",I89&lt;=50,"40-50",I89&lt;=61,"51-61",I89&gt;=62,"62-Above")</f>
        <v>#NAME?</v>
      </c>
      <c r="K89" t="str">
        <f ca="1">IFERROR(_xlfn.XLOOKUP(SalesData[[#This Row],[Customer_ID]],CustomerData[Customer_ID],CustomerData[Gender]),"None")</f>
        <v>None</v>
      </c>
      <c r="L89" t="str">
        <f ca="1">IFERROR(_xlfn.XLOOKUP(SalesData[[#This Row],[Customer_ID]],CustomerData[Customer_ID],CustomerData[Preferred_Item]),"None")</f>
        <v>None</v>
      </c>
    </row>
    <row r="90" spans="1:12" x14ac:dyDescent="0.25">
      <c r="A90" s="6" t="s">
        <v>95</v>
      </c>
      <c r="B90" s="2" t="s">
        <v>1119</v>
      </c>
      <c r="C90" s="2" t="s">
        <v>679</v>
      </c>
      <c r="D90" s="2">
        <v>1</v>
      </c>
      <c r="E90" s="4">
        <v>3.4</v>
      </c>
      <c r="F90" s="2" t="s">
        <v>684</v>
      </c>
      <c r="G90" s="3">
        <v>45429</v>
      </c>
      <c r="H90" s="7">
        <v>3.4</v>
      </c>
      <c r="I90" s="37" t="str">
        <f ca="1">IFERROR(_xlfn.XLOOKUP(SalesData[[#This Row],[Customer_ID]],CustomerData[Customer_ID],CustomerData[Age]),"None")</f>
        <v>None</v>
      </c>
      <c r="J90" s="37" t="e" cm="1">
        <f t="array" aca="1" ref="J90" ca="1">_xlfn.IFS(SalesData[[#This Row],[Age]]&lt;=28,"18-28",I90&lt;=39,"29-39",I90&lt;=50,"40-50",I90&lt;=61,"51-61",I90&gt;=62,"62-Above")</f>
        <v>#NAME?</v>
      </c>
      <c r="K90" t="str">
        <f ca="1">IFERROR(_xlfn.XLOOKUP(SalesData[[#This Row],[Customer_ID]],CustomerData[Customer_ID],CustomerData[Gender]),"None")</f>
        <v>None</v>
      </c>
      <c r="L90" t="str">
        <f ca="1">IFERROR(_xlfn.XLOOKUP(SalesData[[#This Row],[Customer_ID]],CustomerData[Customer_ID],CustomerData[Preferred_Item]),"None")</f>
        <v>None</v>
      </c>
    </row>
    <row r="91" spans="1:12" x14ac:dyDescent="0.25">
      <c r="A91" s="6" t="s">
        <v>96</v>
      </c>
      <c r="B91" s="2" t="s">
        <v>1164</v>
      </c>
      <c r="C91" s="2" t="s">
        <v>680</v>
      </c>
      <c r="D91" s="2">
        <v>1</v>
      </c>
      <c r="E91" s="4">
        <v>3.13</v>
      </c>
      <c r="F91" s="2" t="s">
        <v>684</v>
      </c>
      <c r="G91" s="3">
        <v>45430</v>
      </c>
      <c r="H91" s="7">
        <v>3.13</v>
      </c>
      <c r="I91" s="37" t="str">
        <f ca="1">IFERROR(_xlfn.XLOOKUP(SalesData[[#This Row],[Customer_ID]],CustomerData[Customer_ID],CustomerData[Age]),"None")</f>
        <v>None</v>
      </c>
      <c r="J91" s="37" t="e" cm="1">
        <f t="array" aca="1" ref="J91" ca="1">_xlfn.IFS(SalesData[[#This Row],[Age]]&lt;=28,"18-28",I91&lt;=39,"29-39",I91&lt;=50,"40-50",I91&lt;=61,"51-61",I91&gt;=62,"62-Above")</f>
        <v>#NAME?</v>
      </c>
      <c r="K91" t="str">
        <f ca="1">IFERROR(_xlfn.XLOOKUP(SalesData[[#This Row],[Customer_ID]],CustomerData[Customer_ID],CustomerData[Gender]),"None")</f>
        <v>None</v>
      </c>
      <c r="L91" t="str">
        <f ca="1">IFERROR(_xlfn.XLOOKUP(SalesData[[#This Row],[Customer_ID]],CustomerData[Customer_ID],CustomerData[Preferred_Item]),"None")</f>
        <v>None</v>
      </c>
    </row>
    <row r="92" spans="1:12" x14ac:dyDescent="0.25">
      <c r="A92" s="6" t="s">
        <v>97</v>
      </c>
      <c r="B92" s="2" t="s">
        <v>1240</v>
      </c>
      <c r="C92" s="2" t="s">
        <v>677</v>
      </c>
      <c r="D92" s="2">
        <v>4</v>
      </c>
      <c r="E92" s="4">
        <v>5.85</v>
      </c>
      <c r="F92" s="2" t="s">
        <v>683</v>
      </c>
      <c r="G92" s="3">
        <v>45431</v>
      </c>
      <c r="H92" s="7">
        <v>23.4</v>
      </c>
      <c r="I92" s="37" t="str">
        <f ca="1">IFERROR(_xlfn.XLOOKUP(SalesData[[#This Row],[Customer_ID]],CustomerData[Customer_ID],CustomerData[Age]),"None")</f>
        <v>None</v>
      </c>
      <c r="J92" s="37" t="e" cm="1">
        <f t="array" aca="1" ref="J92" ca="1">_xlfn.IFS(SalesData[[#This Row],[Age]]&lt;=28,"18-28",I92&lt;=39,"29-39",I92&lt;=50,"40-50",I92&lt;=61,"51-61",I92&gt;=62,"62-Above")</f>
        <v>#NAME?</v>
      </c>
      <c r="K92" t="str">
        <f ca="1">IFERROR(_xlfn.XLOOKUP(SalesData[[#This Row],[Customer_ID]],CustomerData[Customer_ID],CustomerData[Gender]),"None")</f>
        <v>None</v>
      </c>
      <c r="L92" t="str">
        <f ca="1">IFERROR(_xlfn.XLOOKUP(SalesData[[#This Row],[Customer_ID]],CustomerData[Customer_ID],CustomerData[Preferred_Item]),"None")</f>
        <v>None</v>
      </c>
    </row>
    <row r="93" spans="1:12" x14ac:dyDescent="0.25">
      <c r="A93" s="6" t="s">
        <v>98</v>
      </c>
      <c r="B93" s="2" t="s">
        <v>1083</v>
      </c>
      <c r="C93" s="2" t="s">
        <v>680</v>
      </c>
      <c r="D93" s="2">
        <v>5</v>
      </c>
      <c r="E93" s="4">
        <v>4.5999999999999996</v>
      </c>
      <c r="F93" s="2" t="s">
        <v>684</v>
      </c>
      <c r="G93" s="3">
        <v>45432</v>
      </c>
      <c r="H93" s="7">
        <v>23</v>
      </c>
      <c r="I93" s="37" t="str">
        <f ca="1">IFERROR(_xlfn.XLOOKUP(SalesData[[#This Row],[Customer_ID]],CustomerData[Customer_ID],CustomerData[Age]),"None")</f>
        <v>None</v>
      </c>
      <c r="J93" s="37" t="e" cm="1">
        <f t="array" aca="1" ref="J93" ca="1">_xlfn.IFS(SalesData[[#This Row],[Age]]&lt;=28,"18-28",I93&lt;=39,"29-39",I93&lt;=50,"40-50",I93&lt;=61,"51-61",I93&gt;=62,"62-Above")</f>
        <v>#NAME?</v>
      </c>
      <c r="K93" t="str">
        <f ca="1">IFERROR(_xlfn.XLOOKUP(SalesData[[#This Row],[Customer_ID]],CustomerData[Customer_ID],CustomerData[Gender]),"None")</f>
        <v>None</v>
      </c>
      <c r="L93" t="str">
        <f ca="1">IFERROR(_xlfn.XLOOKUP(SalesData[[#This Row],[Customer_ID]],CustomerData[Customer_ID],CustomerData[Preferred_Item]),"None")</f>
        <v>None</v>
      </c>
    </row>
    <row r="94" spans="1:12" x14ac:dyDescent="0.25">
      <c r="A94" s="6" t="s">
        <v>99</v>
      </c>
      <c r="B94" s="2" t="s">
        <v>855</v>
      </c>
      <c r="C94" s="2" t="s">
        <v>677</v>
      </c>
      <c r="D94" s="2">
        <v>3</v>
      </c>
      <c r="E94" s="4">
        <v>5.0199999999999996</v>
      </c>
      <c r="F94" s="2" t="s">
        <v>682</v>
      </c>
      <c r="G94" s="3">
        <v>45435</v>
      </c>
      <c r="H94" s="7">
        <v>15.06</v>
      </c>
      <c r="I94" s="37" t="str">
        <f ca="1">IFERROR(_xlfn.XLOOKUP(SalesData[[#This Row],[Customer_ID]],CustomerData[Customer_ID],CustomerData[Age]),"None")</f>
        <v>None</v>
      </c>
      <c r="J94" s="37" t="e" cm="1">
        <f t="array" aca="1" ref="J94" ca="1">_xlfn.IFS(SalesData[[#This Row],[Age]]&lt;=28,"18-28",I94&lt;=39,"29-39",I94&lt;=50,"40-50",I94&lt;=61,"51-61",I94&gt;=62,"62-Above")</f>
        <v>#NAME?</v>
      </c>
      <c r="K94" t="str">
        <f ca="1">IFERROR(_xlfn.XLOOKUP(SalesData[[#This Row],[Customer_ID]],CustomerData[Customer_ID],CustomerData[Gender]),"None")</f>
        <v>None</v>
      </c>
      <c r="L94" t="str">
        <f ca="1">IFERROR(_xlfn.XLOOKUP(SalesData[[#This Row],[Customer_ID]],CustomerData[Customer_ID],CustomerData[Preferred_Item]),"None")</f>
        <v>None</v>
      </c>
    </row>
    <row r="95" spans="1:12" x14ac:dyDescent="0.25">
      <c r="A95" s="6" t="s">
        <v>100</v>
      </c>
      <c r="B95" s="2" t="s">
        <v>1038</v>
      </c>
      <c r="C95" s="2" t="s">
        <v>679</v>
      </c>
      <c r="D95" s="2">
        <v>3</v>
      </c>
      <c r="E95" s="4">
        <v>4.82</v>
      </c>
      <c r="F95" s="2" t="s">
        <v>682</v>
      </c>
      <c r="G95" s="3">
        <v>45436</v>
      </c>
      <c r="H95" s="7">
        <v>14.46</v>
      </c>
      <c r="I95" s="37" t="str">
        <f ca="1">IFERROR(_xlfn.XLOOKUP(SalesData[[#This Row],[Customer_ID]],CustomerData[Customer_ID],CustomerData[Age]),"None")</f>
        <v>None</v>
      </c>
      <c r="J95" s="37" t="e" cm="1">
        <f t="array" aca="1" ref="J95" ca="1">_xlfn.IFS(SalesData[[#This Row],[Age]]&lt;=28,"18-28",I95&lt;=39,"29-39",I95&lt;=50,"40-50",I95&lt;=61,"51-61",I95&gt;=62,"62-Above")</f>
        <v>#NAME?</v>
      </c>
      <c r="K95" t="str">
        <f ca="1">IFERROR(_xlfn.XLOOKUP(SalesData[[#This Row],[Customer_ID]],CustomerData[Customer_ID],CustomerData[Gender]),"None")</f>
        <v>None</v>
      </c>
      <c r="L95" t="str">
        <f ca="1">IFERROR(_xlfn.XLOOKUP(SalesData[[#This Row],[Customer_ID]],CustomerData[Customer_ID],CustomerData[Preferred_Item]),"None")</f>
        <v>None</v>
      </c>
    </row>
    <row r="96" spans="1:12" x14ac:dyDescent="0.25">
      <c r="A96" s="6" t="s">
        <v>101</v>
      </c>
      <c r="B96" s="2" t="s">
        <v>1329</v>
      </c>
      <c r="C96" s="2" t="s">
        <v>681</v>
      </c>
      <c r="D96" s="2">
        <v>5</v>
      </c>
      <c r="E96" s="4">
        <v>3.49</v>
      </c>
      <c r="F96" s="2" t="s">
        <v>683</v>
      </c>
      <c r="G96" s="3">
        <v>45437</v>
      </c>
      <c r="H96" s="7">
        <v>17.45</v>
      </c>
      <c r="I96" s="37" t="str">
        <f ca="1">IFERROR(_xlfn.XLOOKUP(SalesData[[#This Row],[Customer_ID]],CustomerData[Customer_ID],CustomerData[Age]),"None")</f>
        <v>None</v>
      </c>
      <c r="J96" s="37" t="e" cm="1">
        <f t="array" aca="1" ref="J96" ca="1">_xlfn.IFS(SalesData[[#This Row],[Age]]&lt;=28,"18-28",I96&lt;=39,"29-39",I96&lt;=50,"40-50",I96&lt;=61,"51-61",I96&gt;=62,"62-Above")</f>
        <v>#NAME?</v>
      </c>
      <c r="K96" t="str">
        <f ca="1">IFERROR(_xlfn.XLOOKUP(SalesData[[#This Row],[Customer_ID]],CustomerData[Customer_ID],CustomerData[Gender]),"None")</f>
        <v>None</v>
      </c>
      <c r="L96" t="str">
        <f ca="1">IFERROR(_xlfn.XLOOKUP(SalesData[[#This Row],[Customer_ID]],CustomerData[Customer_ID],CustomerData[Preferred_Item]),"None")</f>
        <v>None</v>
      </c>
    </row>
    <row r="97" spans="1:12" x14ac:dyDescent="0.25">
      <c r="A97" s="6" t="s">
        <v>102</v>
      </c>
      <c r="B97" s="2" t="s">
        <v>1257</v>
      </c>
      <c r="C97" s="2" t="s">
        <v>680</v>
      </c>
      <c r="D97" s="2">
        <v>4</v>
      </c>
      <c r="E97" s="4">
        <v>2.8</v>
      </c>
      <c r="F97" s="2" t="s">
        <v>683</v>
      </c>
      <c r="G97" s="3">
        <v>45438</v>
      </c>
      <c r="H97" s="7">
        <v>11.2</v>
      </c>
      <c r="I97" s="37" t="str">
        <f ca="1">IFERROR(_xlfn.XLOOKUP(SalesData[[#This Row],[Customer_ID]],CustomerData[Customer_ID],CustomerData[Age]),"None")</f>
        <v>None</v>
      </c>
      <c r="J97" s="37" t="e" cm="1">
        <f t="array" aca="1" ref="J97" ca="1">_xlfn.IFS(SalesData[[#This Row],[Age]]&lt;=28,"18-28",I97&lt;=39,"29-39",I97&lt;=50,"40-50",I97&lt;=61,"51-61",I97&gt;=62,"62-Above")</f>
        <v>#NAME?</v>
      </c>
      <c r="K97" t="str">
        <f ca="1">IFERROR(_xlfn.XLOOKUP(SalesData[[#This Row],[Customer_ID]],CustomerData[Customer_ID],CustomerData[Gender]),"None")</f>
        <v>None</v>
      </c>
      <c r="L97" t="str">
        <f ca="1">IFERROR(_xlfn.XLOOKUP(SalesData[[#This Row],[Customer_ID]],CustomerData[Customer_ID],CustomerData[Preferred_Item]),"None")</f>
        <v>None</v>
      </c>
    </row>
    <row r="98" spans="1:12" x14ac:dyDescent="0.25">
      <c r="A98" s="6" t="s">
        <v>103</v>
      </c>
      <c r="B98" s="2" t="s">
        <v>1329</v>
      </c>
      <c r="C98" s="2" t="s">
        <v>681</v>
      </c>
      <c r="D98" s="2">
        <v>1</v>
      </c>
      <c r="E98" s="4">
        <v>4.07</v>
      </c>
      <c r="F98" s="2" t="s">
        <v>683</v>
      </c>
      <c r="G98" s="3">
        <v>45439</v>
      </c>
      <c r="H98" s="7">
        <v>4.07</v>
      </c>
      <c r="I98" s="37" t="str">
        <f ca="1">IFERROR(_xlfn.XLOOKUP(SalesData[[#This Row],[Customer_ID]],CustomerData[Customer_ID],CustomerData[Age]),"None")</f>
        <v>None</v>
      </c>
      <c r="J98" s="37" t="e" cm="1">
        <f t="array" aca="1" ref="J98" ca="1">_xlfn.IFS(SalesData[[#This Row],[Age]]&lt;=28,"18-28",I98&lt;=39,"29-39",I98&lt;=50,"40-50",I98&lt;=61,"51-61",I98&gt;=62,"62-Above")</f>
        <v>#NAME?</v>
      </c>
      <c r="K98" t="str">
        <f ca="1">IFERROR(_xlfn.XLOOKUP(SalesData[[#This Row],[Customer_ID]],CustomerData[Customer_ID],CustomerData[Gender]),"None")</f>
        <v>None</v>
      </c>
      <c r="L98" t="str">
        <f ca="1">IFERROR(_xlfn.XLOOKUP(SalesData[[#This Row],[Customer_ID]],CustomerData[Customer_ID],CustomerData[Preferred_Item]),"None")</f>
        <v>None</v>
      </c>
    </row>
    <row r="99" spans="1:12" x14ac:dyDescent="0.25">
      <c r="A99" s="6" t="s">
        <v>104</v>
      </c>
      <c r="B99" s="2" t="s">
        <v>1094</v>
      </c>
      <c r="C99" s="2" t="s">
        <v>681</v>
      </c>
      <c r="D99" s="2">
        <v>5</v>
      </c>
      <c r="E99" s="4">
        <v>5.97</v>
      </c>
      <c r="F99" s="2" t="s">
        <v>685</v>
      </c>
      <c r="G99" s="3">
        <v>45440</v>
      </c>
      <c r="H99" s="7">
        <v>29.85</v>
      </c>
      <c r="I99" s="37" t="str">
        <f ca="1">IFERROR(_xlfn.XLOOKUP(SalesData[[#This Row],[Customer_ID]],CustomerData[Customer_ID],CustomerData[Age]),"None")</f>
        <v>None</v>
      </c>
      <c r="J99" s="37" t="e" cm="1">
        <f t="array" aca="1" ref="J99" ca="1">_xlfn.IFS(SalesData[[#This Row],[Age]]&lt;=28,"18-28",I99&lt;=39,"29-39",I99&lt;=50,"40-50",I99&lt;=61,"51-61",I99&gt;=62,"62-Above")</f>
        <v>#NAME?</v>
      </c>
      <c r="K99" t="str">
        <f ca="1">IFERROR(_xlfn.XLOOKUP(SalesData[[#This Row],[Customer_ID]],CustomerData[Customer_ID],CustomerData[Gender]),"None")</f>
        <v>None</v>
      </c>
      <c r="L99" t="str">
        <f ca="1">IFERROR(_xlfn.XLOOKUP(SalesData[[#This Row],[Customer_ID]],CustomerData[Customer_ID],CustomerData[Preferred_Item]),"None")</f>
        <v>None</v>
      </c>
    </row>
    <row r="100" spans="1:12" x14ac:dyDescent="0.25">
      <c r="A100" s="6" t="s">
        <v>105</v>
      </c>
      <c r="B100" s="2" t="s">
        <v>971</v>
      </c>
      <c r="C100" s="2" t="s">
        <v>677</v>
      </c>
      <c r="D100" s="2">
        <v>5</v>
      </c>
      <c r="E100" s="4">
        <v>5.54</v>
      </c>
      <c r="F100" s="2" t="s">
        <v>682</v>
      </c>
      <c r="G100" s="3">
        <v>45441</v>
      </c>
      <c r="H100" s="7">
        <v>27.7</v>
      </c>
      <c r="I100" s="37" t="str">
        <f ca="1">IFERROR(_xlfn.XLOOKUP(SalesData[[#This Row],[Customer_ID]],CustomerData[Customer_ID],CustomerData[Age]),"None")</f>
        <v>None</v>
      </c>
      <c r="J100" s="37" t="e" cm="1">
        <f t="array" aca="1" ref="J100" ca="1">_xlfn.IFS(SalesData[[#This Row],[Age]]&lt;=28,"18-28",I100&lt;=39,"29-39",I100&lt;=50,"40-50",I100&lt;=61,"51-61",I100&gt;=62,"62-Above")</f>
        <v>#NAME?</v>
      </c>
      <c r="K100" t="str">
        <f ca="1">IFERROR(_xlfn.XLOOKUP(SalesData[[#This Row],[Customer_ID]],CustomerData[Customer_ID],CustomerData[Gender]),"None")</f>
        <v>None</v>
      </c>
      <c r="L100" t="str">
        <f ca="1">IFERROR(_xlfn.XLOOKUP(SalesData[[#This Row],[Customer_ID]],CustomerData[Customer_ID],CustomerData[Preferred_Item]),"None")</f>
        <v>None</v>
      </c>
    </row>
    <row r="101" spans="1:12" x14ac:dyDescent="0.25">
      <c r="A101" s="6" t="s">
        <v>106</v>
      </c>
      <c r="B101" s="2" t="s">
        <v>1264</v>
      </c>
      <c r="C101" s="2" t="s">
        <v>680</v>
      </c>
      <c r="D101" s="2">
        <v>5</v>
      </c>
      <c r="E101" s="4">
        <v>3.1</v>
      </c>
      <c r="F101" s="2" t="s">
        <v>685</v>
      </c>
      <c r="G101" s="3">
        <v>45442</v>
      </c>
      <c r="H101" s="7">
        <v>15.5</v>
      </c>
      <c r="I101" s="37" t="str">
        <f ca="1">IFERROR(_xlfn.XLOOKUP(SalesData[[#This Row],[Customer_ID]],CustomerData[Customer_ID],CustomerData[Age]),"None")</f>
        <v>None</v>
      </c>
      <c r="J101" s="37" t="e" cm="1">
        <f t="array" aca="1" ref="J101" ca="1">_xlfn.IFS(SalesData[[#This Row],[Age]]&lt;=28,"18-28",I101&lt;=39,"29-39",I101&lt;=50,"40-50",I101&lt;=61,"51-61",I101&gt;=62,"62-Above")</f>
        <v>#NAME?</v>
      </c>
      <c r="K101" t="str">
        <f ca="1">IFERROR(_xlfn.XLOOKUP(SalesData[[#This Row],[Customer_ID]],CustomerData[Customer_ID],CustomerData[Gender]),"None")</f>
        <v>None</v>
      </c>
      <c r="L101" t="str">
        <f ca="1">IFERROR(_xlfn.XLOOKUP(SalesData[[#This Row],[Customer_ID]],CustomerData[Customer_ID],CustomerData[Preferred_Item]),"None")</f>
        <v>None</v>
      </c>
    </row>
    <row r="102" spans="1:12" x14ac:dyDescent="0.25">
      <c r="A102" s="6" t="s">
        <v>107</v>
      </c>
      <c r="B102" s="2" t="s">
        <v>1325</v>
      </c>
      <c r="C102" s="2" t="s">
        <v>677</v>
      </c>
      <c r="D102" s="2">
        <v>4</v>
      </c>
      <c r="E102" s="4">
        <v>5.41</v>
      </c>
      <c r="F102" s="2" t="s">
        <v>682</v>
      </c>
      <c r="G102" s="3">
        <v>45443</v>
      </c>
      <c r="H102" s="7">
        <v>21.64</v>
      </c>
      <c r="I102" s="37" t="str">
        <f ca="1">IFERROR(_xlfn.XLOOKUP(SalesData[[#This Row],[Customer_ID]],CustomerData[Customer_ID],CustomerData[Age]),"None")</f>
        <v>None</v>
      </c>
      <c r="J102" s="37" t="e" cm="1">
        <f t="array" aca="1" ref="J102" ca="1">_xlfn.IFS(SalesData[[#This Row],[Age]]&lt;=28,"18-28",I102&lt;=39,"29-39",I102&lt;=50,"40-50",I102&lt;=61,"51-61",I102&gt;=62,"62-Above")</f>
        <v>#NAME?</v>
      </c>
      <c r="K102" t="str">
        <f ca="1">IFERROR(_xlfn.XLOOKUP(SalesData[[#This Row],[Customer_ID]],CustomerData[Customer_ID],CustomerData[Gender]),"None")</f>
        <v>None</v>
      </c>
      <c r="L102" t="str">
        <f ca="1">IFERROR(_xlfn.XLOOKUP(SalesData[[#This Row],[Customer_ID]],CustomerData[Customer_ID],CustomerData[Preferred_Item]),"None")</f>
        <v>None</v>
      </c>
    </row>
    <row r="103" spans="1:12" x14ac:dyDescent="0.25">
      <c r="A103" s="6" t="s">
        <v>108</v>
      </c>
      <c r="B103" s="2" t="s">
        <v>917</v>
      </c>
      <c r="C103" s="2" t="s">
        <v>679</v>
      </c>
      <c r="D103" s="2">
        <v>1</v>
      </c>
      <c r="E103" s="4">
        <v>4.5999999999999996</v>
      </c>
      <c r="F103" s="2" t="s">
        <v>683</v>
      </c>
      <c r="G103" s="3">
        <v>45444</v>
      </c>
      <c r="H103" s="7">
        <v>4.5999999999999996</v>
      </c>
      <c r="I103" s="37" t="str">
        <f ca="1">IFERROR(_xlfn.XLOOKUP(SalesData[[#This Row],[Customer_ID]],CustomerData[Customer_ID],CustomerData[Age]),"None")</f>
        <v>None</v>
      </c>
      <c r="J103" s="37" t="e" cm="1">
        <f t="array" aca="1" ref="J103" ca="1">_xlfn.IFS(SalesData[[#This Row],[Age]]&lt;=28,"18-28",I103&lt;=39,"29-39",I103&lt;=50,"40-50",I103&lt;=61,"51-61",I103&gt;=62,"62-Above")</f>
        <v>#NAME?</v>
      </c>
      <c r="K103" t="str">
        <f ca="1">IFERROR(_xlfn.XLOOKUP(SalesData[[#This Row],[Customer_ID]],CustomerData[Customer_ID],CustomerData[Gender]),"None")</f>
        <v>None</v>
      </c>
      <c r="L103" t="str">
        <f ca="1">IFERROR(_xlfn.XLOOKUP(SalesData[[#This Row],[Customer_ID]],CustomerData[Customer_ID],CustomerData[Preferred_Item]),"None")</f>
        <v>None</v>
      </c>
    </row>
    <row r="104" spans="1:12" x14ac:dyDescent="0.25">
      <c r="A104" s="6" t="s">
        <v>109</v>
      </c>
      <c r="B104" s="2" t="s">
        <v>855</v>
      </c>
      <c r="C104" s="2" t="s">
        <v>677</v>
      </c>
      <c r="D104" s="2">
        <v>2</v>
      </c>
      <c r="E104" s="4">
        <v>3.14</v>
      </c>
      <c r="F104" s="2" t="s">
        <v>682</v>
      </c>
      <c r="G104" s="3">
        <v>45447</v>
      </c>
      <c r="H104" s="7">
        <v>6.28</v>
      </c>
      <c r="I104" s="37" t="str">
        <f ca="1">IFERROR(_xlfn.XLOOKUP(SalesData[[#This Row],[Customer_ID]],CustomerData[Customer_ID],CustomerData[Age]),"None")</f>
        <v>None</v>
      </c>
      <c r="J104" s="37" t="e" cm="1">
        <f t="array" aca="1" ref="J104" ca="1">_xlfn.IFS(SalesData[[#This Row],[Age]]&lt;=28,"18-28",I104&lt;=39,"29-39",I104&lt;=50,"40-50",I104&lt;=61,"51-61",I104&gt;=62,"62-Above")</f>
        <v>#NAME?</v>
      </c>
      <c r="K104" t="str">
        <f ca="1">IFERROR(_xlfn.XLOOKUP(SalesData[[#This Row],[Customer_ID]],CustomerData[Customer_ID],CustomerData[Gender]),"None")</f>
        <v>None</v>
      </c>
      <c r="L104" t="str">
        <f ca="1">IFERROR(_xlfn.XLOOKUP(SalesData[[#This Row],[Customer_ID]],CustomerData[Customer_ID],CustomerData[Preferred_Item]),"None")</f>
        <v>None</v>
      </c>
    </row>
    <row r="105" spans="1:12" x14ac:dyDescent="0.25">
      <c r="A105" s="6" t="s">
        <v>110</v>
      </c>
      <c r="B105" s="2" t="s">
        <v>876</v>
      </c>
      <c r="C105" s="2" t="s">
        <v>678</v>
      </c>
      <c r="D105" s="2">
        <v>5</v>
      </c>
      <c r="E105" s="4">
        <v>4.8099999999999996</v>
      </c>
      <c r="F105" s="2" t="s">
        <v>683</v>
      </c>
      <c r="G105" s="3">
        <v>45448</v>
      </c>
      <c r="H105" s="7">
        <v>24.05</v>
      </c>
      <c r="I105" s="37" t="str">
        <f ca="1">IFERROR(_xlfn.XLOOKUP(SalesData[[#This Row],[Customer_ID]],CustomerData[Customer_ID],CustomerData[Age]),"None")</f>
        <v>None</v>
      </c>
      <c r="J105" s="37" t="e" cm="1">
        <f t="array" aca="1" ref="J105" ca="1">_xlfn.IFS(SalesData[[#This Row],[Age]]&lt;=28,"18-28",I105&lt;=39,"29-39",I105&lt;=50,"40-50",I105&lt;=61,"51-61",I105&gt;=62,"62-Above")</f>
        <v>#NAME?</v>
      </c>
      <c r="K105" t="str">
        <f ca="1">IFERROR(_xlfn.XLOOKUP(SalesData[[#This Row],[Customer_ID]],CustomerData[Customer_ID],CustomerData[Gender]),"None")</f>
        <v>None</v>
      </c>
      <c r="L105" t="str">
        <f ca="1">IFERROR(_xlfn.XLOOKUP(SalesData[[#This Row],[Customer_ID]],CustomerData[Customer_ID],CustomerData[Preferred_Item]),"None")</f>
        <v>None</v>
      </c>
    </row>
    <row r="106" spans="1:12" x14ac:dyDescent="0.25">
      <c r="A106" s="6" t="s">
        <v>111</v>
      </c>
      <c r="B106" s="2" t="s">
        <v>1032</v>
      </c>
      <c r="C106" s="2" t="s">
        <v>679</v>
      </c>
      <c r="D106" s="2">
        <v>5</v>
      </c>
      <c r="E106" s="4">
        <v>3.43</v>
      </c>
      <c r="F106" s="2" t="s">
        <v>683</v>
      </c>
      <c r="G106" s="3">
        <v>45449</v>
      </c>
      <c r="H106" s="7">
        <v>17.149999999999999</v>
      </c>
      <c r="I106" s="37" t="str">
        <f ca="1">IFERROR(_xlfn.XLOOKUP(SalesData[[#This Row],[Customer_ID]],CustomerData[Customer_ID],CustomerData[Age]),"None")</f>
        <v>None</v>
      </c>
      <c r="J106" s="37" t="e" cm="1">
        <f t="array" aca="1" ref="J106" ca="1">_xlfn.IFS(SalesData[[#This Row],[Age]]&lt;=28,"18-28",I106&lt;=39,"29-39",I106&lt;=50,"40-50",I106&lt;=61,"51-61",I106&gt;=62,"62-Above")</f>
        <v>#NAME?</v>
      </c>
      <c r="K106" t="str">
        <f ca="1">IFERROR(_xlfn.XLOOKUP(SalesData[[#This Row],[Customer_ID]],CustomerData[Customer_ID],CustomerData[Gender]),"None")</f>
        <v>None</v>
      </c>
      <c r="L106" t="str">
        <f ca="1">IFERROR(_xlfn.XLOOKUP(SalesData[[#This Row],[Customer_ID]],CustomerData[Customer_ID],CustomerData[Preferred_Item]),"None")</f>
        <v>None</v>
      </c>
    </row>
    <row r="107" spans="1:12" x14ac:dyDescent="0.25">
      <c r="A107" s="6" t="s">
        <v>112</v>
      </c>
      <c r="B107" s="2" t="s">
        <v>1080</v>
      </c>
      <c r="C107" s="2" t="s">
        <v>680</v>
      </c>
      <c r="D107" s="2">
        <v>5</v>
      </c>
      <c r="E107" s="4">
        <v>5.03</v>
      </c>
      <c r="F107" s="2" t="s">
        <v>685</v>
      </c>
      <c r="G107" s="3">
        <v>45450</v>
      </c>
      <c r="H107" s="7">
        <v>25.15</v>
      </c>
      <c r="I107" s="37" t="str">
        <f ca="1">IFERROR(_xlfn.XLOOKUP(SalesData[[#This Row],[Customer_ID]],CustomerData[Customer_ID],CustomerData[Age]),"None")</f>
        <v>None</v>
      </c>
      <c r="J107" s="37" t="e" cm="1">
        <f t="array" aca="1" ref="J107" ca="1">_xlfn.IFS(SalesData[[#This Row],[Age]]&lt;=28,"18-28",I107&lt;=39,"29-39",I107&lt;=50,"40-50",I107&lt;=61,"51-61",I107&gt;=62,"62-Above")</f>
        <v>#NAME?</v>
      </c>
      <c r="K107" t="str">
        <f ca="1">IFERROR(_xlfn.XLOOKUP(SalesData[[#This Row],[Customer_ID]],CustomerData[Customer_ID],CustomerData[Gender]),"None")</f>
        <v>None</v>
      </c>
      <c r="L107" t="str">
        <f ca="1">IFERROR(_xlfn.XLOOKUP(SalesData[[#This Row],[Customer_ID]],CustomerData[Customer_ID],CustomerData[Preferred_Item]),"None")</f>
        <v>None</v>
      </c>
    </row>
    <row r="108" spans="1:12" x14ac:dyDescent="0.25">
      <c r="A108" s="6" t="s">
        <v>113</v>
      </c>
      <c r="B108" s="2" t="s">
        <v>1349</v>
      </c>
      <c r="C108" s="2" t="s">
        <v>676</v>
      </c>
      <c r="D108" s="2">
        <v>5</v>
      </c>
      <c r="E108" s="4">
        <v>4.57</v>
      </c>
      <c r="F108" s="2" t="s">
        <v>682</v>
      </c>
      <c r="G108" s="3">
        <v>45453</v>
      </c>
      <c r="H108" s="7">
        <v>22.85</v>
      </c>
      <c r="I108" s="37" t="str">
        <f ca="1">IFERROR(_xlfn.XLOOKUP(SalesData[[#This Row],[Customer_ID]],CustomerData[Customer_ID],CustomerData[Age]),"None")</f>
        <v>None</v>
      </c>
      <c r="J108" s="37" t="e" cm="1">
        <f t="array" aca="1" ref="J108" ca="1">_xlfn.IFS(SalesData[[#This Row],[Age]]&lt;=28,"18-28",I108&lt;=39,"29-39",I108&lt;=50,"40-50",I108&lt;=61,"51-61",I108&gt;=62,"62-Above")</f>
        <v>#NAME?</v>
      </c>
      <c r="K108" t="str">
        <f ca="1">IFERROR(_xlfn.XLOOKUP(SalesData[[#This Row],[Customer_ID]],CustomerData[Customer_ID],CustomerData[Gender]),"None")</f>
        <v>None</v>
      </c>
      <c r="L108" t="str">
        <f ca="1">IFERROR(_xlfn.XLOOKUP(SalesData[[#This Row],[Customer_ID]],CustomerData[Customer_ID],CustomerData[Preferred_Item]),"None")</f>
        <v>None</v>
      </c>
    </row>
    <row r="109" spans="1:12" x14ac:dyDescent="0.25">
      <c r="A109" s="6" t="s">
        <v>114</v>
      </c>
      <c r="B109" s="2" t="s">
        <v>791</v>
      </c>
      <c r="C109" s="2" t="s">
        <v>679</v>
      </c>
      <c r="D109" s="2">
        <v>1</v>
      </c>
      <c r="E109" s="4">
        <v>3.3</v>
      </c>
      <c r="F109" s="2" t="s">
        <v>682</v>
      </c>
      <c r="G109" s="3">
        <v>45454</v>
      </c>
      <c r="H109" s="7">
        <v>3.3</v>
      </c>
      <c r="I109" s="37" t="str">
        <f ca="1">IFERROR(_xlfn.XLOOKUP(SalesData[[#This Row],[Customer_ID]],CustomerData[Customer_ID],CustomerData[Age]),"None")</f>
        <v>None</v>
      </c>
      <c r="J109" s="37" t="e" cm="1">
        <f t="array" aca="1" ref="J109" ca="1">_xlfn.IFS(SalesData[[#This Row],[Age]]&lt;=28,"18-28",I109&lt;=39,"29-39",I109&lt;=50,"40-50",I109&lt;=61,"51-61",I109&gt;=62,"62-Above")</f>
        <v>#NAME?</v>
      </c>
      <c r="K109" t="str">
        <f ca="1">IFERROR(_xlfn.XLOOKUP(SalesData[[#This Row],[Customer_ID]],CustomerData[Customer_ID],CustomerData[Gender]),"None")</f>
        <v>None</v>
      </c>
      <c r="L109" t="str">
        <f ca="1">IFERROR(_xlfn.XLOOKUP(SalesData[[#This Row],[Customer_ID]],CustomerData[Customer_ID],CustomerData[Preferred_Item]),"None")</f>
        <v>None</v>
      </c>
    </row>
    <row r="110" spans="1:12" x14ac:dyDescent="0.25">
      <c r="A110" s="6" t="s">
        <v>115</v>
      </c>
      <c r="B110" s="2" t="s">
        <v>1272</v>
      </c>
      <c r="C110" s="2" t="s">
        <v>677</v>
      </c>
      <c r="D110" s="2">
        <v>5</v>
      </c>
      <c r="E110" s="4">
        <v>2.88</v>
      </c>
      <c r="F110" s="2" t="s">
        <v>685</v>
      </c>
      <c r="G110" s="3">
        <v>45456</v>
      </c>
      <c r="H110" s="7">
        <v>14.4</v>
      </c>
      <c r="I110" s="37" t="str">
        <f ca="1">IFERROR(_xlfn.XLOOKUP(SalesData[[#This Row],[Customer_ID]],CustomerData[Customer_ID],CustomerData[Age]),"None")</f>
        <v>None</v>
      </c>
      <c r="J110" s="37" t="e" cm="1">
        <f t="array" aca="1" ref="J110" ca="1">_xlfn.IFS(SalesData[[#This Row],[Age]]&lt;=28,"18-28",I110&lt;=39,"29-39",I110&lt;=50,"40-50",I110&lt;=61,"51-61",I110&gt;=62,"62-Above")</f>
        <v>#NAME?</v>
      </c>
      <c r="K110" t="str">
        <f ca="1">IFERROR(_xlfn.XLOOKUP(SalesData[[#This Row],[Customer_ID]],CustomerData[Customer_ID],CustomerData[Gender]),"None")</f>
        <v>None</v>
      </c>
      <c r="L110" t="str">
        <f ca="1">IFERROR(_xlfn.XLOOKUP(SalesData[[#This Row],[Customer_ID]],CustomerData[Customer_ID],CustomerData[Preferred_Item]),"None")</f>
        <v>None</v>
      </c>
    </row>
    <row r="111" spans="1:12" x14ac:dyDescent="0.25">
      <c r="A111" s="6" t="s">
        <v>116</v>
      </c>
      <c r="B111" s="2" t="s">
        <v>817</v>
      </c>
      <c r="C111" s="2" t="s">
        <v>679</v>
      </c>
      <c r="D111" s="2">
        <v>3</v>
      </c>
      <c r="E111" s="4">
        <v>3.21</v>
      </c>
      <c r="F111" s="2" t="s">
        <v>683</v>
      </c>
      <c r="G111" s="3">
        <v>45457</v>
      </c>
      <c r="H111" s="7">
        <v>9.629999999999999</v>
      </c>
      <c r="I111" s="37" t="str">
        <f ca="1">IFERROR(_xlfn.XLOOKUP(SalesData[[#This Row],[Customer_ID]],CustomerData[Customer_ID],CustomerData[Age]),"None")</f>
        <v>None</v>
      </c>
      <c r="J111" s="37" t="e" cm="1">
        <f t="array" aca="1" ref="J111" ca="1">_xlfn.IFS(SalesData[[#This Row],[Age]]&lt;=28,"18-28",I111&lt;=39,"29-39",I111&lt;=50,"40-50",I111&lt;=61,"51-61",I111&gt;=62,"62-Above")</f>
        <v>#NAME?</v>
      </c>
      <c r="K111" t="str">
        <f ca="1">IFERROR(_xlfn.XLOOKUP(SalesData[[#This Row],[Customer_ID]],CustomerData[Customer_ID],CustomerData[Gender]),"None")</f>
        <v>None</v>
      </c>
      <c r="L111" t="str">
        <f ca="1">IFERROR(_xlfn.XLOOKUP(SalesData[[#This Row],[Customer_ID]],CustomerData[Customer_ID],CustomerData[Preferred_Item]),"None")</f>
        <v>None</v>
      </c>
    </row>
    <row r="112" spans="1:12" x14ac:dyDescent="0.25">
      <c r="A112" s="6" t="s">
        <v>117</v>
      </c>
      <c r="B112" s="2" t="s">
        <v>696</v>
      </c>
      <c r="C112" s="2" t="s">
        <v>680</v>
      </c>
      <c r="D112" s="2">
        <v>4</v>
      </c>
      <c r="E112" s="4">
        <v>5.51</v>
      </c>
      <c r="F112" s="2" t="s">
        <v>685</v>
      </c>
      <c r="G112" s="3">
        <v>45458</v>
      </c>
      <c r="H112" s="7">
        <v>22.04</v>
      </c>
      <c r="I112" s="37" t="str">
        <f ca="1">IFERROR(_xlfn.XLOOKUP(SalesData[[#This Row],[Customer_ID]],CustomerData[Customer_ID],CustomerData[Age]),"None")</f>
        <v>None</v>
      </c>
      <c r="J112" s="37" t="e" cm="1">
        <f t="array" aca="1" ref="J112" ca="1">_xlfn.IFS(SalesData[[#This Row],[Age]]&lt;=28,"18-28",I112&lt;=39,"29-39",I112&lt;=50,"40-50",I112&lt;=61,"51-61",I112&gt;=62,"62-Above")</f>
        <v>#NAME?</v>
      </c>
      <c r="K112" t="str">
        <f ca="1">IFERROR(_xlfn.XLOOKUP(SalesData[[#This Row],[Customer_ID]],CustomerData[Customer_ID],CustomerData[Gender]),"None")</f>
        <v>None</v>
      </c>
      <c r="L112" t="str">
        <f ca="1">IFERROR(_xlfn.XLOOKUP(SalesData[[#This Row],[Customer_ID]],CustomerData[Customer_ID],CustomerData[Preferred_Item]),"None")</f>
        <v>None</v>
      </c>
    </row>
    <row r="113" spans="1:12" x14ac:dyDescent="0.25">
      <c r="A113" s="6" t="s">
        <v>118</v>
      </c>
      <c r="B113" s="2" t="s">
        <v>1249</v>
      </c>
      <c r="C113" s="2" t="s">
        <v>680</v>
      </c>
      <c r="D113" s="2">
        <v>3</v>
      </c>
      <c r="E113" s="4">
        <v>4.2699999999999996</v>
      </c>
      <c r="F113" s="2" t="s">
        <v>683</v>
      </c>
      <c r="G113" s="3">
        <v>45459</v>
      </c>
      <c r="H113" s="7">
        <v>12.81</v>
      </c>
      <c r="I113" s="37" t="str">
        <f ca="1">IFERROR(_xlfn.XLOOKUP(SalesData[[#This Row],[Customer_ID]],CustomerData[Customer_ID],CustomerData[Age]),"None")</f>
        <v>None</v>
      </c>
      <c r="J113" s="37" t="e" cm="1">
        <f t="array" aca="1" ref="J113" ca="1">_xlfn.IFS(SalesData[[#This Row],[Age]]&lt;=28,"18-28",I113&lt;=39,"29-39",I113&lt;=50,"40-50",I113&lt;=61,"51-61",I113&gt;=62,"62-Above")</f>
        <v>#NAME?</v>
      </c>
      <c r="K113" t="str">
        <f ca="1">IFERROR(_xlfn.XLOOKUP(SalesData[[#This Row],[Customer_ID]],CustomerData[Customer_ID],CustomerData[Gender]),"None")</f>
        <v>None</v>
      </c>
      <c r="L113" t="str">
        <f ca="1">IFERROR(_xlfn.XLOOKUP(SalesData[[#This Row],[Customer_ID]],CustomerData[Customer_ID],CustomerData[Preferred_Item]),"None")</f>
        <v>None</v>
      </c>
    </row>
    <row r="114" spans="1:12" x14ac:dyDescent="0.25">
      <c r="A114" s="6" t="s">
        <v>119</v>
      </c>
      <c r="B114" s="2" t="s">
        <v>1115</v>
      </c>
      <c r="C114" s="2" t="s">
        <v>679</v>
      </c>
      <c r="D114" s="2">
        <v>4</v>
      </c>
      <c r="E114" s="4">
        <v>3.02</v>
      </c>
      <c r="F114" s="2" t="s">
        <v>683</v>
      </c>
      <c r="G114" s="3">
        <v>45461</v>
      </c>
      <c r="H114" s="7">
        <v>12.08</v>
      </c>
      <c r="I114" s="37" t="str">
        <f ca="1">IFERROR(_xlfn.XLOOKUP(SalesData[[#This Row],[Customer_ID]],CustomerData[Customer_ID],CustomerData[Age]),"None")</f>
        <v>None</v>
      </c>
      <c r="J114" s="37" t="e" cm="1">
        <f t="array" aca="1" ref="J114" ca="1">_xlfn.IFS(SalesData[[#This Row],[Age]]&lt;=28,"18-28",I114&lt;=39,"29-39",I114&lt;=50,"40-50",I114&lt;=61,"51-61",I114&gt;=62,"62-Above")</f>
        <v>#NAME?</v>
      </c>
      <c r="K114" t="str">
        <f ca="1">IFERROR(_xlfn.XLOOKUP(SalesData[[#This Row],[Customer_ID]],CustomerData[Customer_ID],CustomerData[Gender]),"None")</f>
        <v>None</v>
      </c>
      <c r="L114" t="str">
        <f ca="1">IFERROR(_xlfn.XLOOKUP(SalesData[[#This Row],[Customer_ID]],CustomerData[Customer_ID],CustomerData[Preferred_Item]),"None")</f>
        <v>None</v>
      </c>
    </row>
    <row r="115" spans="1:12" x14ac:dyDescent="0.25">
      <c r="A115" s="6" t="s">
        <v>120</v>
      </c>
      <c r="B115" s="2" t="s">
        <v>1317</v>
      </c>
      <c r="C115" s="2" t="s">
        <v>679</v>
      </c>
      <c r="D115" s="2">
        <v>5</v>
      </c>
      <c r="E115" s="4">
        <v>2.84</v>
      </c>
      <c r="F115" s="2" t="s">
        <v>684</v>
      </c>
      <c r="G115" s="3">
        <v>45462</v>
      </c>
      <c r="H115" s="7">
        <v>14.2</v>
      </c>
      <c r="I115" s="37" t="str">
        <f ca="1">IFERROR(_xlfn.XLOOKUP(SalesData[[#This Row],[Customer_ID]],CustomerData[Customer_ID],CustomerData[Age]),"None")</f>
        <v>None</v>
      </c>
      <c r="J115" s="37" t="e" cm="1">
        <f t="array" aca="1" ref="J115" ca="1">_xlfn.IFS(SalesData[[#This Row],[Age]]&lt;=28,"18-28",I115&lt;=39,"29-39",I115&lt;=50,"40-50",I115&lt;=61,"51-61",I115&gt;=62,"62-Above")</f>
        <v>#NAME?</v>
      </c>
      <c r="K115" t="str">
        <f ca="1">IFERROR(_xlfn.XLOOKUP(SalesData[[#This Row],[Customer_ID]],CustomerData[Customer_ID],CustomerData[Gender]),"None")</f>
        <v>None</v>
      </c>
      <c r="L115" t="str">
        <f ca="1">IFERROR(_xlfn.XLOOKUP(SalesData[[#This Row],[Customer_ID]],CustomerData[Customer_ID],CustomerData[Preferred_Item]),"None")</f>
        <v>None</v>
      </c>
    </row>
    <row r="116" spans="1:12" x14ac:dyDescent="0.25">
      <c r="A116" s="6" t="s">
        <v>121</v>
      </c>
      <c r="B116" s="2" t="s">
        <v>929</v>
      </c>
      <c r="C116" s="2" t="s">
        <v>681</v>
      </c>
      <c r="D116" s="2">
        <v>5</v>
      </c>
      <c r="E116" s="4">
        <v>4.17</v>
      </c>
      <c r="F116" s="2" t="s">
        <v>685</v>
      </c>
      <c r="G116" s="3">
        <v>45463</v>
      </c>
      <c r="H116" s="7">
        <v>20.85</v>
      </c>
      <c r="I116" s="37" t="str">
        <f ca="1">IFERROR(_xlfn.XLOOKUP(SalesData[[#This Row],[Customer_ID]],CustomerData[Customer_ID],CustomerData[Age]),"None")</f>
        <v>None</v>
      </c>
      <c r="J116" s="37" t="e" cm="1">
        <f t="array" aca="1" ref="J116" ca="1">_xlfn.IFS(SalesData[[#This Row],[Age]]&lt;=28,"18-28",I116&lt;=39,"29-39",I116&lt;=50,"40-50",I116&lt;=61,"51-61",I116&gt;=62,"62-Above")</f>
        <v>#NAME?</v>
      </c>
      <c r="K116" t="str">
        <f ca="1">IFERROR(_xlfn.XLOOKUP(SalesData[[#This Row],[Customer_ID]],CustomerData[Customer_ID],CustomerData[Gender]),"None")</f>
        <v>None</v>
      </c>
      <c r="L116" t="str">
        <f ca="1">IFERROR(_xlfn.XLOOKUP(SalesData[[#This Row],[Customer_ID]],CustomerData[Customer_ID],CustomerData[Preferred_Item]),"None")</f>
        <v>None</v>
      </c>
    </row>
    <row r="117" spans="1:12" x14ac:dyDescent="0.25">
      <c r="A117" s="6" t="s">
        <v>122</v>
      </c>
      <c r="B117" s="2" t="s">
        <v>917</v>
      </c>
      <c r="C117" s="2" t="s">
        <v>679</v>
      </c>
      <c r="D117" s="2">
        <v>3</v>
      </c>
      <c r="E117" s="4">
        <v>4.26</v>
      </c>
      <c r="F117" s="2" t="s">
        <v>684</v>
      </c>
      <c r="G117" s="3">
        <v>45467</v>
      </c>
      <c r="H117" s="7">
        <v>12.78</v>
      </c>
      <c r="I117" s="37" t="str">
        <f ca="1">IFERROR(_xlfn.XLOOKUP(SalesData[[#This Row],[Customer_ID]],CustomerData[Customer_ID],CustomerData[Age]),"None")</f>
        <v>None</v>
      </c>
      <c r="J117" s="37" t="e" cm="1">
        <f t="array" aca="1" ref="J117" ca="1">_xlfn.IFS(SalesData[[#This Row],[Age]]&lt;=28,"18-28",I117&lt;=39,"29-39",I117&lt;=50,"40-50",I117&lt;=61,"51-61",I117&gt;=62,"62-Above")</f>
        <v>#NAME?</v>
      </c>
      <c r="K117" t="str">
        <f ca="1">IFERROR(_xlfn.XLOOKUP(SalesData[[#This Row],[Customer_ID]],CustomerData[Customer_ID],CustomerData[Gender]),"None")</f>
        <v>None</v>
      </c>
      <c r="L117" t="str">
        <f ca="1">IFERROR(_xlfn.XLOOKUP(SalesData[[#This Row],[Customer_ID]],CustomerData[Customer_ID],CustomerData[Preferred_Item]),"None")</f>
        <v>None</v>
      </c>
    </row>
    <row r="118" spans="1:12" x14ac:dyDescent="0.25">
      <c r="A118" s="6" t="s">
        <v>123</v>
      </c>
      <c r="B118" s="2" t="s">
        <v>1015</v>
      </c>
      <c r="C118" s="2" t="s">
        <v>679</v>
      </c>
      <c r="D118" s="2">
        <v>4</v>
      </c>
      <c r="E118" s="4">
        <v>2.91</v>
      </c>
      <c r="F118" s="2" t="s">
        <v>683</v>
      </c>
      <c r="G118" s="3">
        <v>45468</v>
      </c>
      <c r="H118" s="7">
        <v>11.64</v>
      </c>
      <c r="I118" s="37" t="str">
        <f ca="1">IFERROR(_xlfn.XLOOKUP(SalesData[[#This Row],[Customer_ID]],CustomerData[Customer_ID],CustomerData[Age]),"None")</f>
        <v>None</v>
      </c>
      <c r="J118" s="37" t="e" cm="1">
        <f t="array" aca="1" ref="J118" ca="1">_xlfn.IFS(SalesData[[#This Row],[Age]]&lt;=28,"18-28",I118&lt;=39,"29-39",I118&lt;=50,"40-50",I118&lt;=61,"51-61",I118&gt;=62,"62-Above")</f>
        <v>#NAME?</v>
      </c>
      <c r="K118" t="str">
        <f ca="1">IFERROR(_xlfn.XLOOKUP(SalesData[[#This Row],[Customer_ID]],CustomerData[Customer_ID],CustomerData[Gender]),"None")</f>
        <v>None</v>
      </c>
      <c r="L118" t="str">
        <f ca="1">IFERROR(_xlfn.XLOOKUP(SalesData[[#This Row],[Customer_ID]],CustomerData[Customer_ID],CustomerData[Preferred_Item]),"None")</f>
        <v>None</v>
      </c>
    </row>
    <row r="119" spans="1:12" x14ac:dyDescent="0.25">
      <c r="A119" s="6" t="s">
        <v>124</v>
      </c>
      <c r="B119" s="2" t="s">
        <v>998</v>
      </c>
      <c r="C119" s="2" t="s">
        <v>677</v>
      </c>
      <c r="D119" s="2">
        <v>2</v>
      </c>
      <c r="E119" s="4">
        <v>4.1900000000000004</v>
      </c>
      <c r="F119" s="2" t="s">
        <v>684</v>
      </c>
      <c r="G119" s="3">
        <v>45469</v>
      </c>
      <c r="H119" s="7">
        <v>8.3800000000000008</v>
      </c>
      <c r="I119" s="37" t="str">
        <f ca="1">IFERROR(_xlfn.XLOOKUP(SalesData[[#This Row],[Customer_ID]],CustomerData[Customer_ID],CustomerData[Age]),"None")</f>
        <v>None</v>
      </c>
      <c r="J119" s="37" t="e" cm="1">
        <f t="array" aca="1" ref="J119" ca="1">_xlfn.IFS(SalesData[[#This Row],[Age]]&lt;=28,"18-28",I119&lt;=39,"29-39",I119&lt;=50,"40-50",I119&lt;=61,"51-61",I119&gt;=62,"62-Above")</f>
        <v>#NAME?</v>
      </c>
      <c r="K119" t="str">
        <f ca="1">IFERROR(_xlfn.XLOOKUP(SalesData[[#This Row],[Customer_ID]],CustomerData[Customer_ID],CustomerData[Gender]),"None")</f>
        <v>None</v>
      </c>
      <c r="L119" t="str">
        <f ca="1">IFERROR(_xlfn.XLOOKUP(SalesData[[#This Row],[Customer_ID]],CustomerData[Customer_ID],CustomerData[Preferred_Item]),"None")</f>
        <v>None</v>
      </c>
    </row>
    <row r="120" spans="1:12" x14ac:dyDescent="0.25">
      <c r="A120" s="6" t="s">
        <v>125</v>
      </c>
      <c r="B120" s="2" t="s">
        <v>1066</v>
      </c>
      <c r="C120" s="2" t="s">
        <v>680</v>
      </c>
      <c r="D120" s="2">
        <v>5</v>
      </c>
      <c r="E120" s="4">
        <v>4.6100000000000003</v>
      </c>
      <c r="F120" s="2" t="s">
        <v>682</v>
      </c>
      <c r="G120" s="3">
        <v>45471</v>
      </c>
      <c r="H120" s="7">
        <v>23.05</v>
      </c>
      <c r="I120" s="37" t="str">
        <f ca="1">IFERROR(_xlfn.XLOOKUP(SalesData[[#This Row],[Customer_ID]],CustomerData[Customer_ID],CustomerData[Age]),"None")</f>
        <v>None</v>
      </c>
      <c r="J120" s="37" t="e" cm="1">
        <f t="array" aca="1" ref="J120" ca="1">_xlfn.IFS(SalesData[[#This Row],[Age]]&lt;=28,"18-28",I120&lt;=39,"29-39",I120&lt;=50,"40-50",I120&lt;=61,"51-61",I120&gt;=62,"62-Above")</f>
        <v>#NAME?</v>
      </c>
      <c r="K120" t="str">
        <f ca="1">IFERROR(_xlfn.XLOOKUP(SalesData[[#This Row],[Customer_ID]],CustomerData[Customer_ID],CustomerData[Gender]),"None")</f>
        <v>None</v>
      </c>
      <c r="L120" t="str">
        <f ca="1">IFERROR(_xlfn.XLOOKUP(SalesData[[#This Row],[Customer_ID]],CustomerData[Customer_ID],CustomerData[Preferred_Item]),"None")</f>
        <v>None</v>
      </c>
    </row>
    <row r="121" spans="1:12" x14ac:dyDescent="0.25">
      <c r="A121" s="6" t="s">
        <v>126</v>
      </c>
      <c r="B121" s="2" t="s">
        <v>743</v>
      </c>
      <c r="C121" s="2" t="s">
        <v>678</v>
      </c>
      <c r="D121" s="2">
        <v>4</v>
      </c>
      <c r="E121" s="4">
        <v>5.21</v>
      </c>
      <c r="F121" s="2" t="s">
        <v>682</v>
      </c>
      <c r="G121" s="3">
        <v>45474</v>
      </c>
      <c r="H121" s="7">
        <v>20.84</v>
      </c>
      <c r="I121" s="37" t="str">
        <f ca="1">IFERROR(_xlfn.XLOOKUP(SalesData[[#This Row],[Customer_ID]],CustomerData[Customer_ID],CustomerData[Age]),"None")</f>
        <v>None</v>
      </c>
      <c r="J121" s="37" t="e" cm="1">
        <f t="array" aca="1" ref="J121" ca="1">_xlfn.IFS(SalesData[[#This Row],[Age]]&lt;=28,"18-28",I121&lt;=39,"29-39",I121&lt;=50,"40-50",I121&lt;=61,"51-61",I121&gt;=62,"62-Above")</f>
        <v>#NAME?</v>
      </c>
      <c r="K121" t="str">
        <f ca="1">IFERROR(_xlfn.XLOOKUP(SalesData[[#This Row],[Customer_ID]],CustomerData[Customer_ID],CustomerData[Gender]),"None")</f>
        <v>None</v>
      </c>
      <c r="L121" t="str">
        <f ca="1">IFERROR(_xlfn.XLOOKUP(SalesData[[#This Row],[Customer_ID]],CustomerData[Customer_ID],CustomerData[Preferred_Item]),"None")</f>
        <v>None</v>
      </c>
    </row>
    <row r="122" spans="1:12" x14ac:dyDescent="0.25">
      <c r="A122" s="6" t="s">
        <v>127</v>
      </c>
      <c r="B122" s="2" t="s">
        <v>1252</v>
      </c>
      <c r="C122" s="2" t="s">
        <v>676</v>
      </c>
      <c r="D122" s="2">
        <v>3</v>
      </c>
      <c r="E122" s="4">
        <v>4.7699999999999996</v>
      </c>
      <c r="F122" s="2" t="s">
        <v>684</v>
      </c>
      <c r="G122" s="3">
        <v>45475</v>
      </c>
      <c r="H122" s="7">
        <v>14.31</v>
      </c>
      <c r="I122" s="37" t="str">
        <f ca="1">IFERROR(_xlfn.XLOOKUP(SalesData[[#This Row],[Customer_ID]],CustomerData[Customer_ID],CustomerData[Age]),"None")</f>
        <v>None</v>
      </c>
      <c r="J122" s="37" t="e" cm="1">
        <f t="array" aca="1" ref="J122" ca="1">_xlfn.IFS(SalesData[[#This Row],[Age]]&lt;=28,"18-28",I122&lt;=39,"29-39",I122&lt;=50,"40-50",I122&lt;=61,"51-61",I122&gt;=62,"62-Above")</f>
        <v>#NAME?</v>
      </c>
      <c r="K122" t="str">
        <f ca="1">IFERROR(_xlfn.XLOOKUP(SalesData[[#This Row],[Customer_ID]],CustomerData[Customer_ID],CustomerData[Gender]),"None")</f>
        <v>None</v>
      </c>
      <c r="L122" t="str">
        <f ca="1">IFERROR(_xlfn.XLOOKUP(SalesData[[#This Row],[Customer_ID]],CustomerData[Customer_ID],CustomerData[Preferred_Item]),"None")</f>
        <v>None</v>
      </c>
    </row>
    <row r="123" spans="1:12" x14ac:dyDescent="0.25">
      <c r="A123" s="6" t="s">
        <v>128</v>
      </c>
      <c r="B123" s="2" t="s">
        <v>1180</v>
      </c>
      <c r="C123" s="2" t="s">
        <v>677</v>
      </c>
      <c r="D123" s="2">
        <v>1</v>
      </c>
      <c r="E123" s="4">
        <v>3.8</v>
      </c>
      <c r="F123" s="2" t="s">
        <v>685</v>
      </c>
      <c r="G123" s="3">
        <v>45477</v>
      </c>
      <c r="H123" s="7">
        <v>3.8</v>
      </c>
      <c r="I123" s="37" t="str">
        <f ca="1">IFERROR(_xlfn.XLOOKUP(SalesData[[#This Row],[Customer_ID]],CustomerData[Customer_ID],CustomerData[Age]),"None")</f>
        <v>None</v>
      </c>
      <c r="J123" s="37" t="e" cm="1">
        <f t="array" aca="1" ref="J123" ca="1">_xlfn.IFS(SalesData[[#This Row],[Age]]&lt;=28,"18-28",I123&lt;=39,"29-39",I123&lt;=50,"40-50",I123&lt;=61,"51-61",I123&gt;=62,"62-Above")</f>
        <v>#NAME?</v>
      </c>
      <c r="K123" t="str">
        <f ca="1">IFERROR(_xlfn.XLOOKUP(SalesData[[#This Row],[Customer_ID]],CustomerData[Customer_ID],CustomerData[Gender]),"None")</f>
        <v>None</v>
      </c>
      <c r="L123" t="str">
        <f ca="1">IFERROR(_xlfn.XLOOKUP(SalesData[[#This Row],[Customer_ID]],CustomerData[Customer_ID],CustomerData[Preferred_Item]),"None")</f>
        <v>None</v>
      </c>
    </row>
    <row r="124" spans="1:12" x14ac:dyDescent="0.25">
      <c r="A124" s="6" t="s">
        <v>129</v>
      </c>
      <c r="B124" s="2" t="s">
        <v>1050</v>
      </c>
      <c r="C124" s="2" t="s">
        <v>679</v>
      </c>
      <c r="D124" s="2">
        <v>1</v>
      </c>
      <c r="E124" s="4">
        <v>5.31</v>
      </c>
      <c r="F124" s="2" t="s">
        <v>684</v>
      </c>
      <c r="G124" s="3">
        <v>45481</v>
      </c>
      <c r="H124" s="7">
        <v>5.31</v>
      </c>
      <c r="I124" s="37" t="str">
        <f ca="1">IFERROR(_xlfn.XLOOKUP(SalesData[[#This Row],[Customer_ID]],CustomerData[Customer_ID],CustomerData[Age]),"None")</f>
        <v>None</v>
      </c>
      <c r="J124" s="37" t="e" cm="1">
        <f t="array" aca="1" ref="J124" ca="1">_xlfn.IFS(SalesData[[#This Row],[Age]]&lt;=28,"18-28",I124&lt;=39,"29-39",I124&lt;=50,"40-50",I124&lt;=61,"51-61",I124&gt;=62,"62-Above")</f>
        <v>#NAME?</v>
      </c>
      <c r="K124" t="str">
        <f ca="1">IFERROR(_xlfn.XLOOKUP(SalesData[[#This Row],[Customer_ID]],CustomerData[Customer_ID],CustomerData[Gender]),"None")</f>
        <v>None</v>
      </c>
      <c r="L124" t="str">
        <f ca="1">IFERROR(_xlfn.XLOOKUP(SalesData[[#This Row],[Customer_ID]],CustomerData[Customer_ID],CustomerData[Preferred_Item]),"None")</f>
        <v>None</v>
      </c>
    </row>
    <row r="125" spans="1:12" x14ac:dyDescent="0.25">
      <c r="A125" s="6" t="s">
        <v>130</v>
      </c>
      <c r="B125" s="2" t="s">
        <v>719</v>
      </c>
      <c r="C125" s="2" t="s">
        <v>680</v>
      </c>
      <c r="D125" s="2">
        <v>3</v>
      </c>
      <c r="E125" s="4">
        <v>5.26</v>
      </c>
      <c r="F125" s="2" t="s">
        <v>682</v>
      </c>
      <c r="G125" s="3">
        <v>45482</v>
      </c>
      <c r="H125" s="7">
        <v>15.78</v>
      </c>
      <c r="I125" s="37" t="str">
        <f ca="1">IFERROR(_xlfn.XLOOKUP(SalesData[[#This Row],[Customer_ID]],CustomerData[Customer_ID],CustomerData[Age]),"None")</f>
        <v>None</v>
      </c>
      <c r="J125" s="37" t="e" cm="1">
        <f t="array" aca="1" ref="J125" ca="1">_xlfn.IFS(SalesData[[#This Row],[Age]]&lt;=28,"18-28",I125&lt;=39,"29-39",I125&lt;=50,"40-50",I125&lt;=61,"51-61",I125&gt;=62,"62-Above")</f>
        <v>#NAME?</v>
      </c>
      <c r="K125" t="str">
        <f ca="1">IFERROR(_xlfn.XLOOKUP(SalesData[[#This Row],[Customer_ID]],CustomerData[Customer_ID],CustomerData[Gender]),"None")</f>
        <v>None</v>
      </c>
      <c r="L125" t="str">
        <f ca="1">IFERROR(_xlfn.XLOOKUP(SalesData[[#This Row],[Customer_ID]],CustomerData[Customer_ID],CustomerData[Preferred_Item]),"None")</f>
        <v>None</v>
      </c>
    </row>
    <row r="126" spans="1:12" x14ac:dyDescent="0.25">
      <c r="A126" s="6" t="s">
        <v>131</v>
      </c>
      <c r="B126" s="2" t="s">
        <v>692</v>
      </c>
      <c r="C126" s="2" t="s">
        <v>681</v>
      </c>
      <c r="D126" s="2">
        <v>3</v>
      </c>
      <c r="E126" s="4">
        <v>3.83</v>
      </c>
      <c r="F126" s="2" t="s">
        <v>684</v>
      </c>
      <c r="G126" s="3">
        <v>45483</v>
      </c>
      <c r="H126" s="7">
        <v>11.49</v>
      </c>
      <c r="I126" s="37" t="str">
        <f ca="1">IFERROR(_xlfn.XLOOKUP(SalesData[[#This Row],[Customer_ID]],CustomerData[Customer_ID],CustomerData[Age]),"None")</f>
        <v>None</v>
      </c>
      <c r="J126" s="37" t="e" cm="1">
        <f t="array" aca="1" ref="J126" ca="1">_xlfn.IFS(SalesData[[#This Row],[Age]]&lt;=28,"18-28",I126&lt;=39,"29-39",I126&lt;=50,"40-50",I126&lt;=61,"51-61",I126&gt;=62,"62-Above")</f>
        <v>#NAME?</v>
      </c>
      <c r="K126" t="str">
        <f ca="1">IFERROR(_xlfn.XLOOKUP(SalesData[[#This Row],[Customer_ID]],CustomerData[Customer_ID],CustomerData[Gender]),"None")</f>
        <v>None</v>
      </c>
      <c r="L126" t="str">
        <f ca="1">IFERROR(_xlfn.XLOOKUP(SalesData[[#This Row],[Customer_ID]],CustomerData[Customer_ID],CustomerData[Preferred_Item]),"None")</f>
        <v>None</v>
      </c>
    </row>
    <row r="127" spans="1:12" x14ac:dyDescent="0.25">
      <c r="A127" s="6" t="s">
        <v>132</v>
      </c>
      <c r="B127" s="2" t="s">
        <v>940</v>
      </c>
      <c r="C127" s="2" t="s">
        <v>679</v>
      </c>
      <c r="D127" s="2">
        <v>3</v>
      </c>
      <c r="E127" s="4">
        <v>4.5599999999999996</v>
      </c>
      <c r="F127" s="2" t="s">
        <v>683</v>
      </c>
      <c r="G127" s="3">
        <v>45484</v>
      </c>
      <c r="H127" s="7">
        <v>13.68</v>
      </c>
      <c r="I127" s="37" t="str">
        <f ca="1">IFERROR(_xlfn.XLOOKUP(SalesData[[#This Row],[Customer_ID]],CustomerData[Customer_ID],CustomerData[Age]),"None")</f>
        <v>None</v>
      </c>
      <c r="J127" s="37" t="e" cm="1">
        <f t="array" aca="1" ref="J127" ca="1">_xlfn.IFS(SalesData[[#This Row],[Age]]&lt;=28,"18-28",I127&lt;=39,"29-39",I127&lt;=50,"40-50",I127&lt;=61,"51-61",I127&gt;=62,"62-Above")</f>
        <v>#NAME?</v>
      </c>
      <c r="K127" t="str">
        <f ca="1">IFERROR(_xlfn.XLOOKUP(SalesData[[#This Row],[Customer_ID]],CustomerData[Customer_ID],CustomerData[Gender]),"None")</f>
        <v>None</v>
      </c>
      <c r="L127" t="str">
        <f ca="1">IFERROR(_xlfn.XLOOKUP(SalesData[[#This Row],[Customer_ID]],CustomerData[Customer_ID],CustomerData[Preferred_Item]),"None")</f>
        <v>None</v>
      </c>
    </row>
    <row r="128" spans="1:12" x14ac:dyDescent="0.25">
      <c r="A128" s="6" t="s">
        <v>133</v>
      </c>
      <c r="B128" s="2" t="s">
        <v>1049</v>
      </c>
      <c r="C128" s="2" t="s">
        <v>680</v>
      </c>
      <c r="D128" s="2">
        <v>3</v>
      </c>
      <c r="E128" s="4">
        <v>5.09</v>
      </c>
      <c r="F128" s="2" t="s">
        <v>683</v>
      </c>
      <c r="G128" s="3">
        <v>45485</v>
      </c>
      <c r="H128" s="7">
        <v>15.27</v>
      </c>
      <c r="I128" s="37" t="str">
        <f ca="1">IFERROR(_xlfn.XLOOKUP(SalesData[[#This Row],[Customer_ID]],CustomerData[Customer_ID],CustomerData[Age]),"None")</f>
        <v>None</v>
      </c>
      <c r="J128" s="37" t="e" cm="1">
        <f t="array" aca="1" ref="J128" ca="1">_xlfn.IFS(SalesData[[#This Row],[Age]]&lt;=28,"18-28",I128&lt;=39,"29-39",I128&lt;=50,"40-50",I128&lt;=61,"51-61",I128&gt;=62,"62-Above")</f>
        <v>#NAME?</v>
      </c>
      <c r="K128" t="str">
        <f ca="1">IFERROR(_xlfn.XLOOKUP(SalesData[[#This Row],[Customer_ID]],CustomerData[Customer_ID],CustomerData[Gender]),"None")</f>
        <v>None</v>
      </c>
      <c r="L128" t="str">
        <f ca="1">IFERROR(_xlfn.XLOOKUP(SalesData[[#This Row],[Customer_ID]],CustomerData[Customer_ID],CustomerData[Preferred_Item]),"None")</f>
        <v>None</v>
      </c>
    </row>
    <row r="129" spans="1:12" x14ac:dyDescent="0.25">
      <c r="A129" s="6" t="s">
        <v>134</v>
      </c>
      <c r="B129" s="2" t="s">
        <v>1075</v>
      </c>
      <c r="C129" s="2" t="s">
        <v>680</v>
      </c>
      <c r="D129" s="2">
        <v>4</v>
      </c>
      <c r="E129" s="4">
        <v>5.17</v>
      </c>
      <c r="F129" s="2" t="s">
        <v>682</v>
      </c>
      <c r="G129" s="3">
        <v>45486</v>
      </c>
      <c r="H129" s="7">
        <v>20.68</v>
      </c>
      <c r="I129" s="37" t="str">
        <f ca="1">IFERROR(_xlfn.XLOOKUP(SalesData[[#This Row],[Customer_ID]],CustomerData[Customer_ID],CustomerData[Age]),"None")</f>
        <v>None</v>
      </c>
      <c r="J129" s="37" t="e" cm="1">
        <f t="array" aca="1" ref="J129" ca="1">_xlfn.IFS(SalesData[[#This Row],[Age]]&lt;=28,"18-28",I129&lt;=39,"29-39",I129&lt;=50,"40-50",I129&lt;=61,"51-61",I129&gt;=62,"62-Above")</f>
        <v>#NAME?</v>
      </c>
      <c r="K129" t="str">
        <f ca="1">IFERROR(_xlfn.XLOOKUP(SalesData[[#This Row],[Customer_ID]],CustomerData[Customer_ID],CustomerData[Gender]),"None")</f>
        <v>None</v>
      </c>
      <c r="L129" t="str">
        <f ca="1">IFERROR(_xlfn.XLOOKUP(SalesData[[#This Row],[Customer_ID]],CustomerData[Customer_ID],CustomerData[Preferred_Item]),"None")</f>
        <v>None</v>
      </c>
    </row>
    <row r="130" spans="1:12" x14ac:dyDescent="0.25">
      <c r="A130" s="6" t="s">
        <v>135</v>
      </c>
      <c r="B130" s="2" t="s">
        <v>815</v>
      </c>
      <c r="C130" s="2" t="s">
        <v>680</v>
      </c>
      <c r="D130" s="2">
        <v>2</v>
      </c>
      <c r="E130" s="4">
        <v>2.84</v>
      </c>
      <c r="F130" s="2" t="s">
        <v>683</v>
      </c>
      <c r="G130" s="3">
        <v>45488</v>
      </c>
      <c r="H130" s="7">
        <v>5.68</v>
      </c>
      <c r="I130" s="37" t="str">
        <f ca="1">IFERROR(_xlfn.XLOOKUP(SalesData[[#This Row],[Customer_ID]],CustomerData[Customer_ID],CustomerData[Age]),"None")</f>
        <v>None</v>
      </c>
      <c r="J130" s="37" t="e" cm="1">
        <f t="array" aca="1" ref="J130" ca="1">_xlfn.IFS(SalesData[[#This Row],[Age]]&lt;=28,"18-28",I130&lt;=39,"29-39",I130&lt;=50,"40-50",I130&lt;=61,"51-61",I130&gt;=62,"62-Above")</f>
        <v>#NAME?</v>
      </c>
      <c r="K130" t="str">
        <f ca="1">IFERROR(_xlfn.XLOOKUP(SalesData[[#This Row],[Customer_ID]],CustomerData[Customer_ID],CustomerData[Gender]),"None")</f>
        <v>None</v>
      </c>
      <c r="L130" t="str">
        <f ca="1">IFERROR(_xlfn.XLOOKUP(SalesData[[#This Row],[Customer_ID]],CustomerData[Customer_ID],CustomerData[Preferred_Item]),"None")</f>
        <v>None</v>
      </c>
    </row>
    <row r="131" spans="1:12" x14ac:dyDescent="0.25">
      <c r="A131" s="6" t="s">
        <v>136</v>
      </c>
      <c r="B131" s="2" t="s">
        <v>1210</v>
      </c>
      <c r="C131" s="2" t="s">
        <v>676</v>
      </c>
      <c r="D131" s="2">
        <v>2</v>
      </c>
      <c r="E131" s="4">
        <v>2.97</v>
      </c>
      <c r="F131" s="2" t="s">
        <v>683</v>
      </c>
      <c r="G131" s="3">
        <v>45489</v>
      </c>
      <c r="H131" s="7">
        <v>5.94</v>
      </c>
      <c r="I131" s="37" t="str">
        <f ca="1">IFERROR(_xlfn.XLOOKUP(SalesData[[#This Row],[Customer_ID]],CustomerData[Customer_ID],CustomerData[Age]),"None")</f>
        <v>None</v>
      </c>
      <c r="J131" s="37" t="e" cm="1">
        <f t="array" aca="1" ref="J131" ca="1">_xlfn.IFS(SalesData[[#This Row],[Age]]&lt;=28,"18-28",I131&lt;=39,"29-39",I131&lt;=50,"40-50",I131&lt;=61,"51-61",I131&gt;=62,"62-Above")</f>
        <v>#NAME?</v>
      </c>
      <c r="K131" t="str">
        <f ca="1">IFERROR(_xlfn.XLOOKUP(SalesData[[#This Row],[Customer_ID]],CustomerData[Customer_ID],CustomerData[Gender]),"None")</f>
        <v>None</v>
      </c>
      <c r="L131" t="str">
        <f ca="1">IFERROR(_xlfn.XLOOKUP(SalesData[[#This Row],[Customer_ID]],CustomerData[Customer_ID],CustomerData[Preferred_Item]),"None")</f>
        <v>None</v>
      </c>
    </row>
    <row r="132" spans="1:12" x14ac:dyDescent="0.25">
      <c r="A132" s="6" t="s">
        <v>137</v>
      </c>
      <c r="B132" s="2" t="s">
        <v>1330</v>
      </c>
      <c r="C132" s="2" t="s">
        <v>678</v>
      </c>
      <c r="D132" s="2">
        <v>3</v>
      </c>
      <c r="E132" s="4">
        <v>4.17</v>
      </c>
      <c r="F132" s="2" t="s">
        <v>682</v>
      </c>
      <c r="G132" s="3">
        <v>45490</v>
      </c>
      <c r="H132" s="7">
        <v>12.51</v>
      </c>
      <c r="I132" s="37" t="str">
        <f ca="1">IFERROR(_xlfn.XLOOKUP(SalesData[[#This Row],[Customer_ID]],CustomerData[Customer_ID],CustomerData[Age]),"None")</f>
        <v>None</v>
      </c>
      <c r="J132" s="37" t="e" cm="1">
        <f t="array" aca="1" ref="J132" ca="1">_xlfn.IFS(SalesData[[#This Row],[Age]]&lt;=28,"18-28",I132&lt;=39,"29-39",I132&lt;=50,"40-50",I132&lt;=61,"51-61",I132&gt;=62,"62-Above")</f>
        <v>#NAME?</v>
      </c>
      <c r="K132" t="str">
        <f ca="1">IFERROR(_xlfn.XLOOKUP(SalesData[[#This Row],[Customer_ID]],CustomerData[Customer_ID],CustomerData[Gender]),"None")</f>
        <v>None</v>
      </c>
      <c r="L132" t="str">
        <f ca="1">IFERROR(_xlfn.XLOOKUP(SalesData[[#This Row],[Customer_ID]],CustomerData[Customer_ID],CustomerData[Preferred_Item]),"None")</f>
        <v>None</v>
      </c>
    </row>
    <row r="133" spans="1:12" x14ac:dyDescent="0.25">
      <c r="A133" s="6" t="s">
        <v>138</v>
      </c>
      <c r="B133" s="2" t="s">
        <v>894</v>
      </c>
      <c r="C133" s="2" t="s">
        <v>680</v>
      </c>
      <c r="D133" s="2">
        <v>4</v>
      </c>
      <c r="E133" s="4">
        <v>3.31</v>
      </c>
      <c r="F133" s="2" t="s">
        <v>682</v>
      </c>
      <c r="G133" s="3">
        <v>45491</v>
      </c>
      <c r="H133" s="7">
        <v>13.24</v>
      </c>
      <c r="I133" s="37" t="str">
        <f ca="1">IFERROR(_xlfn.XLOOKUP(SalesData[[#This Row],[Customer_ID]],CustomerData[Customer_ID],CustomerData[Age]),"None")</f>
        <v>None</v>
      </c>
      <c r="J133" s="37" t="e" cm="1">
        <f t="array" aca="1" ref="J133" ca="1">_xlfn.IFS(SalesData[[#This Row],[Age]]&lt;=28,"18-28",I133&lt;=39,"29-39",I133&lt;=50,"40-50",I133&lt;=61,"51-61",I133&gt;=62,"62-Above")</f>
        <v>#NAME?</v>
      </c>
      <c r="K133" t="str">
        <f ca="1">IFERROR(_xlfn.XLOOKUP(SalesData[[#This Row],[Customer_ID]],CustomerData[Customer_ID],CustomerData[Gender]),"None")</f>
        <v>None</v>
      </c>
      <c r="L133" t="str">
        <f ca="1">IFERROR(_xlfn.XLOOKUP(SalesData[[#This Row],[Customer_ID]],CustomerData[Customer_ID],CustomerData[Preferred_Item]),"None")</f>
        <v>None</v>
      </c>
    </row>
    <row r="134" spans="1:12" x14ac:dyDescent="0.25">
      <c r="A134" s="6" t="s">
        <v>139</v>
      </c>
      <c r="B134" s="2" t="s">
        <v>1137</v>
      </c>
      <c r="C134" s="2" t="s">
        <v>676</v>
      </c>
      <c r="D134" s="2">
        <v>4</v>
      </c>
      <c r="E134" s="4">
        <v>5.57</v>
      </c>
      <c r="F134" s="2" t="s">
        <v>685</v>
      </c>
      <c r="G134" s="3">
        <v>45494</v>
      </c>
      <c r="H134" s="7">
        <v>22.28</v>
      </c>
      <c r="I134" s="37" t="str">
        <f ca="1">IFERROR(_xlfn.XLOOKUP(SalesData[[#This Row],[Customer_ID]],CustomerData[Customer_ID],CustomerData[Age]),"None")</f>
        <v>None</v>
      </c>
      <c r="J134" s="37" t="e" cm="1">
        <f t="array" aca="1" ref="J134" ca="1">_xlfn.IFS(SalesData[[#This Row],[Age]]&lt;=28,"18-28",I134&lt;=39,"29-39",I134&lt;=50,"40-50",I134&lt;=61,"51-61",I134&gt;=62,"62-Above")</f>
        <v>#NAME?</v>
      </c>
      <c r="K134" t="str">
        <f ca="1">IFERROR(_xlfn.XLOOKUP(SalesData[[#This Row],[Customer_ID]],CustomerData[Customer_ID],CustomerData[Gender]),"None")</f>
        <v>None</v>
      </c>
      <c r="L134" t="str">
        <f ca="1">IFERROR(_xlfn.XLOOKUP(SalesData[[#This Row],[Customer_ID]],CustomerData[Customer_ID],CustomerData[Preferred_Item]),"None")</f>
        <v>None</v>
      </c>
    </row>
    <row r="135" spans="1:12" x14ac:dyDescent="0.25">
      <c r="A135" s="6" t="s">
        <v>140</v>
      </c>
      <c r="B135" s="2" t="s">
        <v>772</v>
      </c>
      <c r="C135" s="2" t="s">
        <v>681</v>
      </c>
      <c r="D135" s="2">
        <v>5</v>
      </c>
      <c r="E135" s="4">
        <v>3.93</v>
      </c>
      <c r="F135" s="2" t="s">
        <v>682</v>
      </c>
      <c r="G135" s="3">
        <v>45495</v>
      </c>
      <c r="H135" s="7">
        <v>19.649999999999999</v>
      </c>
      <c r="I135" s="37" t="str">
        <f ca="1">IFERROR(_xlfn.XLOOKUP(SalesData[[#This Row],[Customer_ID]],CustomerData[Customer_ID],CustomerData[Age]),"None")</f>
        <v>None</v>
      </c>
      <c r="J135" s="37" t="e" cm="1">
        <f t="array" aca="1" ref="J135" ca="1">_xlfn.IFS(SalesData[[#This Row],[Age]]&lt;=28,"18-28",I135&lt;=39,"29-39",I135&lt;=50,"40-50",I135&lt;=61,"51-61",I135&gt;=62,"62-Above")</f>
        <v>#NAME?</v>
      </c>
      <c r="K135" t="str">
        <f ca="1">IFERROR(_xlfn.XLOOKUP(SalesData[[#This Row],[Customer_ID]],CustomerData[Customer_ID],CustomerData[Gender]),"None")</f>
        <v>None</v>
      </c>
      <c r="L135" t="str">
        <f ca="1">IFERROR(_xlfn.XLOOKUP(SalesData[[#This Row],[Customer_ID]],CustomerData[Customer_ID],CustomerData[Preferred_Item]),"None")</f>
        <v>None</v>
      </c>
    </row>
    <row r="136" spans="1:12" x14ac:dyDescent="0.25">
      <c r="A136" s="6" t="s">
        <v>141</v>
      </c>
      <c r="B136" s="2" t="s">
        <v>871</v>
      </c>
      <c r="C136" s="2" t="s">
        <v>679</v>
      </c>
      <c r="D136" s="2">
        <v>1</v>
      </c>
      <c r="E136" s="4">
        <v>3.16</v>
      </c>
      <c r="F136" s="2" t="s">
        <v>684</v>
      </c>
      <c r="G136" s="3">
        <v>45496</v>
      </c>
      <c r="H136" s="7">
        <v>3.16</v>
      </c>
      <c r="I136" s="37" t="str">
        <f ca="1">IFERROR(_xlfn.XLOOKUP(SalesData[[#This Row],[Customer_ID]],CustomerData[Customer_ID],CustomerData[Age]),"None")</f>
        <v>None</v>
      </c>
      <c r="J136" s="37" t="e" cm="1">
        <f t="array" aca="1" ref="J136" ca="1">_xlfn.IFS(SalesData[[#This Row],[Age]]&lt;=28,"18-28",I136&lt;=39,"29-39",I136&lt;=50,"40-50",I136&lt;=61,"51-61",I136&gt;=62,"62-Above")</f>
        <v>#NAME?</v>
      </c>
      <c r="K136" t="str">
        <f ca="1">IFERROR(_xlfn.XLOOKUP(SalesData[[#This Row],[Customer_ID]],CustomerData[Customer_ID],CustomerData[Gender]),"None")</f>
        <v>None</v>
      </c>
      <c r="L136" t="str">
        <f ca="1">IFERROR(_xlfn.XLOOKUP(SalesData[[#This Row],[Customer_ID]],CustomerData[Customer_ID],CustomerData[Preferred_Item]),"None")</f>
        <v>None</v>
      </c>
    </row>
    <row r="137" spans="1:12" x14ac:dyDescent="0.25">
      <c r="A137" s="6" t="s">
        <v>142</v>
      </c>
      <c r="B137" s="2" t="s">
        <v>1058</v>
      </c>
      <c r="C137" s="2" t="s">
        <v>680</v>
      </c>
      <c r="D137" s="2">
        <v>2</v>
      </c>
      <c r="E137" s="4">
        <v>4.9800000000000004</v>
      </c>
      <c r="F137" s="2" t="s">
        <v>684</v>
      </c>
      <c r="G137" s="3">
        <v>45497</v>
      </c>
      <c r="H137" s="7">
        <v>9.9600000000000009</v>
      </c>
      <c r="I137" s="37" t="str">
        <f ca="1">IFERROR(_xlfn.XLOOKUP(SalesData[[#This Row],[Customer_ID]],CustomerData[Customer_ID],CustomerData[Age]),"None")</f>
        <v>None</v>
      </c>
      <c r="J137" s="37" t="e" cm="1">
        <f t="array" aca="1" ref="J137" ca="1">_xlfn.IFS(SalesData[[#This Row],[Age]]&lt;=28,"18-28",I137&lt;=39,"29-39",I137&lt;=50,"40-50",I137&lt;=61,"51-61",I137&gt;=62,"62-Above")</f>
        <v>#NAME?</v>
      </c>
      <c r="K137" t="str">
        <f ca="1">IFERROR(_xlfn.XLOOKUP(SalesData[[#This Row],[Customer_ID]],CustomerData[Customer_ID],CustomerData[Gender]),"None")</f>
        <v>None</v>
      </c>
      <c r="L137" t="str">
        <f ca="1">IFERROR(_xlfn.XLOOKUP(SalesData[[#This Row],[Customer_ID]],CustomerData[Customer_ID],CustomerData[Preferred_Item]),"None")</f>
        <v>None</v>
      </c>
    </row>
    <row r="138" spans="1:12" x14ac:dyDescent="0.25">
      <c r="A138" s="6" t="s">
        <v>143</v>
      </c>
      <c r="B138" s="2" t="s">
        <v>797</v>
      </c>
      <c r="C138" s="2" t="s">
        <v>679</v>
      </c>
      <c r="D138" s="2">
        <v>2</v>
      </c>
      <c r="E138" s="4">
        <v>4.5199999999999996</v>
      </c>
      <c r="F138" s="2" t="s">
        <v>683</v>
      </c>
      <c r="G138" s="3">
        <v>45499</v>
      </c>
      <c r="H138" s="7">
        <v>9.0399999999999991</v>
      </c>
      <c r="I138" s="37" t="str">
        <f ca="1">IFERROR(_xlfn.XLOOKUP(SalesData[[#This Row],[Customer_ID]],CustomerData[Customer_ID],CustomerData[Age]),"None")</f>
        <v>None</v>
      </c>
      <c r="J138" s="37" t="e" cm="1">
        <f t="array" aca="1" ref="J138" ca="1">_xlfn.IFS(SalesData[[#This Row],[Age]]&lt;=28,"18-28",I138&lt;=39,"29-39",I138&lt;=50,"40-50",I138&lt;=61,"51-61",I138&gt;=62,"62-Above")</f>
        <v>#NAME?</v>
      </c>
      <c r="K138" t="str">
        <f ca="1">IFERROR(_xlfn.XLOOKUP(SalesData[[#This Row],[Customer_ID]],CustomerData[Customer_ID],CustomerData[Gender]),"None")</f>
        <v>None</v>
      </c>
      <c r="L138" t="str">
        <f ca="1">IFERROR(_xlfn.XLOOKUP(SalesData[[#This Row],[Customer_ID]],CustomerData[Customer_ID],CustomerData[Preferred_Item]),"None")</f>
        <v>None</v>
      </c>
    </row>
    <row r="139" spans="1:12" x14ac:dyDescent="0.25">
      <c r="A139" s="6" t="s">
        <v>144</v>
      </c>
      <c r="B139" s="2" t="s">
        <v>1162</v>
      </c>
      <c r="C139" s="2" t="s">
        <v>676</v>
      </c>
      <c r="D139" s="2">
        <v>5</v>
      </c>
      <c r="E139" s="4">
        <v>3.77</v>
      </c>
      <c r="F139" s="2" t="s">
        <v>684</v>
      </c>
      <c r="G139" s="3">
        <v>45505</v>
      </c>
      <c r="H139" s="7">
        <v>18.850000000000001</v>
      </c>
      <c r="I139" s="37" t="str">
        <f ca="1">IFERROR(_xlfn.XLOOKUP(SalesData[[#This Row],[Customer_ID]],CustomerData[Customer_ID],CustomerData[Age]),"None")</f>
        <v>None</v>
      </c>
      <c r="J139" s="37" t="e" cm="1">
        <f t="array" aca="1" ref="J139" ca="1">_xlfn.IFS(SalesData[[#This Row],[Age]]&lt;=28,"18-28",I139&lt;=39,"29-39",I139&lt;=50,"40-50",I139&lt;=61,"51-61",I139&gt;=62,"62-Above")</f>
        <v>#NAME?</v>
      </c>
      <c r="K139" t="str">
        <f ca="1">IFERROR(_xlfn.XLOOKUP(SalesData[[#This Row],[Customer_ID]],CustomerData[Customer_ID],CustomerData[Gender]),"None")</f>
        <v>None</v>
      </c>
      <c r="L139" t="str">
        <f ca="1">IFERROR(_xlfn.XLOOKUP(SalesData[[#This Row],[Customer_ID]],CustomerData[Customer_ID],CustomerData[Preferred_Item]),"None")</f>
        <v>None</v>
      </c>
    </row>
    <row r="140" spans="1:12" x14ac:dyDescent="0.25">
      <c r="A140" s="6" t="s">
        <v>145</v>
      </c>
      <c r="B140" s="2" t="s">
        <v>859</v>
      </c>
      <c r="C140" s="2" t="s">
        <v>678</v>
      </c>
      <c r="D140" s="2">
        <v>3</v>
      </c>
      <c r="E140" s="4">
        <v>3.39</v>
      </c>
      <c r="F140" s="2" t="s">
        <v>685</v>
      </c>
      <c r="G140" s="3">
        <v>45508</v>
      </c>
      <c r="H140" s="7">
        <v>10.17</v>
      </c>
      <c r="I140" s="37" t="str">
        <f ca="1">IFERROR(_xlfn.XLOOKUP(SalesData[[#This Row],[Customer_ID]],CustomerData[Customer_ID],CustomerData[Age]),"None")</f>
        <v>None</v>
      </c>
      <c r="J140" s="37" t="e" cm="1">
        <f t="array" aca="1" ref="J140" ca="1">_xlfn.IFS(SalesData[[#This Row],[Age]]&lt;=28,"18-28",I140&lt;=39,"29-39",I140&lt;=50,"40-50",I140&lt;=61,"51-61",I140&gt;=62,"62-Above")</f>
        <v>#NAME?</v>
      </c>
      <c r="K140" t="str">
        <f ca="1">IFERROR(_xlfn.XLOOKUP(SalesData[[#This Row],[Customer_ID]],CustomerData[Customer_ID],CustomerData[Gender]),"None")</f>
        <v>None</v>
      </c>
      <c r="L140" t="str">
        <f ca="1">IFERROR(_xlfn.XLOOKUP(SalesData[[#This Row],[Customer_ID]],CustomerData[Customer_ID],CustomerData[Preferred_Item]),"None")</f>
        <v>None</v>
      </c>
    </row>
    <row r="141" spans="1:12" x14ac:dyDescent="0.25">
      <c r="A141" s="6" t="s">
        <v>146</v>
      </c>
      <c r="B141" s="2" t="s">
        <v>715</v>
      </c>
      <c r="C141" s="2" t="s">
        <v>676</v>
      </c>
      <c r="D141" s="2">
        <v>2</v>
      </c>
      <c r="E141" s="4">
        <v>3.78</v>
      </c>
      <c r="F141" s="2" t="s">
        <v>683</v>
      </c>
      <c r="G141" s="3">
        <v>45511</v>
      </c>
      <c r="H141" s="7">
        <v>7.56</v>
      </c>
      <c r="I141" s="37" t="str">
        <f ca="1">IFERROR(_xlfn.XLOOKUP(SalesData[[#This Row],[Customer_ID]],CustomerData[Customer_ID],CustomerData[Age]),"None")</f>
        <v>None</v>
      </c>
      <c r="J141" s="37" t="e" cm="1">
        <f t="array" aca="1" ref="J141" ca="1">_xlfn.IFS(SalesData[[#This Row],[Age]]&lt;=28,"18-28",I141&lt;=39,"29-39",I141&lt;=50,"40-50",I141&lt;=61,"51-61",I141&gt;=62,"62-Above")</f>
        <v>#NAME?</v>
      </c>
      <c r="K141" t="str">
        <f ca="1">IFERROR(_xlfn.XLOOKUP(SalesData[[#This Row],[Customer_ID]],CustomerData[Customer_ID],CustomerData[Gender]),"None")</f>
        <v>None</v>
      </c>
      <c r="L141" t="str">
        <f ca="1">IFERROR(_xlfn.XLOOKUP(SalesData[[#This Row],[Customer_ID]],CustomerData[Customer_ID],CustomerData[Preferred_Item]),"None")</f>
        <v>None</v>
      </c>
    </row>
    <row r="142" spans="1:12" x14ac:dyDescent="0.25">
      <c r="A142" s="6" t="s">
        <v>147</v>
      </c>
      <c r="B142" s="2" t="s">
        <v>1133</v>
      </c>
      <c r="C142" s="2" t="s">
        <v>677</v>
      </c>
      <c r="D142" s="2">
        <v>5</v>
      </c>
      <c r="E142" s="4">
        <v>3.46</v>
      </c>
      <c r="F142" s="2" t="s">
        <v>683</v>
      </c>
      <c r="G142" s="3">
        <v>45512</v>
      </c>
      <c r="H142" s="7">
        <v>17.3</v>
      </c>
      <c r="I142" s="37" t="str">
        <f ca="1">IFERROR(_xlfn.XLOOKUP(SalesData[[#This Row],[Customer_ID]],CustomerData[Customer_ID],CustomerData[Age]),"None")</f>
        <v>None</v>
      </c>
      <c r="J142" s="37" t="e" cm="1">
        <f t="array" aca="1" ref="J142" ca="1">_xlfn.IFS(SalesData[[#This Row],[Age]]&lt;=28,"18-28",I142&lt;=39,"29-39",I142&lt;=50,"40-50",I142&lt;=61,"51-61",I142&gt;=62,"62-Above")</f>
        <v>#NAME?</v>
      </c>
      <c r="K142" t="str">
        <f ca="1">IFERROR(_xlfn.XLOOKUP(SalesData[[#This Row],[Customer_ID]],CustomerData[Customer_ID],CustomerData[Gender]),"None")</f>
        <v>None</v>
      </c>
      <c r="L142" t="str">
        <f ca="1">IFERROR(_xlfn.XLOOKUP(SalesData[[#This Row],[Customer_ID]],CustomerData[Customer_ID],CustomerData[Preferred_Item]),"None")</f>
        <v>None</v>
      </c>
    </row>
    <row r="143" spans="1:12" x14ac:dyDescent="0.25">
      <c r="A143" s="6" t="s">
        <v>148</v>
      </c>
      <c r="B143" s="2" t="s">
        <v>971</v>
      </c>
      <c r="C143" s="2" t="s">
        <v>677</v>
      </c>
      <c r="D143" s="2">
        <v>5</v>
      </c>
      <c r="E143" s="4">
        <v>4.88</v>
      </c>
      <c r="F143" s="2" t="s">
        <v>682</v>
      </c>
      <c r="G143" s="3">
        <v>45513</v>
      </c>
      <c r="H143" s="7">
        <v>24.4</v>
      </c>
      <c r="I143" s="37" t="str">
        <f ca="1">IFERROR(_xlfn.XLOOKUP(SalesData[[#This Row],[Customer_ID]],CustomerData[Customer_ID],CustomerData[Age]),"None")</f>
        <v>None</v>
      </c>
      <c r="J143" s="37" t="e" cm="1">
        <f t="array" aca="1" ref="J143" ca="1">_xlfn.IFS(SalesData[[#This Row],[Age]]&lt;=28,"18-28",I143&lt;=39,"29-39",I143&lt;=50,"40-50",I143&lt;=61,"51-61",I143&gt;=62,"62-Above")</f>
        <v>#NAME?</v>
      </c>
      <c r="K143" t="str">
        <f ca="1">IFERROR(_xlfn.XLOOKUP(SalesData[[#This Row],[Customer_ID]],CustomerData[Customer_ID],CustomerData[Gender]),"None")</f>
        <v>None</v>
      </c>
      <c r="L143" t="str">
        <f ca="1">IFERROR(_xlfn.XLOOKUP(SalesData[[#This Row],[Customer_ID]],CustomerData[Customer_ID],CustomerData[Preferred_Item]),"None")</f>
        <v>None</v>
      </c>
    </row>
    <row r="144" spans="1:12" x14ac:dyDescent="0.25">
      <c r="A144" s="6" t="s">
        <v>149</v>
      </c>
      <c r="B144" s="2" t="s">
        <v>748</v>
      </c>
      <c r="C144" s="2" t="s">
        <v>680</v>
      </c>
      <c r="D144" s="2">
        <v>2</v>
      </c>
      <c r="E144" s="4">
        <v>3.95</v>
      </c>
      <c r="F144" s="2" t="s">
        <v>683</v>
      </c>
      <c r="G144" s="3">
        <v>45515</v>
      </c>
      <c r="H144" s="7">
        <v>7.9</v>
      </c>
      <c r="I144" s="37" t="str">
        <f ca="1">IFERROR(_xlfn.XLOOKUP(SalesData[[#This Row],[Customer_ID]],CustomerData[Customer_ID],CustomerData[Age]),"None")</f>
        <v>None</v>
      </c>
      <c r="J144" s="37" t="e" cm="1">
        <f t="array" aca="1" ref="J144" ca="1">_xlfn.IFS(SalesData[[#This Row],[Age]]&lt;=28,"18-28",I144&lt;=39,"29-39",I144&lt;=50,"40-50",I144&lt;=61,"51-61",I144&gt;=62,"62-Above")</f>
        <v>#NAME?</v>
      </c>
      <c r="K144" t="str">
        <f ca="1">IFERROR(_xlfn.XLOOKUP(SalesData[[#This Row],[Customer_ID]],CustomerData[Customer_ID],CustomerData[Gender]),"None")</f>
        <v>None</v>
      </c>
      <c r="L144" t="str">
        <f ca="1">IFERROR(_xlfn.XLOOKUP(SalesData[[#This Row],[Customer_ID]],CustomerData[Customer_ID],CustomerData[Preferred_Item]),"None")</f>
        <v>None</v>
      </c>
    </row>
    <row r="145" spans="1:12" x14ac:dyDescent="0.25">
      <c r="A145" s="6" t="s">
        <v>150</v>
      </c>
      <c r="B145" s="2" t="s">
        <v>900</v>
      </c>
      <c r="C145" s="2" t="s">
        <v>681</v>
      </c>
      <c r="D145" s="2">
        <v>2</v>
      </c>
      <c r="E145" s="4">
        <v>5.24</v>
      </c>
      <c r="F145" s="2" t="s">
        <v>683</v>
      </c>
      <c r="G145" s="3">
        <v>45516</v>
      </c>
      <c r="H145" s="7">
        <v>10.48</v>
      </c>
      <c r="I145" s="37" t="str">
        <f ca="1">IFERROR(_xlfn.XLOOKUP(SalesData[[#This Row],[Customer_ID]],CustomerData[Customer_ID],CustomerData[Age]),"None")</f>
        <v>None</v>
      </c>
      <c r="J145" s="37" t="e" cm="1">
        <f t="array" aca="1" ref="J145" ca="1">_xlfn.IFS(SalesData[[#This Row],[Age]]&lt;=28,"18-28",I145&lt;=39,"29-39",I145&lt;=50,"40-50",I145&lt;=61,"51-61",I145&gt;=62,"62-Above")</f>
        <v>#NAME?</v>
      </c>
      <c r="K145" t="str">
        <f ca="1">IFERROR(_xlfn.XLOOKUP(SalesData[[#This Row],[Customer_ID]],CustomerData[Customer_ID],CustomerData[Gender]),"None")</f>
        <v>None</v>
      </c>
      <c r="L145" t="str">
        <f ca="1">IFERROR(_xlfn.XLOOKUP(SalesData[[#This Row],[Customer_ID]],CustomerData[Customer_ID],CustomerData[Preferred_Item]),"None")</f>
        <v>None</v>
      </c>
    </row>
    <row r="146" spans="1:12" x14ac:dyDescent="0.25">
      <c r="A146" s="6" t="s">
        <v>151</v>
      </c>
      <c r="B146" s="2" t="s">
        <v>1192</v>
      </c>
      <c r="C146" s="2" t="s">
        <v>678</v>
      </c>
      <c r="D146" s="2">
        <v>2</v>
      </c>
      <c r="E146" s="4">
        <v>4.1900000000000004</v>
      </c>
      <c r="F146" s="2" t="s">
        <v>682</v>
      </c>
      <c r="G146" s="3">
        <v>45517</v>
      </c>
      <c r="H146" s="7">
        <v>8.3800000000000008</v>
      </c>
      <c r="I146" s="37" t="str">
        <f ca="1">IFERROR(_xlfn.XLOOKUP(SalesData[[#This Row],[Customer_ID]],CustomerData[Customer_ID],CustomerData[Age]),"None")</f>
        <v>None</v>
      </c>
      <c r="J146" s="37" t="e" cm="1">
        <f t="array" aca="1" ref="J146" ca="1">_xlfn.IFS(SalesData[[#This Row],[Age]]&lt;=28,"18-28",I146&lt;=39,"29-39",I146&lt;=50,"40-50",I146&lt;=61,"51-61",I146&gt;=62,"62-Above")</f>
        <v>#NAME?</v>
      </c>
      <c r="K146" t="str">
        <f ca="1">IFERROR(_xlfn.XLOOKUP(SalesData[[#This Row],[Customer_ID]],CustomerData[Customer_ID],CustomerData[Gender]),"None")</f>
        <v>None</v>
      </c>
      <c r="L146" t="str">
        <f ca="1">IFERROR(_xlfn.XLOOKUP(SalesData[[#This Row],[Customer_ID]],CustomerData[Customer_ID],CustomerData[Preferred_Item]),"None")</f>
        <v>None</v>
      </c>
    </row>
    <row r="147" spans="1:12" x14ac:dyDescent="0.25">
      <c r="A147" s="6" t="s">
        <v>152</v>
      </c>
      <c r="B147" s="2" t="s">
        <v>1343</v>
      </c>
      <c r="C147" s="2" t="s">
        <v>681</v>
      </c>
      <c r="D147" s="2">
        <v>1</v>
      </c>
      <c r="E147" s="4">
        <v>3.8</v>
      </c>
      <c r="F147" s="2" t="s">
        <v>684</v>
      </c>
      <c r="G147" s="3">
        <v>45518</v>
      </c>
      <c r="H147" s="7">
        <v>3.8</v>
      </c>
      <c r="I147" s="37" t="str">
        <f ca="1">IFERROR(_xlfn.XLOOKUP(SalesData[[#This Row],[Customer_ID]],CustomerData[Customer_ID],CustomerData[Age]),"None")</f>
        <v>None</v>
      </c>
      <c r="J147" s="37" t="e" cm="1">
        <f t="array" aca="1" ref="J147" ca="1">_xlfn.IFS(SalesData[[#This Row],[Age]]&lt;=28,"18-28",I147&lt;=39,"29-39",I147&lt;=50,"40-50",I147&lt;=61,"51-61",I147&gt;=62,"62-Above")</f>
        <v>#NAME?</v>
      </c>
      <c r="K147" t="str">
        <f ca="1">IFERROR(_xlfn.XLOOKUP(SalesData[[#This Row],[Customer_ID]],CustomerData[Customer_ID],CustomerData[Gender]),"None")</f>
        <v>None</v>
      </c>
      <c r="L147" t="str">
        <f ca="1">IFERROR(_xlfn.XLOOKUP(SalesData[[#This Row],[Customer_ID]],CustomerData[Customer_ID],CustomerData[Preferred_Item]),"None")</f>
        <v>None</v>
      </c>
    </row>
    <row r="148" spans="1:12" x14ac:dyDescent="0.25">
      <c r="A148" s="6" t="s">
        <v>153</v>
      </c>
      <c r="B148" s="2" t="s">
        <v>883</v>
      </c>
      <c r="C148" s="2" t="s">
        <v>681</v>
      </c>
      <c r="D148" s="2">
        <v>1</v>
      </c>
      <c r="E148" s="4">
        <v>3.39</v>
      </c>
      <c r="F148" s="2" t="s">
        <v>682</v>
      </c>
      <c r="G148" s="3">
        <v>45520</v>
      </c>
      <c r="H148" s="7">
        <v>3.39</v>
      </c>
      <c r="I148" s="37" t="str">
        <f ca="1">IFERROR(_xlfn.XLOOKUP(SalesData[[#This Row],[Customer_ID]],CustomerData[Customer_ID],CustomerData[Age]),"None")</f>
        <v>None</v>
      </c>
      <c r="J148" s="37" t="e" cm="1">
        <f t="array" aca="1" ref="J148" ca="1">_xlfn.IFS(SalesData[[#This Row],[Age]]&lt;=28,"18-28",I148&lt;=39,"29-39",I148&lt;=50,"40-50",I148&lt;=61,"51-61",I148&gt;=62,"62-Above")</f>
        <v>#NAME?</v>
      </c>
      <c r="K148" t="str">
        <f ca="1">IFERROR(_xlfn.XLOOKUP(SalesData[[#This Row],[Customer_ID]],CustomerData[Customer_ID],CustomerData[Gender]),"None")</f>
        <v>None</v>
      </c>
      <c r="L148" t="str">
        <f ca="1">IFERROR(_xlfn.XLOOKUP(SalesData[[#This Row],[Customer_ID]],CustomerData[Customer_ID],CustomerData[Preferred_Item]),"None")</f>
        <v>None</v>
      </c>
    </row>
    <row r="149" spans="1:12" x14ac:dyDescent="0.25">
      <c r="A149" s="6" t="s">
        <v>154</v>
      </c>
      <c r="B149" s="2" t="s">
        <v>1231</v>
      </c>
      <c r="C149" s="2" t="s">
        <v>679</v>
      </c>
      <c r="D149" s="2">
        <v>4</v>
      </c>
      <c r="E149" s="4">
        <v>3.57</v>
      </c>
      <c r="F149" s="2" t="s">
        <v>683</v>
      </c>
      <c r="G149" s="3">
        <v>45521</v>
      </c>
      <c r="H149" s="7">
        <v>14.28</v>
      </c>
      <c r="I149" s="37" t="str">
        <f ca="1">IFERROR(_xlfn.XLOOKUP(SalesData[[#This Row],[Customer_ID]],CustomerData[Customer_ID],CustomerData[Age]),"None")</f>
        <v>None</v>
      </c>
      <c r="J149" s="37" t="e" cm="1">
        <f t="array" aca="1" ref="J149" ca="1">_xlfn.IFS(SalesData[[#This Row],[Age]]&lt;=28,"18-28",I149&lt;=39,"29-39",I149&lt;=50,"40-50",I149&lt;=61,"51-61",I149&gt;=62,"62-Above")</f>
        <v>#NAME?</v>
      </c>
      <c r="K149" t="str">
        <f ca="1">IFERROR(_xlfn.XLOOKUP(SalesData[[#This Row],[Customer_ID]],CustomerData[Customer_ID],CustomerData[Gender]),"None")</f>
        <v>None</v>
      </c>
      <c r="L149" t="str">
        <f ca="1">IFERROR(_xlfn.XLOOKUP(SalesData[[#This Row],[Customer_ID]],CustomerData[Customer_ID],CustomerData[Preferred_Item]),"None")</f>
        <v>None</v>
      </c>
    </row>
    <row r="150" spans="1:12" x14ac:dyDescent="0.25">
      <c r="A150" s="6" t="s">
        <v>155</v>
      </c>
      <c r="B150" s="2" t="s">
        <v>971</v>
      </c>
      <c r="C150" s="2" t="s">
        <v>677</v>
      </c>
      <c r="D150" s="2">
        <v>1</v>
      </c>
      <c r="E150" s="4">
        <v>3.71</v>
      </c>
      <c r="F150" s="2" t="s">
        <v>685</v>
      </c>
      <c r="G150" s="3">
        <v>45522</v>
      </c>
      <c r="H150" s="7">
        <v>3.71</v>
      </c>
      <c r="I150" s="37" t="str">
        <f ca="1">IFERROR(_xlfn.XLOOKUP(SalesData[[#This Row],[Customer_ID]],CustomerData[Customer_ID],CustomerData[Age]),"None")</f>
        <v>None</v>
      </c>
      <c r="J150" s="37" t="e" cm="1">
        <f t="array" aca="1" ref="J150" ca="1">_xlfn.IFS(SalesData[[#This Row],[Age]]&lt;=28,"18-28",I150&lt;=39,"29-39",I150&lt;=50,"40-50",I150&lt;=61,"51-61",I150&gt;=62,"62-Above")</f>
        <v>#NAME?</v>
      </c>
      <c r="K150" t="str">
        <f ca="1">IFERROR(_xlfn.XLOOKUP(SalesData[[#This Row],[Customer_ID]],CustomerData[Customer_ID],CustomerData[Gender]),"None")</f>
        <v>None</v>
      </c>
      <c r="L150" t="str">
        <f ca="1">IFERROR(_xlfn.XLOOKUP(SalesData[[#This Row],[Customer_ID]],CustomerData[Customer_ID],CustomerData[Preferred_Item]),"None")</f>
        <v>None</v>
      </c>
    </row>
    <row r="151" spans="1:12" x14ac:dyDescent="0.25">
      <c r="A151" s="6" t="s">
        <v>156</v>
      </c>
      <c r="B151" s="2" t="s">
        <v>745</v>
      </c>
      <c r="C151" s="2" t="s">
        <v>680</v>
      </c>
      <c r="D151" s="2">
        <v>3</v>
      </c>
      <c r="E151" s="4">
        <v>4.97</v>
      </c>
      <c r="F151" s="2" t="s">
        <v>684</v>
      </c>
      <c r="G151" s="3">
        <v>45523</v>
      </c>
      <c r="H151" s="7">
        <v>14.91</v>
      </c>
      <c r="I151" s="37" t="str">
        <f ca="1">IFERROR(_xlfn.XLOOKUP(SalesData[[#This Row],[Customer_ID]],CustomerData[Customer_ID],CustomerData[Age]),"None")</f>
        <v>None</v>
      </c>
      <c r="J151" s="37" t="e" cm="1">
        <f t="array" aca="1" ref="J151" ca="1">_xlfn.IFS(SalesData[[#This Row],[Age]]&lt;=28,"18-28",I151&lt;=39,"29-39",I151&lt;=50,"40-50",I151&lt;=61,"51-61",I151&gt;=62,"62-Above")</f>
        <v>#NAME?</v>
      </c>
      <c r="K151" t="str">
        <f ca="1">IFERROR(_xlfn.XLOOKUP(SalesData[[#This Row],[Customer_ID]],CustomerData[Customer_ID],CustomerData[Gender]),"None")</f>
        <v>None</v>
      </c>
      <c r="L151" t="str">
        <f ca="1">IFERROR(_xlfn.XLOOKUP(SalesData[[#This Row],[Customer_ID]],CustomerData[Customer_ID],CustomerData[Preferred_Item]),"None")</f>
        <v>None</v>
      </c>
    </row>
    <row r="152" spans="1:12" x14ac:dyDescent="0.25">
      <c r="A152" s="6" t="s">
        <v>157</v>
      </c>
      <c r="B152" s="2" t="s">
        <v>1147</v>
      </c>
      <c r="C152" s="2" t="s">
        <v>677</v>
      </c>
      <c r="D152" s="2">
        <v>2</v>
      </c>
      <c r="E152" s="4">
        <v>5.08</v>
      </c>
      <c r="F152" s="2" t="s">
        <v>685</v>
      </c>
      <c r="G152" s="3">
        <v>45524</v>
      </c>
      <c r="H152" s="7">
        <v>10.16</v>
      </c>
      <c r="I152" s="37" t="str">
        <f ca="1">IFERROR(_xlfn.XLOOKUP(SalesData[[#This Row],[Customer_ID]],CustomerData[Customer_ID],CustomerData[Age]),"None")</f>
        <v>None</v>
      </c>
      <c r="J152" s="37" t="e" cm="1">
        <f t="array" aca="1" ref="J152" ca="1">_xlfn.IFS(SalesData[[#This Row],[Age]]&lt;=28,"18-28",I152&lt;=39,"29-39",I152&lt;=50,"40-50",I152&lt;=61,"51-61",I152&gt;=62,"62-Above")</f>
        <v>#NAME?</v>
      </c>
      <c r="K152" t="str">
        <f ca="1">IFERROR(_xlfn.XLOOKUP(SalesData[[#This Row],[Customer_ID]],CustomerData[Customer_ID],CustomerData[Gender]),"None")</f>
        <v>None</v>
      </c>
      <c r="L152" t="str">
        <f ca="1">IFERROR(_xlfn.XLOOKUP(SalesData[[#This Row],[Customer_ID]],CustomerData[Customer_ID],CustomerData[Preferred_Item]),"None")</f>
        <v>None</v>
      </c>
    </row>
    <row r="153" spans="1:12" x14ac:dyDescent="0.25">
      <c r="A153" s="6" t="s">
        <v>158</v>
      </c>
      <c r="B153" s="2" t="s">
        <v>1260</v>
      </c>
      <c r="C153" s="2" t="s">
        <v>677</v>
      </c>
      <c r="D153" s="2">
        <v>3</v>
      </c>
      <c r="E153" s="4">
        <v>5.49</v>
      </c>
      <c r="F153" s="2" t="s">
        <v>684</v>
      </c>
      <c r="G153" s="3">
        <v>45525</v>
      </c>
      <c r="H153" s="7">
        <v>16.47</v>
      </c>
      <c r="I153" s="37" t="str">
        <f ca="1">IFERROR(_xlfn.XLOOKUP(SalesData[[#This Row],[Customer_ID]],CustomerData[Customer_ID],CustomerData[Age]),"None")</f>
        <v>None</v>
      </c>
      <c r="J153" s="37" t="e" cm="1">
        <f t="array" aca="1" ref="J153" ca="1">_xlfn.IFS(SalesData[[#This Row],[Age]]&lt;=28,"18-28",I153&lt;=39,"29-39",I153&lt;=50,"40-50",I153&lt;=61,"51-61",I153&gt;=62,"62-Above")</f>
        <v>#NAME?</v>
      </c>
      <c r="K153" t="str">
        <f ca="1">IFERROR(_xlfn.XLOOKUP(SalesData[[#This Row],[Customer_ID]],CustomerData[Customer_ID],CustomerData[Gender]),"None")</f>
        <v>None</v>
      </c>
      <c r="L153" t="str">
        <f ca="1">IFERROR(_xlfn.XLOOKUP(SalesData[[#This Row],[Customer_ID]],CustomerData[Customer_ID],CustomerData[Preferred_Item]),"None")</f>
        <v>None</v>
      </c>
    </row>
    <row r="154" spans="1:12" x14ac:dyDescent="0.25">
      <c r="A154" s="6" t="s">
        <v>159</v>
      </c>
      <c r="B154" s="2" t="s">
        <v>1338</v>
      </c>
      <c r="C154" s="2" t="s">
        <v>677</v>
      </c>
      <c r="D154" s="2">
        <v>3</v>
      </c>
      <c r="E154" s="4">
        <v>4.8099999999999996</v>
      </c>
      <c r="F154" s="2" t="s">
        <v>682</v>
      </c>
      <c r="G154" s="3">
        <v>45526</v>
      </c>
      <c r="H154" s="7">
        <v>14.43</v>
      </c>
      <c r="I154" s="37" t="str">
        <f ca="1">IFERROR(_xlfn.XLOOKUP(SalesData[[#This Row],[Customer_ID]],CustomerData[Customer_ID],CustomerData[Age]),"None")</f>
        <v>None</v>
      </c>
      <c r="J154" s="37" t="e" cm="1">
        <f t="array" aca="1" ref="J154" ca="1">_xlfn.IFS(SalesData[[#This Row],[Age]]&lt;=28,"18-28",I154&lt;=39,"29-39",I154&lt;=50,"40-50",I154&lt;=61,"51-61",I154&gt;=62,"62-Above")</f>
        <v>#NAME?</v>
      </c>
      <c r="K154" t="str">
        <f ca="1">IFERROR(_xlfn.XLOOKUP(SalesData[[#This Row],[Customer_ID]],CustomerData[Customer_ID],CustomerData[Gender]),"None")</f>
        <v>None</v>
      </c>
      <c r="L154" t="str">
        <f ca="1">IFERROR(_xlfn.XLOOKUP(SalesData[[#This Row],[Customer_ID]],CustomerData[Customer_ID],CustomerData[Preferred_Item]),"None")</f>
        <v>None</v>
      </c>
    </row>
    <row r="155" spans="1:12" x14ac:dyDescent="0.25">
      <c r="A155" s="6" t="s">
        <v>160</v>
      </c>
      <c r="B155" s="2" t="s">
        <v>1363</v>
      </c>
      <c r="C155" s="2" t="s">
        <v>676</v>
      </c>
      <c r="D155" s="2">
        <v>4</v>
      </c>
      <c r="E155" s="4">
        <v>5.12</v>
      </c>
      <c r="F155" s="2" t="s">
        <v>683</v>
      </c>
      <c r="G155" s="3">
        <v>45527</v>
      </c>
      <c r="H155" s="7">
        <v>20.48</v>
      </c>
      <c r="I155" s="37" t="str">
        <f ca="1">IFERROR(_xlfn.XLOOKUP(SalesData[[#This Row],[Customer_ID]],CustomerData[Customer_ID],CustomerData[Age]),"None")</f>
        <v>None</v>
      </c>
      <c r="J155" s="37" t="e" cm="1">
        <f t="array" aca="1" ref="J155" ca="1">_xlfn.IFS(SalesData[[#This Row],[Age]]&lt;=28,"18-28",I155&lt;=39,"29-39",I155&lt;=50,"40-50",I155&lt;=61,"51-61",I155&gt;=62,"62-Above")</f>
        <v>#NAME?</v>
      </c>
      <c r="K155" t="str">
        <f ca="1">IFERROR(_xlfn.XLOOKUP(SalesData[[#This Row],[Customer_ID]],CustomerData[Customer_ID],CustomerData[Gender]),"None")</f>
        <v>None</v>
      </c>
      <c r="L155" t="str">
        <f ca="1">IFERROR(_xlfn.XLOOKUP(SalesData[[#This Row],[Customer_ID]],CustomerData[Customer_ID],CustomerData[Preferred_Item]),"None")</f>
        <v>None</v>
      </c>
    </row>
    <row r="156" spans="1:12" x14ac:dyDescent="0.25">
      <c r="A156" s="6" t="s">
        <v>161</v>
      </c>
      <c r="B156" s="2" t="s">
        <v>737</v>
      </c>
      <c r="C156" s="2" t="s">
        <v>680</v>
      </c>
      <c r="D156" s="2">
        <v>5</v>
      </c>
      <c r="E156" s="4">
        <v>4.0599999999999996</v>
      </c>
      <c r="F156" s="2" t="s">
        <v>683</v>
      </c>
      <c r="G156" s="3">
        <v>45528</v>
      </c>
      <c r="H156" s="7">
        <v>20.3</v>
      </c>
      <c r="I156" s="37" t="str">
        <f ca="1">IFERROR(_xlfn.XLOOKUP(SalesData[[#This Row],[Customer_ID]],CustomerData[Customer_ID],CustomerData[Age]),"None")</f>
        <v>None</v>
      </c>
      <c r="J156" s="37" t="e" cm="1">
        <f t="array" aca="1" ref="J156" ca="1">_xlfn.IFS(SalesData[[#This Row],[Age]]&lt;=28,"18-28",I156&lt;=39,"29-39",I156&lt;=50,"40-50",I156&lt;=61,"51-61",I156&gt;=62,"62-Above")</f>
        <v>#NAME?</v>
      </c>
      <c r="K156" t="str">
        <f ca="1">IFERROR(_xlfn.XLOOKUP(SalesData[[#This Row],[Customer_ID]],CustomerData[Customer_ID],CustomerData[Gender]),"None")</f>
        <v>None</v>
      </c>
      <c r="L156" t="str">
        <f ca="1">IFERROR(_xlfn.XLOOKUP(SalesData[[#This Row],[Customer_ID]],CustomerData[Customer_ID],CustomerData[Preferred_Item]),"None")</f>
        <v>None</v>
      </c>
    </row>
    <row r="157" spans="1:12" x14ac:dyDescent="0.25">
      <c r="A157" s="6" t="s">
        <v>162</v>
      </c>
      <c r="B157" s="2" t="s">
        <v>1127</v>
      </c>
      <c r="C157" s="2" t="s">
        <v>678</v>
      </c>
      <c r="D157" s="2">
        <v>4</v>
      </c>
      <c r="E157" s="4">
        <v>4.95</v>
      </c>
      <c r="F157" s="2" t="s">
        <v>682</v>
      </c>
      <c r="G157" s="3">
        <v>45529</v>
      </c>
      <c r="H157" s="7">
        <v>19.8</v>
      </c>
      <c r="I157" s="37" t="str">
        <f ca="1">IFERROR(_xlfn.XLOOKUP(SalesData[[#This Row],[Customer_ID]],CustomerData[Customer_ID],CustomerData[Age]),"None")</f>
        <v>None</v>
      </c>
      <c r="J157" s="37" t="e" cm="1">
        <f t="array" aca="1" ref="J157" ca="1">_xlfn.IFS(SalesData[[#This Row],[Age]]&lt;=28,"18-28",I157&lt;=39,"29-39",I157&lt;=50,"40-50",I157&lt;=61,"51-61",I157&gt;=62,"62-Above")</f>
        <v>#NAME?</v>
      </c>
      <c r="K157" t="str">
        <f ca="1">IFERROR(_xlfn.XLOOKUP(SalesData[[#This Row],[Customer_ID]],CustomerData[Customer_ID],CustomerData[Gender]),"None")</f>
        <v>None</v>
      </c>
      <c r="L157" t="str">
        <f ca="1">IFERROR(_xlfn.XLOOKUP(SalesData[[#This Row],[Customer_ID]],CustomerData[Customer_ID],CustomerData[Preferred_Item]),"None")</f>
        <v>None</v>
      </c>
    </row>
    <row r="158" spans="1:12" x14ac:dyDescent="0.25">
      <c r="A158" s="6" t="s">
        <v>163</v>
      </c>
      <c r="B158" s="2" t="s">
        <v>1066</v>
      </c>
      <c r="C158" s="2" t="s">
        <v>680</v>
      </c>
      <c r="D158" s="2">
        <v>1</v>
      </c>
      <c r="E158" s="4">
        <v>3.07</v>
      </c>
      <c r="F158" s="2" t="s">
        <v>683</v>
      </c>
      <c r="G158" s="3">
        <v>45530</v>
      </c>
      <c r="H158" s="7">
        <v>3.07</v>
      </c>
      <c r="I158" s="37" t="str">
        <f ca="1">IFERROR(_xlfn.XLOOKUP(SalesData[[#This Row],[Customer_ID]],CustomerData[Customer_ID],CustomerData[Age]),"None")</f>
        <v>None</v>
      </c>
      <c r="J158" s="37" t="e" cm="1">
        <f t="array" aca="1" ref="J158" ca="1">_xlfn.IFS(SalesData[[#This Row],[Age]]&lt;=28,"18-28",I158&lt;=39,"29-39",I158&lt;=50,"40-50",I158&lt;=61,"51-61",I158&gt;=62,"62-Above")</f>
        <v>#NAME?</v>
      </c>
      <c r="K158" t="str">
        <f ca="1">IFERROR(_xlfn.XLOOKUP(SalesData[[#This Row],[Customer_ID]],CustomerData[Customer_ID],CustomerData[Gender]),"None")</f>
        <v>None</v>
      </c>
      <c r="L158" t="str">
        <f ca="1">IFERROR(_xlfn.XLOOKUP(SalesData[[#This Row],[Customer_ID]],CustomerData[Customer_ID],CustomerData[Preferred_Item]),"None")</f>
        <v>None</v>
      </c>
    </row>
    <row r="159" spans="1:12" x14ac:dyDescent="0.25">
      <c r="A159" s="6" t="s">
        <v>164</v>
      </c>
      <c r="B159" s="2" t="s">
        <v>761</v>
      </c>
      <c r="C159" s="2" t="s">
        <v>680</v>
      </c>
      <c r="D159" s="2">
        <v>3</v>
      </c>
      <c r="E159" s="4">
        <v>3.68</v>
      </c>
      <c r="F159" s="2" t="s">
        <v>685</v>
      </c>
      <c r="G159" s="3">
        <v>45533</v>
      </c>
      <c r="H159" s="7">
        <v>11.04</v>
      </c>
      <c r="I159" s="37" t="str">
        <f ca="1">IFERROR(_xlfn.XLOOKUP(SalesData[[#This Row],[Customer_ID]],CustomerData[Customer_ID],CustomerData[Age]),"None")</f>
        <v>None</v>
      </c>
      <c r="J159" s="37" t="e" cm="1">
        <f t="array" aca="1" ref="J159" ca="1">_xlfn.IFS(SalesData[[#This Row],[Age]]&lt;=28,"18-28",I159&lt;=39,"29-39",I159&lt;=50,"40-50",I159&lt;=61,"51-61",I159&gt;=62,"62-Above")</f>
        <v>#NAME?</v>
      </c>
      <c r="K159" t="str">
        <f ca="1">IFERROR(_xlfn.XLOOKUP(SalesData[[#This Row],[Customer_ID]],CustomerData[Customer_ID],CustomerData[Gender]),"None")</f>
        <v>None</v>
      </c>
      <c r="L159" t="str">
        <f ca="1">IFERROR(_xlfn.XLOOKUP(SalesData[[#This Row],[Customer_ID]],CustomerData[Customer_ID],CustomerData[Preferred_Item]),"None")</f>
        <v>None</v>
      </c>
    </row>
    <row r="160" spans="1:12" x14ac:dyDescent="0.25">
      <c r="A160" s="6" t="s">
        <v>165</v>
      </c>
      <c r="B160" s="2" t="s">
        <v>961</v>
      </c>
      <c r="C160" s="2" t="s">
        <v>678</v>
      </c>
      <c r="D160" s="2">
        <v>5</v>
      </c>
      <c r="E160" s="4">
        <v>4.9400000000000004</v>
      </c>
      <c r="F160" s="2" t="s">
        <v>683</v>
      </c>
      <c r="G160" s="3">
        <v>45535</v>
      </c>
      <c r="H160" s="7">
        <v>24.7</v>
      </c>
      <c r="I160" s="37" t="str">
        <f ca="1">IFERROR(_xlfn.XLOOKUP(SalesData[[#This Row],[Customer_ID]],CustomerData[Customer_ID],CustomerData[Age]),"None")</f>
        <v>None</v>
      </c>
      <c r="J160" s="37" t="e" cm="1">
        <f t="array" aca="1" ref="J160" ca="1">_xlfn.IFS(SalesData[[#This Row],[Age]]&lt;=28,"18-28",I160&lt;=39,"29-39",I160&lt;=50,"40-50",I160&lt;=61,"51-61",I160&gt;=62,"62-Above")</f>
        <v>#NAME?</v>
      </c>
      <c r="K160" t="str">
        <f ca="1">IFERROR(_xlfn.XLOOKUP(SalesData[[#This Row],[Customer_ID]],CustomerData[Customer_ID],CustomerData[Gender]),"None")</f>
        <v>None</v>
      </c>
      <c r="L160" t="str">
        <f ca="1">IFERROR(_xlfn.XLOOKUP(SalesData[[#This Row],[Customer_ID]],CustomerData[Customer_ID],CustomerData[Preferred_Item]),"None")</f>
        <v>None</v>
      </c>
    </row>
    <row r="161" spans="1:12" x14ac:dyDescent="0.25">
      <c r="A161" s="6" t="s">
        <v>166</v>
      </c>
      <c r="B161" s="2" t="s">
        <v>947</v>
      </c>
      <c r="C161" s="2" t="s">
        <v>678</v>
      </c>
      <c r="D161" s="2">
        <v>2</v>
      </c>
      <c r="E161" s="4">
        <v>3.06</v>
      </c>
      <c r="F161" s="2" t="s">
        <v>683</v>
      </c>
      <c r="G161" s="3">
        <v>45537</v>
      </c>
      <c r="H161" s="7">
        <v>6.12</v>
      </c>
      <c r="I161" s="37" t="str">
        <f ca="1">IFERROR(_xlfn.XLOOKUP(SalesData[[#This Row],[Customer_ID]],CustomerData[Customer_ID],CustomerData[Age]),"None")</f>
        <v>None</v>
      </c>
      <c r="J161" s="37" t="e" cm="1">
        <f t="array" aca="1" ref="J161" ca="1">_xlfn.IFS(SalesData[[#This Row],[Age]]&lt;=28,"18-28",I161&lt;=39,"29-39",I161&lt;=50,"40-50",I161&lt;=61,"51-61",I161&gt;=62,"62-Above")</f>
        <v>#NAME?</v>
      </c>
      <c r="K161" t="str">
        <f ca="1">IFERROR(_xlfn.XLOOKUP(SalesData[[#This Row],[Customer_ID]],CustomerData[Customer_ID],CustomerData[Gender]),"None")</f>
        <v>None</v>
      </c>
      <c r="L161" t="str">
        <f ca="1">IFERROR(_xlfn.XLOOKUP(SalesData[[#This Row],[Customer_ID]],CustomerData[Customer_ID],CustomerData[Preferred_Item]),"None")</f>
        <v>None</v>
      </c>
    </row>
    <row r="162" spans="1:12" x14ac:dyDescent="0.25">
      <c r="A162" s="6" t="s">
        <v>167</v>
      </c>
      <c r="B162" s="2" t="s">
        <v>837</v>
      </c>
      <c r="C162" s="2" t="s">
        <v>678</v>
      </c>
      <c r="D162" s="2">
        <v>4</v>
      </c>
      <c r="E162" s="4">
        <v>5.88</v>
      </c>
      <c r="F162" s="2" t="s">
        <v>684</v>
      </c>
      <c r="G162" s="3">
        <v>45538</v>
      </c>
      <c r="H162" s="7">
        <v>23.52</v>
      </c>
      <c r="I162" s="37" t="str">
        <f ca="1">IFERROR(_xlfn.XLOOKUP(SalesData[[#This Row],[Customer_ID]],CustomerData[Customer_ID],CustomerData[Age]),"None")</f>
        <v>None</v>
      </c>
      <c r="J162" s="37" t="e" cm="1">
        <f t="array" aca="1" ref="J162" ca="1">_xlfn.IFS(SalesData[[#This Row],[Age]]&lt;=28,"18-28",I162&lt;=39,"29-39",I162&lt;=50,"40-50",I162&lt;=61,"51-61",I162&gt;=62,"62-Above")</f>
        <v>#NAME?</v>
      </c>
      <c r="K162" t="str">
        <f ca="1">IFERROR(_xlfn.XLOOKUP(SalesData[[#This Row],[Customer_ID]],CustomerData[Customer_ID],CustomerData[Gender]),"None")</f>
        <v>None</v>
      </c>
      <c r="L162" t="str">
        <f ca="1">IFERROR(_xlfn.XLOOKUP(SalesData[[#This Row],[Customer_ID]],CustomerData[Customer_ID],CustomerData[Preferred_Item]),"None")</f>
        <v>None</v>
      </c>
    </row>
    <row r="163" spans="1:12" x14ac:dyDescent="0.25">
      <c r="A163" s="6" t="s">
        <v>168</v>
      </c>
      <c r="B163" s="2" t="s">
        <v>923</v>
      </c>
      <c r="C163" s="2" t="s">
        <v>678</v>
      </c>
      <c r="D163" s="2">
        <v>5</v>
      </c>
      <c r="E163" s="4">
        <v>2.82</v>
      </c>
      <c r="F163" s="2" t="s">
        <v>684</v>
      </c>
      <c r="G163" s="3">
        <v>45540</v>
      </c>
      <c r="H163" s="7">
        <v>14.1</v>
      </c>
      <c r="I163" s="37" t="str">
        <f ca="1">IFERROR(_xlfn.XLOOKUP(SalesData[[#This Row],[Customer_ID]],CustomerData[Customer_ID],CustomerData[Age]),"None")</f>
        <v>None</v>
      </c>
      <c r="J163" s="37" t="e" cm="1">
        <f t="array" aca="1" ref="J163" ca="1">_xlfn.IFS(SalesData[[#This Row],[Age]]&lt;=28,"18-28",I163&lt;=39,"29-39",I163&lt;=50,"40-50",I163&lt;=61,"51-61",I163&gt;=62,"62-Above")</f>
        <v>#NAME?</v>
      </c>
      <c r="K163" t="str">
        <f ca="1">IFERROR(_xlfn.XLOOKUP(SalesData[[#This Row],[Customer_ID]],CustomerData[Customer_ID],CustomerData[Gender]),"None")</f>
        <v>None</v>
      </c>
      <c r="L163" t="str">
        <f ca="1">IFERROR(_xlfn.XLOOKUP(SalesData[[#This Row],[Customer_ID]],CustomerData[Customer_ID],CustomerData[Preferred_Item]),"None")</f>
        <v>None</v>
      </c>
    </row>
    <row r="164" spans="1:12" x14ac:dyDescent="0.25">
      <c r="A164" s="6" t="s">
        <v>169</v>
      </c>
      <c r="B164" s="2" t="s">
        <v>1140</v>
      </c>
      <c r="C164" s="2" t="s">
        <v>681</v>
      </c>
      <c r="D164" s="2">
        <v>3</v>
      </c>
      <c r="E164" s="4">
        <v>5.74</v>
      </c>
      <c r="F164" s="2" t="s">
        <v>683</v>
      </c>
      <c r="G164" s="3">
        <v>45542</v>
      </c>
      <c r="H164" s="7">
        <v>17.22</v>
      </c>
      <c r="I164" s="37" t="str">
        <f ca="1">IFERROR(_xlfn.XLOOKUP(SalesData[[#This Row],[Customer_ID]],CustomerData[Customer_ID],CustomerData[Age]),"None")</f>
        <v>None</v>
      </c>
      <c r="J164" s="37" t="e" cm="1">
        <f t="array" aca="1" ref="J164" ca="1">_xlfn.IFS(SalesData[[#This Row],[Age]]&lt;=28,"18-28",I164&lt;=39,"29-39",I164&lt;=50,"40-50",I164&lt;=61,"51-61",I164&gt;=62,"62-Above")</f>
        <v>#NAME?</v>
      </c>
      <c r="K164" t="str">
        <f ca="1">IFERROR(_xlfn.XLOOKUP(SalesData[[#This Row],[Customer_ID]],CustomerData[Customer_ID],CustomerData[Gender]),"None")</f>
        <v>None</v>
      </c>
      <c r="L164" t="str">
        <f ca="1">IFERROR(_xlfn.XLOOKUP(SalesData[[#This Row],[Customer_ID]],CustomerData[Customer_ID],CustomerData[Preferred_Item]),"None")</f>
        <v>None</v>
      </c>
    </row>
    <row r="165" spans="1:12" x14ac:dyDescent="0.25">
      <c r="A165" s="6" t="s">
        <v>170</v>
      </c>
      <c r="B165" s="2" t="s">
        <v>1270</v>
      </c>
      <c r="C165" s="2" t="s">
        <v>676</v>
      </c>
      <c r="D165" s="2">
        <v>2</v>
      </c>
      <c r="E165" s="4">
        <v>4.0199999999999996</v>
      </c>
      <c r="F165" s="2" t="s">
        <v>682</v>
      </c>
      <c r="G165" s="3">
        <v>45543</v>
      </c>
      <c r="H165" s="7">
        <v>8.0399999999999991</v>
      </c>
      <c r="I165" s="37" t="str">
        <f ca="1">IFERROR(_xlfn.XLOOKUP(SalesData[[#This Row],[Customer_ID]],CustomerData[Customer_ID],CustomerData[Age]),"None")</f>
        <v>None</v>
      </c>
      <c r="J165" s="37" t="e" cm="1">
        <f t="array" aca="1" ref="J165" ca="1">_xlfn.IFS(SalesData[[#This Row],[Age]]&lt;=28,"18-28",I165&lt;=39,"29-39",I165&lt;=50,"40-50",I165&lt;=61,"51-61",I165&gt;=62,"62-Above")</f>
        <v>#NAME?</v>
      </c>
      <c r="K165" t="str">
        <f ca="1">IFERROR(_xlfn.XLOOKUP(SalesData[[#This Row],[Customer_ID]],CustomerData[Customer_ID],CustomerData[Gender]),"None")</f>
        <v>None</v>
      </c>
      <c r="L165" t="str">
        <f ca="1">IFERROR(_xlfn.XLOOKUP(SalesData[[#This Row],[Customer_ID]],CustomerData[Customer_ID],CustomerData[Preferred_Item]),"None")</f>
        <v>None</v>
      </c>
    </row>
    <row r="166" spans="1:12" x14ac:dyDescent="0.25">
      <c r="A166" s="6" t="s">
        <v>171</v>
      </c>
      <c r="B166" s="2" t="s">
        <v>1180</v>
      </c>
      <c r="C166" s="2" t="s">
        <v>677</v>
      </c>
      <c r="D166" s="2">
        <v>3</v>
      </c>
      <c r="E166" s="4">
        <v>2.72</v>
      </c>
      <c r="F166" s="2" t="s">
        <v>684</v>
      </c>
      <c r="G166" s="3">
        <v>45544</v>
      </c>
      <c r="H166" s="7">
        <v>8.16</v>
      </c>
      <c r="I166" s="37" t="str">
        <f ca="1">IFERROR(_xlfn.XLOOKUP(SalesData[[#This Row],[Customer_ID]],CustomerData[Customer_ID],CustomerData[Age]),"None")</f>
        <v>None</v>
      </c>
      <c r="J166" s="37" t="e" cm="1">
        <f t="array" aca="1" ref="J166" ca="1">_xlfn.IFS(SalesData[[#This Row],[Age]]&lt;=28,"18-28",I166&lt;=39,"29-39",I166&lt;=50,"40-50",I166&lt;=61,"51-61",I166&gt;=62,"62-Above")</f>
        <v>#NAME?</v>
      </c>
      <c r="K166" t="str">
        <f ca="1">IFERROR(_xlfn.XLOOKUP(SalesData[[#This Row],[Customer_ID]],CustomerData[Customer_ID],CustomerData[Gender]),"None")</f>
        <v>None</v>
      </c>
      <c r="L166" t="str">
        <f ca="1">IFERROR(_xlfn.XLOOKUP(SalesData[[#This Row],[Customer_ID]],CustomerData[Customer_ID],CustomerData[Preferred_Item]),"None")</f>
        <v>None</v>
      </c>
    </row>
    <row r="167" spans="1:12" x14ac:dyDescent="0.25">
      <c r="A167" s="6" t="s">
        <v>172</v>
      </c>
      <c r="B167" s="2" t="s">
        <v>1115</v>
      </c>
      <c r="C167" s="2" t="s">
        <v>679</v>
      </c>
      <c r="D167" s="2">
        <v>1</v>
      </c>
      <c r="E167" s="4">
        <v>3.28</v>
      </c>
      <c r="F167" s="2" t="s">
        <v>682</v>
      </c>
      <c r="G167" s="3">
        <v>45545</v>
      </c>
      <c r="H167" s="7">
        <v>3.28</v>
      </c>
      <c r="I167" s="37" t="str">
        <f ca="1">IFERROR(_xlfn.XLOOKUP(SalesData[[#This Row],[Customer_ID]],CustomerData[Customer_ID],CustomerData[Age]),"None")</f>
        <v>None</v>
      </c>
      <c r="J167" s="37" t="e" cm="1">
        <f t="array" aca="1" ref="J167" ca="1">_xlfn.IFS(SalesData[[#This Row],[Age]]&lt;=28,"18-28",I167&lt;=39,"29-39",I167&lt;=50,"40-50",I167&lt;=61,"51-61",I167&gt;=62,"62-Above")</f>
        <v>#NAME?</v>
      </c>
      <c r="K167" t="str">
        <f ca="1">IFERROR(_xlfn.XLOOKUP(SalesData[[#This Row],[Customer_ID]],CustomerData[Customer_ID],CustomerData[Gender]),"None")</f>
        <v>None</v>
      </c>
      <c r="L167" t="str">
        <f ca="1">IFERROR(_xlfn.XLOOKUP(SalesData[[#This Row],[Customer_ID]],CustomerData[Customer_ID],CustomerData[Preferred_Item]),"None")</f>
        <v>None</v>
      </c>
    </row>
    <row r="168" spans="1:12" x14ac:dyDescent="0.25">
      <c r="A168" s="6" t="s">
        <v>173</v>
      </c>
      <c r="B168" s="2" t="s">
        <v>837</v>
      </c>
      <c r="C168" s="2" t="s">
        <v>678</v>
      </c>
      <c r="D168" s="2">
        <v>1</v>
      </c>
      <c r="E168" s="4">
        <v>2.63</v>
      </c>
      <c r="F168" s="2" t="s">
        <v>682</v>
      </c>
      <c r="G168" s="3">
        <v>45547</v>
      </c>
      <c r="H168" s="7">
        <v>2.63</v>
      </c>
      <c r="I168" s="37" t="str">
        <f ca="1">IFERROR(_xlfn.XLOOKUP(SalesData[[#This Row],[Customer_ID]],CustomerData[Customer_ID],CustomerData[Age]),"None")</f>
        <v>None</v>
      </c>
      <c r="J168" s="37" t="e" cm="1">
        <f t="array" aca="1" ref="J168" ca="1">_xlfn.IFS(SalesData[[#This Row],[Age]]&lt;=28,"18-28",I168&lt;=39,"29-39",I168&lt;=50,"40-50",I168&lt;=61,"51-61",I168&gt;=62,"62-Above")</f>
        <v>#NAME?</v>
      </c>
      <c r="K168" t="str">
        <f ca="1">IFERROR(_xlfn.XLOOKUP(SalesData[[#This Row],[Customer_ID]],CustomerData[Customer_ID],CustomerData[Gender]),"None")</f>
        <v>None</v>
      </c>
      <c r="L168" t="str">
        <f ca="1">IFERROR(_xlfn.XLOOKUP(SalesData[[#This Row],[Customer_ID]],CustomerData[Customer_ID],CustomerData[Preferred_Item]),"None")</f>
        <v>None</v>
      </c>
    </row>
    <row r="169" spans="1:12" x14ac:dyDescent="0.25">
      <c r="A169" s="6" t="s">
        <v>174</v>
      </c>
      <c r="B169" s="2" t="s">
        <v>1189</v>
      </c>
      <c r="C169" s="2" t="s">
        <v>681</v>
      </c>
      <c r="D169" s="2">
        <v>2</v>
      </c>
      <c r="E169" s="4">
        <v>4.6500000000000004</v>
      </c>
      <c r="F169" s="2" t="s">
        <v>684</v>
      </c>
      <c r="G169" s="3">
        <v>45550</v>
      </c>
      <c r="H169" s="7">
        <v>9.3000000000000007</v>
      </c>
      <c r="I169" s="37" t="str">
        <f ca="1">IFERROR(_xlfn.XLOOKUP(SalesData[[#This Row],[Customer_ID]],CustomerData[Customer_ID],CustomerData[Age]),"None")</f>
        <v>None</v>
      </c>
      <c r="J169" s="37" t="e" cm="1">
        <f t="array" aca="1" ref="J169" ca="1">_xlfn.IFS(SalesData[[#This Row],[Age]]&lt;=28,"18-28",I169&lt;=39,"29-39",I169&lt;=50,"40-50",I169&lt;=61,"51-61",I169&gt;=62,"62-Above")</f>
        <v>#NAME?</v>
      </c>
      <c r="K169" t="str">
        <f ca="1">IFERROR(_xlfn.XLOOKUP(SalesData[[#This Row],[Customer_ID]],CustomerData[Customer_ID],CustomerData[Gender]),"None")</f>
        <v>None</v>
      </c>
      <c r="L169" t="str">
        <f ca="1">IFERROR(_xlfn.XLOOKUP(SalesData[[#This Row],[Customer_ID]],CustomerData[Customer_ID],CustomerData[Preferred_Item]),"None")</f>
        <v>None</v>
      </c>
    </row>
    <row r="170" spans="1:12" x14ac:dyDescent="0.25">
      <c r="A170" s="6" t="s">
        <v>175</v>
      </c>
      <c r="B170" s="2" t="s">
        <v>938</v>
      </c>
      <c r="C170" s="2" t="s">
        <v>677</v>
      </c>
      <c r="D170" s="2">
        <v>5</v>
      </c>
      <c r="E170" s="4">
        <v>4.32</v>
      </c>
      <c r="F170" s="2" t="s">
        <v>683</v>
      </c>
      <c r="G170" s="3">
        <v>45551</v>
      </c>
      <c r="H170" s="7">
        <v>21.6</v>
      </c>
      <c r="I170" s="37" t="str">
        <f ca="1">IFERROR(_xlfn.XLOOKUP(SalesData[[#This Row],[Customer_ID]],CustomerData[Customer_ID],CustomerData[Age]),"None")</f>
        <v>None</v>
      </c>
      <c r="J170" s="37" t="e" cm="1">
        <f t="array" aca="1" ref="J170" ca="1">_xlfn.IFS(SalesData[[#This Row],[Age]]&lt;=28,"18-28",I170&lt;=39,"29-39",I170&lt;=50,"40-50",I170&lt;=61,"51-61",I170&gt;=62,"62-Above")</f>
        <v>#NAME?</v>
      </c>
      <c r="K170" t="str">
        <f ca="1">IFERROR(_xlfn.XLOOKUP(SalesData[[#This Row],[Customer_ID]],CustomerData[Customer_ID],CustomerData[Gender]),"None")</f>
        <v>None</v>
      </c>
      <c r="L170" t="str">
        <f ca="1">IFERROR(_xlfn.XLOOKUP(SalesData[[#This Row],[Customer_ID]],CustomerData[Customer_ID],CustomerData[Preferred_Item]),"None")</f>
        <v>None</v>
      </c>
    </row>
    <row r="171" spans="1:12" x14ac:dyDescent="0.25">
      <c r="A171" s="6" t="s">
        <v>176</v>
      </c>
      <c r="B171" s="2" t="s">
        <v>732</v>
      </c>
      <c r="C171" s="2" t="s">
        <v>677</v>
      </c>
      <c r="D171" s="2">
        <v>2</v>
      </c>
      <c r="E171" s="4">
        <v>4.99</v>
      </c>
      <c r="F171" s="2" t="s">
        <v>685</v>
      </c>
      <c r="G171" s="3">
        <v>45552</v>
      </c>
      <c r="H171" s="7">
        <v>9.98</v>
      </c>
      <c r="I171" s="37" t="str">
        <f ca="1">IFERROR(_xlfn.XLOOKUP(SalesData[[#This Row],[Customer_ID]],CustomerData[Customer_ID],CustomerData[Age]),"None")</f>
        <v>None</v>
      </c>
      <c r="J171" s="37" t="e" cm="1">
        <f t="array" aca="1" ref="J171" ca="1">_xlfn.IFS(SalesData[[#This Row],[Age]]&lt;=28,"18-28",I171&lt;=39,"29-39",I171&lt;=50,"40-50",I171&lt;=61,"51-61",I171&gt;=62,"62-Above")</f>
        <v>#NAME?</v>
      </c>
      <c r="K171" t="str">
        <f ca="1">IFERROR(_xlfn.XLOOKUP(SalesData[[#This Row],[Customer_ID]],CustomerData[Customer_ID],CustomerData[Gender]),"None")</f>
        <v>None</v>
      </c>
      <c r="L171" t="str">
        <f ca="1">IFERROR(_xlfn.XLOOKUP(SalesData[[#This Row],[Customer_ID]],CustomerData[Customer_ID],CustomerData[Preferred_Item]),"None")</f>
        <v>None</v>
      </c>
    </row>
    <row r="172" spans="1:12" x14ac:dyDescent="0.25">
      <c r="A172" s="6" t="s">
        <v>177</v>
      </c>
      <c r="B172" s="2" t="s">
        <v>936</v>
      </c>
      <c r="C172" s="2" t="s">
        <v>677</v>
      </c>
      <c r="D172" s="2">
        <v>2</v>
      </c>
      <c r="E172" s="4">
        <v>4.59</v>
      </c>
      <c r="F172" s="2" t="s">
        <v>683</v>
      </c>
      <c r="G172" s="3">
        <v>45553</v>
      </c>
      <c r="H172" s="7">
        <v>9.18</v>
      </c>
      <c r="I172" s="37" t="str">
        <f ca="1">IFERROR(_xlfn.XLOOKUP(SalesData[[#This Row],[Customer_ID]],CustomerData[Customer_ID],CustomerData[Age]),"None")</f>
        <v>None</v>
      </c>
      <c r="J172" s="37" t="e" cm="1">
        <f t="array" aca="1" ref="J172" ca="1">_xlfn.IFS(SalesData[[#This Row],[Age]]&lt;=28,"18-28",I172&lt;=39,"29-39",I172&lt;=50,"40-50",I172&lt;=61,"51-61",I172&gt;=62,"62-Above")</f>
        <v>#NAME?</v>
      </c>
      <c r="K172" t="str">
        <f ca="1">IFERROR(_xlfn.XLOOKUP(SalesData[[#This Row],[Customer_ID]],CustomerData[Customer_ID],CustomerData[Gender]),"None")</f>
        <v>None</v>
      </c>
      <c r="L172" t="str">
        <f ca="1">IFERROR(_xlfn.XLOOKUP(SalesData[[#This Row],[Customer_ID]],CustomerData[Customer_ID],CustomerData[Preferred_Item]),"None")</f>
        <v>None</v>
      </c>
    </row>
    <row r="173" spans="1:12" x14ac:dyDescent="0.25">
      <c r="A173" s="6" t="s">
        <v>178</v>
      </c>
      <c r="B173" s="2" t="s">
        <v>1108</v>
      </c>
      <c r="C173" s="2" t="s">
        <v>678</v>
      </c>
      <c r="D173" s="2">
        <v>2</v>
      </c>
      <c r="E173" s="4">
        <v>5.37</v>
      </c>
      <c r="F173" s="2" t="s">
        <v>684</v>
      </c>
      <c r="G173" s="3">
        <v>45555</v>
      </c>
      <c r="H173" s="7">
        <v>10.74</v>
      </c>
      <c r="I173" s="37" t="str">
        <f ca="1">IFERROR(_xlfn.XLOOKUP(SalesData[[#This Row],[Customer_ID]],CustomerData[Customer_ID],CustomerData[Age]),"None")</f>
        <v>None</v>
      </c>
      <c r="J173" s="37" t="e" cm="1">
        <f t="array" aca="1" ref="J173" ca="1">_xlfn.IFS(SalesData[[#This Row],[Age]]&lt;=28,"18-28",I173&lt;=39,"29-39",I173&lt;=50,"40-50",I173&lt;=61,"51-61",I173&gt;=62,"62-Above")</f>
        <v>#NAME?</v>
      </c>
      <c r="K173" t="str">
        <f ca="1">IFERROR(_xlfn.XLOOKUP(SalesData[[#This Row],[Customer_ID]],CustomerData[Customer_ID],CustomerData[Gender]),"None")</f>
        <v>None</v>
      </c>
      <c r="L173" t="str">
        <f ca="1">IFERROR(_xlfn.XLOOKUP(SalesData[[#This Row],[Customer_ID]],CustomerData[Customer_ID],CustomerData[Preferred_Item]),"None")</f>
        <v>None</v>
      </c>
    </row>
    <row r="174" spans="1:12" x14ac:dyDescent="0.25">
      <c r="A174" s="6" t="s">
        <v>179</v>
      </c>
      <c r="B174" s="2" t="s">
        <v>1271</v>
      </c>
      <c r="C174" s="2" t="s">
        <v>677</v>
      </c>
      <c r="D174" s="2">
        <v>3</v>
      </c>
      <c r="E174" s="4">
        <v>4.74</v>
      </c>
      <c r="F174" s="2" t="s">
        <v>682</v>
      </c>
      <c r="G174" s="3">
        <v>45556</v>
      </c>
      <c r="H174" s="7">
        <v>14.22</v>
      </c>
      <c r="I174" s="37" t="str">
        <f ca="1">IFERROR(_xlfn.XLOOKUP(SalesData[[#This Row],[Customer_ID]],CustomerData[Customer_ID],CustomerData[Age]),"None")</f>
        <v>None</v>
      </c>
      <c r="J174" s="37" t="e" cm="1">
        <f t="array" aca="1" ref="J174" ca="1">_xlfn.IFS(SalesData[[#This Row],[Age]]&lt;=28,"18-28",I174&lt;=39,"29-39",I174&lt;=50,"40-50",I174&lt;=61,"51-61",I174&gt;=62,"62-Above")</f>
        <v>#NAME?</v>
      </c>
      <c r="K174" t="str">
        <f ca="1">IFERROR(_xlfn.XLOOKUP(SalesData[[#This Row],[Customer_ID]],CustomerData[Customer_ID],CustomerData[Gender]),"None")</f>
        <v>None</v>
      </c>
      <c r="L174" t="str">
        <f ca="1">IFERROR(_xlfn.XLOOKUP(SalesData[[#This Row],[Customer_ID]],CustomerData[Customer_ID],CustomerData[Preferred_Item]),"None")</f>
        <v>None</v>
      </c>
    </row>
    <row r="175" spans="1:12" x14ac:dyDescent="0.25">
      <c r="A175" s="6" t="s">
        <v>180</v>
      </c>
      <c r="B175" s="2" t="s">
        <v>1305</v>
      </c>
      <c r="C175" s="2" t="s">
        <v>679</v>
      </c>
      <c r="D175" s="2">
        <v>5</v>
      </c>
      <c r="E175" s="4">
        <v>3.21</v>
      </c>
      <c r="F175" s="2" t="s">
        <v>684</v>
      </c>
      <c r="G175" s="3">
        <v>45558</v>
      </c>
      <c r="H175" s="7">
        <v>16.05</v>
      </c>
      <c r="I175" s="37" t="str">
        <f ca="1">IFERROR(_xlfn.XLOOKUP(SalesData[[#This Row],[Customer_ID]],CustomerData[Customer_ID],CustomerData[Age]),"None")</f>
        <v>None</v>
      </c>
      <c r="J175" s="37" t="e" cm="1">
        <f t="array" aca="1" ref="J175" ca="1">_xlfn.IFS(SalesData[[#This Row],[Age]]&lt;=28,"18-28",I175&lt;=39,"29-39",I175&lt;=50,"40-50",I175&lt;=61,"51-61",I175&gt;=62,"62-Above")</f>
        <v>#NAME?</v>
      </c>
      <c r="K175" t="str">
        <f ca="1">IFERROR(_xlfn.XLOOKUP(SalesData[[#This Row],[Customer_ID]],CustomerData[Customer_ID],CustomerData[Gender]),"None")</f>
        <v>None</v>
      </c>
      <c r="L175" t="str">
        <f ca="1">IFERROR(_xlfn.XLOOKUP(SalesData[[#This Row],[Customer_ID]],CustomerData[Customer_ID],CustomerData[Preferred_Item]),"None")</f>
        <v>None</v>
      </c>
    </row>
    <row r="176" spans="1:12" x14ac:dyDescent="0.25">
      <c r="A176" s="6" t="s">
        <v>181</v>
      </c>
      <c r="B176" s="2" t="s">
        <v>1218</v>
      </c>
      <c r="C176" s="2" t="s">
        <v>679</v>
      </c>
      <c r="D176" s="2">
        <v>1</v>
      </c>
      <c r="E176" s="4">
        <v>4.8</v>
      </c>
      <c r="F176" s="2" t="s">
        <v>682</v>
      </c>
      <c r="G176" s="3">
        <v>45559</v>
      </c>
      <c r="H176" s="7">
        <v>4.8</v>
      </c>
      <c r="I176" s="37" t="str">
        <f ca="1">IFERROR(_xlfn.XLOOKUP(SalesData[[#This Row],[Customer_ID]],CustomerData[Customer_ID],CustomerData[Age]),"None")</f>
        <v>None</v>
      </c>
      <c r="J176" s="37" t="e" cm="1">
        <f t="array" aca="1" ref="J176" ca="1">_xlfn.IFS(SalesData[[#This Row],[Age]]&lt;=28,"18-28",I176&lt;=39,"29-39",I176&lt;=50,"40-50",I176&lt;=61,"51-61",I176&gt;=62,"62-Above")</f>
        <v>#NAME?</v>
      </c>
      <c r="K176" t="str">
        <f ca="1">IFERROR(_xlfn.XLOOKUP(SalesData[[#This Row],[Customer_ID]],CustomerData[Customer_ID],CustomerData[Gender]),"None")</f>
        <v>None</v>
      </c>
      <c r="L176" t="str">
        <f ca="1">IFERROR(_xlfn.XLOOKUP(SalesData[[#This Row],[Customer_ID]],CustomerData[Customer_ID],CustomerData[Preferred_Item]),"None")</f>
        <v>None</v>
      </c>
    </row>
    <row r="177" spans="1:12" x14ac:dyDescent="0.25">
      <c r="A177" s="6" t="s">
        <v>182</v>
      </c>
      <c r="B177" s="2" t="s">
        <v>971</v>
      </c>
      <c r="C177" s="2" t="s">
        <v>677</v>
      </c>
      <c r="D177" s="2">
        <v>1</v>
      </c>
      <c r="E177" s="4">
        <v>5.31</v>
      </c>
      <c r="F177" s="2" t="s">
        <v>685</v>
      </c>
      <c r="G177" s="3">
        <v>45560</v>
      </c>
      <c r="H177" s="7">
        <v>5.31</v>
      </c>
      <c r="I177" s="37" t="str">
        <f ca="1">IFERROR(_xlfn.XLOOKUP(SalesData[[#This Row],[Customer_ID]],CustomerData[Customer_ID],CustomerData[Age]),"None")</f>
        <v>None</v>
      </c>
      <c r="J177" s="37" t="e" cm="1">
        <f t="array" aca="1" ref="J177" ca="1">_xlfn.IFS(SalesData[[#This Row],[Age]]&lt;=28,"18-28",I177&lt;=39,"29-39",I177&lt;=50,"40-50",I177&lt;=61,"51-61",I177&gt;=62,"62-Above")</f>
        <v>#NAME?</v>
      </c>
      <c r="K177" t="str">
        <f ca="1">IFERROR(_xlfn.XLOOKUP(SalesData[[#This Row],[Customer_ID]],CustomerData[Customer_ID],CustomerData[Gender]),"None")</f>
        <v>None</v>
      </c>
      <c r="L177" t="str">
        <f ca="1">IFERROR(_xlfn.XLOOKUP(SalesData[[#This Row],[Customer_ID]],CustomerData[Customer_ID],CustomerData[Preferred_Item]),"None")</f>
        <v>None</v>
      </c>
    </row>
    <row r="178" spans="1:12" x14ac:dyDescent="0.25">
      <c r="A178" s="6" t="s">
        <v>183</v>
      </c>
      <c r="B178" s="2" t="s">
        <v>786</v>
      </c>
      <c r="C178" s="2" t="s">
        <v>680</v>
      </c>
      <c r="D178" s="2">
        <v>4</v>
      </c>
      <c r="E178" s="4">
        <v>3.5</v>
      </c>
      <c r="F178" s="2" t="s">
        <v>685</v>
      </c>
      <c r="G178" s="3">
        <v>45561</v>
      </c>
      <c r="H178" s="7">
        <v>14</v>
      </c>
      <c r="I178" s="37" t="str">
        <f ca="1">IFERROR(_xlfn.XLOOKUP(SalesData[[#This Row],[Customer_ID]],CustomerData[Customer_ID],CustomerData[Age]),"None")</f>
        <v>None</v>
      </c>
      <c r="J178" s="37" t="e" cm="1">
        <f t="array" aca="1" ref="J178" ca="1">_xlfn.IFS(SalesData[[#This Row],[Age]]&lt;=28,"18-28",I178&lt;=39,"29-39",I178&lt;=50,"40-50",I178&lt;=61,"51-61",I178&gt;=62,"62-Above")</f>
        <v>#NAME?</v>
      </c>
      <c r="K178" t="str">
        <f ca="1">IFERROR(_xlfn.XLOOKUP(SalesData[[#This Row],[Customer_ID]],CustomerData[Customer_ID],CustomerData[Gender]),"None")</f>
        <v>None</v>
      </c>
      <c r="L178" t="str">
        <f ca="1">IFERROR(_xlfn.XLOOKUP(SalesData[[#This Row],[Customer_ID]],CustomerData[Customer_ID],CustomerData[Preferred_Item]),"None")</f>
        <v>None</v>
      </c>
    </row>
    <row r="179" spans="1:12" x14ac:dyDescent="0.25">
      <c r="A179" s="6" t="s">
        <v>184</v>
      </c>
      <c r="B179" s="2" t="s">
        <v>988</v>
      </c>
      <c r="C179" s="2" t="s">
        <v>681</v>
      </c>
      <c r="D179" s="2">
        <v>2</v>
      </c>
      <c r="E179" s="4">
        <v>2.62</v>
      </c>
      <c r="F179" s="2" t="s">
        <v>682</v>
      </c>
      <c r="G179" s="3">
        <v>45562</v>
      </c>
      <c r="H179" s="7">
        <v>5.24</v>
      </c>
      <c r="I179" s="37" t="str">
        <f ca="1">IFERROR(_xlfn.XLOOKUP(SalesData[[#This Row],[Customer_ID]],CustomerData[Customer_ID],CustomerData[Age]),"None")</f>
        <v>None</v>
      </c>
      <c r="J179" s="37" t="e" cm="1">
        <f t="array" aca="1" ref="J179" ca="1">_xlfn.IFS(SalesData[[#This Row],[Age]]&lt;=28,"18-28",I179&lt;=39,"29-39",I179&lt;=50,"40-50",I179&lt;=61,"51-61",I179&gt;=62,"62-Above")</f>
        <v>#NAME?</v>
      </c>
      <c r="K179" t="str">
        <f ca="1">IFERROR(_xlfn.XLOOKUP(SalesData[[#This Row],[Customer_ID]],CustomerData[Customer_ID],CustomerData[Gender]),"None")</f>
        <v>None</v>
      </c>
      <c r="L179" t="str">
        <f ca="1">IFERROR(_xlfn.XLOOKUP(SalesData[[#This Row],[Customer_ID]],CustomerData[Customer_ID],CustomerData[Preferred_Item]),"None")</f>
        <v>None</v>
      </c>
    </row>
    <row r="180" spans="1:12" x14ac:dyDescent="0.25">
      <c r="A180" s="6" t="s">
        <v>185</v>
      </c>
      <c r="B180" s="2" t="s">
        <v>888</v>
      </c>
      <c r="C180" s="2" t="s">
        <v>678</v>
      </c>
      <c r="D180" s="2">
        <v>2</v>
      </c>
      <c r="E180" s="4">
        <v>4.5999999999999996</v>
      </c>
      <c r="F180" s="2" t="s">
        <v>682</v>
      </c>
      <c r="G180" s="3">
        <v>45563</v>
      </c>
      <c r="H180" s="7">
        <v>9.1999999999999993</v>
      </c>
      <c r="I180" s="37" t="str">
        <f ca="1">IFERROR(_xlfn.XLOOKUP(SalesData[[#This Row],[Customer_ID]],CustomerData[Customer_ID],CustomerData[Age]),"None")</f>
        <v>None</v>
      </c>
      <c r="J180" s="37" t="e" cm="1">
        <f t="array" aca="1" ref="J180" ca="1">_xlfn.IFS(SalesData[[#This Row],[Age]]&lt;=28,"18-28",I180&lt;=39,"29-39",I180&lt;=50,"40-50",I180&lt;=61,"51-61",I180&gt;=62,"62-Above")</f>
        <v>#NAME?</v>
      </c>
      <c r="K180" t="str">
        <f ca="1">IFERROR(_xlfn.XLOOKUP(SalesData[[#This Row],[Customer_ID]],CustomerData[Customer_ID],CustomerData[Gender]),"None")</f>
        <v>None</v>
      </c>
      <c r="L180" t="str">
        <f ca="1">IFERROR(_xlfn.XLOOKUP(SalesData[[#This Row],[Customer_ID]],CustomerData[Customer_ID],CustomerData[Preferred_Item]),"None")</f>
        <v>None</v>
      </c>
    </row>
    <row r="181" spans="1:12" x14ac:dyDescent="0.25">
      <c r="A181" s="6" t="s">
        <v>186</v>
      </c>
      <c r="B181" s="2" t="s">
        <v>1041</v>
      </c>
      <c r="C181" s="2" t="s">
        <v>679</v>
      </c>
      <c r="D181" s="2">
        <v>1</v>
      </c>
      <c r="E181" s="4">
        <v>3.31</v>
      </c>
      <c r="F181" s="2" t="s">
        <v>682</v>
      </c>
      <c r="G181" s="3">
        <v>45565</v>
      </c>
      <c r="H181" s="7">
        <v>3.31</v>
      </c>
      <c r="I181" s="37" t="str">
        <f ca="1">IFERROR(_xlfn.XLOOKUP(SalesData[[#This Row],[Customer_ID]],CustomerData[Customer_ID],CustomerData[Age]),"None")</f>
        <v>None</v>
      </c>
      <c r="J181" s="37" t="e" cm="1">
        <f t="array" aca="1" ref="J181" ca="1">_xlfn.IFS(SalesData[[#This Row],[Age]]&lt;=28,"18-28",I181&lt;=39,"29-39",I181&lt;=50,"40-50",I181&lt;=61,"51-61",I181&gt;=62,"62-Above")</f>
        <v>#NAME?</v>
      </c>
      <c r="K181" t="str">
        <f ca="1">IFERROR(_xlfn.XLOOKUP(SalesData[[#This Row],[Customer_ID]],CustomerData[Customer_ID],CustomerData[Gender]),"None")</f>
        <v>None</v>
      </c>
      <c r="L181" t="str">
        <f ca="1">IFERROR(_xlfn.XLOOKUP(SalesData[[#This Row],[Customer_ID]],CustomerData[Customer_ID],CustomerData[Preferred_Item]),"None")</f>
        <v>None</v>
      </c>
    </row>
    <row r="182" spans="1:12" x14ac:dyDescent="0.25">
      <c r="A182" s="6" t="s">
        <v>187</v>
      </c>
      <c r="B182" s="2" t="s">
        <v>992</v>
      </c>
      <c r="C182" s="2" t="s">
        <v>679</v>
      </c>
      <c r="D182" s="2">
        <v>2</v>
      </c>
      <c r="E182" s="4">
        <v>3.09</v>
      </c>
      <c r="F182" s="2" t="s">
        <v>682</v>
      </c>
      <c r="G182" s="3">
        <v>45566</v>
      </c>
      <c r="H182" s="7">
        <v>6.18</v>
      </c>
      <c r="I182" s="37" t="str">
        <f ca="1">IFERROR(_xlfn.XLOOKUP(SalesData[[#This Row],[Customer_ID]],CustomerData[Customer_ID],CustomerData[Age]),"None")</f>
        <v>None</v>
      </c>
      <c r="J182" s="37" t="e" cm="1">
        <f t="array" aca="1" ref="J182" ca="1">_xlfn.IFS(SalesData[[#This Row],[Age]]&lt;=28,"18-28",I182&lt;=39,"29-39",I182&lt;=50,"40-50",I182&lt;=61,"51-61",I182&gt;=62,"62-Above")</f>
        <v>#NAME?</v>
      </c>
      <c r="K182" t="str">
        <f ca="1">IFERROR(_xlfn.XLOOKUP(SalesData[[#This Row],[Customer_ID]],CustomerData[Customer_ID],CustomerData[Gender]),"None")</f>
        <v>None</v>
      </c>
      <c r="L182" t="str">
        <f ca="1">IFERROR(_xlfn.XLOOKUP(SalesData[[#This Row],[Customer_ID]],CustomerData[Customer_ID],CustomerData[Preferred_Item]),"None")</f>
        <v>None</v>
      </c>
    </row>
    <row r="183" spans="1:12" x14ac:dyDescent="0.25">
      <c r="A183" s="6" t="s">
        <v>188</v>
      </c>
      <c r="B183" s="2" t="s">
        <v>870</v>
      </c>
      <c r="C183" s="2" t="s">
        <v>679</v>
      </c>
      <c r="D183" s="2">
        <v>4</v>
      </c>
      <c r="E183" s="4">
        <v>5.99</v>
      </c>
      <c r="F183" s="2" t="s">
        <v>683</v>
      </c>
      <c r="G183" s="3">
        <v>45571</v>
      </c>
      <c r="H183" s="7">
        <v>23.96</v>
      </c>
      <c r="I183" s="37" t="str">
        <f ca="1">IFERROR(_xlfn.XLOOKUP(SalesData[[#This Row],[Customer_ID]],CustomerData[Customer_ID],CustomerData[Age]),"None")</f>
        <v>None</v>
      </c>
      <c r="J183" s="37" t="e" cm="1">
        <f t="array" aca="1" ref="J183" ca="1">_xlfn.IFS(SalesData[[#This Row],[Age]]&lt;=28,"18-28",I183&lt;=39,"29-39",I183&lt;=50,"40-50",I183&lt;=61,"51-61",I183&gt;=62,"62-Above")</f>
        <v>#NAME?</v>
      </c>
      <c r="K183" t="str">
        <f ca="1">IFERROR(_xlfn.XLOOKUP(SalesData[[#This Row],[Customer_ID]],CustomerData[Customer_ID],CustomerData[Gender]),"None")</f>
        <v>None</v>
      </c>
      <c r="L183" t="str">
        <f ca="1">IFERROR(_xlfn.XLOOKUP(SalesData[[#This Row],[Customer_ID]],CustomerData[Customer_ID],CustomerData[Preferred_Item]),"None")</f>
        <v>None</v>
      </c>
    </row>
    <row r="184" spans="1:12" x14ac:dyDescent="0.25">
      <c r="A184" s="6" t="s">
        <v>189</v>
      </c>
      <c r="B184" s="2" t="s">
        <v>1257</v>
      </c>
      <c r="C184" s="2" t="s">
        <v>680</v>
      </c>
      <c r="D184" s="2">
        <v>4</v>
      </c>
      <c r="E184" s="4">
        <v>5.23</v>
      </c>
      <c r="F184" s="2" t="s">
        <v>682</v>
      </c>
      <c r="G184" s="3">
        <v>45572</v>
      </c>
      <c r="H184" s="7">
        <v>20.92</v>
      </c>
      <c r="I184" s="37" t="str">
        <f ca="1">IFERROR(_xlfn.XLOOKUP(SalesData[[#This Row],[Customer_ID]],CustomerData[Customer_ID],CustomerData[Age]),"None")</f>
        <v>None</v>
      </c>
      <c r="J184" s="37" t="e" cm="1">
        <f t="array" aca="1" ref="J184" ca="1">_xlfn.IFS(SalesData[[#This Row],[Age]]&lt;=28,"18-28",I184&lt;=39,"29-39",I184&lt;=50,"40-50",I184&lt;=61,"51-61",I184&gt;=62,"62-Above")</f>
        <v>#NAME?</v>
      </c>
      <c r="K184" t="str">
        <f ca="1">IFERROR(_xlfn.XLOOKUP(SalesData[[#This Row],[Customer_ID]],CustomerData[Customer_ID],CustomerData[Gender]),"None")</f>
        <v>None</v>
      </c>
      <c r="L184" t="str">
        <f ca="1">IFERROR(_xlfn.XLOOKUP(SalesData[[#This Row],[Customer_ID]],CustomerData[Customer_ID],CustomerData[Preferred_Item]),"None")</f>
        <v>None</v>
      </c>
    </row>
    <row r="185" spans="1:12" x14ac:dyDescent="0.25">
      <c r="A185" s="6" t="s">
        <v>190</v>
      </c>
      <c r="B185" s="2" t="s">
        <v>1339</v>
      </c>
      <c r="C185" s="2" t="s">
        <v>681</v>
      </c>
      <c r="D185" s="2">
        <v>3</v>
      </c>
      <c r="E185" s="4">
        <v>3.74</v>
      </c>
      <c r="F185" s="2" t="s">
        <v>683</v>
      </c>
      <c r="G185" s="3">
        <v>45573</v>
      </c>
      <c r="H185" s="7">
        <v>11.22</v>
      </c>
      <c r="I185" s="37" t="str">
        <f ca="1">IFERROR(_xlfn.XLOOKUP(SalesData[[#This Row],[Customer_ID]],CustomerData[Customer_ID],CustomerData[Age]),"None")</f>
        <v>None</v>
      </c>
      <c r="J185" s="37" t="e" cm="1">
        <f t="array" aca="1" ref="J185" ca="1">_xlfn.IFS(SalesData[[#This Row],[Age]]&lt;=28,"18-28",I185&lt;=39,"29-39",I185&lt;=50,"40-50",I185&lt;=61,"51-61",I185&gt;=62,"62-Above")</f>
        <v>#NAME?</v>
      </c>
      <c r="K185" t="str">
        <f ca="1">IFERROR(_xlfn.XLOOKUP(SalesData[[#This Row],[Customer_ID]],CustomerData[Customer_ID],CustomerData[Gender]),"None")</f>
        <v>None</v>
      </c>
      <c r="L185" t="str">
        <f ca="1">IFERROR(_xlfn.XLOOKUP(SalesData[[#This Row],[Customer_ID]],CustomerData[Customer_ID],CustomerData[Preferred_Item]),"None")</f>
        <v>None</v>
      </c>
    </row>
    <row r="186" spans="1:12" x14ac:dyDescent="0.25">
      <c r="A186" s="6" t="s">
        <v>191</v>
      </c>
      <c r="B186" s="2" t="s">
        <v>783</v>
      </c>
      <c r="C186" s="2" t="s">
        <v>678</v>
      </c>
      <c r="D186" s="2">
        <v>4</v>
      </c>
      <c r="E186" s="4">
        <v>3.88</v>
      </c>
      <c r="F186" s="2" t="s">
        <v>684</v>
      </c>
      <c r="G186" s="3">
        <v>45574</v>
      </c>
      <c r="H186" s="7">
        <v>15.52</v>
      </c>
      <c r="I186" s="37" t="str">
        <f ca="1">IFERROR(_xlfn.XLOOKUP(SalesData[[#This Row],[Customer_ID]],CustomerData[Customer_ID],CustomerData[Age]),"None")</f>
        <v>None</v>
      </c>
      <c r="J186" s="37" t="e" cm="1">
        <f t="array" aca="1" ref="J186" ca="1">_xlfn.IFS(SalesData[[#This Row],[Age]]&lt;=28,"18-28",I186&lt;=39,"29-39",I186&lt;=50,"40-50",I186&lt;=61,"51-61",I186&gt;=62,"62-Above")</f>
        <v>#NAME?</v>
      </c>
      <c r="K186" t="str">
        <f ca="1">IFERROR(_xlfn.XLOOKUP(SalesData[[#This Row],[Customer_ID]],CustomerData[Customer_ID],CustomerData[Gender]),"None")</f>
        <v>None</v>
      </c>
      <c r="L186" t="str">
        <f ca="1">IFERROR(_xlfn.XLOOKUP(SalesData[[#This Row],[Customer_ID]],CustomerData[Customer_ID],CustomerData[Preferred_Item]),"None")</f>
        <v>None</v>
      </c>
    </row>
    <row r="187" spans="1:12" x14ac:dyDescent="0.25">
      <c r="A187" s="6" t="s">
        <v>192</v>
      </c>
      <c r="B187" s="2" t="s">
        <v>857</v>
      </c>
      <c r="C187" s="2" t="s">
        <v>681</v>
      </c>
      <c r="D187" s="2">
        <v>3</v>
      </c>
      <c r="E187" s="4">
        <v>4.55</v>
      </c>
      <c r="F187" s="2" t="s">
        <v>683</v>
      </c>
      <c r="G187" s="3">
        <v>45575</v>
      </c>
      <c r="H187" s="7">
        <v>13.65</v>
      </c>
      <c r="I187" s="37" t="str">
        <f ca="1">IFERROR(_xlfn.XLOOKUP(SalesData[[#This Row],[Customer_ID]],CustomerData[Customer_ID],CustomerData[Age]),"None")</f>
        <v>None</v>
      </c>
      <c r="J187" s="37" t="e" cm="1">
        <f t="array" aca="1" ref="J187" ca="1">_xlfn.IFS(SalesData[[#This Row],[Age]]&lt;=28,"18-28",I187&lt;=39,"29-39",I187&lt;=50,"40-50",I187&lt;=61,"51-61",I187&gt;=62,"62-Above")</f>
        <v>#NAME?</v>
      </c>
      <c r="K187" t="str">
        <f ca="1">IFERROR(_xlfn.XLOOKUP(SalesData[[#This Row],[Customer_ID]],CustomerData[Customer_ID],CustomerData[Gender]),"None")</f>
        <v>None</v>
      </c>
      <c r="L187" t="str">
        <f ca="1">IFERROR(_xlfn.XLOOKUP(SalesData[[#This Row],[Customer_ID]],CustomerData[Customer_ID],CustomerData[Preferred_Item]),"None")</f>
        <v>None</v>
      </c>
    </row>
    <row r="188" spans="1:12" x14ac:dyDescent="0.25">
      <c r="A188" s="6" t="s">
        <v>193</v>
      </c>
      <c r="B188" s="2" t="s">
        <v>865</v>
      </c>
      <c r="C188" s="2" t="s">
        <v>678</v>
      </c>
      <c r="D188" s="2">
        <v>2</v>
      </c>
      <c r="E188" s="4">
        <v>4.3099999999999996</v>
      </c>
      <c r="F188" s="2" t="s">
        <v>684</v>
      </c>
      <c r="G188" s="3">
        <v>45576</v>
      </c>
      <c r="H188" s="7">
        <v>8.6199999999999992</v>
      </c>
      <c r="I188" s="37" t="str">
        <f ca="1">IFERROR(_xlfn.XLOOKUP(SalesData[[#This Row],[Customer_ID]],CustomerData[Customer_ID],CustomerData[Age]),"None")</f>
        <v>None</v>
      </c>
      <c r="J188" s="37" t="e" cm="1">
        <f t="array" aca="1" ref="J188" ca="1">_xlfn.IFS(SalesData[[#This Row],[Age]]&lt;=28,"18-28",I188&lt;=39,"29-39",I188&lt;=50,"40-50",I188&lt;=61,"51-61",I188&gt;=62,"62-Above")</f>
        <v>#NAME?</v>
      </c>
      <c r="K188" t="str">
        <f ca="1">IFERROR(_xlfn.XLOOKUP(SalesData[[#This Row],[Customer_ID]],CustomerData[Customer_ID],CustomerData[Gender]),"None")</f>
        <v>None</v>
      </c>
      <c r="L188" t="str">
        <f ca="1">IFERROR(_xlfn.XLOOKUP(SalesData[[#This Row],[Customer_ID]],CustomerData[Customer_ID],CustomerData[Preferred_Item]),"None")</f>
        <v>None</v>
      </c>
    </row>
    <row r="189" spans="1:12" x14ac:dyDescent="0.25">
      <c r="A189" s="6" t="s">
        <v>194</v>
      </c>
      <c r="B189" s="2" t="s">
        <v>707</v>
      </c>
      <c r="C189" s="2" t="s">
        <v>679</v>
      </c>
      <c r="D189" s="2">
        <v>4</v>
      </c>
      <c r="E189" s="4">
        <v>5.08</v>
      </c>
      <c r="F189" s="2" t="s">
        <v>684</v>
      </c>
      <c r="G189" s="3">
        <v>45577</v>
      </c>
      <c r="H189" s="7">
        <v>20.32</v>
      </c>
      <c r="I189" s="37" t="str">
        <f ca="1">IFERROR(_xlfn.XLOOKUP(SalesData[[#This Row],[Customer_ID]],CustomerData[Customer_ID],CustomerData[Age]),"None")</f>
        <v>None</v>
      </c>
      <c r="J189" s="37" t="e" cm="1">
        <f t="array" aca="1" ref="J189" ca="1">_xlfn.IFS(SalesData[[#This Row],[Age]]&lt;=28,"18-28",I189&lt;=39,"29-39",I189&lt;=50,"40-50",I189&lt;=61,"51-61",I189&gt;=62,"62-Above")</f>
        <v>#NAME?</v>
      </c>
      <c r="K189" t="str">
        <f ca="1">IFERROR(_xlfn.XLOOKUP(SalesData[[#This Row],[Customer_ID]],CustomerData[Customer_ID],CustomerData[Gender]),"None")</f>
        <v>None</v>
      </c>
      <c r="L189" t="str">
        <f ca="1">IFERROR(_xlfn.XLOOKUP(SalesData[[#This Row],[Customer_ID]],CustomerData[Customer_ID],CustomerData[Preferred_Item]),"None")</f>
        <v>None</v>
      </c>
    </row>
    <row r="190" spans="1:12" x14ac:dyDescent="0.25">
      <c r="A190" s="6" t="s">
        <v>195</v>
      </c>
      <c r="B190" s="2" t="s">
        <v>1243</v>
      </c>
      <c r="C190" s="2" t="s">
        <v>678</v>
      </c>
      <c r="D190" s="2">
        <v>5</v>
      </c>
      <c r="E190" s="4">
        <v>2.82</v>
      </c>
      <c r="F190" s="2" t="s">
        <v>683</v>
      </c>
      <c r="G190" s="3">
        <v>45579</v>
      </c>
      <c r="H190" s="7">
        <v>14.1</v>
      </c>
      <c r="I190" s="37" t="str">
        <f ca="1">IFERROR(_xlfn.XLOOKUP(SalesData[[#This Row],[Customer_ID]],CustomerData[Customer_ID],CustomerData[Age]),"None")</f>
        <v>None</v>
      </c>
      <c r="J190" s="37" t="e" cm="1">
        <f t="array" aca="1" ref="J190" ca="1">_xlfn.IFS(SalesData[[#This Row],[Age]]&lt;=28,"18-28",I190&lt;=39,"29-39",I190&lt;=50,"40-50",I190&lt;=61,"51-61",I190&gt;=62,"62-Above")</f>
        <v>#NAME?</v>
      </c>
      <c r="K190" t="str">
        <f ca="1">IFERROR(_xlfn.XLOOKUP(SalesData[[#This Row],[Customer_ID]],CustomerData[Customer_ID],CustomerData[Gender]),"None")</f>
        <v>None</v>
      </c>
      <c r="L190" t="str">
        <f ca="1">IFERROR(_xlfn.XLOOKUP(SalesData[[#This Row],[Customer_ID]],CustomerData[Customer_ID],CustomerData[Preferred_Item]),"None")</f>
        <v>None</v>
      </c>
    </row>
    <row r="191" spans="1:12" x14ac:dyDescent="0.25">
      <c r="A191" s="6" t="s">
        <v>196</v>
      </c>
      <c r="B191" s="2" t="s">
        <v>1085</v>
      </c>
      <c r="C191" s="2" t="s">
        <v>680</v>
      </c>
      <c r="D191" s="2">
        <v>5</v>
      </c>
      <c r="E191" s="4">
        <v>3.5</v>
      </c>
      <c r="F191" s="2" t="s">
        <v>683</v>
      </c>
      <c r="G191" s="3">
        <v>45580</v>
      </c>
      <c r="H191" s="7">
        <v>17.5</v>
      </c>
      <c r="I191" s="37" t="str">
        <f ca="1">IFERROR(_xlfn.XLOOKUP(SalesData[[#This Row],[Customer_ID]],CustomerData[Customer_ID],CustomerData[Age]),"None")</f>
        <v>None</v>
      </c>
      <c r="J191" s="37" t="e" cm="1">
        <f t="array" aca="1" ref="J191" ca="1">_xlfn.IFS(SalesData[[#This Row],[Age]]&lt;=28,"18-28",I191&lt;=39,"29-39",I191&lt;=50,"40-50",I191&lt;=61,"51-61",I191&gt;=62,"62-Above")</f>
        <v>#NAME?</v>
      </c>
      <c r="K191" t="str">
        <f ca="1">IFERROR(_xlfn.XLOOKUP(SalesData[[#This Row],[Customer_ID]],CustomerData[Customer_ID],CustomerData[Gender]),"None")</f>
        <v>None</v>
      </c>
      <c r="L191" t="str">
        <f ca="1">IFERROR(_xlfn.XLOOKUP(SalesData[[#This Row],[Customer_ID]],CustomerData[Customer_ID],CustomerData[Preferred_Item]),"None")</f>
        <v>None</v>
      </c>
    </row>
    <row r="192" spans="1:12" x14ac:dyDescent="0.25">
      <c r="A192" s="6" t="s">
        <v>197</v>
      </c>
      <c r="B192" s="2" t="s">
        <v>890</v>
      </c>
      <c r="C192" s="2" t="s">
        <v>681</v>
      </c>
      <c r="D192" s="2">
        <v>5</v>
      </c>
      <c r="E192" s="4">
        <v>5.7</v>
      </c>
      <c r="F192" s="2" t="s">
        <v>682</v>
      </c>
      <c r="G192" s="3">
        <v>45582</v>
      </c>
      <c r="H192" s="7">
        <v>28.5</v>
      </c>
      <c r="I192" s="37" t="str">
        <f ca="1">IFERROR(_xlfn.XLOOKUP(SalesData[[#This Row],[Customer_ID]],CustomerData[Customer_ID],CustomerData[Age]),"None")</f>
        <v>None</v>
      </c>
      <c r="J192" s="37" t="e" cm="1">
        <f t="array" aca="1" ref="J192" ca="1">_xlfn.IFS(SalesData[[#This Row],[Age]]&lt;=28,"18-28",I192&lt;=39,"29-39",I192&lt;=50,"40-50",I192&lt;=61,"51-61",I192&gt;=62,"62-Above")</f>
        <v>#NAME?</v>
      </c>
      <c r="K192" t="str">
        <f ca="1">IFERROR(_xlfn.XLOOKUP(SalesData[[#This Row],[Customer_ID]],CustomerData[Customer_ID],CustomerData[Gender]),"None")</f>
        <v>None</v>
      </c>
      <c r="L192" t="str">
        <f ca="1">IFERROR(_xlfn.XLOOKUP(SalesData[[#This Row],[Customer_ID]],CustomerData[Customer_ID],CustomerData[Preferred_Item]),"None")</f>
        <v>None</v>
      </c>
    </row>
    <row r="193" spans="1:12" x14ac:dyDescent="0.25">
      <c r="A193" s="6" t="s">
        <v>198</v>
      </c>
      <c r="B193" s="2" t="s">
        <v>1169</v>
      </c>
      <c r="C193" s="2" t="s">
        <v>681</v>
      </c>
      <c r="D193" s="2">
        <v>3</v>
      </c>
      <c r="E193" s="4">
        <v>4.62</v>
      </c>
      <c r="F193" s="2" t="s">
        <v>683</v>
      </c>
      <c r="G193" s="3">
        <v>45586</v>
      </c>
      <c r="H193" s="7">
        <v>13.86</v>
      </c>
      <c r="I193" s="37" t="str">
        <f ca="1">IFERROR(_xlfn.XLOOKUP(SalesData[[#This Row],[Customer_ID]],CustomerData[Customer_ID],CustomerData[Age]),"None")</f>
        <v>None</v>
      </c>
      <c r="J193" s="37" t="e" cm="1">
        <f t="array" aca="1" ref="J193" ca="1">_xlfn.IFS(SalesData[[#This Row],[Age]]&lt;=28,"18-28",I193&lt;=39,"29-39",I193&lt;=50,"40-50",I193&lt;=61,"51-61",I193&gt;=62,"62-Above")</f>
        <v>#NAME?</v>
      </c>
      <c r="K193" t="str">
        <f ca="1">IFERROR(_xlfn.XLOOKUP(SalesData[[#This Row],[Customer_ID]],CustomerData[Customer_ID],CustomerData[Gender]),"None")</f>
        <v>None</v>
      </c>
      <c r="L193" t="str">
        <f ca="1">IFERROR(_xlfn.XLOOKUP(SalesData[[#This Row],[Customer_ID]],CustomerData[Customer_ID],CustomerData[Preferred_Item]),"None")</f>
        <v>None</v>
      </c>
    </row>
    <row r="194" spans="1:12" x14ac:dyDescent="0.25">
      <c r="A194" s="6" t="s">
        <v>199</v>
      </c>
      <c r="B194" s="2" t="s">
        <v>929</v>
      </c>
      <c r="C194" s="2" t="s">
        <v>681</v>
      </c>
      <c r="D194" s="2">
        <v>5</v>
      </c>
      <c r="E194" s="4">
        <v>3.18</v>
      </c>
      <c r="F194" s="2" t="s">
        <v>682</v>
      </c>
      <c r="G194" s="3">
        <v>45587</v>
      </c>
      <c r="H194" s="7">
        <v>15.9</v>
      </c>
      <c r="I194" s="37" t="str">
        <f ca="1">IFERROR(_xlfn.XLOOKUP(SalesData[[#This Row],[Customer_ID]],CustomerData[Customer_ID],CustomerData[Age]),"None")</f>
        <v>None</v>
      </c>
      <c r="J194" s="37" t="e" cm="1">
        <f t="array" aca="1" ref="J194" ca="1">_xlfn.IFS(SalesData[[#This Row],[Age]]&lt;=28,"18-28",I194&lt;=39,"29-39",I194&lt;=50,"40-50",I194&lt;=61,"51-61",I194&gt;=62,"62-Above")</f>
        <v>#NAME?</v>
      </c>
      <c r="K194" t="str">
        <f ca="1">IFERROR(_xlfn.XLOOKUP(SalesData[[#This Row],[Customer_ID]],CustomerData[Customer_ID],CustomerData[Gender]),"None")</f>
        <v>None</v>
      </c>
      <c r="L194" t="str">
        <f ca="1">IFERROR(_xlfn.XLOOKUP(SalesData[[#This Row],[Customer_ID]],CustomerData[Customer_ID],CustomerData[Preferred_Item]),"None")</f>
        <v>None</v>
      </c>
    </row>
    <row r="195" spans="1:12" x14ac:dyDescent="0.25">
      <c r="A195" s="6" t="s">
        <v>200</v>
      </c>
      <c r="B195" s="2" t="s">
        <v>1114</v>
      </c>
      <c r="C195" s="2" t="s">
        <v>681</v>
      </c>
      <c r="D195" s="2">
        <v>5</v>
      </c>
      <c r="E195" s="4">
        <v>5.75</v>
      </c>
      <c r="F195" s="2" t="s">
        <v>682</v>
      </c>
      <c r="G195" s="3">
        <v>45588</v>
      </c>
      <c r="H195" s="7">
        <v>28.75</v>
      </c>
      <c r="I195" s="37" t="str">
        <f ca="1">IFERROR(_xlfn.XLOOKUP(SalesData[[#This Row],[Customer_ID]],CustomerData[Customer_ID],CustomerData[Age]),"None")</f>
        <v>None</v>
      </c>
      <c r="J195" s="37" t="e" cm="1">
        <f t="array" aca="1" ref="J195" ca="1">_xlfn.IFS(SalesData[[#This Row],[Age]]&lt;=28,"18-28",I195&lt;=39,"29-39",I195&lt;=50,"40-50",I195&lt;=61,"51-61",I195&gt;=62,"62-Above")</f>
        <v>#NAME?</v>
      </c>
      <c r="K195" t="str">
        <f ca="1">IFERROR(_xlfn.XLOOKUP(SalesData[[#This Row],[Customer_ID]],CustomerData[Customer_ID],CustomerData[Gender]),"None")</f>
        <v>None</v>
      </c>
      <c r="L195" t="str">
        <f ca="1">IFERROR(_xlfn.XLOOKUP(SalesData[[#This Row],[Customer_ID]],CustomerData[Customer_ID],CustomerData[Preferred_Item]),"None")</f>
        <v>None</v>
      </c>
    </row>
    <row r="196" spans="1:12" x14ac:dyDescent="0.25">
      <c r="A196" s="6" t="s">
        <v>201</v>
      </c>
      <c r="B196" s="2" t="s">
        <v>728</v>
      </c>
      <c r="C196" s="2" t="s">
        <v>678</v>
      </c>
      <c r="D196" s="2">
        <v>5</v>
      </c>
      <c r="E196" s="4">
        <v>4.51</v>
      </c>
      <c r="F196" s="2" t="s">
        <v>682</v>
      </c>
      <c r="G196" s="3">
        <v>45589</v>
      </c>
      <c r="H196" s="7">
        <v>22.55</v>
      </c>
      <c r="I196" s="37" t="str">
        <f ca="1">IFERROR(_xlfn.XLOOKUP(SalesData[[#This Row],[Customer_ID]],CustomerData[Customer_ID],CustomerData[Age]),"None")</f>
        <v>None</v>
      </c>
      <c r="J196" s="37" t="e" cm="1">
        <f t="array" aca="1" ref="J196" ca="1">_xlfn.IFS(SalesData[[#This Row],[Age]]&lt;=28,"18-28",I196&lt;=39,"29-39",I196&lt;=50,"40-50",I196&lt;=61,"51-61",I196&gt;=62,"62-Above")</f>
        <v>#NAME?</v>
      </c>
      <c r="K196" t="str">
        <f ca="1">IFERROR(_xlfn.XLOOKUP(SalesData[[#This Row],[Customer_ID]],CustomerData[Customer_ID],CustomerData[Gender]),"None")</f>
        <v>None</v>
      </c>
      <c r="L196" t="str">
        <f ca="1">IFERROR(_xlfn.XLOOKUP(SalesData[[#This Row],[Customer_ID]],CustomerData[Customer_ID],CustomerData[Preferred_Item]),"None")</f>
        <v>None</v>
      </c>
    </row>
    <row r="197" spans="1:12" x14ac:dyDescent="0.25">
      <c r="A197" s="6" t="s">
        <v>202</v>
      </c>
      <c r="B197" s="2" t="s">
        <v>939</v>
      </c>
      <c r="C197" s="2" t="s">
        <v>676</v>
      </c>
      <c r="D197" s="2">
        <v>3</v>
      </c>
      <c r="E197" s="4">
        <v>3.41</v>
      </c>
      <c r="F197" s="2" t="s">
        <v>684</v>
      </c>
      <c r="G197" s="3">
        <v>45590</v>
      </c>
      <c r="H197" s="7">
        <v>10.23</v>
      </c>
      <c r="I197" s="37" t="str">
        <f ca="1">IFERROR(_xlfn.XLOOKUP(SalesData[[#This Row],[Customer_ID]],CustomerData[Customer_ID],CustomerData[Age]),"None")</f>
        <v>None</v>
      </c>
      <c r="J197" s="37" t="e" cm="1">
        <f t="array" aca="1" ref="J197" ca="1">_xlfn.IFS(SalesData[[#This Row],[Age]]&lt;=28,"18-28",I197&lt;=39,"29-39",I197&lt;=50,"40-50",I197&lt;=61,"51-61",I197&gt;=62,"62-Above")</f>
        <v>#NAME?</v>
      </c>
      <c r="K197" t="str">
        <f ca="1">IFERROR(_xlfn.XLOOKUP(SalesData[[#This Row],[Customer_ID]],CustomerData[Customer_ID],CustomerData[Gender]),"None")</f>
        <v>None</v>
      </c>
      <c r="L197" t="str">
        <f ca="1">IFERROR(_xlfn.XLOOKUP(SalesData[[#This Row],[Customer_ID]],CustomerData[Customer_ID],CustomerData[Preferred_Item]),"None")</f>
        <v>None</v>
      </c>
    </row>
    <row r="198" spans="1:12" x14ac:dyDescent="0.25">
      <c r="A198" s="6" t="s">
        <v>203</v>
      </c>
      <c r="B198" s="2" t="s">
        <v>976</v>
      </c>
      <c r="C198" s="2" t="s">
        <v>680</v>
      </c>
      <c r="D198" s="2">
        <v>3</v>
      </c>
      <c r="E198" s="4">
        <v>3.92</v>
      </c>
      <c r="F198" s="2" t="s">
        <v>683</v>
      </c>
      <c r="G198" s="3">
        <v>45591</v>
      </c>
      <c r="H198" s="7">
        <v>11.76</v>
      </c>
      <c r="I198" s="37" t="str">
        <f ca="1">IFERROR(_xlfn.XLOOKUP(SalesData[[#This Row],[Customer_ID]],CustomerData[Customer_ID],CustomerData[Age]),"None")</f>
        <v>None</v>
      </c>
      <c r="J198" s="37" t="e" cm="1">
        <f t="array" aca="1" ref="J198" ca="1">_xlfn.IFS(SalesData[[#This Row],[Age]]&lt;=28,"18-28",I198&lt;=39,"29-39",I198&lt;=50,"40-50",I198&lt;=61,"51-61",I198&gt;=62,"62-Above")</f>
        <v>#NAME?</v>
      </c>
      <c r="K198" t="str">
        <f ca="1">IFERROR(_xlfn.XLOOKUP(SalesData[[#This Row],[Customer_ID]],CustomerData[Customer_ID],CustomerData[Gender]),"None")</f>
        <v>None</v>
      </c>
      <c r="L198" t="str">
        <f ca="1">IFERROR(_xlfn.XLOOKUP(SalesData[[#This Row],[Customer_ID]],CustomerData[Customer_ID],CustomerData[Preferred_Item]),"None")</f>
        <v>None</v>
      </c>
    </row>
    <row r="199" spans="1:12" x14ac:dyDescent="0.25">
      <c r="A199" s="6" t="s">
        <v>204</v>
      </c>
      <c r="B199" s="2" t="s">
        <v>884</v>
      </c>
      <c r="C199" s="2" t="s">
        <v>679</v>
      </c>
      <c r="D199" s="2">
        <v>1</v>
      </c>
      <c r="E199" s="4">
        <v>2.87</v>
      </c>
      <c r="F199" s="2" t="s">
        <v>683</v>
      </c>
      <c r="G199" s="3">
        <v>45592</v>
      </c>
      <c r="H199" s="7">
        <v>2.87</v>
      </c>
      <c r="I199" s="37" t="str">
        <f ca="1">IFERROR(_xlfn.XLOOKUP(SalesData[[#This Row],[Customer_ID]],CustomerData[Customer_ID],CustomerData[Age]),"None")</f>
        <v>None</v>
      </c>
      <c r="J199" s="37" t="e" cm="1">
        <f t="array" aca="1" ref="J199" ca="1">_xlfn.IFS(SalesData[[#This Row],[Age]]&lt;=28,"18-28",I199&lt;=39,"29-39",I199&lt;=50,"40-50",I199&lt;=61,"51-61",I199&gt;=62,"62-Above")</f>
        <v>#NAME?</v>
      </c>
      <c r="K199" t="str">
        <f ca="1">IFERROR(_xlfn.XLOOKUP(SalesData[[#This Row],[Customer_ID]],CustomerData[Customer_ID],CustomerData[Gender]),"None")</f>
        <v>None</v>
      </c>
      <c r="L199" t="str">
        <f ca="1">IFERROR(_xlfn.XLOOKUP(SalesData[[#This Row],[Customer_ID]],CustomerData[Customer_ID],CustomerData[Preferred_Item]),"None")</f>
        <v>None</v>
      </c>
    </row>
    <row r="200" spans="1:12" x14ac:dyDescent="0.25">
      <c r="A200" s="6" t="s">
        <v>205</v>
      </c>
      <c r="B200" s="2" t="s">
        <v>938</v>
      </c>
      <c r="C200" s="2" t="s">
        <v>677</v>
      </c>
      <c r="D200" s="2">
        <v>4</v>
      </c>
      <c r="E200" s="4">
        <v>2.75</v>
      </c>
      <c r="F200" s="2" t="s">
        <v>683</v>
      </c>
      <c r="G200" s="3">
        <v>45593</v>
      </c>
      <c r="H200" s="7">
        <v>11</v>
      </c>
      <c r="I200" s="37" t="str">
        <f ca="1">IFERROR(_xlfn.XLOOKUP(SalesData[[#This Row],[Customer_ID]],CustomerData[Customer_ID],CustomerData[Age]),"None")</f>
        <v>None</v>
      </c>
      <c r="J200" s="37" t="e" cm="1">
        <f t="array" aca="1" ref="J200" ca="1">_xlfn.IFS(SalesData[[#This Row],[Age]]&lt;=28,"18-28",I200&lt;=39,"29-39",I200&lt;=50,"40-50",I200&lt;=61,"51-61",I200&gt;=62,"62-Above")</f>
        <v>#NAME?</v>
      </c>
      <c r="K200" t="str">
        <f ca="1">IFERROR(_xlfn.XLOOKUP(SalesData[[#This Row],[Customer_ID]],CustomerData[Customer_ID],CustomerData[Gender]),"None")</f>
        <v>None</v>
      </c>
      <c r="L200" t="str">
        <f ca="1">IFERROR(_xlfn.XLOOKUP(SalesData[[#This Row],[Customer_ID]],CustomerData[Customer_ID],CustomerData[Preferred_Item]),"None")</f>
        <v>None</v>
      </c>
    </row>
    <row r="201" spans="1:12" x14ac:dyDescent="0.25">
      <c r="A201" s="6" t="s">
        <v>206</v>
      </c>
      <c r="B201" s="2" t="s">
        <v>1067</v>
      </c>
      <c r="C201" s="2" t="s">
        <v>679</v>
      </c>
      <c r="D201" s="2">
        <v>1</v>
      </c>
      <c r="E201" s="4">
        <v>3.53</v>
      </c>
      <c r="F201" s="2" t="s">
        <v>684</v>
      </c>
      <c r="G201" s="3">
        <v>45594</v>
      </c>
      <c r="H201" s="7">
        <v>3.53</v>
      </c>
      <c r="I201" s="37" t="str">
        <f ca="1">IFERROR(_xlfn.XLOOKUP(SalesData[[#This Row],[Customer_ID]],CustomerData[Customer_ID],CustomerData[Age]),"None")</f>
        <v>None</v>
      </c>
      <c r="J201" s="37" t="e" cm="1">
        <f t="array" aca="1" ref="J201" ca="1">_xlfn.IFS(SalesData[[#This Row],[Age]]&lt;=28,"18-28",I201&lt;=39,"29-39",I201&lt;=50,"40-50",I201&lt;=61,"51-61",I201&gt;=62,"62-Above")</f>
        <v>#NAME?</v>
      </c>
      <c r="K201" t="str">
        <f ca="1">IFERROR(_xlfn.XLOOKUP(SalesData[[#This Row],[Customer_ID]],CustomerData[Customer_ID],CustomerData[Gender]),"None")</f>
        <v>None</v>
      </c>
      <c r="L201" t="str">
        <f ca="1">IFERROR(_xlfn.XLOOKUP(SalesData[[#This Row],[Customer_ID]],CustomerData[Customer_ID],CustomerData[Preferred_Item]),"None")</f>
        <v>None</v>
      </c>
    </row>
    <row r="202" spans="1:12" x14ac:dyDescent="0.25">
      <c r="A202" s="6" t="s">
        <v>207</v>
      </c>
      <c r="B202" s="2" t="s">
        <v>1183</v>
      </c>
      <c r="C202" s="2" t="s">
        <v>677</v>
      </c>
      <c r="D202" s="2">
        <v>3</v>
      </c>
      <c r="E202" s="4">
        <v>5.81</v>
      </c>
      <c r="F202" s="2" t="s">
        <v>683</v>
      </c>
      <c r="G202" s="3">
        <v>45595</v>
      </c>
      <c r="H202" s="7">
        <v>17.43</v>
      </c>
      <c r="I202" s="37" t="str">
        <f ca="1">IFERROR(_xlfn.XLOOKUP(SalesData[[#This Row],[Customer_ID]],CustomerData[Customer_ID],CustomerData[Age]),"None")</f>
        <v>None</v>
      </c>
      <c r="J202" s="37" t="e" cm="1">
        <f t="array" aca="1" ref="J202" ca="1">_xlfn.IFS(SalesData[[#This Row],[Age]]&lt;=28,"18-28",I202&lt;=39,"29-39",I202&lt;=50,"40-50",I202&lt;=61,"51-61",I202&gt;=62,"62-Above")</f>
        <v>#NAME?</v>
      </c>
      <c r="K202" t="str">
        <f ca="1">IFERROR(_xlfn.XLOOKUP(SalesData[[#This Row],[Customer_ID]],CustomerData[Customer_ID],CustomerData[Gender]),"None")</f>
        <v>None</v>
      </c>
      <c r="L202" t="str">
        <f ca="1">IFERROR(_xlfn.XLOOKUP(SalesData[[#This Row],[Customer_ID]],CustomerData[Customer_ID],CustomerData[Preferred_Item]),"None")</f>
        <v>None</v>
      </c>
    </row>
    <row r="203" spans="1:12" x14ac:dyDescent="0.25">
      <c r="A203" s="6" t="s">
        <v>208</v>
      </c>
      <c r="B203" s="2" t="s">
        <v>884</v>
      </c>
      <c r="C203" s="2" t="s">
        <v>679</v>
      </c>
      <c r="D203" s="2">
        <v>3</v>
      </c>
      <c r="E203" s="4">
        <v>5.31</v>
      </c>
      <c r="F203" s="2" t="s">
        <v>684</v>
      </c>
      <c r="G203" s="3">
        <v>45596</v>
      </c>
      <c r="H203" s="7">
        <v>15.93</v>
      </c>
      <c r="I203" s="37" t="str">
        <f ca="1">IFERROR(_xlfn.XLOOKUP(SalesData[[#This Row],[Customer_ID]],CustomerData[Customer_ID],CustomerData[Age]),"None")</f>
        <v>None</v>
      </c>
      <c r="J203" s="37" t="e" cm="1">
        <f t="array" aca="1" ref="J203" ca="1">_xlfn.IFS(SalesData[[#This Row],[Age]]&lt;=28,"18-28",I203&lt;=39,"29-39",I203&lt;=50,"40-50",I203&lt;=61,"51-61",I203&gt;=62,"62-Above")</f>
        <v>#NAME?</v>
      </c>
      <c r="K203" t="str">
        <f ca="1">IFERROR(_xlfn.XLOOKUP(SalesData[[#This Row],[Customer_ID]],CustomerData[Customer_ID],CustomerData[Gender]),"None")</f>
        <v>None</v>
      </c>
      <c r="L203" t="str">
        <f ca="1">IFERROR(_xlfn.XLOOKUP(SalesData[[#This Row],[Customer_ID]],CustomerData[Customer_ID],CustomerData[Preferred_Item]),"None")</f>
        <v>None</v>
      </c>
    </row>
    <row r="204" spans="1:12" x14ac:dyDescent="0.25">
      <c r="A204" s="6" t="s">
        <v>209</v>
      </c>
      <c r="B204" s="2" t="s">
        <v>975</v>
      </c>
      <c r="C204" s="2" t="s">
        <v>678</v>
      </c>
      <c r="D204" s="2">
        <v>3</v>
      </c>
      <c r="E204" s="4">
        <v>5.85</v>
      </c>
      <c r="F204" s="2" t="s">
        <v>684</v>
      </c>
      <c r="G204" s="3">
        <v>45597</v>
      </c>
      <c r="H204" s="7">
        <v>17.55</v>
      </c>
      <c r="I204" s="37" t="str">
        <f ca="1">IFERROR(_xlfn.XLOOKUP(SalesData[[#This Row],[Customer_ID]],CustomerData[Customer_ID],CustomerData[Age]),"None")</f>
        <v>None</v>
      </c>
      <c r="J204" s="37" t="e" cm="1">
        <f t="array" aca="1" ref="J204" ca="1">_xlfn.IFS(SalesData[[#This Row],[Age]]&lt;=28,"18-28",I204&lt;=39,"29-39",I204&lt;=50,"40-50",I204&lt;=61,"51-61",I204&gt;=62,"62-Above")</f>
        <v>#NAME?</v>
      </c>
      <c r="K204" t="str">
        <f ca="1">IFERROR(_xlfn.XLOOKUP(SalesData[[#This Row],[Customer_ID]],CustomerData[Customer_ID],CustomerData[Gender]),"None")</f>
        <v>None</v>
      </c>
      <c r="L204" t="str">
        <f ca="1">IFERROR(_xlfn.XLOOKUP(SalesData[[#This Row],[Customer_ID]],CustomerData[Customer_ID],CustomerData[Preferred_Item]),"None")</f>
        <v>None</v>
      </c>
    </row>
    <row r="205" spans="1:12" x14ac:dyDescent="0.25">
      <c r="A205" s="6" t="s">
        <v>210</v>
      </c>
      <c r="B205" s="2" t="s">
        <v>865</v>
      </c>
      <c r="C205" s="2" t="s">
        <v>678</v>
      </c>
      <c r="D205" s="2">
        <v>3</v>
      </c>
      <c r="E205" s="4">
        <v>5.57</v>
      </c>
      <c r="F205" s="2" t="s">
        <v>682</v>
      </c>
      <c r="G205" s="3">
        <v>45598</v>
      </c>
      <c r="H205" s="7">
        <v>16.71</v>
      </c>
      <c r="I205" s="37" t="str">
        <f ca="1">IFERROR(_xlfn.XLOOKUP(SalesData[[#This Row],[Customer_ID]],CustomerData[Customer_ID],CustomerData[Age]),"None")</f>
        <v>None</v>
      </c>
      <c r="J205" s="37" t="e" cm="1">
        <f t="array" aca="1" ref="J205" ca="1">_xlfn.IFS(SalesData[[#This Row],[Age]]&lt;=28,"18-28",I205&lt;=39,"29-39",I205&lt;=50,"40-50",I205&lt;=61,"51-61",I205&gt;=62,"62-Above")</f>
        <v>#NAME?</v>
      </c>
      <c r="K205" t="str">
        <f ca="1">IFERROR(_xlfn.XLOOKUP(SalesData[[#This Row],[Customer_ID]],CustomerData[Customer_ID],CustomerData[Gender]),"None")</f>
        <v>None</v>
      </c>
      <c r="L205" t="str">
        <f ca="1">IFERROR(_xlfn.XLOOKUP(SalesData[[#This Row],[Customer_ID]],CustomerData[Customer_ID],CustomerData[Preferred_Item]),"None")</f>
        <v>None</v>
      </c>
    </row>
    <row r="206" spans="1:12" x14ac:dyDescent="0.25">
      <c r="A206" s="6" t="s">
        <v>211</v>
      </c>
      <c r="B206" s="2" t="s">
        <v>808</v>
      </c>
      <c r="C206" s="2" t="s">
        <v>678</v>
      </c>
      <c r="D206" s="2">
        <v>3</v>
      </c>
      <c r="E206" s="4">
        <v>5.35</v>
      </c>
      <c r="F206" s="2" t="s">
        <v>683</v>
      </c>
      <c r="G206" s="3">
        <v>45599</v>
      </c>
      <c r="H206" s="7">
        <v>16.05</v>
      </c>
      <c r="I206" s="37" t="str">
        <f ca="1">IFERROR(_xlfn.XLOOKUP(SalesData[[#This Row],[Customer_ID]],CustomerData[Customer_ID],CustomerData[Age]),"None")</f>
        <v>None</v>
      </c>
      <c r="J206" s="37" t="e" cm="1">
        <f t="array" aca="1" ref="J206" ca="1">_xlfn.IFS(SalesData[[#This Row],[Age]]&lt;=28,"18-28",I206&lt;=39,"29-39",I206&lt;=50,"40-50",I206&lt;=61,"51-61",I206&gt;=62,"62-Above")</f>
        <v>#NAME?</v>
      </c>
      <c r="K206" t="str">
        <f ca="1">IFERROR(_xlfn.XLOOKUP(SalesData[[#This Row],[Customer_ID]],CustomerData[Customer_ID],CustomerData[Gender]),"None")</f>
        <v>None</v>
      </c>
      <c r="L206" t="str">
        <f ca="1">IFERROR(_xlfn.XLOOKUP(SalesData[[#This Row],[Customer_ID]],CustomerData[Customer_ID],CustomerData[Preferred_Item]),"None")</f>
        <v>None</v>
      </c>
    </row>
    <row r="207" spans="1:12" x14ac:dyDescent="0.25">
      <c r="A207" s="6" t="s">
        <v>212</v>
      </c>
      <c r="B207" s="2" t="s">
        <v>1340</v>
      </c>
      <c r="C207" s="2" t="s">
        <v>678</v>
      </c>
      <c r="D207" s="2">
        <v>3</v>
      </c>
      <c r="E207" s="4">
        <v>4.51</v>
      </c>
      <c r="F207" s="2" t="s">
        <v>683</v>
      </c>
      <c r="G207" s="3">
        <v>45600</v>
      </c>
      <c r="H207" s="7">
        <v>13.53</v>
      </c>
      <c r="I207" s="37" t="str">
        <f ca="1">IFERROR(_xlfn.XLOOKUP(SalesData[[#This Row],[Customer_ID]],CustomerData[Customer_ID],CustomerData[Age]),"None")</f>
        <v>None</v>
      </c>
      <c r="J207" s="37" t="e" cm="1">
        <f t="array" aca="1" ref="J207" ca="1">_xlfn.IFS(SalesData[[#This Row],[Age]]&lt;=28,"18-28",I207&lt;=39,"29-39",I207&lt;=50,"40-50",I207&lt;=61,"51-61",I207&gt;=62,"62-Above")</f>
        <v>#NAME?</v>
      </c>
      <c r="K207" t="str">
        <f ca="1">IFERROR(_xlfn.XLOOKUP(SalesData[[#This Row],[Customer_ID]],CustomerData[Customer_ID],CustomerData[Gender]),"None")</f>
        <v>None</v>
      </c>
      <c r="L207" t="str">
        <f ca="1">IFERROR(_xlfn.XLOOKUP(SalesData[[#This Row],[Customer_ID]],CustomerData[Customer_ID],CustomerData[Preferred_Item]),"None")</f>
        <v>None</v>
      </c>
    </row>
    <row r="208" spans="1:12" x14ac:dyDescent="0.25">
      <c r="A208" s="6" t="s">
        <v>213</v>
      </c>
      <c r="B208" s="2" t="s">
        <v>793</v>
      </c>
      <c r="C208" s="2" t="s">
        <v>680</v>
      </c>
      <c r="D208" s="2">
        <v>2</v>
      </c>
      <c r="E208" s="4">
        <v>5.88</v>
      </c>
      <c r="F208" s="2" t="s">
        <v>682</v>
      </c>
      <c r="G208" s="3">
        <v>45602</v>
      </c>
      <c r="H208" s="7">
        <v>11.76</v>
      </c>
      <c r="I208" s="37" t="str">
        <f ca="1">IFERROR(_xlfn.XLOOKUP(SalesData[[#This Row],[Customer_ID]],CustomerData[Customer_ID],CustomerData[Age]),"None")</f>
        <v>None</v>
      </c>
      <c r="J208" s="37" t="e" cm="1">
        <f t="array" aca="1" ref="J208" ca="1">_xlfn.IFS(SalesData[[#This Row],[Age]]&lt;=28,"18-28",I208&lt;=39,"29-39",I208&lt;=50,"40-50",I208&lt;=61,"51-61",I208&gt;=62,"62-Above")</f>
        <v>#NAME?</v>
      </c>
      <c r="K208" t="str">
        <f ca="1">IFERROR(_xlfn.XLOOKUP(SalesData[[#This Row],[Customer_ID]],CustomerData[Customer_ID],CustomerData[Gender]),"None")</f>
        <v>None</v>
      </c>
      <c r="L208" t="str">
        <f ca="1">IFERROR(_xlfn.XLOOKUP(SalesData[[#This Row],[Customer_ID]],CustomerData[Customer_ID],CustomerData[Preferred_Item]),"None")</f>
        <v>None</v>
      </c>
    </row>
    <row r="209" spans="1:12" x14ac:dyDescent="0.25">
      <c r="A209" s="6" t="s">
        <v>214</v>
      </c>
      <c r="B209" s="2" t="s">
        <v>846</v>
      </c>
      <c r="C209" s="2" t="s">
        <v>677</v>
      </c>
      <c r="D209" s="2">
        <v>5</v>
      </c>
      <c r="E209" s="4">
        <v>4.47</v>
      </c>
      <c r="F209" s="2" t="s">
        <v>684</v>
      </c>
      <c r="G209" s="3">
        <v>45603</v>
      </c>
      <c r="H209" s="7">
        <v>22.35</v>
      </c>
      <c r="I209" s="37" t="str">
        <f ca="1">IFERROR(_xlfn.XLOOKUP(SalesData[[#This Row],[Customer_ID]],CustomerData[Customer_ID],CustomerData[Age]),"None")</f>
        <v>None</v>
      </c>
      <c r="J209" s="37" t="e" cm="1">
        <f t="array" aca="1" ref="J209" ca="1">_xlfn.IFS(SalesData[[#This Row],[Age]]&lt;=28,"18-28",I209&lt;=39,"29-39",I209&lt;=50,"40-50",I209&lt;=61,"51-61",I209&gt;=62,"62-Above")</f>
        <v>#NAME?</v>
      </c>
      <c r="K209" t="str">
        <f ca="1">IFERROR(_xlfn.XLOOKUP(SalesData[[#This Row],[Customer_ID]],CustomerData[Customer_ID],CustomerData[Gender]),"None")</f>
        <v>None</v>
      </c>
      <c r="L209" t="str">
        <f ca="1">IFERROR(_xlfn.XLOOKUP(SalesData[[#This Row],[Customer_ID]],CustomerData[Customer_ID],CustomerData[Preferred_Item]),"None")</f>
        <v>None</v>
      </c>
    </row>
    <row r="210" spans="1:12" x14ac:dyDescent="0.25">
      <c r="A210" s="6" t="s">
        <v>215</v>
      </c>
      <c r="B210" s="2" t="s">
        <v>713</v>
      </c>
      <c r="C210" s="2" t="s">
        <v>680</v>
      </c>
      <c r="D210" s="2">
        <v>2</v>
      </c>
      <c r="E210" s="4">
        <v>5.19</v>
      </c>
      <c r="F210" s="2" t="s">
        <v>682</v>
      </c>
      <c r="G210" s="3">
        <v>45604</v>
      </c>
      <c r="H210" s="7">
        <v>10.38</v>
      </c>
      <c r="I210" s="37" t="str">
        <f ca="1">IFERROR(_xlfn.XLOOKUP(SalesData[[#This Row],[Customer_ID]],CustomerData[Customer_ID],CustomerData[Age]),"None")</f>
        <v>None</v>
      </c>
      <c r="J210" s="37" t="e" cm="1">
        <f t="array" aca="1" ref="J210" ca="1">_xlfn.IFS(SalesData[[#This Row],[Age]]&lt;=28,"18-28",I210&lt;=39,"29-39",I210&lt;=50,"40-50",I210&lt;=61,"51-61",I210&gt;=62,"62-Above")</f>
        <v>#NAME?</v>
      </c>
      <c r="K210" t="str">
        <f ca="1">IFERROR(_xlfn.XLOOKUP(SalesData[[#This Row],[Customer_ID]],CustomerData[Customer_ID],CustomerData[Gender]),"None")</f>
        <v>None</v>
      </c>
      <c r="L210" t="str">
        <f ca="1">IFERROR(_xlfn.XLOOKUP(SalesData[[#This Row],[Customer_ID]],CustomerData[Customer_ID],CustomerData[Preferred_Item]),"None")</f>
        <v>None</v>
      </c>
    </row>
    <row r="211" spans="1:12" x14ac:dyDescent="0.25">
      <c r="A211" s="6" t="s">
        <v>216</v>
      </c>
      <c r="B211" s="2" t="s">
        <v>779</v>
      </c>
      <c r="C211" s="2" t="s">
        <v>681</v>
      </c>
      <c r="D211" s="2">
        <v>4</v>
      </c>
      <c r="E211" s="4">
        <v>4.1100000000000003</v>
      </c>
      <c r="F211" s="2" t="s">
        <v>682</v>
      </c>
      <c r="G211" s="3">
        <v>45607</v>
      </c>
      <c r="H211" s="7">
        <v>16.440000000000001</v>
      </c>
      <c r="I211" s="37" t="str">
        <f ca="1">IFERROR(_xlfn.XLOOKUP(SalesData[[#This Row],[Customer_ID]],CustomerData[Customer_ID],CustomerData[Age]),"None")</f>
        <v>None</v>
      </c>
      <c r="J211" s="37" t="e" cm="1">
        <f t="array" aca="1" ref="J211" ca="1">_xlfn.IFS(SalesData[[#This Row],[Age]]&lt;=28,"18-28",I211&lt;=39,"29-39",I211&lt;=50,"40-50",I211&lt;=61,"51-61",I211&gt;=62,"62-Above")</f>
        <v>#NAME?</v>
      </c>
      <c r="K211" t="str">
        <f ca="1">IFERROR(_xlfn.XLOOKUP(SalesData[[#This Row],[Customer_ID]],CustomerData[Customer_ID],CustomerData[Gender]),"None")</f>
        <v>None</v>
      </c>
      <c r="L211" t="str">
        <f ca="1">IFERROR(_xlfn.XLOOKUP(SalesData[[#This Row],[Customer_ID]],CustomerData[Customer_ID],CustomerData[Preferred_Item]),"None")</f>
        <v>None</v>
      </c>
    </row>
    <row r="212" spans="1:12" x14ac:dyDescent="0.25">
      <c r="A212" s="6" t="s">
        <v>217</v>
      </c>
      <c r="B212" s="2" t="s">
        <v>1084</v>
      </c>
      <c r="C212" s="2" t="s">
        <v>676</v>
      </c>
      <c r="D212" s="2">
        <v>3</v>
      </c>
      <c r="E212" s="4">
        <v>4.1100000000000003</v>
      </c>
      <c r="F212" s="2" t="s">
        <v>685</v>
      </c>
      <c r="G212" s="3">
        <v>45608</v>
      </c>
      <c r="H212" s="7">
        <v>12.33</v>
      </c>
      <c r="I212" s="37" t="str">
        <f ca="1">IFERROR(_xlfn.XLOOKUP(SalesData[[#This Row],[Customer_ID]],CustomerData[Customer_ID],CustomerData[Age]),"None")</f>
        <v>None</v>
      </c>
      <c r="J212" s="37" t="e" cm="1">
        <f t="array" aca="1" ref="J212" ca="1">_xlfn.IFS(SalesData[[#This Row],[Age]]&lt;=28,"18-28",I212&lt;=39,"29-39",I212&lt;=50,"40-50",I212&lt;=61,"51-61",I212&gt;=62,"62-Above")</f>
        <v>#NAME?</v>
      </c>
      <c r="K212" t="str">
        <f ca="1">IFERROR(_xlfn.XLOOKUP(SalesData[[#This Row],[Customer_ID]],CustomerData[Customer_ID],CustomerData[Gender]),"None")</f>
        <v>None</v>
      </c>
      <c r="L212" t="str">
        <f ca="1">IFERROR(_xlfn.XLOOKUP(SalesData[[#This Row],[Customer_ID]],CustomerData[Customer_ID],CustomerData[Preferred_Item]),"None")</f>
        <v>None</v>
      </c>
    </row>
    <row r="213" spans="1:12" x14ac:dyDescent="0.25">
      <c r="A213" s="6" t="s">
        <v>218</v>
      </c>
      <c r="B213" s="2" t="s">
        <v>927</v>
      </c>
      <c r="C213" s="2" t="s">
        <v>676</v>
      </c>
      <c r="D213" s="2">
        <v>2</v>
      </c>
      <c r="E213" s="4">
        <v>4.55</v>
      </c>
      <c r="F213" s="2" t="s">
        <v>682</v>
      </c>
      <c r="G213" s="3">
        <v>45609</v>
      </c>
      <c r="H213" s="7">
        <v>9.1</v>
      </c>
      <c r="I213" s="37" t="str">
        <f ca="1">IFERROR(_xlfn.XLOOKUP(SalesData[[#This Row],[Customer_ID]],CustomerData[Customer_ID],CustomerData[Age]),"None")</f>
        <v>None</v>
      </c>
      <c r="J213" s="37" t="e" cm="1">
        <f t="array" aca="1" ref="J213" ca="1">_xlfn.IFS(SalesData[[#This Row],[Age]]&lt;=28,"18-28",I213&lt;=39,"29-39",I213&lt;=50,"40-50",I213&lt;=61,"51-61",I213&gt;=62,"62-Above")</f>
        <v>#NAME?</v>
      </c>
      <c r="K213" t="str">
        <f ca="1">IFERROR(_xlfn.XLOOKUP(SalesData[[#This Row],[Customer_ID]],CustomerData[Customer_ID],CustomerData[Gender]),"None")</f>
        <v>None</v>
      </c>
      <c r="L213" t="str">
        <f ca="1">IFERROR(_xlfn.XLOOKUP(SalesData[[#This Row],[Customer_ID]],CustomerData[Customer_ID],CustomerData[Preferred_Item]),"None")</f>
        <v>None</v>
      </c>
    </row>
    <row r="214" spans="1:12" x14ac:dyDescent="0.25">
      <c r="A214" s="6" t="s">
        <v>219</v>
      </c>
      <c r="B214" s="2" t="s">
        <v>739</v>
      </c>
      <c r="C214" s="2" t="s">
        <v>676</v>
      </c>
      <c r="D214" s="2">
        <v>1</v>
      </c>
      <c r="E214" s="4">
        <v>2.6</v>
      </c>
      <c r="F214" s="2" t="s">
        <v>682</v>
      </c>
      <c r="G214" s="3">
        <v>45610</v>
      </c>
      <c r="H214" s="7">
        <v>2.6</v>
      </c>
      <c r="I214" s="37" t="str">
        <f ca="1">IFERROR(_xlfn.XLOOKUP(SalesData[[#This Row],[Customer_ID]],CustomerData[Customer_ID],CustomerData[Age]),"None")</f>
        <v>None</v>
      </c>
      <c r="J214" s="37" t="e" cm="1">
        <f t="array" aca="1" ref="J214" ca="1">_xlfn.IFS(SalesData[[#This Row],[Age]]&lt;=28,"18-28",I214&lt;=39,"29-39",I214&lt;=50,"40-50",I214&lt;=61,"51-61",I214&gt;=62,"62-Above")</f>
        <v>#NAME?</v>
      </c>
      <c r="K214" t="str">
        <f ca="1">IFERROR(_xlfn.XLOOKUP(SalesData[[#This Row],[Customer_ID]],CustomerData[Customer_ID],CustomerData[Gender]),"None")</f>
        <v>None</v>
      </c>
      <c r="L214" t="str">
        <f ca="1">IFERROR(_xlfn.XLOOKUP(SalesData[[#This Row],[Customer_ID]],CustomerData[Customer_ID],CustomerData[Preferred_Item]),"None")</f>
        <v>None</v>
      </c>
    </row>
    <row r="215" spans="1:12" x14ac:dyDescent="0.25">
      <c r="A215" s="6" t="s">
        <v>220</v>
      </c>
      <c r="B215" s="2" t="s">
        <v>804</v>
      </c>
      <c r="C215" s="2" t="s">
        <v>676</v>
      </c>
      <c r="D215" s="2">
        <v>3</v>
      </c>
      <c r="E215" s="4">
        <v>4.72</v>
      </c>
      <c r="F215" s="2" t="s">
        <v>684</v>
      </c>
      <c r="G215" s="3">
        <v>45613</v>
      </c>
      <c r="H215" s="7">
        <v>14.16</v>
      </c>
      <c r="I215" s="37" t="str">
        <f ca="1">IFERROR(_xlfn.XLOOKUP(SalesData[[#This Row],[Customer_ID]],CustomerData[Customer_ID],CustomerData[Age]),"None")</f>
        <v>None</v>
      </c>
      <c r="J215" s="37" t="e" cm="1">
        <f t="array" aca="1" ref="J215" ca="1">_xlfn.IFS(SalesData[[#This Row],[Age]]&lt;=28,"18-28",I215&lt;=39,"29-39",I215&lt;=50,"40-50",I215&lt;=61,"51-61",I215&gt;=62,"62-Above")</f>
        <v>#NAME?</v>
      </c>
      <c r="K215" t="str">
        <f ca="1">IFERROR(_xlfn.XLOOKUP(SalesData[[#This Row],[Customer_ID]],CustomerData[Customer_ID],CustomerData[Gender]),"None")</f>
        <v>None</v>
      </c>
      <c r="L215" t="str">
        <f ca="1">IFERROR(_xlfn.XLOOKUP(SalesData[[#This Row],[Customer_ID]],CustomerData[Customer_ID],CustomerData[Preferred_Item]),"None")</f>
        <v>None</v>
      </c>
    </row>
    <row r="216" spans="1:12" x14ac:dyDescent="0.25">
      <c r="A216" s="6" t="s">
        <v>221</v>
      </c>
      <c r="B216" s="2" t="s">
        <v>904</v>
      </c>
      <c r="C216" s="2" t="s">
        <v>677</v>
      </c>
      <c r="D216" s="2">
        <v>4</v>
      </c>
      <c r="E216" s="4">
        <v>4.87</v>
      </c>
      <c r="F216" s="2" t="s">
        <v>683</v>
      </c>
      <c r="G216" s="3">
        <v>45615</v>
      </c>
      <c r="H216" s="7">
        <v>19.48</v>
      </c>
      <c r="I216" s="37" t="str">
        <f ca="1">IFERROR(_xlfn.XLOOKUP(SalesData[[#This Row],[Customer_ID]],CustomerData[Customer_ID],CustomerData[Age]),"None")</f>
        <v>None</v>
      </c>
      <c r="J216" s="37" t="e" cm="1">
        <f t="array" aca="1" ref="J216" ca="1">_xlfn.IFS(SalesData[[#This Row],[Age]]&lt;=28,"18-28",I216&lt;=39,"29-39",I216&lt;=50,"40-50",I216&lt;=61,"51-61",I216&gt;=62,"62-Above")</f>
        <v>#NAME?</v>
      </c>
      <c r="K216" t="str">
        <f ca="1">IFERROR(_xlfn.XLOOKUP(SalesData[[#This Row],[Customer_ID]],CustomerData[Customer_ID],CustomerData[Gender]),"None")</f>
        <v>None</v>
      </c>
      <c r="L216" t="str">
        <f ca="1">IFERROR(_xlfn.XLOOKUP(SalesData[[#This Row],[Customer_ID]],CustomerData[Customer_ID],CustomerData[Preferred_Item]),"None")</f>
        <v>None</v>
      </c>
    </row>
    <row r="217" spans="1:12" x14ac:dyDescent="0.25">
      <c r="A217" s="6" t="s">
        <v>222</v>
      </c>
      <c r="B217" s="2" t="s">
        <v>1086</v>
      </c>
      <c r="C217" s="2" t="s">
        <v>679</v>
      </c>
      <c r="D217" s="2">
        <v>4</v>
      </c>
      <c r="E217" s="4">
        <v>3.3</v>
      </c>
      <c r="F217" s="2" t="s">
        <v>683</v>
      </c>
      <c r="G217" s="3">
        <v>45616</v>
      </c>
      <c r="H217" s="7">
        <v>13.2</v>
      </c>
      <c r="I217" s="37" t="str">
        <f ca="1">IFERROR(_xlfn.XLOOKUP(SalesData[[#This Row],[Customer_ID]],CustomerData[Customer_ID],CustomerData[Age]),"None")</f>
        <v>None</v>
      </c>
      <c r="J217" s="37" t="e" cm="1">
        <f t="array" aca="1" ref="J217" ca="1">_xlfn.IFS(SalesData[[#This Row],[Age]]&lt;=28,"18-28",I217&lt;=39,"29-39",I217&lt;=50,"40-50",I217&lt;=61,"51-61",I217&gt;=62,"62-Above")</f>
        <v>#NAME?</v>
      </c>
      <c r="K217" t="str">
        <f ca="1">IFERROR(_xlfn.XLOOKUP(SalesData[[#This Row],[Customer_ID]],CustomerData[Customer_ID],CustomerData[Gender]),"None")</f>
        <v>None</v>
      </c>
      <c r="L217" t="str">
        <f ca="1">IFERROR(_xlfn.XLOOKUP(SalesData[[#This Row],[Customer_ID]],CustomerData[Customer_ID],CustomerData[Preferred_Item]),"None")</f>
        <v>None</v>
      </c>
    </row>
    <row r="218" spans="1:12" x14ac:dyDescent="0.25">
      <c r="A218" s="6" t="s">
        <v>223</v>
      </c>
      <c r="B218" s="2" t="s">
        <v>755</v>
      </c>
      <c r="C218" s="2" t="s">
        <v>679</v>
      </c>
      <c r="D218" s="2">
        <v>1</v>
      </c>
      <c r="E218" s="4">
        <v>3.61</v>
      </c>
      <c r="F218" s="2" t="s">
        <v>683</v>
      </c>
      <c r="G218" s="3">
        <v>45617</v>
      </c>
      <c r="H218" s="7">
        <v>3.61</v>
      </c>
      <c r="I218" s="37" t="str">
        <f ca="1">IFERROR(_xlfn.XLOOKUP(SalesData[[#This Row],[Customer_ID]],CustomerData[Customer_ID],CustomerData[Age]),"None")</f>
        <v>None</v>
      </c>
      <c r="J218" s="37" t="e" cm="1">
        <f t="array" aca="1" ref="J218" ca="1">_xlfn.IFS(SalesData[[#This Row],[Age]]&lt;=28,"18-28",I218&lt;=39,"29-39",I218&lt;=50,"40-50",I218&lt;=61,"51-61",I218&gt;=62,"62-Above")</f>
        <v>#NAME?</v>
      </c>
      <c r="K218" t="str">
        <f ca="1">IFERROR(_xlfn.XLOOKUP(SalesData[[#This Row],[Customer_ID]],CustomerData[Customer_ID],CustomerData[Gender]),"None")</f>
        <v>None</v>
      </c>
      <c r="L218" t="str">
        <f ca="1">IFERROR(_xlfn.XLOOKUP(SalesData[[#This Row],[Customer_ID]],CustomerData[Customer_ID],CustomerData[Preferred_Item]),"None")</f>
        <v>None</v>
      </c>
    </row>
    <row r="219" spans="1:12" x14ac:dyDescent="0.25">
      <c r="A219" s="6" t="s">
        <v>224</v>
      </c>
      <c r="B219" s="2" t="s">
        <v>806</v>
      </c>
      <c r="C219" s="2" t="s">
        <v>676</v>
      </c>
      <c r="D219" s="2">
        <v>5</v>
      </c>
      <c r="E219" s="4">
        <v>5.84</v>
      </c>
      <c r="F219" s="2" t="s">
        <v>684</v>
      </c>
      <c r="G219" s="3">
        <v>45618</v>
      </c>
      <c r="H219" s="7">
        <v>29.2</v>
      </c>
      <c r="I219" s="37" t="str">
        <f ca="1">IFERROR(_xlfn.XLOOKUP(SalesData[[#This Row],[Customer_ID]],CustomerData[Customer_ID],CustomerData[Age]),"None")</f>
        <v>None</v>
      </c>
      <c r="J219" s="37" t="e" cm="1">
        <f t="array" aca="1" ref="J219" ca="1">_xlfn.IFS(SalesData[[#This Row],[Age]]&lt;=28,"18-28",I219&lt;=39,"29-39",I219&lt;=50,"40-50",I219&lt;=61,"51-61",I219&gt;=62,"62-Above")</f>
        <v>#NAME?</v>
      </c>
      <c r="K219" t="str">
        <f ca="1">IFERROR(_xlfn.XLOOKUP(SalesData[[#This Row],[Customer_ID]],CustomerData[Customer_ID],CustomerData[Gender]),"None")</f>
        <v>None</v>
      </c>
      <c r="L219" t="str">
        <f ca="1">IFERROR(_xlfn.XLOOKUP(SalesData[[#This Row],[Customer_ID]],CustomerData[Customer_ID],CustomerData[Preferred_Item]),"None")</f>
        <v>None</v>
      </c>
    </row>
    <row r="220" spans="1:12" x14ac:dyDescent="0.25">
      <c r="A220" s="6" t="s">
        <v>225</v>
      </c>
      <c r="B220" s="2" t="s">
        <v>1145</v>
      </c>
      <c r="C220" s="2" t="s">
        <v>679</v>
      </c>
      <c r="D220" s="2">
        <v>5</v>
      </c>
      <c r="E220" s="4">
        <v>4.3099999999999996</v>
      </c>
      <c r="F220" s="2" t="s">
        <v>682</v>
      </c>
      <c r="G220" s="3">
        <v>45619</v>
      </c>
      <c r="H220" s="7">
        <v>21.55</v>
      </c>
      <c r="I220" s="37" t="str">
        <f ca="1">IFERROR(_xlfn.XLOOKUP(SalesData[[#This Row],[Customer_ID]],CustomerData[Customer_ID],CustomerData[Age]),"None")</f>
        <v>None</v>
      </c>
      <c r="J220" s="37" t="e" cm="1">
        <f t="array" aca="1" ref="J220" ca="1">_xlfn.IFS(SalesData[[#This Row],[Age]]&lt;=28,"18-28",I220&lt;=39,"29-39",I220&lt;=50,"40-50",I220&lt;=61,"51-61",I220&gt;=62,"62-Above")</f>
        <v>#NAME?</v>
      </c>
      <c r="K220" t="str">
        <f ca="1">IFERROR(_xlfn.XLOOKUP(SalesData[[#This Row],[Customer_ID]],CustomerData[Customer_ID],CustomerData[Gender]),"None")</f>
        <v>None</v>
      </c>
      <c r="L220" t="str">
        <f ca="1">IFERROR(_xlfn.XLOOKUP(SalesData[[#This Row],[Customer_ID]],CustomerData[Customer_ID],CustomerData[Preferred_Item]),"None")</f>
        <v>None</v>
      </c>
    </row>
    <row r="221" spans="1:12" x14ac:dyDescent="0.25">
      <c r="A221" s="6" t="s">
        <v>226</v>
      </c>
      <c r="B221" s="2" t="s">
        <v>725</v>
      </c>
      <c r="C221" s="2" t="s">
        <v>677</v>
      </c>
      <c r="D221" s="2">
        <v>2</v>
      </c>
      <c r="E221" s="4">
        <v>2.5299999999999998</v>
      </c>
      <c r="F221" s="2" t="s">
        <v>685</v>
      </c>
      <c r="G221" s="3">
        <v>45620</v>
      </c>
      <c r="H221" s="7">
        <v>5.0599999999999996</v>
      </c>
      <c r="I221" s="37" t="str">
        <f ca="1">IFERROR(_xlfn.XLOOKUP(SalesData[[#This Row],[Customer_ID]],CustomerData[Customer_ID],CustomerData[Age]),"None")</f>
        <v>None</v>
      </c>
      <c r="J221" s="37" t="e" cm="1">
        <f t="array" aca="1" ref="J221" ca="1">_xlfn.IFS(SalesData[[#This Row],[Age]]&lt;=28,"18-28",I221&lt;=39,"29-39",I221&lt;=50,"40-50",I221&lt;=61,"51-61",I221&gt;=62,"62-Above")</f>
        <v>#NAME?</v>
      </c>
      <c r="K221" t="str">
        <f ca="1">IFERROR(_xlfn.XLOOKUP(SalesData[[#This Row],[Customer_ID]],CustomerData[Customer_ID],CustomerData[Gender]),"None")</f>
        <v>None</v>
      </c>
      <c r="L221" t="str">
        <f ca="1">IFERROR(_xlfn.XLOOKUP(SalesData[[#This Row],[Customer_ID]],CustomerData[Customer_ID],CustomerData[Preferred_Item]),"None")</f>
        <v>None</v>
      </c>
    </row>
    <row r="222" spans="1:12" x14ac:dyDescent="0.25">
      <c r="A222" s="6" t="s">
        <v>227</v>
      </c>
      <c r="B222" s="2" t="s">
        <v>840</v>
      </c>
      <c r="C222" s="2" t="s">
        <v>681</v>
      </c>
      <c r="D222" s="2">
        <v>3</v>
      </c>
      <c r="E222" s="4">
        <v>5.41</v>
      </c>
      <c r="F222" s="2" t="s">
        <v>684</v>
      </c>
      <c r="G222" s="3">
        <v>45621</v>
      </c>
      <c r="H222" s="7">
        <v>16.23</v>
      </c>
      <c r="I222" s="37" t="str">
        <f ca="1">IFERROR(_xlfn.XLOOKUP(SalesData[[#This Row],[Customer_ID]],CustomerData[Customer_ID],CustomerData[Age]),"None")</f>
        <v>None</v>
      </c>
      <c r="J222" s="37" t="e" cm="1">
        <f t="array" aca="1" ref="J222" ca="1">_xlfn.IFS(SalesData[[#This Row],[Age]]&lt;=28,"18-28",I222&lt;=39,"29-39",I222&lt;=50,"40-50",I222&lt;=61,"51-61",I222&gt;=62,"62-Above")</f>
        <v>#NAME?</v>
      </c>
      <c r="K222" t="str">
        <f ca="1">IFERROR(_xlfn.XLOOKUP(SalesData[[#This Row],[Customer_ID]],CustomerData[Customer_ID],CustomerData[Gender]),"None")</f>
        <v>None</v>
      </c>
      <c r="L222" t="str">
        <f ca="1">IFERROR(_xlfn.XLOOKUP(SalesData[[#This Row],[Customer_ID]],CustomerData[Customer_ID],CustomerData[Preferred_Item]),"None")</f>
        <v>None</v>
      </c>
    </row>
    <row r="223" spans="1:12" x14ac:dyDescent="0.25">
      <c r="A223" s="6" t="s">
        <v>228</v>
      </c>
      <c r="B223" s="2" t="s">
        <v>913</v>
      </c>
      <c r="C223" s="2" t="s">
        <v>677</v>
      </c>
      <c r="D223" s="2">
        <v>2</v>
      </c>
      <c r="E223" s="4">
        <v>3.37</v>
      </c>
      <c r="F223" s="2" t="s">
        <v>682</v>
      </c>
      <c r="G223" s="3">
        <v>45622</v>
      </c>
      <c r="H223" s="7">
        <v>6.74</v>
      </c>
      <c r="I223" s="37" t="str">
        <f ca="1">IFERROR(_xlfn.XLOOKUP(SalesData[[#This Row],[Customer_ID]],CustomerData[Customer_ID],CustomerData[Age]),"None")</f>
        <v>None</v>
      </c>
      <c r="J223" s="37" t="e" cm="1">
        <f t="array" aca="1" ref="J223" ca="1">_xlfn.IFS(SalesData[[#This Row],[Age]]&lt;=28,"18-28",I223&lt;=39,"29-39",I223&lt;=50,"40-50",I223&lt;=61,"51-61",I223&gt;=62,"62-Above")</f>
        <v>#NAME?</v>
      </c>
      <c r="K223" t="str">
        <f ca="1">IFERROR(_xlfn.XLOOKUP(SalesData[[#This Row],[Customer_ID]],CustomerData[Customer_ID],CustomerData[Gender]),"None")</f>
        <v>None</v>
      </c>
      <c r="L223" t="str">
        <f ca="1">IFERROR(_xlfn.XLOOKUP(SalesData[[#This Row],[Customer_ID]],CustomerData[Customer_ID],CustomerData[Preferred_Item]),"None")</f>
        <v>None</v>
      </c>
    </row>
    <row r="224" spans="1:12" x14ac:dyDescent="0.25">
      <c r="A224" s="6" t="s">
        <v>229</v>
      </c>
      <c r="B224" s="2" t="s">
        <v>974</v>
      </c>
      <c r="C224" s="2" t="s">
        <v>678</v>
      </c>
      <c r="D224" s="2">
        <v>4</v>
      </c>
      <c r="E224" s="4">
        <v>4.8600000000000003</v>
      </c>
      <c r="F224" s="2" t="s">
        <v>682</v>
      </c>
      <c r="G224" s="3">
        <v>45624</v>
      </c>
      <c r="H224" s="7">
        <v>19.440000000000001</v>
      </c>
      <c r="I224" s="37" t="str">
        <f ca="1">IFERROR(_xlfn.XLOOKUP(SalesData[[#This Row],[Customer_ID]],CustomerData[Customer_ID],CustomerData[Age]),"None")</f>
        <v>None</v>
      </c>
      <c r="J224" s="37" t="e" cm="1">
        <f t="array" aca="1" ref="J224" ca="1">_xlfn.IFS(SalesData[[#This Row],[Age]]&lt;=28,"18-28",I224&lt;=39,"29-39",I224&lt;=50,"40-50",I224&lt;=61,"51-61",I224&gt;=62,"62-Above")</f>
        <v>#NAME?</v>
      </c>
      <c r="K224" t="str">
        <f ca="1">IFERROR(_xlfn.XLOOKUP(SalesData[[#This Row],[Customer_ID]],CustomerData[Customer_ID],CustomerData[Gender]),"None")</f>
        <v>None</v>
      </c>
      <c r="L224" t="str">
        <f ca="1">IFERROR(_xlfn.XLOOKUP(SalesData[[#This Row],[Customer_ID]],CustomerData[Customer_ID],CustomerData[Preferred_Item]),"None")</f>
        <v>None</v>
      </c>
    </row>
    <row r="225" spans="1:12" x14ac:dyDescent="0.25">
      <c r="A225" s="6" t="s">
        <v>230</v>
      </c>
      <c r="B225" s="2" t="s">
        <v>969</v>
      </c>
      <c r="C225" s="2" t="s">
        <v>678</v>
      </c>
      <c r="D225" s="2">
        <v>5</v>
      </c>
      <c r="E225" s="4">
        <v>2.77</v>
      </c>
      <c r="F225" s="2" t="s">
        <v>683</v>
      </c>
      <c r="G225" s="3">
        <v>45626</v>
      </c>
      <c r="H225" s="7">
        <v>13.85</v>
      </c>
      <c r="I225" s="37" t="str">
        <f ca="1">IFERROR(_xlfn.XLOOKUP(SalesData[[#This Row],[Customer_ID]],CustomerData[Customer_ID],CustomerData[Age]),"None")</f>
        <v>None</v>
      </c>
      <c r="J225" s="37" t="e" cm="1">
        <f t="array" aca="1" ref="J225" ca="1">_xlfn.IFS(SalesData[[#This Row],[Age]]&lt;=28,"18-28",I225&lt;=39,"29-39",I225&lt;=50,"40-50",I225&lt;=61,"51-61",I225&gt;=62,"62-Above")</f>
        <v>#NAME?</v>
      </c>
      <c r="K225" t="str">
        <f ca="1">IFERROR(_xlfn.XLOOKUP(SalesData[[#This Row],[Customer_ID]],CustomerData[Customer_ID],CustomerData[Gender]),"None")</f>
        <v>None</v>
      </c>
      <c r="L225" t="str">
        <f ca="1">IFERROR(_xlfn.XLOOKUP(SalesData[[#This Row],[Customer_ID]],CustomerData[Customer_ID],CustomerData[Preferred_Item]),"None")</f>
        <v>None</v>
      </c>
    </row>
    <row r="226" spans="1:12" x14ac:dyDescent="0.25">
      <c r="A226" s="6" t="s">
        <v>231</v>
      </c>
      <c r="B226" s="2" t="s">
        <v>1068</v>
      </c>
      <c r="C226" s="2" t="s">
        <v>676</v>
      </c>
      <c r="D226" s="2">
        <v>3</v>
      </c>
      <c r="E226" s="4">
        <v>5.76</v>
      </c>
      <c r="F226" s="2" t="s">
        <v>685</v>
      </c>
      <c r="G226" s="3">
        <v>45627</v>
      </c>
      <c r="H226" s="7">
        <v>17.28</v>
      </c>
      <c r="I226" s="37" t="str">
        <f ca="1">IFERROR(_xlfn.XLOOKUP(SalesData[[#This Row],[Customer_ID]],CustomerData[Customer_ID],CustomerData[Age]),"None")</f>
        <v>None</v>
      </c>
      <c r="J226" s="37" t="e" cm="1">
        <f t="array" aca="1" ref="J226" ca="1">_xlfn.IFS(SalesData[[#This Row],[Age]]&lt;=28,"18-28",I226&lt;=39,"29-39",I226&lt;=50,"40-50",I226&lt;=61,"51-61",I226&gt;=62,"62-Above")</f>
        <v>#NAME?</v>
      </c>
      <c r="K226" t="str">
        <f ca="1">IFERROR(_xlfn.XLOOKUP(SalesData[[#This Row],[Customer_ID]],CustomerData[Customer_ID],CustomerData[Gender]),"None")</f>
        <v>None</v>
      </c>
      <c r="L226" t="str">
        <f ca="1">IFERROR(_xlfn.XLOOKUP(SalesData[[#This Row],[Customer_ID]],CustomerData[Customer_ID],CustomerData[Preferred_Item]),"None")</f>
        <v>None</v>
      </c>
    </row>
    <row r="227" spans="1:12" x14ac:dyDescent="0.25">
      <c r="A227" s="6" t="s">
        <v>232</v>
      </c>
      <c r="B227" s="2" t="s">
        <v>1243</v>
      </c>
      <c r="C227" s="2" t="s">
        <v>678</v>
      </c>
      <c r="D227" s="2">
        <v>5</v>
      </c>
      <c r="E227" s="4">
        <v>3.74</v>
      </c>
      <c r="F227" s="2" t="s">
        <v>684</v>
      </c>
      <c r="G227" s="3">
        <v>45629</v>
      </c>
      <c r="H227" s="7">
        <v>18.7</v>
      </c>
      <c r="I227" s="37" t="str">
        <f ca="1">IFERROR(_xlfn.XLOOKUP(SalesData[[#This Row],[Customer_ID]],CustomerData[Customer_ID],CustomerData[Age]),"None")</f>
        <v>None</v>
      </c>
      <c r="J227" s="37" t="e" cm="1">
        <f t="array" aca="1" ref="J227" ca="1">_xlfn.IFS(SalesData[[#This Row],[Age]]&lt;=28,"18-28",I227&lt;=39,"29-39",I227&lt;=50,"40-50",I227&lt;=61,"51-61",I227&gt;=62,"62-Above")</f>
        <v>#NAME?</v>
      </c>
      <c r="K227" t="str">
        <f ca="1">IFERROR(_xlfn.XLOOKUP(SalesData[[#This Row],[Customer_ID]],CustomerData[Customer_ID],CustomerData[Gender]),"None")</f>
        <v>None</v>
      </c>
      <c r="L227" t="str">
        <f ca="1">IFERROR(_xlfn.XLOOKUP(SalesData[[#This Row],[Customer_ID]],CustomerData[Customer_ID],CustomerData[Preferred_Item]),"None")</f>
        <v>None</v>
      </c>
    </row>
    <row r="228" spans="1:12" x14ac:dyDescent="0.25">
      <c r="A228" s="6" t="s">
        <v>233</v>
      </c>
      <c r="B228" s="2" t="s">
        <v>728</v>
      </c>
      <c r="C228" s="2" t="s">
        <v>678</v>
      </c>
      <c r="D228" s="2">
        <v>2</v>
      </c>
      <c r="E228" s="4">
        <v>5.63</v>
      </c>
      <c r="F228" s="2" t="s">
        <v>684</v>
      </c>
      <c r="G228" s="3">
        <v>45630</v>
      </c>
      <c r="H228" s="7">
        <v>11.26</v>
      </c>
      <c r="I228" s="37" t="str">
        <f ca="1">IFERROR(_xlfn.XLOOKUP(SalesData[[#This Row],[Customer_ID]],CustomerData[Customer_ID],CustomerData[Age]),"None")</f>
        <v>None</v>
      </c>
      <c r="J228" s="37" t="e" cm="1">
        <f t="array" aca="1" ref="J228" ca="1">_xlfn.IFS(SalesData[[#This Row],[Age]]&lt;=28,"18-28",I228&lt;=39,"29-39",I228&lt;=50,"40-50",I228&lt;=61,"51-61",I228&gt;=62,"62-Above")</f>
        <v>#NAME?</v>
      </c>
      <c r="K228" t="str">
        <f ca="1">IFERROR(_xlfn.XLOOKUP(SalesData[[#This Row],[Customer_ID]],CustomerData[Customer_ID],CustomerData[Gender]),"None")</f>
        <v>None</v>
      </c>
      <c r="L228" t="str">
        <f ca="1">IFERROR(_xlfn.XLOOKUP(SalesData[[#This Row],[Customer_ID]],CustomerData[Customer_ID],CustomerData[Preferred_Item]),"None")</f>
        <v>None</v>
      </c>
    </row>
    <row r="229" spans="1:12" x14ac:dyDescent="0.25">
      <c r="A229" s="6" t="s">
        <v>234</v>
      </c>
      <c r="B229" s="2" t="s">
        <v>905</v>
      </c>
      <c r="C229" s="2" t="s">
        <v>676</v>
      </c>
      <c r="D229" s="2">
        <v>3</v>
      </c>
      <c r="E229" s="4">
        <v>3.44</v>
      </c>
      <c r="F229" s="2" t="s">
        <v>684</v>
      </c>
      <c r="G229" s="3">
        <v>45631</v>
      </c>
      <c r="H229" s="7">
        <v>10.32</v>
      </c>
      <c r="I229" s="37" t="str">
        <f ca="1">IFERROR(_xlfn.XLOOKUP(SalesData[[#This Row],[Customer_ID]],CustomerData[Customer_ID],CustomerData[Age]),"None")</f>
        <v>None</v>
      </c>
      <c r="J229" s="37" t="e" cm="1">
        <f t="array" aca="1" ref="J229" ca="1">_xlfn.IFS(SalesData[[#This Row],[Age]]&lt;=28,"18-28",I229&lt;=39,"29-39",I229&lt;=50,"40-50",I229&lt;=61,"51-61",I229&gt;=62,"62-Above")</f>
        <v>#NAME?</v>
      </c>
      <c r="K229" t="str">
        <f ca="1">IFERROR(_xlfn.XLOOKUP(SalesData[[#This Row],[Customer_ID]],CustomerData[Customer_ID],CustomerData[Gender]),"None")</f>
        <v>None</v>
      </c>
      <c r="L229" t="str">
        <f ca="1">IFERROR(_xlfn.XLOOKUP(SalesData[[#This Row],[Customer_ID]],CustomerData[Customer_ID],CustomerData[Preferred_Item]),"None")</f>
        <v>None</v>
      </c>
    </row>
    <row r="230" spans="1:12" x14ac:dyDescent="0.25">
      <c r="A230" s="6" t="s">
        <v>235</v>
      </c>
      <c r="B230" s="2" t="s">
        <v>879</v>
      </c>
      <c r="C230" s="2" t="s">
        <v>678</v>
      </c>
      <c r="D230" s="2">
        <v>1</v>
      </c>
      <c r="E230" s="4">
        <v>5.81</v>
      </c>
      <c r="F230" s="2" t="s">
        <v>683</v>
      </c>
      <c r="G230" s="3">
        <v>45632</v>
      </c>
      <c r="H230" s="7">
        <v>5.81</v>
      </c>
      <c r="I230" s="37" t="str">
        <f ca="1">IFERROR(_xlfn.XLOOKUP(SalesData[[#This Row],[Customer_ID]],CustomerData[Customer_ID],CustomerData[Age]),"None")</f>
        <v>None</v>
      </c>
      <c r="J230" s="37" t="e" cm="1">
        <f t="array" aca="1" ref="J230" ca="1">_xlfn.IFS(SalesData[[#This Row],[Age]]&lt;=28,"18-28",I230&lt;=39,"29-39",I230&lt;=50,"40-50",I230&lt;=61,"51-61",I230&gt;=62,"62-Above")</f>
        <v>#NAME?</v>
      </c>
      <c r="K230" t="str">
        <f ca="1">IFERROR(_xlfn.XLOOKUP(SalesData[[#This Row],[Customer_ID]],CustomerData[Customer_ID],CustomerData[Gender]),"None")</f>
        <v>None</v>
      </c>
      <c r="L230" t="str">
        <f ca="1">IFERROR(_xlfn.XLOOKUP(SalesData[[#This Row],[Customer_ID]],CustomerData[Customer_ID],CustomerData[Preferred_Item]),"None")</f>
        <v>None</v>
      </c>
    </row>
    <row r="231" spans="1:12" x14ac:dyDescent="0.25">
      <c r="A231" s="6" t="s">
        <v>236</v>
      </c>
      <c r="B231" s="2" t="s">
        <v>1087</v>
      </c>
      <c r="C231" s="2" t="s">
        <v>681</v>
      </c>
      <c r="D231" s="2">
        <v>4</v>
      </c>
      <c r="E231" s="4">
        <v>4.8899999999999997</v>
      </c>
      <c r="F231" s="2" t="s">
        <v>683</v>
      </c>
      <c r="G231" s="3">
        <v>45633</v>
      </c>
      <c r="H231" s="7">
        <v>19.559999999999999</v>
      </c>
      <c r="I231" s="37" t="str">
        <f ca="1">IFERROR(_xlfn.XLOOKUP(SalesData[[#This Row],[Customer_ID]],CustomerData[Customer_ID],CustomerData[Age]),"None")</f>
        <v>None</v>
      </c>
      <c r="J231" s="37" t="e" cm="1">
        <f t="array" aca="1" ref="J231" ca="1">_xlfn.IFS(SalesData[[#This Row],[Age]]&lt;=28,"18-28",I231&lt;=39,"29-39",I231&lt;=50,"40-50",I231&lt;=61,"51-61",I231&gt;=62,"62-Above")</f>
        <v>#NAME?</v>
      </c>
      <c r="K231" t="str">
        <f ca="1">IFERROR(_xlfn.XLOOKUP(SalesData[[#This Row],[Customer_ID]],CustomerData[Customer_ID],CustomerData[Gender]),"None")</f>
        <v>None</v>
      </c>
      <c r="L231" t="str">
        <f ca="1">IFERROR(_xlfn.XLOOKUP(SalesData[[#This Row],[Customer_ID]],CustomerData[Customer_ID],CustomerData[Preferred_Item]),"None")</f>
        <v>None</v>
      </c>
    </row>
    <row r="232" spans="1:12" x14ac:dyDescent="0.25">
      <c r="A232" s="6" t="s">
        <v>237</v>
      </c>
      <c r="B232" s="2" t="s">
        <v>1240</v>
      </c>
      <c r="C232" s="2" t="s">
        <v>677</v>
      </c>
      <c r="D232" s="2">
        <v>3</v>
      </c>
      <c r="E232" s="4">
        <v>4.25</v>
      </c>
      <c r="F232" s="2" t="s">
        <v>684</v>
      </c>
      <c r="G232" s="3">
        <v>45635</v>
      </c>
      <c r="H232" s="7">
        <v>12.75</v>
      </c>
      <c r="I232" s="37" t="str">
        <f ca="1">IFERROR(_xlfn.XLOOKUP(SalesData[[#This Row],[Customer_ID]],CustomerData[Customer_ID],CustomerData[Age]),"None")</f>
        <v>None</v>
      </c>
      <c r="J232" s="37" t="e" cm="1">
        <f t="array" aca="1" ref="J232" ca="1">_xlfn.IFS(SalesData[[#This Row],[Age]]&lt;=28,"18-28",I232&lt;=39,"29-39",I232&lt;=50,"40-50",I232&lt;=61,"51-61",I232&gt;=62,"62-Above")</f>
        <v>#NAME?</v>
      </c>
      <c r="K232" t="str">
        <f ca="1">IFERROR(_xlfn.XLOOKUP(SalesData[[#This Row],[Customer_ID]],CustomerData[Customer_ID],CustomerData[Gender]),"None")</f>
        <v>None</v>
      </c>
      <c r="L232" t="str">
        <f ca="1">IFERROR(_xlfn.XLOOKUP(SalesData[[#This Row],[Customer_ID]],CustomerData[Customer_ID],CustomerData[Preferred_Item]),"None")</f>
        <v>None</v>
      </c>
    </row>
    <row r="233" spans="1:12" x14ac:dyDescent="0.25">
      <c r="A233" s="6" t="s">
        <v>238</v>
      </c>
      <c r="B233" s="2" t="s">
        <v>1360</v>
      </c>
      <c r="C233" s="2" t="s">
        <v>676</v>
      </c>
      <c r="D233" s="2">
        <v>5</v>
      </c>
      <c r="E233" s="4">
        <v>3.2</v>
      </c>
      <c r="F233" s="2" t="s">
        <v>683</v>
      </c>
      <c r="G233" s="3">
        <v>45636</v>
      </c>
      <c r="H233" s="7">
        <v>16</v>
      </c>
      <c r="I233" s="37" t="str">
        <f ca="1">IFERROR(_xlfn.XLOOKUP(SalesData[[#This Row],[Customer_ID]],CustomerData[Customer_ID],CustomerData[Age]),"None")</f>
        <v>None</v>
      </c>
      <c r="J233" s="37" t="e" cm="1">
        <f t="array" aca="1" ref="J233" ca="1">_xlfn.IFS(SalesData[[#This Row],[Age]]&lt;=28,"18-28",I233&lt;=39,"29-39",I233&lt;=50,"40-50",I233&lt;=61,"51-61",I233&gt;=62,"62-Above")</f>
        <v>#NAME?</v>
      </c>
      <c r="K233" t="str">
        <f ca="1">IFERROR(_xlfn.XLOOKUP(SalesData[[#This Row],[Customer_ID]],CustomerData[Customer_ID],CustomerData[Gender]),"None")</f>
        <v>None</v>
      </c>
      <c r="L233" t="str">
        <f ca="1">IFERROR(_xlfn.XLOOKUP(SalesData[[#This Row],[Customer_ID]],CustomerData[Customer_ID],CustomerData[Preferred_Item]),"None")</f>
        <v>None</v>
      </c>
    </row>
    <row r="234" spans="1:12" x14ac:dyDescent="0.25">
      <c r="A234" s="6" t="s">
        <v>239</v>
      </c>
      <c r="B234" s="2" t="s">
        <v>953</v>
      </c>
      <c r="C234" s="2" t="s">
        <v>679</v>
      </c>
      <c r="D234" s="2">
        <v>2</v>
      </c>
      <c r="E234" s="4">
        <v>5.07</v>
      </c>
      <c r="F234" s="2" t="s">
        <v>683</v>
      </c>
      <c r="G234" s="3">
        <v>45637</v>
      </c>
      <c r="H234" s="7">
        <v>10.14</v>
      </c>
      <c r="I234" s="37" t="str">
        <f ca="1">IFERROR(_xlfn.XLOOKUP(SalesData[[#This Row],[Customer_ID]],CustomerData[Customer_ID],CustomerData[Age]),"None")</f>
        <v>None</v>
      </c>
      <c r="J234" s="37" t="e" cm="1">
        <f t="array" aca="1" ref="J234" ca="1">_xlfn.IFS(SalesData[[#This Row],[Age]]&lt;=28,"18-28",I234&lt;=39,"29-39",I234&lt;=50,"40-50",I234&lt;=61,"51-61",I234&gt;=62,"62-Above")</f>
        <v>#NAME?</v>
      </c>
      <c r="K234" t="str">
        <f ca="1">IFERROR(_xlfn.XLOOKUP(SalesData[[#This Row],[Customer_ID]],CustomerData[Customer_ID],CustomerData[Gender]),"None")</f>
        <v>None</v>
      </c>
      <c r="L234" t="str">
        <f ca="1">IFERROR(_xlfn.XLOOKUP(SalesData[[#This Row],[Customer_ID]],CustomerData[Customer_ID],CustomerData[Preferred_Item]),"None")</f>
        <v>None</v>
      </c>
    </row>
    <row r="235" spans="1:12" x14ac:dyDescent="0.25">
      <c r="A235" s="6" t="s">
        <v>240</v>
      </c>
      <c r="B235" s="2" t="s">
        <v>1021</v>
      </c>
      <c r="C235" s="2" t="s">
        <v>681</v>
      </c>
      <c r="D235" s="2">
        <v>2</v>
      </c>
      <c r="E235" s="4">
        <v>3.21</v>
      </c>
      <c r="F235" s="2" t="s">
        <v>682</v>
      </c>
      <c r="G235" s="3">
        <v>45640</v>
      </c>
      <c r="H235" s="7">
        <v>6.42</v>
      </c>
      <c r="I235" s="37" t="str">
        <f ca="1">IFERROR(_xlfn.XLOOKUP(SalesData[[#This Row],[Customer_ID]],CustomerData[Customer_ID],CustomerData[Age]),"None")</f>
        <v>None</v>
      </c>
      <c r="J235" s="37" t="e" cm="1">
        <f t="array" aca="1" ref="J235" ca="1">_xlfn.IFS(SalesData[[#This Row],[Age]]&lt;=28,"18-28",I235&lt;=39,"29-39",I235&lt;=50,"40-50",I235&lt;=61,"51-61",I235&gt;=62,"62-Above")</f>
        <v>#NAME?</v>
      </c>
      <c r="K235" t="str">
        <f ca="1">IFERROR(_xlfn.XLOOKUP(SalesData[[#This Row],[Customer_ID]],CustomerData[Customer_ID],CustomerData[Gender]),"None")</f>
        <v>None</v>
      </c>
      <c r="L235" t="str">
        <f ca="1">IFERROR(_xlfn.XLOOKUP(SalesData[[#This Row],[Customer_ID]],CustomerData[Customer_ID],CustomerData[Preferred_Item]),"None")</f>
        <v>None</v>
      </c>
    </row>
    <row r="236" spans="1:12" x14ac:dyDescent="0.25">
      <c r="A236" s="6" t="s">
        <v>241</v>
      </c>
      <c r="B236" s="2" t="s">
        <v>797</v>
      </c>
      <c r="C236" s="2" t="s">
        <v>679</v>
      </c>
      <c r="D236" s="2">
        <v>3</v>
      </c>
      <c r="E236" s="4">
        <v>3.05</v>
      </c>
      <c r="F236" s="2" t="s">
        <v>682</v>
      </c>
      <c r="G236" s="3">
        <v>45643</v>
      </c>
      <c r="H236" s="7">
        <v>9.1499999999999986</v>
      </c>
      <c r="I236" s="37" t="str">
        <f ca="1">IFERROR(_xlfn.XLOOKUP(SalesData[[#This Row],[Customer_ID]],CustomerData[Customer_ID],CustomerData[Age]),"None")</f>
        <v>None</v>
      </c>
      <c r="J236" s="37" t="e" cm="1">
        <f t="array" aca="1" ref="J236" ca="1">_xlfn.IFS(SalesData[[#This Row],[Age]]&lt;=28,"18-28",I236&lt;=39,"29-39",I236&lt;=50,"40-50",I236&lt;=61,"51-61",I236&gt;=62,"62-Above")</f>
        <v>#NAME?</v>
      </c>
      <c r="K236" t="str">
        <f ca="1">IFERROR(_xlfn.XLOOKUP(SalesData[[#This Row],[Customer_ID]],CustomerData[Customer_ID],CustomerData[Gender]),"None")</f>
        <v>None</v>
      </c>
      <c r="L236" t="str">
        <f ca="1">IFERROR(_xlfn.XLOOKUP(SalesData[[#This Row],[Customer_ID]],CustomerData[Customer_ID],CustomerData[Preferred_Item]),"None")</f>
        <v>None</v>
      </c>
    </row>
    <row r="237" spans="1:12" x14ac:dyDescent="0.25">
      <c r="A237" s="6" t="s">
        <v>242</v>
      </c>
      <c r="B237" s="2" t="s">
        <v>841</v>
      </c>
      <c r="C237" s="2" t="s">
        <v>681</v>
      </c>
      <c r="D237" s="2">
        <v>4</v>
      </c>
      <c r="E237" s="4">
        <v>2.87</v>
      </c>
      <c r="F237" s="2" t="s">
        <v>683</v>
      </c>
      <c r="G237" s="3">
        <v>45644</v>
      </c>
      <c r="H237" s="7">
        <v>11.48</v>
      </c>
      <c r="I237" s="37" t="str">
        <f ca="1">IFERROR(_xlfn.XLOOKUP(SalesData[[#This Row],[Customer_ID]],CustomerData[Customer_ID],CustomerData[Age]),"None")</f>
        <v>None</v>
      </c>
      <c r="J237" s="37" t="e" cm="1">
        <f t="array" aca="1" ref="J237" ca="1">_xlfn.IFS(SalesData[[#This Row],[Age]]&lt;=28,"18-28",I237&lt;=39,"29-39",I237&lt;=50,"40-50",I237&lt;=61,"51-61",I237&gt;=62,"62-Above")</f>
        <v>#NAME?</v>
      </c>
      <c r="K237" t="str">
        <f ca="1">IFERROR(_xlfn.XLOOKUP(SalesData[[#This Row],[Customer_ID]],CustomerData[Customer_ID],CustomerData[Gender]),"None")</f>
        <v>None</v>
      </c>
      <c r="L237" t="str">
        <f ca="1">IFERROR(_xlfn.XLOOKUP(SalesData[[#This Row],[Customer_ID]],CustomerData[Customer_ID],CustomerData[Preferred_Item]),"None")</f>
        <v>None</v>
      </c>
    </row>
    <row r="238" spans="1:12" x14ac:dyDescent="0.25">
      <c r="A238" s="6" t="s">
        <v>243</v>
      </c>
      <c r="B238" s="2" t="s">
        <v>708</v>
      </c>
      <c r="C238" s="2" t="s">
        <v>676</v>
      </c>
      <c r="D238" s="2">
        <v>3</v>
      </c>
      <c r="E238" s="4">
        <v>5.72</v>
      </c>
      <c r="F238" s="2" t="s">
        <v>685</v>
      </c>
      <c r="G238" s="3">
        <v>45645</v>
      </c>
      <c r="H238" s="7">
        <v>17.16</v>
      </c>
      <c r="I238" s="37" t="str">
        <f ca="1">IFERROR(_xlfn.XLOOKUP(SalesData[[#This Row],[Customer_ID]],CustomerData[Customer_ID],CustomerData[Age]),"None")</f>
        <v>None</v>
      </c>
      <c r="J238" s="37" t="e" cm="1">
        <f t="array" aca="1" ref="J238" ca="1">_xlfn.IFS(SalesData[[#This Row],[Age]]&lt;=28,"18-28",I238&lt;=39,"29-39",I238&lt;=50,"40-50",I238&lt;=61,"51-61",I238&gt;=62,"62-Above")</f>
        <v>#NAME?</v>
      </c>
      <c r="K238" t="str">
        <f ca="1">IFERROR(_xlfn.XLOOKUP(SalesData[[#This Row],[Customer_ID]],CustomerData[Customer_ID],CustomerData[Gender]),"None")</f>
        <v>None</v>
      </c>
      <c r="L238" t="str">
        <f ca="1">IFERROR(_xlfn.XLOOKUP(SalesData[[#This Row],[Customer_ID]],CustomerData[Customer_ID],CustomerData[Preferred_Item]),"None")</f>
        <v>None</v>
      </c>
    </row>
    <row r="239" spans="1:12" x14ac:dyDescent="0.25">
      <c r="A239" s="6" t="s">
        <v>244</v>
      </c>
      <c r="B239" s="2" t="s">
        <v>1102</v>
      </c>
      <c r="C239" s="2" t="s">
        <v>676</v>
      </c>
      <c r="D239" s="2">
        <v>3</v>
      </c>
      <c r="E239" s="4">
        <v>4.82</v>
      </c>
      <c r="F239" s="2" t="s">
        <v>684</v>
      </c>
      <c r="G239" s="3">
        <v>45647</v>
      </c>
      <c r="H239" s="7">
        <v>14.46</v>
      </c>
      <c r="I239" s="37" t="str">
        <f ca="1">IFERROR(_xlfn.XLOOKUP(SalesData[[#This Row],[Customer_ID]],CustomerData[Customer_ID],CustomerData[Age]),"None")</f>
        <v>None</v>
      </c>
      <c r="J239" s="37" t="e" cm="1">
        <f t="array" aca="1" ref="J239" ca="1">_xlfn.IFS(SalesData[[#This Row],[Age]]&lt;=28,"18-28",I239&lt;=39,"29-39",I239&lt;=50,"40-50",I239&lt;=61,"51-61",I239&gt;=62,"62-Above")</f>
        <v>#NAME?</v>
      </c>
      <c r="K239" t="str">
        <f ca="1">IFERROR(_xlfn.XLOOKUP(SalesData[[#This Row],[Customer_ID]],CustomerData[Customer_ID],CustomerData[Gender]),"None")</f>
        <v>None</v>
      </c>
      <c r="L239" t="str">
        <f ca="1">IFERROR(_xlfn.XLOOKUP(SalesData[[#This Row],[Customer_ID]],CustomerData[Customer_ID],CustomerData[Preferred_Item]),"None")</f>
        <v>None</v>
      </c>
    </row>
    <row r="240" spans="1:12" x14ac:dyDescent="0.25">
      <c r="A240" s="6" t="s">
        <v>245</v>
      </c>
      <c r="B240" s="2" t="s">
        <v>1077</v>
      </c>
      <c r="C240" s="2" t="s">
        <v>676</v>
      </c>
      <c r="D240" s="2">
        <v>5</v>
      </c>
      <c r="E240" s="4">
        <v>4.6500000000000004</v>
      </c>
      <c r="F240" s="2" t="s">
        <v>683</v>
      </c>
      <c r="G240" s="3">
        <v>45648</v>
      </c>
      <c r="H240" s="7">
        <v>23.25</v>
      </c>
      <c r="I240" s="37" t="str">
        <f ca="1">IFERROR(_xlfn.XLOOKUP(SalesData[[#This Row],[Customer_ID]],CustomerData[Customer_ID],CustomerData[Age]),"None")</f>
        <v>None</v>
      </c>
      <c r="J240" s="37" t="e" cm="1">
        <f t="array" aca="1" ref="J240" ca="1">_xlfn.IFS(SalesData[[#This Row],[Age]]&lt;=28,"18-28",I240&lt;=39,"29-39",I240&lt;=50,"40-50",I240&lt;=61,"51-61",I240&gt;=62,"62-Above")</f>
        <v>#NAME?</v>
      </c>
      <c r="K240" t="str">
        <f ca="1">IFERROR(_xlfn.XLOOKUP(SalesData[[#This Row],[Customer_ID]],CustomerData[Customer_ID],CustomerData[Gender]),"None")</f>
        <v>None</v>
      </c>
      <c r="L240" t="str">
        <f ca="1">IFERROR(_xlfn.XLOOKUP(SalesData[[#This Row],[Customer_ID]],CustomerData[Customer_ID],CustomerData[Preferred_Item]),"None")</f>
        <v>None</v>
      </c>
    </row>
    <row r="241" spans="1:12" x14ac:dyDescent="0.25">
      <c r="A241" s="6" t="s">
        <v>246</v>
      </c>
      <c r="B241" s="2" t="s">
        <v>1160</v>
      </c>
      <c r="C241" s="2" t="s">
        <v>677</v>
      </c>
      <c r="D241" s="2">
        <v>3</v>
      </c>
      <c r="E241" s="4">
        <v>5.17</v>
      </c>
      <c r="F241" s="2" t="s">
        <v>683</v>
      </c>
      <c r="G241" s="3">
        <v>45649</v>
      </c>
      <c r="H241" s="7">
        <v>15.51</v>
      </c>
      <c r="I241" s="37" t="str">
        <f ca="1">IFERROR(_xlfn.XLOOKUP(SalesData[[#This Row],[Customer_ID]],CustomerData[Customer_ID],CustomerData[Age]),"None")</f>
        <v>None</v>
      </c>
      <c r="J241" s="37" t="e" cm="1">
        <f t="array" aca="1" ref="J241" ca="1">_xlfn.IFS(SalesData[[#This Row],[Age]]&lt;=28,"18-28",I241&lt;=39,"29-39",I241&lt;=50,"40-50",I241&lt;=61,"51-61",I241&gt;=62,"62-Above")</f>
        <v>#NAME?</v>
      </c>
      <c r="K241" t="str">
        <f ca="1">IFERROR(_xlfn.XLOOKUP(SalesData[[#This Row],[Customer_ID]],CustomerData[Customer_ID],CustomerData[Gender]),"None")</f>
        <v>None</v>
      </c>
      <c r="L241" t="str">
        <f ca="1">IFERROR(_xlfn.XLOOKUP(SalesData[[#This Row],[Customer_ID]],CustomerData[Customer_ID],CustomerData[Preferred_Item]),"None")</f>
        <v>None</v>
      </c>
    </row>
    <row r="242" spans="1:12" x14ac:dyDescent="0.25">
      <c r="A242" s="6" t="s">
        <v>247</v>
      </c>
      <c r="B242" s="2" t="s">
        <v>960</v>
      </c>
      <c r="C242" s="2" t="s">
        <v>679</v>
      </c>
      <c r="D242" s="2">
        <v>4</v>
      </c>
      <c r="E242" s="4">
        <v>4.4000000000000004</v>
      </c>
      <c r="F242" s="2" t="s">
        <v>684</v>
      </c>
      <c r="G242" s="3">
        <v>45650</v>
      </c>
      <c r="H242" s="7">
        <v>17.600000000000001</v>
      </c>
      <c r="I242" s="37" t="str">
        <f ca="1">IFERROR(_xlfn.XLOOKUP(SalesData[[#This Row],[Customer_ID]],CustomerData[Customer_ID],CustomerData[Age]),"None")</f>
        <v>None</v>
      </c>
      <c r="J242" s="37" t="e" cm="1">
        <f t="array" aca="1" ref="J242" ca="1">_xlfn.IFS(SalesData[[#This Row],[Age]]&lt;=28,"18-28",I242&lt;=39,"29-39",I242&lt;=50,"40-50",I242&lt;=61,"51-61",I242&gt;=62,"62-Above")</f>
        <v>#NAME?</v>
      </c>
      <c r="K242" t="str">
        <f ca="1">IFERROR(_xlfn.XLOOKUP(SalesData[[#This Row],[Customer_ID]],CustomerData[Customer_ID],CustomerData[Gender]),"None")</f>
        <v>None</v>
      </c>
      <c r="L242" t="str">
        <f ca="1">IFERROR(_xlfn.XLOOKUP(SalesData[[#This Row],[Customer_ID]],CustomerData[Customer_ID],CustomerData[Preferred_Item]),"None")</f>
        <v>None</v>
      </c>
    </row>
    <row r="243" spans="1:12" x14ac:dyDescent="0.25">
      <c r="A243" s="6" t="s">
        <v>248</v>
      </c>
      <c r="B243" s="2" t="s">
        <v>711</v>
      </c>
      <c r="C243" s="2" t="s">
        <v>677</v>
      </c>
      <c r="D243" s="2">
        <v>4</v>
      </c>
      <c r="E243" s="4">
        <v>4.1900000000000004</v>
      </c>
      <c r="F243" s="2" t="s">
        <v>685</v>
      </c>
      <c r="G243" s="3">
        <v>45652</v>
      </c>
      <c r="H243" s="7">
        <v>16.760000000000002</v>
      </c>
      <c r="I243" s="37" t="str">
        <f ca="1">IFERROR(_xlfn.XLOOKUP(SalesData[[#This Row],[Customer_ID]],CustomerData[Customer_ID],CustomerData[Age]),"None")</f>
        <v>None</v>
      </c>
      <c r="J243" s="37" t="e" cm="1">
        <f t="array" aca="1" ref="J243" ca="1">_xlfn.IFS(SalesData[[#This Row],[Age]]&lt;=28,"18-28",I243&lt;=39,"29-39",I243&lt;=50,"40-50",I243&lt;=61,"51-61",I243&gt;=62,"62-Above")</f>
        <v>#NAME?</v>
      </c>
      <c r="K243" t="str">
        <f ca="1">IFERROR(_xlfn.XLOOKUP(SalesData[[#This Row],[Customer_ID]],CustomerData[Customer_ID],CustomerData[Gender]),"None")</f>
        <v>None</v>
      </c>
      <c r="L243" t="str">
        <f ca="1">IFERROR(_xlfn.XLOOKUP(SalesData[[#This Row],[Customer_ID]],CustomerData[Customer_ID],CustomerData[Preferred_Item]),"None")</f>
        <v>None</v>
      </c>
    </row>
    <row r="244" spans="1:12" x14ac:dyDescent="0.25">
      <c r="A244" s="6" t="s">
        <v>249</v>
      </c>
      <c r="B244" s="2" t="s">
        <v>785</v>
      </c>
      <c r="C244" s="2" t="s">
        <v>680</v>
      </c>
      <c r="D244" s="2">
        <v>1</v>
      </c>
      <c r="E244" s="4">
        <v>4.67</v>
      </c>
      <c r="F244" s="2" t="s">
        <v>682</v>
      </c>
      <c r="G244" s="3">
        <v>45653</v>
      </c>
      <c r="H244" s="7">
        <v>4.67</v>
      </c>
      <c r="I244" s="37" t="str">
        <f ca="1">IFERROR(_xlfn.XLOOKUP(SalesData[[#This Row],[Customer_ID]],CustomerData[Customer_ID],CustomerData[Age]),"None")</f>
        <v>None</v>
      </c>
      <c r="J244" s="37" t="e" cm="1">
        <f t="array" aca="1" ref="J244" ca="1">_xlfn.IFS(SalesData[[#This Row],[Age]]&lt;=28,"18-28",I244&lt;=39,"29-39",I244&lt;=50,"40-50",I244&lt;=61,"51-61",I244&gt;=62,"62-Above")</f>
        <v>#NAME?</v>
      </c>
      <c r="K244" t="str">
        <f ca="1">IFERROR(_xlfn.XLOOKUP(SalesData[[#This Row],[Customer_ID]],CustomerData[Customer_ID],CustomerData[Gender]),"None")</f>
        <v>None</v>
      </c>
      <c r="L244" t="str">
        <f ca="1">IFERROR(_xlfn.XLOOKUP(SalesData[[#This Row],[Customer_ID]],CustomerData[Customer_ID],CustomerData[Preferred_Item]),"None")</f>
        <v>None</v>
      </c>
    </row>
    <row r="245" spans="1:12" x14ac:dyDescent="0.25">
      <c r="A245" s="6" t="s">
        <v>250</v>
      </c>
      <c r="B245" s="2" t="s">
        <v>1044</v>
      </c>
      <c r="C245" s="2" t="s">
        <v>677</v>
      </c>
      <c r="D245" s="2">
        <v>5</v>
      </c>
      <c r="E245" s="4">
        <v>4.22</v>
      </c>
      <c r="F245" s="2" t="s">
        <v>683</v>
      </c>
      <c r="G245" s="3">
        <v>45654</v>
      </c>
      <c r="H245" s="7">
        <v>21.1</v>
      </c>
      <c r="I245" s="37" t="str">
        <f ca="1">IFERROR(_xlfn.XLOOKUP(SalesData[[#This Row],[Customer_ID]],CustomerData[Customer_ID],CustomerData[Age]),"None")</f>
        <v>None</v>
      </c>
      <c r="J245" s="37" t="e" cm="1">
        <f t="array" aca="1" ref="J245" ca="1">_xlfn.IFS(SalesData[[#This Row],[Age]]&lt;=28,"18-28",I245&lt;=39,"29-39",I245&lt;=50,"40-50",I245&lt;=61,"51-61",I245&gt;=62,"62-Above")</f>
        <v>#NAME?</v>
      </c>
      <c r="K245" t="str">
        <f ca="1">IFERROR(_xlfn.XLOOKUP(SalesData[[#This Row],[Customer_ID]],CustomerData[Customer_ID],CustomerData[Gender]),"None")</f>
        <v>None</v>
      </c>
      <c r="L245" t="str">
        <f ca="1">IFERROR(_xlfn.XLOOKUP(SalesData[[#This Row],[Customer_ID]],CustomerData[Customer_ID],CustomerData[Preferred_Item]),"None")</f>
        <v>None</v>
      </c>
    </row>
    <row r="246" spans="1:12" x14ac:dyDescent="0.25">
      <c r="A246" s="6" t="s">
        <v>251</v>
      </c>
      <c r="B246" s="2" t="s">
        <v>1358</v>
      </c>
      <c r="C246" s="2" t="s">
        <v>681</v>
      </c>
      <c r="D246" s="2">
        <v>5</v>
      </c>
      <c r="E246" s="4">
        <v>5.64</v>
      </c>
      <c r="F246" s="2" t="s">
        <v>683</v>
      </c>
      <c r="G246" s="3">
        <v>45656</v>
      </c>
      <c r="H246" s="7">
        <v>28.2</v>
      </c>
      <c r="I246" s="37" t="str">
        <f ca="1">IFERROR(_xlfn.XLOOKUP(SalesData[[#This Row],[Customer_ID]],CustomerData[Customer_ID],CustomerData[Age]),"None")</f>
        <v>None</v>
      </c>
      <c r="J246" s="37" t="e" cm="1">
        <f t="array" aca="1" ref="J246" ca="1">_xlfn.IFS(SalesData[[#This Row],[Age]]&lt;=28,"18-28",I246&lt;=39,"29-39",I246&lt;=50,"40-50",I246&lt;=61,"51-61",I246&gt;=62,"62-Above")</f>
        <v>#NAME?</v>
      </c>
      <c r="K246" t="str">
        <f ca="1">IFERROR(_xlfn.XLOOKUP(SalesData[[#This Row],[Customer_ID]],CustomerData[Customer_ID],CustomerData[Gender]),"None")</f>
        <v>None</v>
      </c>
      <c r="L246" t="str">
        <f ca="1">IFERROR(_xlfn.XLOOKUP(SalesData[[#This Row],[Customer_ID]],CustomerData[Customer_ID],CustomerData[Preferred_Item]),"None")</f>
        <v>None</v>
      </c>
    </row>
    <row r="247" spans="1:12" x14ac:dyDescent="0.25">
      <c r="A247" s="6" t="s">
        <v>252</v>
      </c>
      <c r="B247" s="2" t="s">
        <v>1235</v>
      </c>
      <c r="C247" s="2" t="s">
        <v>679</v>
      </c>
      <c r="D247" s="2">
        <v>1</v>
      </c>
      <c r="E247" s="4">
        <v>5.54</v>
      </c>
      <c r="F247" s="2" t="s">
        <v>685</v>
      </c>
      <c r="G247" s="3">
        <v>45657</v>
      </c>
      <c r="H247" s="7">
        <v>5.54</v>
      </c>
      <c r="I247" s="37" t="str">
        <f ca="1">IFERROR(_xlfn.XLOOKUP(SalesData[[#This Row],[Customer_ID]],CustomerData[Customer_ID],CustomerData[Age]),"None")</f>
        <v>None</v>
      </c>
      <c r="J247" s="37" t="e" cm="1">
        <f t="array" aca="1" ref="J247" ca="1">_xlfn.IFS(SalesData[[#This Row],[Age]]&lt;=28,"18-28",I247&lt;=39,"29-39",I247&lt;=50,"40-50",I247&lt;=61,"51-61",I247&gt;=62,"62-Above")</f>
        <v>#NAME?</v>
      </c>
      <c r="K247" t="str">
        <f ca="1">IFERROR(_xlfn.XLOOKUP(SalesData[[#This Row],[Customer_ID]],CustomerData[Customer_ID],CustomerData[Gender]),"None")</f>
        <v>None</v>
      </c>
      <c r="L247" t="str">
        <f ca="1">IFERROR(_xlfn.XLOOKUP(SalesData[[#This Row],[Customer_ID]],CustomerData[Customer_ID],CustomerData[Preferred_Item]),"None")</f>
        <v>None</v>
      </c>
    </row>
    <row r="248" spans="1:12" x14ac:dyDescent="0.25">
      <c r="A248" s="6" t="s">
        <v>253</v>
      </c>
      <c r="B248" s="2" t="s">
        <v>1068</v>
      </c>
      <c r="C248" s="2" t="s">
        <v>676</v>
      </c>
      <c r="D248" s="2">
        <v>4</v>
      </c>
      <c r="E248" s="4">
        <v>4.22</v>
      </c>
      <c r="F248" s="2" t="s">
        <v>685</v>
      </c>
      <c r="G248" s="3">
        <v>45658</v>
      </c>
      <c r="H248" s="7">
        <v>16.88</v>
      </c>
      <c r="I248" s="37" t="str">
        <f ca="1">IFERROR(_xlfn.XLOOKUP(SalesData[[#This Row],[Customer_ID]],CustomerData[Customer_ID],CustomerData[Age]),"None")</f>
        <v>None</v>
      </c>
      <c r="J248" s="37" t="e" cm="1">
        <f t="array" aca="1" ref="J248" ca="1">_xlfn.IFS(SalesData[[#This Row],[Age]]&lt;=28,"18-28",I248&lt;=39,"29-39",I248&lt;=50,"40-50",I248&lt;=61,"51-61",I248&gt;=62,"62-Above")</f>
        <v>#NAME?</v>
      </c>
      <c r="K248" t="str">
        <f ca="1">IFERROR(_xlfn.XLOOKUP(SalesData[[#This Row],[Customer_ID]],CustomerData[Customer_ID],CustomerData[Gender]),"None")</f>
        <v>None</v>
      </c>
      <c r="L248" t="str">
        <f ca="1">IFERROR(_xlfn.XLOOKUP(SalesData[[#This Row],[Customer_ID]],CustomerData[Customer_ID],CustomerData[Preferred_Item]),"None")</f>
        <v>None</v>
      </c>
    </row>
    <row r="249" spans="1:12" x14ac:dyDescent="0.25">
      <c r="A249" s="6" t="s">
        <v>254</v>
      </c>
      <c r="B249" s="2" t="s">
        <v>850</v>
      </c>
      <c r="C249" s="2" t="s">
        <v>678</v>
      </c>
      <c r="D249" s="2">
        <v>1</v>
      </c>
      <c r="E249" s="4">
        <v>3.48</v>
      </c>
      <c r="F249" s="2" t="s">
        <v>684</v>
      </c>
      <c r="G249" s="3">
        <v>45661</v>
      </c>
      <c r="H249" s="7">
        <v>3.48</v>
      </c>
      <c r="I249" s="37" t="str">
        <f ca="1">IFERROR(_xlfn.XLOOKUP(SalesData[[#This Row],[Customer_ID]],CustomerData[Customer_ID],CustomerData[Age]),"None")</f>
        <v>None</v>
      </c>
      <c r="J249" s="37" t="e" cm="1">
        <f t="array" aca="1" ref="J249" ca="1">_xlfn.IFS(SalesData[[#This Row],[Age]]&lt;=28,"18-28",I249&lt;=39,"29-39",I249&lt;=50,"40-50",I249&lt;=61,"51-61",I249&gt;=62,"62-Above")</f>
        <v>#NAME?</v>
      </c>
      <c r="K249" t="str">
        <f ca="1">IFERROR(_xlfn.XLOOKUP(SalesData[[#This Row],[Customer_ID]],CustomerData[Customer_ID],CustomerData[Gender]),"None")</f>
        <v>None</v>
      </c>
      <c r="L249" t="str">
        <f ca="1">IFERROR(_xlfn.XLOOKUP(SalesData[[#This Row],[Customer_ID]],CustomerData[Customer_ID],CustomerData[Preferred_Item]),"None")</f>
        <v>None</v>
      </c>
    </row>
    <row r="250" spans="1:12" x14ac:dyDescent="0.25">
      <c r="A250" s="6" t="s">
        <v>255</v>
      </c>
      <c r="B250" s="2" t="s">
        <v>1057</v>
      </c>
      <c r="C250" s="2" t="s">
        <v>676</v>
      </c>
      <c r="D250" s="2">
        <v>4</v>
      </c>
      <c r="E250" s="4">
        <v>3.28</v>
      </c>
      <c r="F250" s="2" t="s">
        <v>684</v>
      </c>
      <c r="G250" s="3">
        <v>45662</v>
      </c>
      <c r="H250" s="7">
        <v>13.12</v>
      </c>
      <c r="I250" s="37" t="str">
        <f ca="1">IFERROR(_xlfn.XLOOKUP(SalesData[[#This Row],[Customer_ID]],CustomerData[Customer_ID],CustomerData[Age]),"None")</f>
        <v>None</v>
      </c>
      <c r="J250" s="37" t="e" cm="1">
        <f t="array" aca="1" ref="J250" ca="1">_xlfn.IFS(SalesData[[#This Row],[Age]]&lt;=28,"18-28",I250&lt;=39,"29-39",I250&lt;=50,"40-50",I250&lt;=61,"51-61",I250&gt;=62,"62-Above")</f>
        <v>#NAME?</v>
      </c>
      <c r="K250" t="str">
        <f ca="1">IFERROR(_xlfn.XLOOKUP(SalesData[[#This Row],[Customer_ID]],CustomerData[Customer_ID],CustomerData[Gender]),"None")</f>
        <v>None</v>
      </c>
      <c r="L250" t="str">
        <f ca="1">IFERROR(_xlfn.XLOOKUP(SalesData[[#This Row],[Customer_ID]],CustomerData[Customer_ID],CustomerData[Preferred_Item]),"None")</f>
        <v>None</v>
      </c>
    </row>
    <row r="251" spans="1:12" x14ac:dyDescent="0.25">
      <c r="A251" s="6" t="s">
        <v>256</v>
      </c>
      <c r="B251" s="2" t="s">
        <v>1225</v>
      </c>
      <c r="C251" s="2" t="s">
        <v>679</v>
      </c>
      <c r="D251" s="2">
        <v>5</v>
      </c>
      <c r="E251" s="4">
        <v>4.5199999999999996</v>
      </c>
      <c r="F251" s="2" t="s">
        <v>685</v>
      </c>
      <c r="G251" s="3">
        <v>45663</v>
      </c>
      <c r="H251" s="7">
        <v>22.6</v>
      </c>
      <c r="I251" s="37" t="str">
        <f ca="1">IFERROR(_xlfn.XLOOKUP(SalesData[[#This Row],[Customer_ID]],CustomerData[Customer_ID],CustomerData[Age]),"None")</f>
        <v>None</v>
      </c>
      <c r="J251" s="37" t="e" cm="1">
        <f t="array" aca="1" ref="J251" ca="1">_xlfn.IFS(SalesData[[#This Row],[Age]]&lt;=28,"18-28",I251&lt;=39,"29-39",I251&lt;=50,"40-50",I251&lt;=61,"51-61",I251&gt;=62,"62-Above")</f>
        <v>#NAME?</v>
      </c>
      <c r="K251" t="str">
        <f ca="1">IFERROR(_xlfn.XLOOKUP(SalesData[[#This Row],[Customer_ID]],CustomerData[Customer_ID],CustomerData[Gender]),"None")</f>
        <v>None</v>
      </c>
      <c r="L251" t="str">
        <f ca="1">IFERROR(_xlfn.XLOOKUP(SalesData[[#This Row],[Customer_ID]],CustomerData[Customer_ID],CustomerData[Preferred_Item]),"None")</f>
        <v>None</v>
      </c>
    </row>
    <row r="252" spans="1:12" x14ac:dyDescent="0.25">
      <c r="A252" s="6" t="s">
        <v>257</v>
      </c>
      <c r="B252" s="2" t="s">
        <v>1217</v>
      </c>
      <c r="C252" s="2" t="s">
        <v>681</v>
      </c>
      <c r="D252" s="2">
        <v>3</v>
      </c>
      <c r="E252" s="4">
        <v>2.69</v>
      </c>
      <c r="F252" s="2" t="s">
        <v>685</v>
      </c>
      <c r="G252" s="3">
        <v>45664</v>
      </c>
      <c r="H252" s="7">
        <v>8.07</v>
      </c>
      <c r="I252" s="37" t="str">
        <f ca="1">IFERROR(_xlfn.XLOOKUP(SalesData[[#This Row],[Customer_ID]],CustomerData[Customer_ID],CustomerData[Age]),"None")</f>
        <v>None</v>
      </c>
      <c r="J252" s="37" t="e" cm="1">
        <f t="array" aca="1" ref="J252" ca="1">_xlfn.IFS(SalesData[[#This Row],[Age]]&lt;=28,"18-28",I252&lt;=39,"29-39",I252&lt;=50,"40-50",I252&lt;=61,"51-61",I252&gt;=62,"62-Above")</f>
        <v>#NAME?</v>
      </c>
      <c r="K252" t="str">
        <f ca="1">IFERROR(_xlfn.XLOOKUP(SalesData[[#This Row],[Customer_ID]],CustomerData[Customer_ID],CustomerData[Gender]),"None")</f>
        <v>None</v>
      </c>
      <c r="L252" t="str">
        <f ca="1">IFERROR(_xlfn.XLOOKUP(SalesData[[#This Row],[Customer_ID]],CustomerData[Customer_ID],CustomerData[Preferred_Item]),"None")</f>
        <v>None</v>
      </c>
    </row>
    <row r="253" spans="1:12" x14ac:dyDescent="0.25">
      <c r="A253" s="6" t="s">
        <v>258</v>
      </c>
      <c r="B253" s="2" t="s">
        <v>1341</v>
      </c>
      <c r="C253" s="2" t="s">
        <v>677</v>
      </c>
      <c r="D253" s="2">
        <v>4</v>
      </c>
      <c r="E253" s="4">
        <v>5.3</v>
      </c>
      <c r="F253" s="2" t="s">
        <v>682</v>
      </c>
      <c r="G253" s="3">
        <v>45665</v>
      </c>
      <c r="H253" s="7">
        <v>21.2</v>
      </c>
      <c r="I253" s="37" t="str">
        <f ca="1">IFERROR(_xlfn.XLOOKUP(SalesData[[#This Row],[Customer_ID]],CustomerData[Customer_ID],CustomerData[Age]),"None")</f>
        <v>None</v>
      </c>
      <c r="J253" s="37" t="e" cm="1">
        <f t="array" aca="1" ref="J253" ca="1">_xlfn.IFS(SalesData[[#This Row],[Age]]&lt;=28,"18-28",I253&lt;=39,"29-39",I253&lt;=50,"40-50",I253&lt;=61,"51-61",I253&gt;=62,"62-Above")</f>
        <v>#NAME?</v>
      </c>
      <c r="K253" t="str">
        <f ca="1">IFERROR(_xlfn.XLOOKUP(SalesData[[#This Row],[Customer_ID]],CustomerData[Customer_ID],CustomerData[Gender]),"None")</f>
        <v>None</v>
      </c>
      <c r="L253" t="str">
        <f ca="1">IFERROR(_xlfn.XLOOKUP(SalesData[[#This Row],[Customer_ID]],CustomerData[Customer_ID],CustomerData[Preferred_Item]),"None")</f>
        <v>None</v>
      </c>
    </row>
    <row r="254" spans="1:12" x14ac:dyDescent="0.25">
      <c r="A254" s="6" t="s">
        <v>259</v>
      </c>
      <c r="B254" s="2" t="s">
        <v>1034</v>
      </c>
      <c r="C254" s="2" t="s">
        <v>679</v>
      </c>
      <c r="D254" s="2">
        <v>1</v>
      </c>
      <c r="E254" s="4">
        <v>4.17</v>
      </c>
      <c r="F254" s="2" t="s">
        <v>683</v>
      </c>
      <c r="G254" s="3">
        <v>45666</v>
      </c>
      <c r="H254" s="7">
        <v>4.17</v>
      </c>
      <c r="I254" s="37" t="str">
        <f ca="1">IFERROR(_xlfn.XLOOKUP(SalesData[[#This Row],[Customer_ID]],CustomerData[Customer_ID],CustomerData[Age]),"None")</f>
        <v>None</v>
      </c>
      <c r="J254" s="37" t="e" cm="1">
        <f t="array" aca="1" ref="J254" ca="1">_xlfn.IFS(SalesData[[#This Row],[Age]]&lt;=28,"18-28",I254&lt;=39,"29-39",I254&lt;=50,"40-50",I254&lt;=61,"51-61",I254&gt;=62,"62-Above")</f>
        <v>#NAME?</v>
      </c>
      <c r="K254" t="str">
        <f ca="1">IFERROR(_xlfn.XLOOKUP(SalesData[[#This Row],[Customer_ID]],CustomerData[Customer_ID],CustomerData[Gender]),"None")</f>
        <v>None</v>
      </c>
      <c r="L254" t="str">
        <f ca="1">IFERROR(_xlfn.XLOOKUP(SalesData[[#This Row],[Customer_ID]],CustomerData[Customer_ID],CustomerData[Preferred_Item]),"None")</f>
        <v>None</v>
      </c>
    </row>
    <row r="255" spans="1:12" x14ac:dyDescent="0.25">
      <c r="A255" s="6" t="s">
        <v>260</v>
      </c>
      <c r="B255" s="2" t="s">
        <v>1064</v>
      </c>
      <c r="C255" s="2" t="s">
        <v>677</v>
      </c>
      <c r="D255" s="2">
        <v>2</v>
      </c>
      <c r="E255" s="4">
        <v>4.26</v>
      </c>
      <c r="F255" s="2" t="s">
        <v>685</v>
      </c>
      <c r="G255" s="3">
        <v>45668</v>
      </c>
      <c r="H255" s="7">
        <v>8.52</v>
      </c>
      <c r="I255" s="37" t="str">
        <f ca="1">IFERROR(_xlfn.XLOOKUP(SalesData[[#This Row],[Customer_ID]],CustomerData[Customer_ID],CustomerData[Age]),"None")</f>
        <v>None</v>
      </c>
      <c r="J255" s="37" t="e" cm="1">
        <f t="array" aca="1" ref="J255" ca="1">_xlfn.IFS(SalesData[[#This Row],[Age]]&lt;=28,"18-28",I255&lt;=39,"29-39",I255&lt;=50,"40-50",I255&lt;=61,"51-61",I255&gt;=62,"62-Above")</f>
        <v>#NAME?</v>
      </c>
      <c r="K255" t="str">
        <f ca="1">IFERROR(_xlfn.XLOOKUP(SalesData[[#This Row],[Customer_ID]],CustomerData[Customer_ID],CustomerData[Gender]),"None")</f>
        <v>None</v>
      </c>
      <c r="L255" t="str">
        <f ca="1">IFERROR(_xlfn.XLOOKUP(SalesData[[#This Row],[Customer_ID]],CustomerData[Customer_ID],CustomerData[Preferred_Item]),"None")</f>
        <v>None</v>
      </c>
    </row>
    <row r="256" spans="1:12" x14ac:dyDescent="0.25">
      <c r="A256" s="6" t="s">
        <v>261</v>
      </c>
      <c r="B256" s="2" t="s">
        <v>1300</v>
      </c>
      <c r="C256" s="2" t="s">
        <v>679</v>
      </c>
      <c r="D256" s="2">
        <v>2</v>
      </c>
      <c r="E256" s="4">
        <v>3.88</v>
      </c>
      <c r="F256" s="2" t="s">
        <v>685</v>
      </c>
      <c r="G256" s="3">
        <v>45669</v>
      </c>
      <c r="H256" s="7">
        <v>7.76</v>
      </c>
      <c r="I256" s="37" t="str">
        <f ca="1">IFERROR(_xlfn.XLOOKUP(SalesData[[#This Row],[Customer_ID]],CustomerData[Customer_ID],CustomerData[Age]),"None")</f>
        <v>None</v>
      </c>
      <c r="J256" s="37" t="e" cm="1">
        <f t="array" aca="1" ref="J256" ca="1">_xlfn.IFS(SalesData[[#This Row],[Age]]&lt;=28,"18-28",I256&lt;=39,"29-39",I256&lt;=50,"40-50",I256&lt;=61,"51-61",I256&gt;=62,"62-Above")</f>
        <v>#NAME?</v>
      </c>
      <c r="K256" t="str">
        <f ca="1">IFERROR(_xlfn.XLOOKUP(SalesData[[#This Row],[Customer_ID]],CustomerData[Customer_ID],CustomerData[Gender]),"None")</f>
        <v>None</v>
      </c>
      <c r="L256" t="str">
        <f ca="1">IFERROR(_xlfn.XLOOKUP(SalesData[[#This Row],[Customer_ID]],CustomerData[Customer_ID],CustomerData[Preferred_Item]),"None")</f>
        <v>None</v>
      </c>
    </row>
    <row r="257" spans="1:12" x14ac:dyDescent="0.25">
      <c r="A257" s="6" t="s">
        <v>262</v>
      </c>
      <c r="B257" s="2" t="s">
        <v>928</v>
      </c>
      <c r="C257" s="2" t="s">
        <v>676</v>
      </c>
      <c r="D257" s="2">
        <v>3</v>
      </c>
      <c r="E257" s="4">
        <v>4.9000000000000004</v>
      </c>
      <c r="F257" s="2" t="s">
        <v>683</v>
      </c>
      <c r="G257" s="3">
        <v>45670</v>
      </c>
      <c r="H257" s="7">
        <v>14.7</v>
      </c>
      <c r="I257" s="37" t="str">
        <f ca="1">IFERROR(_xlfn.XLOOKUP(SalesData[[#This Row],[Customer_ID]],CustomerData[Customer_ID],CustomerData[Age]),"None")</f>
        <v>None</v>
      </c>
      <c r="J257" s="37" t="e" cm="1">
        <f t="array" aca="1" ref="J257" ca="1">_xlfn.IFS(SalesData[[#This Row],[Age]]&lt;=28,"18-28",I257&lt;=39,"29-39",I257&lt;=50,"40-50",I257&lt;=61,"51-61",I257&gt;=62,"62-Above")</f>
        <v>#NAME?</v>
      </c>
      <c r="K257" t="str">
        <f ca="1">IFERROR(_xlfn.XLOOKUP(SalesData[[#This Row],[Customer_ID]],CustomerData[Customer_ID],CustomerData[Gender]),"None")</f>
        <v>None</v>
      </c>
      <c r="L257" t="str">
        <f ca="1">IFERROR(_xlfn.XLOOKUP(SalesData[[#This Row],[Customer_ID]],CustomerData[Customer_ID],CustomerData[Preferred_Item]),"None")</f>
        <v>None</v>
      </c>
    </row>
    <row r="258" spans="1:12" x14ac:dyDescent="0.25">
      <c r="A258" s="6" t="s">
        <v>263</v>
      </c>
      <c r="B258" s="2" t="s">
        <v>1126</v>
      </c>
      <c r="C258" s="2" t="s">
        <v>681</v>
      </c>
      <c r="D258" s="2">
        <v>4</v>
      </c>
      <c r="E258" s="4">
        <v>3.11</v>
      </c>
      <c r="F258" s="2" t="s">
        <v>684</v>
      </c>
      <c r="G258" s="3">
        <v>45671</v>
      </c>
      <c r="H258" s="7">
        <v>12.44</v>
      </c>
      <c r="I258" s="37" t="str">
        <f ca="1">IFERROR(_xlfn.XLOOKUP(SalesData[[#This Row],[Customer_ID]],CustomerData[Customer_ID],CustomerData[Age]),"None")</f>
        <v>None</v>
      </c>
      <c r="J258" s="37" t="e" cm="1">
        <f t="array" aca="1" ref="J258" ca="1">_xlfn.IFS(SalesData[[#This Row],[Age]]&lt;=28,"18-28",I258&lt;=39,"29-39",I258&lt;=50,"40-50",I258&lt;=61,"51-61",I258&gt;=62,"62-Above")</f>
        <v>#NAME?</v>
      </c>
      <c r="K258" t="str">
        <f ca="1">IFERROR(_xlfn.XLOOKUP(SalesData[[#This Row],[Customer_ID]],CustomerData[Customer_ID],CustomerData[Gender]),"None")</f>
        <v>None</v>
      </c>
      <c r="L258" t="str">
        <f ca="1">IFERROR(_xlfn.XLOOKUP(SalesData[[#This Row],[Customer_ID]],CustomerData[Customer_ID],CustomerData[Preferred_Item]),"None")</f>
        <v>None</v>
      </c>
    </row>
    <row r="259" spans="1:12" x14ac:dyDescent="0.25">
      <c r="A259" s="6" t="s">
        <v>264</v>
      </c>
      <c r="B259" s="2" t="s">
        <v>945</v>
      </c>
      <c r="C259" s="2" t="s">
        <v>676</v>
      </c>
      <c r="D259" s="2">
        <v>5</v>
      </c>
      <c r="E259" s="4">
        <v>5.92</v>
      </c>
      <c r="F259" s="2" t="s">
        <v>684</v>
      </c>
      <c r="G259" s="3">
        <v>45672</v>
      </c>
      <c r="H259" s="7">
        <v>29.6</v>
      </c>
      <c r="I259" s="37" t="str">
        <f ca="1">IFERROR(_xlfn.XLOOKUP(SalesData[[#This Row],[Customer_ID]],CustomerData[Customer_ID],CustomerData[Age]),"None")</f>
        <v>None</v>
      </c>
      <c r="J259" s="37" t="e" cm="1">
        <f t="array" aca="1" ref="J259" ca="1">_xlfn.IFS(SalesData[[#This Row],[Age]]&lt;=28,"18-28",I259&lt;=39,"29-39",I259&lt;=50,"40-50",I259&lt;=61,"51-61",I259&gt;=62,"62-Above")</f>
        <v>#NAME?</v>
      </c>
      <c r="K259" t="str">
        <f ca="1">IFERROR(_xlfn.XLOOKUP(SalesData[[#This Row],[Customer_ID]],CustomerData[Customer_ID],CustomerData[Gender]),"None")</f>
        <v>None</v>
      </c>
      <c r="L259" t="str">
        <f ca="1">IFERROR(_xlfn.XLOOKUP(SalesData[[#This Row],[Customer_ID]],CustomerData[Customer_ID],CustomerData[Preferred_Item]),"None")</f>
        <v>None</v>
      </c>
    </row>
    <row r="260" spans="1:12" x14ac:dyDescent="0.25">
      <c r="A260" s="6" t="s">
        <v>265</v>
      </c>
      <c r="B260" s="2" t="s">
        <v>852</v>
      </c>
      <c r="C260" s="2" t="s">
        <v>678</v>
      </c>
      <c r="D260" s="2">
        <v>2</v>
      </c>
      <c r="E260" s="4">
        <v>4.1100000000000003</v>
      </c>
      <c r="F260" s="2" t="s">
        <v>685</v>
      </c>
      <c r="G260" s="3">
        <v>45674</v>
      </c>
      <c r="H260" s="7">
        <v>8.2200000000000006</v>
      </c>
      <c r="I260" s="37" t="str">
        <f ca="1">IFERROR(_xlfn.XLOOKUP(SalesData[[#This Row],[Customer_ID]],CustomerData[Customer_ID],CustomerData[Age]),"None")</f>
        <v>None</v>
      </c>
      <c r="J260" s="37" t="e" cm="1">
        <f t="array" aca="1" ref="J260" ca="1">_xlfn.IFS(SalesData[[#This Row],[Age]]&lt;=28,"18-28",I260&lt;=39,"29-39",I260&lt;=50,"40-50",I260&lt;=61,"51-61",I260&gt;=62,"62-Above")</f>
        <v>#NAME?</v>
      </c>
      <c r="K260" t="str">
        <f ca="1">IFERROR(_xlfn.XLOOKUP(SalesData[[#This Row],[Customer_ID]],CustomerData[Customer_ID],CustomerData[Gender]),"None")</f>
        <v>None</v>
      </c>
      <c r="L260" t="str">
        <f ca="1">IFERROR(_xlfn.XLOOKUP(SalesData[[#This Row],[Customer_ID]],CustomerData[Customer_ID],CustomerData[Preferred_Item]),"None")</f>
        <v>None</v>
      </c>
    </row>
    <row r="261" spans="1:12" x14ac:dyDescent="0.25">
      <c r="A261" s="6" t="s">
        <v>266</v>
      </c>
      <c r="B261" s="2" t="s">
        <v>872</v>
      </c>
      <c r="C261" s="2" t="s">
        <v>678</v>
      </c>
      <c r="D261" s="2">
        <v>2</v>
      </c>
      <c r="E261" s="4">
        <v>2.54</v>
      </c>
      <c r="F261" s="2" t="s">
        <v>685</v>
      </c>
      <c r="G261" s="3">
        <v>45676</v>
      </c>
      <c r="H261" s="7">
        <v>5.08</v>
      </c>
      <c r="I261" s="37" t="str">
        <f ca="1">IFERROR(_xlfn.XLOOKUP(SalesData[[#This Row],[Customer_ID]],CustomerData[Customer_ID],CustomerData[Age]),"None")</f>
        <v>None</v>
      </c>
      <c r="J261" s="37" t="e" cm="1">
        <f t="array" aca="1" ref="J261" ca="1">_xlfn.IFS(SalesData[[#This Row],[Age]]&lt;=28,"18-28",I261&lt;=39,"29-39",I261&lt;=50,"40-50",I261&lt;=61,"51-61",I261&gt;=62,"62-Above")</f>
        <v>#NAME?</v>
      </c>
      <c r="K261" t="str">
        <f ca="1">IFERROR(_xlfn.XLOOKUP(SalesData[[#This Row],[Customer_ID]],CustomerData[Customer_ID],CustomerData[Gender]),"None")</f>
        <v>None</v>
      </c>
      <c r="L261" t="str">
        <f ca="1">IFERROR(_xlfn.XLOOKUP(SalesData[[#This Row],[Customer_ID]],CustomerData[Customer_ID],CustomerData[Preferred_Item]),"None")</f>
        <v>None</v>
      </c>
    </row>
    <row r="262" spans="1:12" x14ac:dyDescent="0.25">
      <c r="A262" s="6" t="s">
        <v>267</v>
      </c>
      <c r="B262" s="2" t="s">
        <v>1234</v>
      </c>
      <c r="C262" s="2" t="s">
        <v>679</v>
      </c>
      <c r="D262" s="2">
        <v>4</v>
      </c>
      <c r="E262" s="4">
        <v>4.53</v>
      </c>
      <c r="F262" s="2" t="s">
        <v>682</v>
      </c>
      <c r="G262" s="3">
        <v>45678</v>
      </c>
      <c r="H262" s="7">
        <v>18.12</v>
      </c>
      <c r="I262" s="37" t="str">
        <f ca="1">IFERROR(_xlfn.XLOOKUP(SalesData[[#This Row],[Customer_ID]],CustomerData[Customer_ID],CustomerData[Age]),"None")</f>
        <v>None</v>
      </c>
      <c r="J262" s="37" t="e" cm="1">
        <f t="array" aca="1" ref="J262" ca="1">_xlfn.IFS(SalesData[[#This Row],[Age]]&lt;=28,"18-28",I262&lt;=39,"29-39",I262&lt;=50,"40-50",I262&lt;=61,"51-61",I262&gt;=62,"62-Above")</f>
        <v>#NAME?</v>
      </c>
      <c r="K262" t="str">
        <f ca="1">IFERROR(_xlfn.XLOOKUP(SalesData[[#This Row],[Customer_ID]],CustomerData[Customer_ID],CustomerData[Gender]),"None")</f>
        <v>None</v>
      </c>
      <c r="L262" t="str">
        <f ca="1">IFERROR(_xlfn.XLOOKUP(SalesData[[#This Row],[Customer_ID]],CustomerData[Customer_ID],CustomerData[Preferred_Item]),"None")</f>
        <v>None</v>
      </c>
    </row>
    <row r="263" spans="1:12" x14ac:dyDescent="0.25">
      <c r="A263" s="6" t="s">
        <v>268</v>
      </c>
      <c r="B263" s="2" t="s">
        <v>1161</v>
      </c>
      <c r="C263" s="2" t="s">
        <v>677</v>
      </c>
      <c r="D263" s="2">
        <v>3</v>
      </c>
      <c r="E263" s="4">
        <v>3.64</v>
      </c>
      <c r="F263" s="2" t="s">
        <v>685</v>
      </c>
      <c r="G263" s="3">
        <v>45679</v>
      </c>
      <c r="H263" s="7">
        <v>10.92</v>
      </c>
      <c r="I263" s="37" t="str">
        <f ca="1">IFERROR(_xlfn.XLOOKUP(SalesData[[#This Row],[Customer_ID]],CustomerData[Customer_ID],CustomerData[Age]),"None")</f>
        <v>None</v>
      </c>
      <c r="J263" s="37" t="e" cm="1">
        <f t="array" aca="1" ref="J263" ca="1">_xlfn.IFS(SalesData[[#This Row],[Age]]&lt;=28,"18-28",I263&lt;=39,"29-39",I263&lt;=50,"40-50",I263&lt;=61,"51-61",I263&gt;=62,"62-Above")</f>
        <v>#NAME?</v>
      </c>
      <c r="K263" t="str">
        <f ca="1">IFERROR(_xlfn.XLOOKUP(SalesData[[#This Row],[Customer_ID]],CustomerData[Customer_ID],CustomerData[Gender]),"None")</f>
        <v>None</v>
      </c>
      <c r="L263" t="str">
        <f ca="1">IFERROR(_xlfn.XLOOKUP(SalesData[[#This Row],[Customer_ID]],CustomerData[Customer_ID],CustomerData[Preferred_Item]),"None")</f>
        <v>None</v>
      </c>
    </row>
    <row r="264" spans="1:12" x14ac:dyDescent="0.25">
      <c r="A264" s="6" t="s">
        <v>269</v>
      </c>
      <c r="B264" s="2" t="s">
        <v>779</v>
      </c>
      <c r="C264" s="2" t="s">
        <v>681</v>
      </c>
      <c r="D264" s="2">
        <v>3</v>
      </c>
      <c r="E264" s="4">
        <v>3.41</v>
      </c>
      <c r="F264" s="2" t="s">
        <v>683</v>
      </c>
      <c r="G264" s="3">
        <v>45681</v>
      </c>
      <c r="H264" s="7">
        <v>10.23</v>
      </c>
      <c r="I264" s="37" t="str">
        <f ca="1">IFERROR(_xlfn.XLOOKUP(SalesData[[#This Row],[Customer_ID]],CustomerData[Customer_ID],CustomerData[Age]),"None")</f>
        <v>None</v>
      </c>
      <c r="J264" s="37" t="e" cm="1">
        <f t="array" aca="1" ref="J264" ca="1">_xlfn.IFS(SalesData[[#This Row],[Age]]&lt;=28,"18-28",I264&lt;=39,"29-39",I264&lt;=50,"40-50",I264&lt;=61,"51-61",I264&gt;=62,"62-Above")</f>
        <v>#NAME?</v>
      </c>
      <c r="K264" t="str">
        <f ca="1">IFERROR(_xlfn.XLOOKUP(SalesData[[#This Row],[Customer_ID]],CustomerData[Customer_ID],CustomerData[Gender]),"None")</f>
        <v>None</v>
      </c>
      <c r="L264" t="str">
        <f ca="1">IFERROR(_xlfn.XLOOKUP(SalesData[[#This Row],[Customer_ID]],CustomerData[Customer_ID],CustomerData[Preferred_Item]),"None")</f>
        <v>None</v>
      </c>
    </row>
    <row r="265" spans="1:12" x14ac:dyDescent="0.25">
      <c r="A265" s="6" t="s">
        <v>270</v>
      </c>
      <c r="B265" s="2" t="s">
        <v>851</v>
      </c>
      <c r="C265" s="2" t="s">
        <v>677</v>
      </c>
      <c r="D265" s="2">
        <v>1</v>
      </c>
      <c r="E265" s="4">
        <v>4.42</v>
      </c>
      <c r="F265" s="2" t="s">
        <v>685</v>
      </c>
      <c r="G265" s="3">
        <v>45682</v>
      </c>
      <c r="H265" s="7">
        <v>4.42</v>
      </c>
      <c r="I265" s="37" t="str">
        <f ca="1">IFERROR(_xlfn.XLOOKUP(SalesData[[#This Row],[Customer_ID]],CustomerData[Customer_ID],CustomerData[Age]),"None")</f>
        <v>None</v>
      </c>
      <c r="J265" s="37" t="e" cm="1">
        <f t="array" aca="1" ref="J265" ca="1">_xlfn.IFS(SalesData[[#This Row],[Age]]&lt;=28,"18-28",I265&lt;=39,"29-39",I265&lt;=50,"40-50",I265&lt;=61,"51-61",I265&gt;=62,"62-Above")</f>
        <v>#NAME?</v>
      </c>
      <c r="K265" t="str">
        <f ca="1">IFERROR(_xlfn.XLOOKUP(SalesData[[#This Row],[Customer_ID]],CustomerData[Customer_ID],CustomerData[Gender]),"None")</f>
        <v>None</v>
      </c>
      <c r="L265" t="str">
        <f ca="1">IFERROR(_xlfn.XLOOKUP(SalesData[[#This Row],[Customer_ID]],CustomerData[Customer_ID],CustomerData[Preferred_Item]),"None")</f>
        <v>None</v>
      </c>
    </row>
    <row r="266" spans="1:12" x14ac:dyDescent="0.25">
      <c r="A266" s="6" t="s">
        <v>271</v>
      </c>
      <c r="B266" s="2" t="s">
        <v>1306</v>
      </c>
      <c r="C266" s="2" t="s">
        <v>676</v>
      </c>
      <c r="D266" s="2">
        <v>1</v>
      </c>
      <c r="E266" s="4">
        <v>3.33</v>
      </c>
      <c r="F266" s="2" t="s">
        <v>682</v>
      </c>
      <c r="G266" s="3">
        <v>45683</v>
      </c>
      <c r="H266" s="7">
        <v>3.33</v>
      </c>
      <c r="I266" s="37" t="str">
        <f ca="1">IFERROR(_xlfn.XLOOKUP(SalesData[[#This Row],[Customer_ID]],CustomerData[Customer_ID],CustomerData[Age]),"None")</f>
        <v>None</v>
      </c>
      <c r="J266" s="37" t="e" cm="1">
        <f t="array" aca="1" ref="J266" ca="1">_xlfn.IFS(SalesData[[#This Row],[Age]]&lt;=28,"18-28",I266&lt;=39,"29-39",I266&lt;=50,"40-50",I266&lt;=61,"51-61",I266&gt;=62,"62-Above")</f>
        <v>#NAME?</v>
      </c>
      <c r="K266" t="str">
        <f ca="1">IFERROR(_xlfn.XLOOKUP(SalesData[[#This Row],[Customer_ID]],CustomerData[Customer_ID],CustomerData[Gender]),"None")</f>
        <v>None</v>
      </c>
      <c r="L266" t="str">
        <f ca="1">IFERROR(_xlfn.XLOOKUP(SalesData[[#This Row],[Customer_ID]],CustomerData[Customer_ID],CustomerData[Preferred_Item]),"None")</f>
        <v>None</v>
      </c>
    </row>
    <row r="267" spans="1:12" x14ac:dyDescent="0.25">
      <c r="A267" s="6" t="s">
        <v>272</v>
      </c>
      <c r="B267" s="2" t="s">
        <v>796</v>
      </c>
      <c r="C267" s="2" t="s">
        <v>680</v>
      </c>
      <c r="D267" s="2">
        <v>3</v>
      </c>
      <c r="E267" s="4">
        <v>4.6500000000000004</v>
      </c>
      <c r="F267" s="2" t="s">
        <v>685</v>
      </c>
      <c r="G267" s="3">
        <v>45685</v>
      </c>
      <c r="H267" s="7">
        <v>13.95</v>
      </c>
      <c r="I267" s="37" t="str">
        <f ca="1">IFERROR(_xlfn.XLOOKUP(SalesData[[#This Row],[Customer_ID]],CustomerData[Customer_ID],CustomerData[Age]),"None")</f>
        <v>None</v>
      </c>
      <c r="J267" s="37" t="e" cm="1">
        <f t="array" aca="1" ref="J267" ca="1">_xlfn.IFS(SalesData[[#This Row],[Age]]&lt;=28,"18-28",I267&lt;=39,"29-39",I267&lt;=50,"40-50",I267&lt;=61,"51-61",I267&gt;=62,"62-Above")</f>
        <v>#NAME?</v>
      </c>
      <c r="K267" t="str">
        <f ca="1">IFERROR(_xlfn.XLOOKUP(SalesData[[#This Row],[Customer_ID]],CustomerData[Customer_ID],CustomerData[Gender]),"None")</f>
        <v>None</v>
      </c>
      <c r="L267" t="str">
        <f ca="1">IFERROR(_xlfn.XLOOKUP(SalesData[[#This Row],[Customer_ID]],CustomerData[Customer_ID],CustomerData[Preferred_Item]),"None")</f>
        <v>None</v>
      </c>
    </row>
    <row r="268" spans="1:12" x14ac:dyDescent="0.25">
      <c r="A268" s="6" t="s">
        <v>273</v>
      </c>
      <c r="B268" s="2" t="s">
        <v>1061</v>
      </c>
      <c r="C268" s="2" t="s">
        <v>680</v>
      </c>
      <c r="D268" s="2">
        <v>2</v>
      </c>
      <c r="E268" s="4">
        <v>4.25</v>
      </c>
      <c r="F268" s="2" t="s">
        <v>685</v>
      </c>
      <c r="G268" s="3">
        <v>45687</v>
      </c>
      <c r="H268" s="7">
        <v>8.5</v>
      </c>
      <c r="I268" s="37" t="str">
        <f ca="1">IFERROR(_xlfn.XLOOKUP(SalesData[[#This Row],[Customer_ID]],CustomerData[Customer_ID],CustomerData[Age]),"None")</f>
        <v>None</v>
      </c>
      <c r="J268" s="37" t="e" cm="1">
        <f t="array" aca="1" ref="J268" ca="1">_xlfn.IFS(SalesData[[#This Row],[Age]]&lt;=28,"18-28",I268&lt;=39,"29-39",I268&lt;=50,"40-50",I268&lt;=61,"51-61",I268&gt;=62,"62-Above")</f>
        <v>#NAME?</v>
      </c>
      <c r="K268" t="str">
        <f ca="1">IFERROR(_xlfn.XLOOKUP(SalesData[[#This Row],[Customer_ID]],CustomerData[Customer_ID],CustomerData[Gender]),"None")</f>
        <v>None</v>
      </c>
      <c r="L268" t="str">
        <f ca="1">IFERROR(_xlfn.XLOOKUP(SalesData[[#This Row],[Customer_ID]],CustomerData[Customer_ID],CustomerData[Preferred_Item]),"None")</f>
        <v>None</v>
      </c>
    </row>
    <row r="269" spans="1:12" x14ac:dyDescent="0.25">
      <c r="A269" s="6" t="s">
        <v>274</v>
      </c>
      <c r="B269" s="2" t="s">
        <v>1335</v>
      </c>
      <c r="C269" s="2" t="s">
        <v>681</v>
      </c>
      <c r="D269" s="2">
        <v>5</v>
      </c>
      <c r="E269" s="4">
        <v>3.24</v>
      </c>
      <c r="F269" s="2" t="s">
        <v>682</v>
      </c>
      <c r="G269" s="3">
        <v>45688</v>
      </c>
      <c r="H269" s="7">
        <v>16.2</v>
      </c>
      <c r="I269" s="37" t="str">
        <f ca="1">IFERROR(_xlfn.XLOOKUP(SalesData[[#This Row],[Customer_ID]],CustomerData[Customer_ID],CustomerData[Age]),"None")</f>
        <v>None</v>
      </c>
      <c r="J269" s="37" t="e" cm="1">
        <f t="array" aca="1" ref="J269" ca="1">_xlfn.IFS(SalesData[[#This Row],[Age]]&lt;=28,"18-28",I269&lt;=39,"29-39",I269&lt;=50,"40-50",I269&lt;=61,"51-61",I269&gt;=62,"62-Above")</f>
        <v>#NAME?</v>
      </c>
      <c r="K269" t="str">
        <f ca="1">IFERROR(_xlfn.XLOOKUP(SalesData[[#This Row],[Customer_ID]],CustomerData[Customer_ID],CustomerData[Gender]),"None")</f>
        <v>None</v>
      </c>
      <c r="L269" t="str">
        <f ca="1">IFERROR(_xlfn.XLOOKUP(SalesData[[#This Row],[Customer_ID]],CustomerData[Customer_ID],CustomerData[Preferred_Item]),"None")</f>
        <v>None</v>
      </c>
    </row>
    <row r="270" spans="1:12" x14ac:dyDescent="0.25">
      <c r="A270" s="6" t="s">
        <v>275</v>
      </c>
      <c r="B270" s="2" t="s">
        <v>1157</v>
      </c>
      <c r="C270" s="2" t="s">
        <v>679</v>
      </c>
      <c r="D270" s="2">
        <v>4</v>
      </c>
      <c r="E270" s="4">
        <v>3.8</v>
      </c>
      <c r="F270" s="2" t="s">
        <v>684</v>
      </c>
      <c r="G270" s="3">
        <v>45690</v>
      </c>
      <c r="H270" s="7">
        <v>15.2</v>
      </c>
      <c r="I270" s="37" t="str">
        <f ca="1">IFERROR(_xlfn.XLOOKUP(SalesData[[#This Row],[Customer_ID]],CustomerData[Customer_ID],CustomerData[Age]),"None")</f>
        <v>None</v>
      </c>
      <c r="J270" s="37" t="e" cm="1">
        <f t="array" aca="1" ref="J270" ca="1">_xlfn.IFS(SalesData[[#This Row],[Age]]&lt;=28,"18-28",I270&lt;=39,"29-39",I270&lt;=50,"40-50",I270&lt;=61,"51-61",I270&gt;=62,"62-Above")</f>
        <v>#NAME?</v>
      </c>
      <c r="K270" t="str">
        <f ca="1">IFERROR(_xlfn.XLOOKUP(SalesData[[#This Row],[Customer_ID]],CustomerData[Customer_ID],CustomerData[Gender]),"None")</f>
        <v>None</v>
      </c>
      <c r="L270" t="str">
        <f ca="1">IFERROR(_xlfn.XLOOKUP(SalesData[[#This Row],[Customer_ID]],CustomerData[Customer_ID],CustomerData[Preferred_Item]),"None")</f>
        <v>None</v>
      </c>
    </row>
    <row r="271" spans="1:12" x14ac:dyDescent="0.25">
      <c r="A271" s="6" t="s">
        <v>276</v>
      </c>
      <c r="B271" s="2" t="s">
        <v>1008</v>
      </c>
      <c r="C271" s="2" t="s">
        <v>681</v>
      </c>
      <c r="D271" s="2">
        <v>2</v>
      </c>
      <c r="E271" s="4">
        <v>3.48</v>
      </c>
      <c r="F271" s="2" t="s">
        <v>682</v>
      </c>
      <c r="G271" s="3">
        <v>45692</v>
      </c>
      <c r="H271" s="7">
        <v>6.96</v>
      </c>
      <c r="I271" s="37" t="str">
        <f ca="1">IFERROR(_xlfn.XLOOKUP(SalesData[[#This Row],[Customer_ID]],CustomerData[Customer_ID],CustomerData[Age]),"None")</f>
        <v>None</v>
      </c>
      <c r="J271" s="37" t="e" cm="1">
        <f t="array" aca="1" ref="J271" ca="1">_xlfn.IFS(SalesData[[#This Row],[Age]]&lt;=28,"18-28",I271&lt;=39,"29-39",I271&lt;=50,"40-50",I271&lt;=61,"51-61",I271&gt;=62,"62-Above")</f>
        <v>#NAME?</v>
      </c>
      <c r="K271" t="str">
        <f ca="1">IFERROR(_xlfn.XLOOKUP(SalesData[[#This Row],[Customer_ID]],CustomerData[Customer_ID],CustomerData[Gender]),"None")</f>
        <v>None</v>
      </c>
      <c r="L271" t="str">
        <f ca="1">IFERROR(_xlfn.XLOOKUP(SalesData[[#This Row],[Customer_ID]],CustomerData[Customer_ID],CustomerData[Preferred_Item]),"None")</f>
        <v>None</v>
      </c>
    </row>
    <row r="272" spans="1:12" x14ac:dyDescent="0.25">
      <c r="A272" s="6" t="s">
        <v>277</v>
      </c>
      <c r="B272" s="2" t="s">
        <v>1273</v>
      </c>
      <c r="C272" s="2" t="s">
        <v>681</v>
      </c>
      <c r="D272" s="2">
        <v>4</v>
      </c>
      <c r="E272" s="4">
        <v>2.96</v>
      </c>
      <c r="F272" s="2" t="s">
        <v>684</v>
      </c>
      <c r="G272" s="3">
        <v>45694</v>
      </c>
      <c r="H272" s="7">
        <v>11.84</v>
      </c>
      <c r="I272" s="37" t="str">
        <f ca="1">IFERROR(_xlfn.XLOOKUP(SalesData[[#This Row],[Customer_ID]],CustomerData[Customer_ID],CustomerData[Age]),"None")</f>
        <v>None</v>
      </c>
      <c r="J272" s="37" t="e" cm="1">
        <f t="array" aca="1" ref="J272" ca="1">_xlfn.IFS(SalesData[[#This Row],[Age]]&lt;=28,"18-28",I272&lt;=39,"29-39",I272&lt;=50,"40-50",I272&lt;=61,"51-61",I272&gt;=62,"62-Above")</f>
        <v>#NAME?</v>
      </c>
      <c r="K272" t="str">
        <f ca="1">IFERROR(_xlfn.XLOOKUP(SalesData[[#This Row],[Customer_ID]],CustomerData[Customer_ID],CustomerData[Gender]),"None")</f>
        <v>None</v>
      </c>
      <c r="L272" t="str">
        <f ca="1">IFERROR(_xlfn.XLOOKUP(SalesData[[#This Row],[Customer_ID]],CustomerData[Customer_ID],CustomerData[Preferred_Item]),"None")</f>
        <v>None</v>
      </c>
    </row>
    <row r="273" spans="1:12" x14ac:dyDescent="0.25">
      <c r="A273" s="6" t="s">
        <v>278</v>
      </c>
      <c r="B273" s="2" t="s">
        <v>1101</v>
      </c>
      <c r="C273" s="2" t="s">
        <v>681</v>
      </c>
      <c r="D273" s="2">
        <v>4</v>
      </c>
      <c r="E273" s="4">
        <v>4.5199999999999996</v>
      </c>
      <c r="F273" s="2" t="s">
        <v>685</v>
      </c>
      <c r="G273" s="3">
        <v>45695</v>
      </c>
      <c r="H273" s="7">
        <v>18.079999999999998</v>
      </c>
      <c r="I273" s="37" t="str">
        <f ca="1">IFERROR(_xlfn.XLOOKUP(SalesData[[#This Row],[Customer_ID]],CustomerData[Customer_ID],CustomerData[Age]),"None")</f>
        <v>None</v>
      </c>
      <c r="J273" s="37" t="e" cm="1">
        <f t="array" aca="1" ref="J273" ca="1">_xlfn.IFS(SalesData[[#This Row],[Age]]&lt;=28,"18-28",I273&lt;=39,"29-39",I273&lt;=50,"40-50",I273&lt;=61,"51-61",I273&gt;=62,"62-Above")</f>
        <v>#NAME?</v>
      </c>
      <c r="K273" t="str">
        <f ca="1">IFERROR(_xlfn.XLOOKUP(SalesData[[#This Row],[Customer_ID]],CustomerData[Customer_ID],CustomerData[Gender]),"None")</f>
        <v>None</v>
      </c>
      <c r="L273" t="str">
        <f ca="1">IFERROR(_xlfn.XLOOKUP(SalesData[[#This Row],[Customer_ID]],CustomerData[Customer_ID],CustomerData[Preferred_Item]),"None")</f>
        <v>None</v>
      </c>
    </row>
    <row r="274" spans="1:12" x14ac:dyDescent="0.25">
      <c r="A274" s="6" t="s">
        <v>279</v>
      </c>
      <c r="B274" s="2" t="s">
        <v>1342</v>
      </c>
      <c r="C274" s="2" t="s">
        <v>677</v>
      </c>
      <c r="D274" s="2">
        <v>4</v>
      </c>
      <c r="E274" s="4">
        <v>3.3</v>
      </c>
      <c r="F274" s="2" t="s">
        <v>683</v>
      </c>
      <c r="G274" s="3">
        <v>45696</v>
      </c>
      <c r="H274" s="7">
        <v>13.2</v>
      </c>
      <c r="I274" s="37" t="str">
        <f ca="1">IFERROR(_xlfn.XLOOKUP(SalesData[[#This Row],[Customer_ID]],CustomerData[Customer_ID],CustomerData[Age]),"None")</f>
        <v>None</v>
      </c>
      <c r="J274" s="37" t="e" cm="1">
        <f t="array" aca="1" ref="J274" ca="1">_xlfn.IFS(SalesData[[#This Row],[Age]]&lt;=28,"18-28",I274&lt;=39,"29-39",I274&lt;=50,"40-50",I274&lt;=61,"51-61",I274&gt;=62,"62-Above")</f>
        <v>#NAME?</v>
      </c>
      <c r="K274" t="str">
        <f ca="1">IFERROR(_xlfn.XLOOKUP(SalesData[[#This Row],[Customer_ID]],CustomerData[Customer_ID],CustomerData[Gender]),"None")</f>
        <v>None</v>
      </c>
      <c r="L274" t="str">
        <f ca="1">IFERROR(_xlfn.XLOOKUP(SalesData[[#This Row],[Customer_ID]],CustomerData[Customer_ID],CustomerData[Preferred_Item]),"None")</f>
        <v>None</v>
      </c>
    </row>
    <row r="275" spans="1:12" x14ac:dyDescent="0.25">
      <c r="A275" s="6" t="s">
        <v>280</v>
      </c>
      <c r="B275" s="2" t="s">
        <v>992</v>
      </c>
      <c r="C275" s="2" t="s">
        <v>679</v>
      </c>
      <c r="D275" s="2">
        <v>4</v>
      </c>
      <c r="E275" s="4">
        <v>2.85</v>
      </c>
      <c r="F275" s="2" t="s">
        <v>685</v>
      </c>
      <c r="G275" s="3">
        <v>45697</v>
      </c>
      <c r="H275" s="7">
        <v>11.4</v>
      </c>
      <c r="I275" s="37" t="str">
        <f ca="1">IFERROR(_xlfn.XLOOKUP(SalesData[[#This Row],[Customer_ID]],CustomerData[Customer_ID],CustomerData[Age]),"None")</f>
        <v>None</v>
      </c>
      <c r="J275" s="37" t="e" cm="1">
        <f t="array" aca="1" ref="J275" ca="1">_xlfn.IFS(SalesData[[#This Row],[Age]]&lt;=28,"18-28",I275&lt;=39,"29-39",I275&lt;=50,"40-50",I275&lt;=61,"51-61",I275&gt;=62,"62-Above")</f>
        <v>#NAME?</v>
      </c>
      <c r="K275" t="str">
        <f ca="1">IFERROR(_xlfn.XLOOKUP(SalesData[[#This Row],[Customer_ID]],CustomerData[Customer_ID],CustomerData[Gender]),"None")</f>
        <v>None</v>
      </c>
      <c r="L275" t="str">
        <f ca="1">IFERROR(_xlfn.XLOOKUP(SalesData[[#This Row],[Customer_ID]],CustomerData[Customer_ID],CustomerData[Preferred_Item]),"None")</f>
        <v>None</v>
      </c>
    </row>
    <row r="276" spans="1:12" x14ac:dyDescent="0.25">
      <c r="A276" s="6" t="s">
        <v>281</v>
      </c>
      <c r="B276" s="2" t="s">
        <v>756</v>
      </c>
      <c r="C276" s="2" t="s">
        <v>680</v>
      </c>
      <c r="D276" s="2">
        <v>4</v>
      </c>
      <c r="E276" s="4">
        <v>3.44</v>
      </c>
      <c r="F276" s="2" t="s">
        <v>685</v>
      </c>
      <c r="G276" s="3">
        <v>45698</v>
      </c>
      <c r="H276" s="7">
        <v>13.76</v>
      </c>
      <c r="I276" s="37" t="str">
        <f ca="1">IFERROR(_xlfn.XLOOKUP(SalesData[[#This Row],[Customer_ID]],CustomerData[Customer_ID],CustomerData[Age]),"None")</f>
        <v>None</v>
      </c>
      <c r="J276" s="37" t="e" cm="1">
        <f t="array" aca="1" ref="J276" ca="1">_xlfn.IFS(SalesData[[#This Row],[Age]]&lt;=28,"18-28",I276&lt;=39,"29-39",I276&lt;=50,"40-50",I276&lt;=61,"51-61",I276&gt;=62,"62-Above")</f>
        <v>#NAME?</v>
      </c>
      <c r="K276" t="str">
        <f ca="1">IFERROR(_xlfn.XLOOKUP(SalesData[[#This Row],[Customer_ID]],CustomerData[Customer_ID],CustomerData[Gender]),"None")</f>
        <v>None</v>
      </c>
      <c r="L276" t="str">
        <f ca="1">IFERROR(_xlfn.XLOOKUP(SalesData[[#This Row],[Customer_ID]],CustomerData[Customer_ID],CustomerData[Preferred_Item]),"None")</f>
        <v>None</v>
      </c>
    </row>
    <row r="277" spans="1:12" x14ac:dyDescent="0.25">
      <c r="A277" s="6" t="s">
        <v>282</v>
      </c>
      <c r="B277" s="2" t="s">
        <v>1358</v>
      </c>
      <c r="C277" s="2" t="s">
        <v>681</v>
      </c>
      <c r="D277" s="2">
        <v>4</v>
      </c>
      <c r="E277" s="4">
        <v>3.33</v>
      </c>
      <c r="F277" s="2" t="s">
        <v>684</v>
      </c>
      <c r="G277" s="3">
        <v>45699</v>
      </c>
      <c r="H277" s="7">
        <v>13.32</v>
      </c>
      <c r="I277" s="37" t="str">
        <f ca="1">IFERROR(_xlfn.XLOOKUP(SalesData[[#This Row],[Customer_ID]],CustomerData[Customer_ID],CustomerData[Age]),"None")</f>
        <v>None</v>
      </c>
      <c r="J277" s="37" t="e" cm="1">
        <f t="array" aca="1" ref="J277" ca="1">_xlfn.IFS(SalesData[[#This Row],[Age]]&lt;=28,"18-28",I277&lt;=39,"29-39",I277&lt;=50,"40-50",I277&lt;=61,"51-61",I277&gt;=62,"62-Above")</f>
        <v>#NAME?</v>
      </c>
      <c r="K277" t="str">
        <f ca="1">IFERROR(_xlfn.XLOOKUP(SalesData[[#This Row],[Customer_ID]],CustomerData[Customer_ID],CustomerData[Gender]),"None")</f>
        <v>None</v>
      </c>
      <c r="L277" t="str">
        <f ca="1">IFERROR(_xlfn.XLOOKUP(SalesData[[#This Row],[Customer_ID]],CustomerData[Customer_ID],CustomerData[Preferred_Item]),"None")</f>
        <v>None</v>
      </c>
    </row>
    <row r="278" spans="1:12" x14ac:dyDescent="0.25">
      <c r="A278" s="6" t="s">
        <v>283</v>
      </c>
      <c r="B278" s="2" t="s">
        <v>1267</v>
      </c>
      <c r="C278" s="2" t="s">
        <v>677</v>
      </c>
      <c r="D278" s="2">
        <v>1</v>
      </c>
      <c r="E278" s="4">
        <v>3.83</v>
      </c>
      <c r="F278" s="2" t="s">
        <v>683</v>
      </c>
      <c r="G278" s="3">
        <v>45701</v>
      </c>
      <c r="H278" s="7">
        <v>3.83</v>
      </c>
      <c r="I278" s="37" t="str">
        <f ca="1">IFERROR(_xlfn.XLOOKUP(SalesData[[#This Row],[Customer_ID]],CustomerData[Customer_ID],CustomerData[Age]),"None")</f>
        <v>None</v>
      </c>
      <c r="J278" s="37" t="e" cm="1">
        <f t="array" aca="1" ref="J278" ca="1">_xlfn.IFS(SalesData[[#This Row],[Age]]&lt;=28,"18-28",I278&lt;=39,"29-39",I278&lt;=50,"40-50",I278&lt;=61,"51-61",I278&gt;=62,"62-Above")</f>
        <v>#NAME?</v>
      </c>
      <c r="K278" t="str">
        <f ca="1">IFERROR(_xlfn.XLOOKUP(SalesData[[#This Row],[Customer_ID]],CustomerData[Customer_ID],CustomerData[Gender]),"None")</f>
        <v>None</v>
      </c>
      <c r="L278" t="str">
        <f ca="1">IFERROR(_xlfn.XLOOKUP(SalesData[[#This Row],[Customer_ID]],CustomerData[Customer_ID],CustomerData[Preferred_Item]),"None")</f>
        <v>None</v>
      </c>
    </row>
    <row r="279" spans="1:12" x14ac:dyDescent="0.25">
      <c r="A279" s="6" t="s">
        <v>284</v>
      </c>
      <c r="B279" s="2" t="s">
        <v>1056</v>
      </c>
      <c r="C279" s="2" t="s">
        <v>676</v>
      </c>
      <c r="D279" s="2">
        <v>5</v>
      </c>
      <c r="E279" s="4">
        <v>3.01</v>
      </c>
      <c r="F279" s="2" t="s">
        <v>683</v>
      </c>
      <c r="G279" s="3">
        <v>45702</v>
      </c>
      <c r="H279" s="7">
        <v>15.05</v>
      </c>
      <c r="I279" s="37" t="str">
        <f ca="1">IFERROR(_xlfn.XLOOKUP(SalesData[[#This Row],[Customer_ID]],CustomerData[Customer_ID],CustomerData[Age]),"None")</f>
        <v>None</v>
      </c>
      <c r="J279" s="37" t="e" cm="1">
        <f t="array" aca="1" ref="J279" ca="1">_xlfn.IFS(SalesData[[#This Row],[Age]]&lt;=28,"18-28",I279&lt;=39,"29-39",I279&lt;=50,"40-50",I279&lt;=61,"51-61",I279&gt;=62,"62-Above")</f>
        <v>#NAME?</v>
      </c>
      <c r="K279" t="str">
        <f ca="1">IFERROR(_xlfn.XLOOKUP(SalesData[[#This Row],[Customer_ID]],CustomerData[Customer_ID],CustomerData[Gender]),"None")</f>
        <v>None</v>
      </c>
      <c r="L279" t="str">
        <f ca="1">IFERROR(_xlfn.XLOOKUP(SalesData[[#This Row],[Customer_ID]],CustomerData[Customer_ID],CustomerData[Preferred_Item]),"None")</f>
        <v>None</v>
      </c>
    </row>
    <row r="280" spans="1:12" x14ac:dyDescent="0.25">
      <c r="A280" s="6" t="s">
        <v>285</v>
      </c>
      <c r="B280" s="2" t="s">
        <v>708</v>
      </c>
      <c r="C280" s="2" t="s">
        <v>676</v>
      </c>
      <c r="D280" s="2">
        <v>2</v>
      </c>
      <c r="E280" s="4">
        <v>5.86</v>
      </c>
      <c r="F280" s="2" t="s">
        <v>683</v>
      </c>
      <c r="G280" s="3">
        <v>45703</v>
      </c>
      <c r="H280" s="7">
        <v>11.72</v>
      </c>
      <c r="I280" s="37" t="str">
        <f ca="1">IFERROR(_xlfn.XLOOKUP(SalesData[[#This Row],[Customer_ID]],CustomerData[Customer_ID],CustomerData[Age]),"None")</f>
        <v>None</v>
      </c>
      <c r="J280" s="37" t="e" cm="1">
        <f t="array" aca="1" ref="J280" ca="1">_xlfn.IFS(SalesData[[#This Row],[Age]]&lt;=28,"18-28",I280&lt;=39,"29-39",I280&lt;=50,"40-50",I280&lt;=61,"51-61",I280&gt;=62,"62-Above")</f>
        <v>#NAME?</v>
      </c>
      <c r="K280" t="str">
        <f ca="1">IFERROR(_xlfn.XLOOKUP(SalesData[[#This Row],[Customer_ID]],CustomerData[Customer_ID],CustomerData[Gender]),"None")</f>
        <v>None</v>
      </c>
      <c r="L280" t="str">
        <f ca="1">IFERROR(_xlfn.XLOOKUP(SalesData[[#This Row],[Customer_ID]],CustomerData[Customer_ID],CustomerData[Preferred_Item]),"None")</f>
        <v>None</v>
      </c>
    </row>
    <row r="281" spans="1:12" x14ac:dyDescent="0.25">
      <c r="A281" s="6" t="s">
        <v>286</v>
      </c>
      <c r="B281" s="2" t="s">
        <v>914</v>
      </c>
      <c r="C281" s="2" t="s">
        <v>676</v>
      </c>
      <c r="D281" s="2">
        <v>1</v>
      </c>
      <c r="E281" s="4">
        <v>5.32</v>
      </c>
      <c r="F281" s="2" t="s">
        <v>683</v>
      </c>
      <c r="G281" s="3">
        <v>45705</v>
      </c>
      <c r="H281" s="7">
        <v>5.32</v>
      </c>
      <c r="I281" s="37" t="str">
        <f ca="1">IFERROR(_xlfn.XLOOKUP(SalesData[[#This Row],[Customer_ID]],CustomerData[Customer_ID],CustomerData[Age]),"None")</f>
        <v>None</v>
      </c>
      <c r="J281" s="37" t="e" cm="1">
        <f t="array" aca="1" ref="J281" ca="1">_xlfn.IFS(SalesData[[#This Row],[Age]]&lt;=28,"18-28",I281&lt;=39,"29-39",I281&lt;=50,"40-50",I281&lt;=61,"51-61",I281&gt;=62,"62-Above")</f>
        <v>#NAME?</v>
      </c>
      <c r="K281" t="str">
        <f ca="1">IFERROR(_xlfn.XLOOKUP(SalesData[[#This Row],[Customer_ID]],CustomerData[Customer_ID],CustomerData[Gender]),"None")</f>
        <v>None</v>
      </c>
      <c r="L281" t="str">
        <f ca="1">IFERROR(_xlfn.XLOOKUP(SalesData[[#This Row],[Customer_ID]],CustomerData[Customer_ID],CustomerData[Preferred_Item]),"None")</f>
        <v>None</v>
      </c>
    </row>
    <row r="282" spans="1:12" x14ac:dyDescent="0.25">
      <c r="A282" s="6" t="s">
        <v>287</v>
      </c>
      <c r="B282" s="2" t="s">
        <v>1233</v>
      </c>
      <c r="C282" s="2" t="s">
        <v>680</v>
      </c>
      <c r="D282" s="2">
        <v>3</v>
      </c>
      <c r="E282" s="4">
        <v>3.12</v>
      </c>
      <c r="F282" s="2" t="s">
        <v>682</v>
      </c>
      <c r="G282" s="3">
        <v>45706</v>
      </c>
      <c r="H282" s="7">
        <v>9.36</v>
      </c>
      <c r="I282" s="37" t="str">
        <f ca="1">IFERROR(_xlfn.XLOOKUP(SalesData[[#This Row],[Customer_ID]],CustomerData[Customer_ID],CustomerData[Age]),"None")</f>
        <v>None</v>
      </c>
      <c r="J282" s="37" t="e" cm="1">
        <f t="array" aca="1" ref="J282" ca="1">_xlfn.IFS(SalesData[[#This Row],[Age]]&lt;=28,"18-28",I282&lt;=39,"29-39",I282&lt;=50,"40-50",I282&lt;=61,"51-61",I282&gt;=62,"62-Above")</f>
        <v>#NAME?</v>
      </c>
      <c r="K282" t="str">
        <f ca="1">IFERROR(_xlfn.XLOOKUP(SalesData[[#This Row],[Customer_ID]],CustomerData[Customer_ID],CustomerData[Gender]),"None")</f>
        <v>None</v>
      </c>
      <c r="L282" t="str">
        <f ca="1">IFERROR(_xlfn.XLOOKUP(SalesData[[#This Row],[Customer_ID]],CustomerData[Customer_ID],CustomerData[Preferred_Item]),"None")</f>
        <v>None</v>
      </c>
    </row>
    <row r="283" spans="1:12" x14ac:dyDescent="0.25">
      <c r="A283" s="6" t="s">
        <v>288</v>
      </c>
      <c r="B283" s="2" t="s">
        <v>1328</v>
      </c>
      <c r="C283" s="2" t="s">
        <v>681</v>
      </c>
      <c r="D283" s="2">
        <v>5</v>
      </c>
      <c r="E283" s="4">
        <v>4.25</v>
      </c>
      <c r="F283" s="2" t="s">
        <v>682</v>
      </c>
      <c r="G283" s="3">
        <v>45707</v>
      </c>
      <c r="H283" s="7">
        <v>21.25</v>
      </c>
      <c r="I283" s="37" t="str">
        <f ca="1">IFERROR(_xlfn.XLOOKUP(SalesData[[#This Row],[Customer_ID]],CustomerData[Customer_ID],CustomerData[Age]),"None")</f>
        <v>None</v>
      </c>
      <c r="J283" s="37" t="e" cm="1">
        <f t="array" aca="1" ref="J283" ca="1">_xlfn.IFS(SalesData[[#This Row],[Age]]&lt;=28,"18-28",I283&lt;=39,"29-39",I283&lt;=50,"40-50",I283&lt;=61,"51-61",I283&gt;=62,"62-Above")</f>
        <v>#NAME?</v>
      </c>
      <c r="K283" t="str">
        <f ca="1">IFERROR(_xlfn.XLOOKUP(SalesData[[#This Row],[Customer_ID]],CustomerData[Customer_ID],CustomerData[Gender]),"None")</f>
        <v>None</v>
      </c>
      <c r="L283" t="str">
        <f ca="1">IFERROR(_xlfn.XLOOKUP(SalesData[[#This Row],[Customer_ID]],CustomerData[Customer_ID],CustomerData[Preferred_Item]),"None")</f>
        <v>None</v>
      </c>
    </row>
    <row r="284" spans="1:12" x14ac:dyDescent="0.25">
      <c r="A284" s="6" t="s">
        <v>289</v>
      </c>
      <c r="B284" s="2" t="s">
        <v>826</v>
      </c>
      <c r="C284" s="2" t="s">
        <v>678</v>
      </c>
      <c r="D284" s="2">
        <v>1</v>
      </c>
      <c r="E284" s="4">
        <v>5.47</v>
      </c>
      <c r="F284" s="2" t="s">
        <v>684</v>
      </c>
      <c r="G284" s="3">
        <v>45709</v>
      </c>
      <c r="H284" s="7">
        <v>5.47</v>
      </c>
      <c r="I284" s="37" t="str">
        <f ca="1">IFERROR(_xlfn.XLOOKUP(SalesData[[#This Row],[Customer_ID]],CustomerData[Customer_ID],CustomerData[Age]),"None")</f>
        <v>None</v>
      </c>
      <c r="J284" s="37" t="e" cm="1">
        <f t="array" aca="1" ref="J284" ca="1">_xlfn.IFS(SalesData[[#This Row],[Age]]&lt;=28,"18-28",I284&lt;=39,"29-39",I284&lt;=50,"40-50",I284&lt;=61,"51-61",I284&gt;=62,"62-Above")</f>
        <v>#NAME?</v>
      </c>
      <c r="K284" t="str">
        <f ca="1">IFERROR(_xlfn.XLOOKUP(SalesData[[#This Row],[Customer_ID]],CustomerData[Customer_ID],CustomerData[Gender]),"None")</f>
        <v>None</v>
      </c>
      <c r="L284" t="str">
        <f ca="1">IFERROR(_xlfn.XLOOKUP(SalesData[[#This Row],[Customer_ID]],CustomerData[Customer_ID],CustomerData[Preferred_Item]),"None")</f>
        <v>None</v>
      </c>
    </row>
    <row r="285" spans="1:12" x14ac:dyDescent="0.25">
      <c r="A285" s="6" t="s">
        <v>290</v>
      </c>
      <c r="B285" s="2" t="s">
        <v>871</v>
      </c>
      <c r="C285" s="2" t="s">
        <v>679</v>
      </c>
      <c r="D285" s="2">
        <v>1</v>
      </c>
      <c r="E285" s="4">
        <v>4.3099999999999996</v>
      </c>
      <c r="F285" s="2" t="s">
        <v>683</v>
      </c>
      <c r="G285" s="3">
        <v>45710</v>
      </c>
      <c r="H285" s="7">
        <v>4.3099999999999996</v>
      </c>
      <c r="I285" s="37" t="str">
        <f ca="1">IFERROR(_xlfn.XLOOKUP(SalesData[[#This Row],[Customer_ID]],CustomerData[Customer_ID],CustomerData[Age]),"None")</f>
        <v>None</v>
      </c>
      <c r="J285" s="37" t="e" cm="1">
        <f t="array" aca="1" ref="J285" ca="1">_xlfn.IFS(SalesData[[#This Row],[Age]]&lt;=28,"18-28",I285&lt;=39,"29-39",I285&lt;=50,"40-50",I285&lt;=61,"51-61",I285&gt;=62,"62-Above")</f>
        <v>#NAME?</v>
      </c>
      <c r="K285" t="str">
        <f ca="1">IFERROR(_xlfn.XLOOKUP(SalesData[[#This Row],[Customer_ID]],CustomerData[Customer_ID],CustomerData[Gender]),"None")</f>
        <v>None</v>
      </c>
      <c r="L285" t="str">
        <f ca="1">IFERROR(_xlfn.XLOOKUP(SalesData[[#This Row],[Customer_ID]],CustomerData[Customer_ID],CustomerData[Preferred_Item]),"None")</f>
        <v>None</v>
      </c>
    </row>
    <row r="286" spans="1:12" x14ac:dyDescent="0.25">
      <c r="A286" s="6" t="s">
        <v>291</v>
      </c>
      <c r="B286" s="2" t="s">
        <v>876</v>
      </c>
      <c r="C286" s="2" t="s">
        <v>678</v>
      </c>
      <c r="D286" s="2">
        <v>2</v>
      </c>
      <c r="E286" s="4">
        <v>5.0199999999999996</v>
      </c>
      <c r="F286" s="2" t="s">
        <v>682</v>
      </c>
      <c r="G286" s="3">
        <v>45711</v>
      </c>
      <c r="H286" s="7">
        <v>10.039999999999999</v>
      </c>
      <c r="I286" s="37" t="str">
        <f ca="1">IFERROR(_xlfn.XLOOKUP(SalesData[[#This Row],[Customer_ID]],CustomerData[Customer_ID],CustomerData[Age]),"None")</f>
        <v>None</v>
      </c>
      <c r="J286" s="37" t="e" cm="1">
        <f t="array" aca="1" ref="J286" ca="1">_xlfn.IFS(SalesData[[#This Row],[Age]]&lt;=28,"18-28",I286&lt;=39,"29-39",I286&lt;=50,"40-50",I286&lt;=61,"51-61",I286&gt;=62,"62-Above")</f>
        <v>#NAME?</v>
      </c>
      <c r="K286" t="str">
        <f ca="1">IFERROR(_xlfn.XLOOKUP(SalesData[[#This Row],[Customer_ID]],CustomerData[Customer_ID],CustomerData[Gender]),"None")</f>
        <v>None</v>
      </c>
      <c r="L286" t="str">
        <f ca="1">IFERROR(_xlfn.XLOOKUP(SalesData[[#This Row],[Customer_ID]],CustomerData[Customer_ID],CustomerData[Preferred_Item]),"None")</f>
        <v>None</v>
      </c>
    </row>
    <row r="287" spans="1:12" x14ac:dyDescent="0.25">
      <c r="A287" s="6" t="s">
        <v>292</v>
      </c>
      <c r="B287" s="2" t="s">
        <v>1308</v>
      </c>
      <c r="C287" s="2" t="s">
        <v>677</v>
      </c>
      <c r="D287" s="2">
        <v>2</v>
      </c>
      <c r="E287" s="4">
        <v>5.25</v>
      </c>
      <c r="F287" s="2" t="s">
        <v>683</v>
      </c>
      <c r="G287" s="3">
        <v>45712</v>
      </c>
      <c r="H287" s="7">
        <v>10.5</v>
      </c>
      <c r="I287" s="37" t="str">
        <f ca="1">IFERROR(_xlfn.XLOOKUP(SalesData[[#This Row],[Customer_ID]],CustomerData[Customer_ID],CustomerData[Age]),"None")</f>
        <v>None</v>
      </c>
      <c r="J287" s="37" t="e" cm="1">
        <f t="array" aca="1" ref="J287" ca="1">_xlfn.IFS(SalesData[[#This Row],[Age]]&lt;=28,"18-28",I287&lt;=39,"29-39",I287&lt;=50,"40-50",I287&lt;=61,"51-61",I287&gt;=62,"62-Above")</f>
        <v>#NAME?</v>
      </c>
      <c r="K287" t="str">
        <f ca="1">IFERROR(_xlfn.XLOOKUP(SalesData[[#This Row],[Customer_ID]],CustomerData[Customer_ID],CustomerData[Gender]),"None")</f>
        <v>None</v>
      </c>
      <c r="L287" t="str">
        <f ca="1">IFERROR(_xlfn.XLOOKUP(SalesData[[#This Row],[Customer_ID]],CustomerData[Customer_ID],CustomerData[Preferred_Item]),"None")</f>
        <v>None</v>
      </c>
    </row>
    <row r="288" spans="1:12" x14ac:dyDescent="0.25">
      <c r="A288" s="6" t="s">
        <v>293</v>
      </c>
      <c r="B288" s="2" t="s">
        <v>1310</v>
      </c>
      <c r="C288" s="2" t="s">
        <v>677</v>
      </c>
      <c r="D288" s="2">
        <v>3</v>
      </c>
      <c r="E288" s="4">
        <v>3.55</v>
      </c>
      <c r="F288" s="2" t="s">
        <v>682</v>
      </c>
      <c r="G288" s="3">
        <v>45713</v>
      </c>
      <c r="H288" s="7">
        <v>10.65</v>
      </c>
      <c r="I288" s="37" t="str">
        <f ca="1">IFERROR(_xlfn.XLOOKUP(SalesData[[#This Row],[Customer_ID]],CustomerData[Customer_ID],CustomerData[Age]),"None")</f>
        <v>None</v>
      </c>
      <c r="J288" s="37" t="e" cm="1">
        <f t="array" aca="1" ref="J288" ca="1">_xlfn.IFS(SalesData[[#This Row],[Age]]&lt;=28,"18-28",I288&lt;=39,"29-39",I288&lt;=50,"40-50",I288&lt;=61,"51-61",I288&gt;=62,"62-Above")</f>
        <v>#NAME?</v>
      </c>
      <c r="K288" t="str">
        <f ca="1">IFERROR(_xlfn.XLOOKUP(SalesData[[#This Row],[Customer_ID]],CustomerData[Customer_ID],CustomerData[Gender]),"None")</f>
        <v>None</v>
      </c>
      <c r="L288" t="str">
        <f ca="1">IFERROR(_xlfn.XLOOKUP(SalesData[[#This Row],[Customer_ID]],CustomerData[Customer_ID],CustomerData[Preferred_Item]),"None")</f>
        <v>None</v>
      </c>
    </row>
    <row r="289" spans="1:12" x14ac:dyDescent="0.25">
      <c r="A289" s="6" t="s">
        <v>294</v>
      </c>
      <c r="B289" s="2" t="s">
        <v>842</v>
      </c>
      <c r="C289" s="2" t="s">
        <v>681</v>
      </c>
      <c r="D289" s="2">
        <v>2</v>
      </c>
      <c r="E289" s="4">
        <v>4.49</v>
      </c>
      <c r="F289" s="2" t="s">
        <v>683</v>
      </c>
      <c r="G289" s="3">
        <v>45715</v>
      </c>
      <c r="H289" s="7">
        <v>8.98</v>
      </c>
      <c r="I289" s="37" t="str">
        <f ca="1">IFERROR(_xlfn.XLOOKUP(SalesData[[#This Row],[Customer_ID]],CustomerData[Customer_ID],CustomerData[Age]),"None")</f>
        <v>None</v>
      </c>
      <c r="J289" s="37" t="e" cm="1">
        <f t="array" aca="1" ref="J289" ca="1">_xlfn.IFS(SalesData[[#This Row],[Age]]&lt;=28,"18-28",I289&lt;=39,"29-39",I289&lt;=50,"40-50",I289&lt;=61,"51-61",I289&gt;=62,"62-Above")</f>
        <v>#NAME?</v>
      </c>
      <c r="K289" t="str">
        <f ca="1">IFERROR(_xlfn.XLOOKUP(SalesData[[#This Row],[Customer_ID]],CustomerData[Customer_ID],CustomerData[Gender]),"None")</f>
        <v>None</v>
      </c>
      <c r="L289" t="str">
        <f ca="1">IFERROR(_xlfn.XLOOKUP(SalesData[[#This Row],[Customer_ID]],CustomerData[Customer_ID],CustomerData[Preferred_Item]),"None")</f>
        <v>None</v>
      </c>
    </row>
    <row r="290" spans="1:12" x14ac:dyDescent="0.25">
      <c r="A290" s="6" t="s">
        <v>295</v>
      </c>
      <c r="B290" s="2" t="s">
        <v>1048</v>
      </c>
      <c r="C290" s="2" t="s">
        <v>676</v>
      </c>
      <c r="D290" s="2">
        <v>1</v>
      </c>
      <c r="E290" s="4">
        <v>3.89</v>
      </c>
      <c r="F290" s="2" t="s">
        <v>682</v>
      </c>
      <c r="G290" s="3">
        <v>45716</v>
      </c>
      <c r="H290" s="7">
        <v>3.89</v>
      </c>
      <c r="I290" s="37" t="str">
        <f ca="1">IFERROR(_xlfn.XLOOKUP(SalesData[[#This Row],[Customer_ID]],CustomerData[Customer_ID],CustomerData[Age]),"None")</f>
        <v>None</v>
      </c>
      <c r="J290" s="37" t="e" cm="1">
        <f t="array" aca="1" ref="J290" ca="1">_xlfn.IFS(SalesData[[#This Row],[Age]]&lt;=28,"18-28",I290&lt;=39,"29-39",I290&lt;=50,"40-50",I290&lt;=61,"51-61",I290&gt;=62,"62-Above")</f>
        <v>#NAME?</v>
      </c>
      <c r="K290" t="str">
        <f ca="1">IFERROR(_xlfn.XLOOKUP(SalesData[[#This Row],[Customer_ID]],CustomerData[Customer_ID],CustomerData[Gender]),"None")</f>
        <v>None</v>
      </c>
      <c r="L290" t="str">
        <f ca="1">IFERROR(_xlfn.XLOOKUP(SalesData[[#This Row],[Customer_ID]],CustomerData[Customer_ID],CustomerData[Preferred_Item]),"None")</f>
        <v>None</v>
      </c>
    </row>
    <row r="291" spans="1:12" x14ac:dyDescent="0.25">
      <c r="A291" s="6" t="s">
        <v>296</v>
      </c>
      <c r="B291" s="2" t="s">
        <v>822</v>
      </c>
      <c r="C291" s="2" t="s">
        <v>677</v>
      </c>
      <c r="D291" s="2">
        <v>4</v>
      </c>
      <c r="E291" s="4">
        <v>4.92</v>
      </c>
      <c r="F291" s="2" t="s">
        <v>683</v>
      </c>
      <c r="G291" s="3">
        <v>45717</v>
      </c>
      <c r="H291" s="7">
        <v>19.68</v>
      </c>
      <c r="I291" s="37" t="str">
        <f ca="1">IFERROR(_xlfn.XLOOKUP(SalesData[[#This Row],[Customer_ID]],CustomerData[Customer_ID],CustomerData[Age]),"None")</f>
        <v>None</v>
      </c>
      <c r="J291" s="37" t="e" cm="1">
        <f t="array" aca="1" ref="J291" ca="1">_xlfn.IFS(SalesData[[#This Row],[Age]]&lt;=28,"18-28",I291&lt;=39,"29-39",I291&lt;=50,"40-50",I291&lt;=61,"51-61",I291&gt;=62,"62-Above")</f>
        <v>#NAME?</v>
      </c>
      <c r="K291" t="str">
        <f ca="1">IFERROR(_xlfn.XLOOKUP(SalesData[[#This Row],[Customer_ID]],CustomerData[Customer_ID],CustomerData[Gender]),"None")</f>
        <v>None</v>
      </c>
      <c r="L291" t="str">
        <f ca="1">IFERROR(_xlfn.XLOOKUP(SalesData[[#This Row],[Customer_ID]],CustomerData[Customer_ID],CustomerData[Preferred_Item]),"None")</f>
        <v>None</v>
      </c>
    </row>
    <row r="292" spans="1:12" x14ac:dyDescent="0.25">
      <c r="A292" s="6" t="s">
        <v>297</v>
      </c>
      <c r="B292" s="2" t="s">
        <v>1187</v>
      </c>
      <c r="C292" s="2" t="s">
        <v>680</v>
      </c>
      <c r="D292" s="2">
        <v>5</v>
      </c>
      <c r="E292" s="4">
        <v>2.71</v>
      </c>
      <c r="F292" s="2" t="s">
        <v>682</v>
      </c>
      <c r="G292" s="3">
        <v>45718</v>
      </c>
      <c r="H292" s="7">
        <v>13.55</v>
      </c>
      <c r="I292" s="37" t="str">
        <f ca="1">IFERROR(_xlfn.XLOOKUP(SalesData[[#This Row],[Customer_ID]],CustomerData[Customer_ID],CustomerData[Age]),"None")</f>
        <v>None</v>
      </c>
      <c r="J292" s="37" t="e" cm="1">
        <f t="array" aca="1" ref="J292" ca="1">_xlfn.IFS(SalesData[[#This Row],[Age]]&lt;=28,"18-28",I292&lt;=39,"29-39",I292&lt;=50,"40-50",I292&lt;=61,"51-61",I292&gt;=62,"62-Above")</f>
        <v>#NAME?</v>
      </c>
      <c r="K292" t="str">
        <f ca="1">IFERROR(_xlfn.XLOOKUP(SalesData[[#This Row],[Customer_ID]],CustomerData[Customer_ID],CustomerData[Gender]),"None")</f>
        <v>None</v>
      </c>
      <c r="L292" t="str">
        <f ca="1">IFERROR(_xlfn.XLOOKUP(SalesData[[#This Row],[Customer_ID]],CustomerData[Customer_ID],CustomerData[Preferred_Item]),"None")</f>
        <v>None</v>
      </c>
    </row>
    <row r="293" spans="1:12" x14ac:dyDescent="0.25">
      <c r="A293" s="6" t="s">
        <v>298</v>
      </c>
      <c r="B293" s="2" t="s">
        <v>932</v>
      </c>
      <c r="C293" s="2" t="s">
        <v>680</v>
      </c>
      <c r="D293" s="2">
        <v>5</v>
      </c>
      <c r="E293" s="4">
        <v>5.35</v>
      </c>
      <c r="F293" s="2" t="s">
        <v>684</v>
      </c>
      <c r="G293" s="3">
        <v>45719</v>
      </c>
      <c r="H293" s="7">
        <v>26.75</v>
      </c>
      <c r="I293" s="37" t="str">
        <f ca="1">IFERROR(_xlfn.XLOOKUP(SalesData[[#This Row],[Customer_ID]],CustomerData[Customer_ID],CustomerData[Age]),"None")</f>
        <v>None</v>
      </c>
      <c r="J293" s="37" t="e" cm="1">
        <f t="array" aca="1" ref="J293" ca="1">_xlfn.IFS(SalesData[[#This Row],[Age]]&lt;=28,"18-28",I293&lt;=39,"29-39",I293&lt;=50,"40-50",I293&lt;=61,"51-61",I293&gt;=62,"62-Above")</f>
        <v>#NAME?</v>
      </c>
      <c r="K293" t="str">
        <f ca="1">IFERROR(_xlfn.XLOOKUP(SalesData[[#This Row],[Customer_ID]],CustomerData[Customer_ID],CustomerData[Gender]),"None")</f>
        <v>None</v>
      </c>
      <c r="L293" t="str">
        <f ca="1">IFERROR(_xlfn.XLOOKUP(SalesData[[#This Row],[Customer_ID]],CustomerData[Customer_ID],CustomerData[Preferred_Item]),"None")</f>
        <v>None</v>
      </c>
    </row>
    <row r="294" spans="1:12" x14ac:dyDescent="0.25">
      <c r="A294" s="6" t="s">
        <v>299</v>
      </c>
      <c r="B294" s="2" t="s">
        <v>1144</v>
      </c>
      <c r="C294" s="2" t="s">
        <v>680</v>
      </c>
      <c r="D294" s="2">
        <v>3</v>
      </c>
      <c r="E294" s="4">
        <v>4.17</v>
      </c>
      <c r="F294" s="2" t="s">
        <v>685</v>
      </c>
      <c r="G294" s="3">
        <v>45720</v>
      </c>
      <c r="H294" s="7">
        <v>12.51</v>
      </c>
      <c r="I294" s="37" t="str">
        <f ca="1">IFERROR(_xlfn.XLOOKUP(SalesData[[#This Row],[Customer_ID]],CustomerData[Customer_ID],CustomerData[Age]),"None")</f>
        <v>None</v>
      </c>
      <c r="J294" s="37" t="e" cm="1">
        <f t="array" aca="1" ref="J294" ca="1">_xlfn.IFS(SalesData[[#This Row],[Age]]&lt;=28,"18-28",I294&lt;=39,"29-39",I294&lt;=50,"40-50",I294&lt;=61,"51-61",I294&gt;=62,"62-Above")</f>
        <v>#NAME?</v>
      </c>
      <c r="K294" t="str">
        <f ca="1">IFERROR(_xlfn.XLOOKUP(SalesData[[#This Row],[Customer_ID]],CustomerData[Customer_ID],CustomerData[Gender]),"None")</f>
        <v>None</v>
      </c>
      <c r="L294" t="str">
        <f ca="1">IFERROR(_xlfn.XLOOKUP(SalesData[[#This Row],[Customer_ID]],CustomerData[Customer_ID],CustomerData[Preferred_Item]),"None")</f>
        <v>None</v>
      </c>
    </row>
    <row r="295" spans="1:12" x14ac:dyDescent="0.25">
      <c r="A295" s="6" t="s">
        <v>300</v>
      </c>
      <c r="B295" s="2" t="s">
        <v>970</v>
      </c>
      <c r="C295" s="2" t="s">
        <v>681</v>
      </c>
      <c r="D295" s="2">
        <v>2</v>
      </c>
      <c r="E295" s="4">
        <v>4.7</v>
      </c>
      <c r="F295" s="2" t="s">
        <v>685</v>
      </c>
      <c r="G295" s="3">
        <v>45721</v>
      </c>
      <c r="H295" s="7">
        <v>9.4</v>
      </c>
      <c r="I295" s="37" t="str">
        <f ca="1">IFERROR(_xlfn.XLOOKUP(SalesData[[#This Row],[Customer_ID]],CustomerData[Customer_ID],CustomerData[Age]),"None")</f>
        <v>None</v>
      </c>
      <c r="J295" s="37" t="e" cm="1">
        <f t="array" aca="1" ref="J295" ca="1">_xlfn.IFS(SalesData[[#This Row],[Age]]&lt;=28,"18-28",I295&lt;=39,"29-39",I295&lt;=50,"40-50",I295&lt;=61,"51-61",I295&gt;=62,"62-Above")</f>
        <v>#NAME?</v>
      </c>
      <c r="K295" t="str">
        <f ca="1">IFERROR(_xlfn.XLOOKUP(SalesData[[#This Row],[Customer_ID]],CustomerData[Customer_ID],CustomerData[Gender]),"None")</f>
        <v>None</v>
      </c>
      <c r="L295" t="str">
        <f ca="1">IFERROR(_xlfn.XLOOKUP(SalesData[[#This Row],[Customer_ID]],CustomerData[Customer_ID],CustomerData[Preferred_Item]),"None")</f>
        <v>None</v>
      </c>
    </row>
    <row r="296" spans="1:12" x14ac:dyDescent="0.25">
      <c r="A296" s="6" t="s">
        <v>301</v>
      </c>
      <c r="B296" s="2" t="s">
        <v>1312</v>
      </c>
      <c r="C296" s="2" t="s">
        <v>678</v>
      </c>
      <c r="D296" s="2">
        <v>1</v>
      </c>
      <c r="E296" s="4">
        <v>3.67</v>
      </c>
      <c r="F296" s="2" t="s">
        <v>685</v>
      </c>
      <c r="G296" s="3">
        <v>45723</v>
      </c>
      <c r="H296" s="7">
        <v>3.67</v>
      </c>
      <c r="I296" s="37" t="str">
        <f ca="1">IFERROR(_xlfn.XLOOKUP(SalesData[[#This Row],[Customer_ID]],CustomerData[Customer_ID],CustomerData[Age]),"None")</f>
        <v>None</v>
      </c>
      <c r="J296" s="37" t="e" cm="1">
        <f t="array" aca="1" ref="J296" ca="1">_xlfn.IFS(SalesData[[#This Row],[Age]]&lt;=28,"18-28",I296&lt;=39,"29-39",I296&lt;=50,"40-50",I296&lt;=61,"51-61",I296&gt;=62,"62-Above")</f>
        <v>#NAME?</v>
      </c>
      <c r="K296" t="str">
        <f ca="1">IFERROR(_xlfn.XLOOKUP(SalesData[[#This Row],[Customer_ID]],CustomerData[Customer_ID],CustomerData[Gender]),"None")</f>
        <v>None</v>
      </c>
      <c r="L296" t="str">
        <f ca="1">IFERROR(_xlfn.XLOOKUP(SalesData[[#This Row],[Customer_ID]],CustomerData[Customer_ID],CustomerData[Preferred_Item]),"None")</f>
        <v>None</v>
      </c>
    </row>
    <row r="297" spans="1:12" x14ac:dyDescent="0.25">
      <c r="A297" s="6" t="s">
        <v>302</v>
      </c>
      <c r="B297" s="2" t="s">
        <v>868</v>
      </c>
      <c r="C297" s="2" t="s">
        <v>681</v>
      </c>
      <c r="D297" s="2">
        <v>3</v>
      </c>
      <c r="E297" s="4">
        <v>3.76</v>
      </c>
      <c r="F297" s="2" t="s">
        <v>685</v>
      </c>
      <c r="G297" s="3">
        <v>45724</v>
      </c>
      <c r="H297" s="7">
        <v>11.28</v>
      </c>
      <c r="I297" s="37" t="str">
        <f ca="1">IFERROR(_xlfn.XLOOKUP(SalesData[[#This Row],[Customer_ID]],CustomerData[Customer_ID],CustomerData[Age]),"None")</f>
        <v>None</v>
      </c>
      <c r="J297" s="37" t="e" cm="1">
        <f t="array" aca="1" ref="J297" ca="1">_xlfn.IFS(SalesData[[#This Row],[Age]]&lt;=28,"18-28",I297&lt;=39,"29-39",I297&lt;=50,"40-50",I297&lt;=61,"51-61",I297&gt;=62,"62-Above")</f>
        <v>#NAME?</v>
      </c>
      <c r="K297" t="str">
        <f ca="1">IFERROR(_xlfn.XLOOKUP(SalesData[[#This Row],[Customer_ID]],CustomerData[Customer_ID],CustomerData[Gender]),"None")</f>
        <v>None</v>
      </c>
      <c r="L297" t="str">
        <f ca="1">IFERROR(_xlfn.XLOOKUP(SalesData[[#This Row],[Customer_ID]],CustomerData[Customer_ID],CustomerData[Preferred_Item]),"None")</f>
        <v>None</v>
      </c>
    </row>
    <row r="298" spans="1:12" x14ac:dyDescent="0.25">
      <c r="A298" s="6" t="s">
        <v>303</v>
      </c>
      <c r="B298" s="2" t="s">
        <v>1121</v>
      </c>
      <c r="C298" s="2" t="s">
        <v>676</v>
      </c>
      <c r="D298" s="2">
        <v>3</v>
      </c>
      <c r="E298" s="4">
        <v>4.46</v>
      </c>
      <c r="F298" s="2" t="s">
        <v>685</v>
      </c>
      <c r="G298" s="3">
        <v>45725</v>
      </c>
      <c r="H298" s="7">
        <v>13.38</v>
      </c>
      <c r="I298" s="37" t="str">
        <f ca="1">IFERROR(_xlfn.XLOOKUP(SalesData[[#This Row],[Customer_ID]],CustomerData[Customer_ID],CustomerData[Age]),"None")</f>
        <v>None</v>
      </c>
      <c r="J298" s="37" t="e" cm="1">
        <f t="array" aca="1" ref="J298" ca="1">_xlfn.IFS(SalesData[[#This Row],[Age]]&lt;=28,"18-28",I298&lt;=39,"29-39",I298&lt;=50,"40-50",I298&lt;=61,"51-61",I298&gt;=62,"62-Above")</f>
        <v>#NAME?</v>
      </c>
      <c r="K298" t="str">
        <f ca="1">IFERROR(_xlfn.XLOOKUP(SalesData[[#This Row],[Customer_ID]],CustomerData[Customer_ID],CustomerData[Gender]),"None")</f>
        <v>None</v>
      </c>
      <c r="L298" t="str">
        <f ca="1">IFERROR(_xlfn.XLOOKUP(SalesData[[#This Row],[Customer_ID]],CustomerData[Customer_ID],CustomerData[Preferred_Item]),"None")</f>
        <v>None</v>
      </c>
    </row>
    <row r="299" spans="1:12" x14ac:dyDescent="0.25">
      <c r="A299" s="6" t="s">
        <v>304</v>
      </c>
      <c r="B299" s="2" t="s">
        <v>1290</v>
      </c>
      <c r="C299" s="2" t="s">
        <v>681</v>
      </c>
      <c r="D299" s="2">
        <v>4</v>
      </c>
      <c r="E299" s="4">
        <v>5.76</v>
      </c>
      <c r="F299" s="2" t="s">
        <v>685</v>
      </c>
      <c r="G299" s="3">
        <v>45726</v>
      </c>
      <c r="H299" s="7">
        <v>23.04</v>
      </c>
      <c r="I299" s="37" t="str">
        <f ca="1">IFERROR(_xlfn.XLOOKUP(SalesData[[#This Row],[Customer_ID]],CustomerData[Customer_ID],CustomerData[Age]),"None")</f>
        <v>None</v>
      </c>
      <c r="J299" s="37" t="e" cm="1">
        <f t="array" aca="1" ref="J299" ca="1">_xlfn.IFS(SalesData[[#This Row],[Age]]&lt;=28,"18-28",I299&lt;=39,"29-39",I299&lt;=50,"40-50",I299&lt;=61,"51-61",I299&gt;=62,"62-Above")</f>
        <v>#NAME?</v>
      </c>
      <c r="K299" t="str">
        <f ca="1">IFERROR(_xlfn.XLOOKUP(SalesData[[#This Row],[Customer_ID]],CustomerData[Customer_ID],CustomerData[Gender]),"None")</f>
        <v>None</v>
      </c>
      <c r="L299" t="str">
        <f ca="1">IFERROR(_xlfn.XLOOKUP(SalesData[[#This Row],[Customer_ID]],CustomerData[Customer_ID],CustomerData[Preferred_Item]),"None")</f>
        <v>None</v>
      </c>
    </row>
    <row r="300" spans="1:12" x14ac:dyDescent="0.25">
      <c r="A300" s="6" t="s">
        <v>305</v>
      </c>
      <c r="B300" s="2" t="s">
        <v>1152</v>
      </c>
      <c r="C300" s="2" t="s">
        <v>677</v>
      </c>
      <c r="D300" s="2">
        <v>5</v>
      </c>
      <c r="E300" s="4">
        <v>2.57</v>
      </c>
      <c r="F300" s="2" t="s">
        <v>684</v>
      </c>
      <c r="G300" s="3">
        <v>45728</v>
      </c>
      <c r="H300" s="7">
        <v>12.85</v>
      </c>
      <c r="I300" s="37" t="str">
        <f ca="1">IFERROR(_xlfn.XLOOKUP(SalesData[[#This Row],[Customer_ID]],CustomerData[Customer_ID],CustomerData[Age]),"None")</f>
        <v>None</v>
      </c>
      <c r="J300" s="37" t="e" cm="1">
        <f t="array" aca="1" ref="J300" ca="1">_xlfn.IFS(SalesData[[#This Row],[Age]]&lt;=28,"18-28",I300&lt;=39,"29-39",I300&lt;=50,"40-50",I300&lt;=61,"51-61",I300&gt;=62,"62-Above")</f>
        <v>#NAME?</v>
      </c>
      <c r="K300" t="str">
        <f ca="1">IFERROR(_xlfn.XLOOKUP(SalesData[[#This Row],[Customer_ID]],CustomerData[Customer_ID],CustomerData[Gender]),"None")</f>
        <v>None</v>
      </c>
      <c r="L300" t="str">
        <f ca="1">IFERROR(_xlfn.XLOOKUP(SalesData[[#This Row],[Customer_ID]],CustomerData[Customer_ID],CustomerData[Preferred_Item]),"None")</f>
        <v>None</v>
      </c>
    </row>
    <row r="301" spans="1:12" x14ac:dyDescent="0.25">
      <c r="A301" s="6" t="s">
        <v>306</v>
      </c>
      <c r="B301" s="2" t="s">
        <v>1055</v>
      </c>
      <c r="C301" s="2" t="s">
        <v>680</v>
      </c>
      <c r="D301" s="2">
        <v>4</v>
      </c>
      <c r="E301" s="4">
        <v>5.87</v>
      </c>
      <c r="F301" s="2" t="s">
        <v>684</v>
      </c>
      <c r="G301" s="3">
        <v>45731</v>
      </c>
      <c r="H301" s="7">
        <v>23.48</v>
      </c>
      <c r="I301" s="37" t="str">
        <f ca="1">IFERROR(_xlfn.XLOOKUP(SalesData[[#This Row],[Customer_ID]],CustomerData[Customer_ID],CustomerData[Age]),"None")</f>
        <v>None</v>
      </c>
      <c r="J301" s="37" t="e" cm="1">
        <f t="array" aca="1" ref="J301" ca="1">_xlfn.IFS(SalesData[[#This Row],[Age]]&lt;=28,"18-28",I301&lt;=39,"29-39",I301&lt;=50,"40-50",I301&lt;=61,"51-61",I301&gt;=62,"62-Above")</f>
        <v>#NAME?</v>
      </c>
      <c r="K301" t="str">
        <f ca="1">IFERROR(_xlfn.XLOOKUP(SalesData[[#This Row],[Customer_ID]],CustomerData[Customer_ID],CustomerData[Gender]),"None")</f>
        <v>None</v>
      </c>
      <c r="L301" t="str">
        <f ca="1">IFERROR(_xlfn.XLOOKUP(SalesData[[#This Row],[Customer_ID]],CustomerData[Customer_ID],CustomerData[Preferred_Item]),"None")</f>
        <v>None</v>
      </c>
    </row>
    <row r="302" spans="1:12" x14ac:dyDescent="0.25">
      <c r="A302" s="6" t="s">
        <v>307</v>
      </c>
      <c r="B302" s="2" t="s">
        <v>1310</v>
      </c>
      <c r="C302" s="2" t="s">
        <v>677</v>
      </c>
      <c r="D302" s="2">
        <v>2</v>
      </c>
      <c r="E302" s="4">
        <v>3.2</v>
      </c>
      <c r="F302" s="2" t="s">
        <v>685</v>
      </c>
      <c r="G302" s="3">
        <v>45732</v>
      </c>
      <c r="H302" s="7">
        <v>6.4</v>
      </c>
      <c r="I302" s="37" t="str">
        <f ca="1">IFERROR(_xlfn.XLOOKUP(SalesData[[#This Row],[Customer_ID]],CustomerData[Customer_ID],CustomerData[Age]),"None")</f>
        <v>None</v>
      </c>
      <c r="J302" s="37" t="e" cm="1">
        <f t="array" aca="1" ref="J302" ca="1">_xlfn.IFS(SalesData[[#This Row],[Age]]&lt;=28,"18-28",I302&lt;=39,"29-39",I302&lt;=50,"40-50",I302&lt;=61,"51-61",I302&gt;=62,"62-Above")</f>
        <v>#NAME?</v>
      </c>
      <c r="K302" t="str">
        <f ca="1">IFERROR(_xlfn.XLOOKUP(SalesData[[#This Row],[Customer_ID]],CustomerData[Customer_ID],CustomerData[Gender]),"None")</f>
        <v>None</v>
      </c>
      <c r="L302" t="str">
        <f ca="1">IFERROR(_xlfn.XLOOKUP(SalesData[[#This Row],[Customer_ID]],CustomerData[Customer_ID],CustomerData[Preferred_Item]),"None")</f>
        <v>None</v>
      </c>
    </row>
    <row r="303" spans="1:12" x14ac:dyDescent="0.25">
      <c r="A303" s="6" t="s">
        <v>308</v>
      </c>
      <c r="B303" s="2" t="s">
        <v>1194</v>
      </c>
      <c r="C303" s="2" t="s">
        <v>681</v>
      </c>
      <c r="D303" s="2">
        <v>3</v>
      </c>
      <c r="E303" s="4">
        <v>4.5199999999999996</v>
      </c>
      <c r="F303" s="2" t="s">
        <v>683</v>
      </c>
      <c r="G303" s="3">
        <v>45733</v>
      </c>
      <c r="H303" s="7">
        <v>13.56</v>
      </c>
      <c r="I303" s="37" t="str">
        <f ca="1">IFERROR(_xlfn.XLOOKUP(SalesData[[#This Row],[Customer_ID]],CustomerData[Customer_ID],CustomerData[Age]),"None")</f>
        <v>None</v>
      </c>
      <c r="J303" s="37" t="e" cm="1">
        <f t="array" aca="1" ref="J303" ca="1">_xlfn.IFS(SalesData[[#This Row],[Age]]&lt;=28,"18-28",I303&lt;=39,"29-39",I303&lt;=50,"40-50",I303&lt;=61,"51-61",I303&gt;=62,"62-Above")</f>
        <v>#NAME?</v>
      </c>
      <c r="K303" t="str">
        <f ca="1">IFERROR(_xlfn.XLOOKUP(SalesData[[#This Row],[Customer_ID]],CustomerData[Customer_ID],CustomerData[Gender]),"None")</f>
        <v>None</v>
      </c>
      <c r="L303" t="str">
        <f ca="1">IFERROR(_xlfn.XLOOKUP(SalesData[[#This Row],[Customer_ID]],CustomerData[Customer_ID],CustomerData[Preferred_Item]),"None")</f>
        <v>None</v>
      </c>
    </row>
    <row r="304" spans="1:12" x14ac:dyDescent="0.25">
      <c r="A304" s="6" t="s">
        <v>309</v>
      </c>
      <c r="B304" s="2" t="s">
        <v>1263</v>
      </c>
      <c r="C304" s="2" t="s">
        <v>681</v>
      </c>
      <c r="D304" s="2">
        <v>2</v>
      </c>
      <c r="E304" s="4">
        <v>5.23</v>
      </c>
      <c r="F304" s="2" t="s">
        <v>683</v>
      </c>
      <c r="G304" s="3">
        <v>45736</v>
      </c>
      <c r="H304" s="7">
        <v>10.46</v>
      </c>
      <c r="I304" s="37" t="str">
        <f ca="1">IFERROR(_xlfn.XLOOKUP(SalesData[[#This Row],[Customer_ID]],CustomerData[Customer_ID],CustomerData[Age]),"None")</f>
        <v>None</v>
      </c>
      <c r="J304" s="37" t="e" cm="1">
        <f t="array" aca="1" ref="J304" ca="1">_xlfn.IFS(SalesData[[#This Row],[Age]]&lt;=28,"18-28",I304&lt;=39,"29-39",I304&lt;=50,"40-50",I304&lt;=61,"51-61",I304&gt;=62,"62-Above")</f>
        <v>#NAME?</v>
      </c>
      <c r="K304" t="str">
        <f ca="1">IFERROR(_xlfn.XLOOKUP(SalesData[[#This Row],[Customer_ID]],CustomerData[Customer_ID],CustomerData[Gender]),"None")</f>
        <v>None</v>
      </c>
      <c r="L304" t="str">
        <f ca="1">IFERROR(_xlfn.XLOOKUP(SalesData[[#This Row],[Customer_ID]],CustomerData[Customer_ID],CustomerData[Preferred_Item]),"None")</f>
        <v>None</v>
      </c>
    </row>
    <row r="305" spans="1:12" x14ac:dyDescent="0.25">
      <c r="A305" s="6" t="s">
        <v>310</v>
      </c>
      <c r="B305" s="2" t="s">
        <v>1118</v>
      </c>
      <c r="C305" s="2" t="s">
        <v>679</v>
      </c>
      <c r="D305" s="2">
        <v>1</v>
      </c>
      <c r="E305" s="4">
        <v>4.21</v>
      </c>
      <c r="F305" s="2" t="s">
        <v>682</v>
      </c>
      <c r="G305" s="3">
        <v>45739</v>
      </c>
      <c r="H305" s="7">
        <v>4.21</v>
      </c>
      <c r="I305" s="37" t="str">
        <f ca="1">IFERROR(_xlfn.XLOOKUP(SalesData[[#This Row],[Customer_ID]],CustomerData[Customer_ID],CustomerData[Age]),"None")</f>
        <v>None</v>
      </c>
      <c r="J305" s="37" t="e" cm="1">
        <f t="array" aca="1" ref="J305" ca="1">_xlfn.IFS(SalesData[[#This Row],[Age]]&lt;=28,"18-28",I305&lt;=39,"29-39",I305&lt;=50,"40-50",I305&lt;=61,"51-61",I305&gt;=62,"62-Above")</f>
        <v>#NAME?</v>
      </c>
      <c r="K305" t="str">
        <f ca="1">IFERROR(_xlfn.XLOOKUP(SalesData[[#This Row],[Customer_ID]],CustomerData[Customer_ID],CustomerData[Gender]),"None")</f>
        <v>None</v>
      </c>
      <c r="L305" t="str">
        <f ca="1">IFERROR(_xlfn.XLOOKUP(SalesData[[#This Row],[Customer_ID]],CustomerData[Customer_ID],CustomerData[Preferred_Item]),"None")</f>
        <v>None</v>
      </c>
    </row>
    <row r="306" spans="1:12" x14ac:dyDescent="0.25">
      <c r="A306" s="6" t="s">
        <v>311</v>
      </c>
      <c r="B306" s="2" t="s">
        <v>920</v>
      </c>
      <c r="C306" s="2" t="s">
        <v>679</v>
      </c>
      <c r="D306" s="2">
        <v>2</v>
      </c>
      <c r="E306" s="4">
        <v>5.08</v>
      </c>
      <c r="F306" s="2" t="s">
        <v>682</v>
      </c>
      <c r="G306" s="3">
        <v>45740</v>
      </c>
      <c r="H306" s="7">
        <v>10.16</v>
      </c>
      <c r="I306" s="37" t="str">
        <f ca="1">IFERROR(_xlfn.XLOOKUP(SalesData[[#This Row],[Customer_ID]],CustomerData[Customer_ID],CustomerData[Age]),"None")</f>
        <v>None</v>
      </c>
      <c r="J306" s="37" t="e" cm="1">
        <f t="array" aca="1" ref="J306" ca="1">_xlfn.IFS(SalesData[[#This Row],[Age]]&lt;=28,"18-28",I306&lt;=39,"29-39",I306&lt;=50,"40-50",I306&lt;=61,"51-61",I306&gt;=62,"62-Above")</f>
        <v>#NAME?</v>
      </c>
      <c r="K306" t="str">
        <f ca="1">IFERROR(_xlfn.XLOOKUP(SalesData[[#This Row],[Customer_ID]],CustomerData[Customer_ID],CustomerData[Gender]),"None")</f>
        <v>None</v>
      </c>
      <c r="L306" t="str">
        <f ca="1">IFERROR(_xlfn.XLOOKUP(SalesData[[#This Row],[Customer_ID]],CustomerData[Customer_ID],CustomerData[Preferred_Item]),"None")</f>
        <v>None</v>
      </c>
    </row>
    <row r="307" spans="1:12" x14ac:dyDescent="0.25">
      <c r="A307" s="6" t="s">
        <v>312</v>
      </c>
      <c r="B307" s="2" t="s">
        <v>897</v>
      </c>
      <c r="C307" s="2" t="s">
        <v>677</v>
      </c>
      <c r="D307" s="2">
        <v>2</v>
      </c>
      <c r="E307" s="4">
        <v>3.83</v>
      </c>
      <c r="F307" s="2" t="s">
        <v>684</v>
      </c>
      <c r="G307" s="3">
        <v>45742</v>
      </c>
      <c r="H307" s="7">
        <v>7.66</v>
      </c>
      <c r="I307" s="37" t="str">
        <f ca="1">IFERROR(_xlfn.XLOOKUP(SalesData[[#This Row],[Customer_ID]],CustomerData[Customer_ID],CustomerData[Age]),"None")</f>
        <v>None</v>
      </c>
      <c r="J307" s="37" t="e" cm="1">
        <f t="array" aca="1" ref="J307" ca="1">_xlfn.IFS(SalesData[[#This Row],[Age]]&lt;=28,"18-28",I307&lt;=39,"29-39",I307&lt;=50,"40-50",I307&lt;=61,"51-61",I307&gt;=62,"62-Above")</f>
        <v>#NAME?</v>
      </c>
      <c r="K307" t="str">
        <f ca="1">IFERROR(_xlfn.XLOOKUP(SalesData[[#This Row],[Customer_ID]],CustomerData[Customer_ID],CustomerData[Gender]),"None")</f>
        <v>None</v>
      </c>
      <c r="L307" t="str">
        <f ca="1">IFERROR(_xlfn.XLOOKUP(SalesData[[#This Row],[Customer_ID]],CustomerData[Customer_ID],CustomerData[Preferred_Item]),"None")</f>
        <v>None</v>
      </c>
    </row>
    <row r="308" spans="1:12" x14ac:dyDescent="0.25">
      <c r="A308" s="6" t="s">
        <v>313</v>
      </c>
      <c r="B308" s="2" t="s">
        <v>880</v>
      </c>
      <c r="C308" s="2" t="s">
        <v>679</v>
      </c>
      <c r="D308" s="2">
        <v>2</v>
      </c>
      <c r="E308" s="4">
        <v>3.5</v>
      </c>
      <c r="F308" s="2" t="s">
        <v>685</v>
      </c>
      <c r="G308" s="3">
        <v>45743</v>
      </c>
      <c r="H308" s="7">
        <v>7</v>
      </c>
      <c r="I308" s="37" t="str">
        <f ca="1">IFERROR(_xlfn.XLOOKUP(SalesData[[#This Row],[Customer_ID]],CustomerData[Customer_ID],CustomerData[Age]),"None")</f>
        <v>None</v>
      </c>
      <c r="J308" s="37" t="e" cm="1">
        <f t="array" aca="1" ref="J308" ca="1">_xlfn.IFS(SalesData[[#This Row],[Age]]&lt;=28,"18-28",I308&lt;=39,"29-39",I308&lt;=50,"40-50",I308&lt;=61,"51-61",I308&gt;=62,"62-Above")</f>
        <v>#NAME?</v>
      </c>
      <c r="K308" t="str">
        <f ca="1">IFERROR(_xlfn.XLOOKUP(SalesData[[#This Row],[Customer_ID]],CustomerData[Customer_ID],CustomerData[Gender]),"None")</f>
        <v>None</v>
      </c>
      <c r="L308" t="str">
        <f ca="1">IFERROR(_xlfn.XLOOKUP(SalesData[[#This Row],[Customer_ID]],CustomerData[Customer_ID],CustomerData[Preferred_Item]),"None")</f>
        <v>None</v>
      </c>
    </row>
    <row r="309" spans="1:12" x14ac:dyDescent="0.25">
      <c r="A309" s="6" t="s">
        <v>314</v>
      </c>
      <c r="B309" s="2" t="s">
        <v>1035</v>
      </c>
      <c r="C309" s="2" t="s">
        <v>681</v>
      </c>
      <c r="D309" s="2">
        <v>1</v>
      </c>
      <c r="E309" s="4">
        <v>4.71</v>
      </c>
      <c r="F309" s="2" t="s">
        <v>685</v>
      </c>
      <c r="G309" s="3">
        <v>45744</v>
      </c>
      <c r="H309" s="7">
        <v>4.71</v>
      </c>
      <c r="I309" s="37" t="str">
        <f ca="1">IFERROR(_xlfn.XLOOKUP(SalesData[[#This Row],[Customer_ID]],CustomerData[Customer_ID],CustomerData[Age]),"None")</f>
        <v>None</v>
      </c>
      <c r="J309" s="37" t="e" cm="1">
        <f t="array" aca="1" ref="J309" ca="1">_xlfn.IFS(SalesData[[#This Row],[Age]]&lt;=28,"18-28",I309&lt;=39,"29-39",I309&lt;=50,"40-50",I309&lt;=61,"51-61",I309&gt;=62,"62-Above")</f>
        <v>#NAME?</v>
      </c>
      <c r="K309" t="str">
        <f ca="1">IFERROR(_xlfn.XLOOKUP(SalesData[[#This Row],[Customer_ID]],CustomerData[Customer_ID],CustomerData[Gender]),"None")</f>
        <v>None</v>
      </c>
      <c r="L309" t="str">
        <f ca="1">IFERROR(_xlfn.XLOOKUP(SalesData[[#This Row],[Customer_ID]],CustomerData[Customer_ID],CustomerData[Preferred_Item]),"None")</f>
        <v>None</v>
      </c>
    </row>
    <row r="310" spans="1:12" x14ac:dyDescent="0.25">
      <c r="A310" s="6" t="s">
        <v>315</v>
      </c>
      <c r="B310" s="2" t="s">
        <v>1003</v>
      </c>
      <c r="C310" s="2" t="s">
        <v>680</v>
      </c>
      <c r="D310" s="2">
        <v>2</v>
      </c>
      <c r="E310" s="4">
        <v>5.33</v>
      </c>
      <c r="F310" s="2" t="s">
        <v>684</v>
      </c>
      <c r="G310" s="3">
        <v>45747</v>
      </c>
      <c r="H310" s="7">
        <v>10.66</v>
      </c>
      <c r="I310" s="37" t="str">
        <f ca="1">IFERROR(_xlfn.XLOOKUP(SalesData[[#This Row],[Customer_ID]],CustomerData[Customer_ID],CustomerData[Age]),"None")</f>
        <v>None</v>
      </c>
      <c r="J310" s="37" t="e" cm="1">
        <f t="array" aca="1" ref="J310" ca="1">_xlfn.IFS(SalesData[[#This Row],[Age]]&lt;=28,"18-28",I310&lt;=39,"29-39",I310&lt;=50,"40-50",I310&lt;=61,"51-61",I310&gt;=62,"62-Above")</f>
        <v>#NAME?</v>
      </c>
      <c r="K310" t="str">
        <f ca="1">IFERROR(_xlfn.XLOOKUP(SalesData[[#This Row],[Customer_ID]],CustomerData[Customer_ID],CustomerData[Gender]),"None")</f>
        <v>None</v>
      </c>
      <c r="L310" t="str">
        <f ca="1">IFERROR(_xlfn.XLOOKUP(SalesData[[#This Row],[Customer_ID]],CustomerData[Customer_ID],CustomerData[Preferred_Item]),"None")</f>
        <v>None</v>
      </c>
    </row>
    <row r="311" spans="1:12" x14ac:dyDescent="0.25">
      <c r="A311" s="6" t="s">
        <v>316</v>
      </c>
      <c r="B311" s="2" t="s">
        <v>963</v>
      </c>
      <c r="C311" s="2" t="s">
        <v>676</v>
      </c>
      <c r="D311" s="2">
        <v>1</v>
      </c>
      <c r="E311" s="4">
        <v>3.68</v>
      </c>
      <c r="F311" s="2" t="s">
        <v>685</v>
      </c>
      <c r="G311" s="3">
        <v>45748</v>
      </c>
      <c r="H311" s="7">
        <v>3.68</v>
      </c>
      <c r="I311" s="37" t="str">
        <f ca="1">IFERROR(_xlfn.XLOOKUP(SalesData[[#This Row],[Customer_ID]],CustomerData[Customer_ID],CustomerData[Age]),"None")</f>
        <v>None</v>
      </c>
      <c r="J311" s="37" t="e" cm="1">
        <f t="array" aca="1" ref="J311" ca="1">_xlfn.IFS(SalesData[[#This Row],[Age]]&lt;=28,"18-28",I311&lt;=39,"29-39",I311&lt;=50,"40-50",I311&lt;=61,"51-61",I311&gt;=62,"62-Above")</f>
        <v>#NAME?</v>
      </c>
      <c r="K311" t="str">
        <f ca="1">IFERROR(_xlfn.XLOOKUP(SalesData[[#This Row],[Customer_ID]],CustomerData[Customer_ID],CustomerData[Gender]),"None")</f>
        <v>None</v>
      </c>
      <c r="L311" t="str">
        <f ca="1">IFERROR(_xlfn.XLOOKUP(SalesData[[#This Row],[Customer_ID]],CustomerData[Customer_ID],CustomerData[Preferred_Item]),"None")</f>
        <v>None</v>
      </c>
    </row>
    <row r="312" spans="1:12" x14ac:dyDescent="0.25">
      <c r="A312" s="6" t="s">
        <v>317</v>
      </c>
      <c r="B312" s="2" t="s">
        <v>728</v>
      </c>
      <c r="C312" s="2" t="s">
        <v>678</v>
      </c>
      <c r="D312" s="2">
        <v>3</v>
      </c>
      <c r="E312" s="4">
        <v>4.71</v>
      </c>
      <c r="F312" s="2" t="s">
        <v>685</v>
      </c>
      <c r="G312" s="3">
        <v>45749</v>
      </c>
      <c r="H312" s="7">
        <v>14.13</v>
      </c>
      <c r="I312" s="37" t="str">
        <f ca="1">IFERROR(_xlfn.XLOOKUP(SalesData[[#This Row],[Customer_ID]],CustomerData[Customer_ID],CustomerData[Age]),"None")</f>
        <v>None</v>
      </c>
      <c r="J312" s="37" t="e" cm="1">
        <f t="array" aca="1" ref="J312" ca="1">_xlfn.IFS(SalesData[[#This Row],[Age]]&lt;=28,"18-28",I312&lt;=39,"29-39",I312&lt;=50,"40-50",I312&lt;=61,"51-61",I312&gt;=62,"62-Above")</f>
        <v>#NAME?</v>
      </c>
      <c r="K312" t="str">
        <f ca="1">IFERROR(_xlfn.XLOOKUP(SalesData[[#This Row],[Customer_ID]],CustomerData[Customer_ID],CustomerData[Gender]),"None")</f>
        <v>None</v>
      </c>
      <c r="L312" t="str">
        <f ca="1">IFERROR(_xlfn.XLOOKUP(SalesData[[#This Row],[Customer_ID]],CustomerData[Customer_ID],CustomerData[Preferred_Item]),"None")</f>
        <v>None</v>
      </c>
    </row>
    <row r="313" spans="1:12" x14ac:dyDescent="0.25">
      <c r="A313" s="6" t="s">
        <v>318</v>
      </c>
      <c r="B313" s="2" t="s">
        <v>843</v>
      </c>
      <c r="C313" s="2" t="s">
        <v>678</v>
      </c>
      <c r="D313" s="2">
        <v>1</v>
      </c>
      <c r="E313" s="4">
        <v>4.5</v>
      </c>
      <c r="F313" s="2" t="s">
        <v>685</v>
      </c>
      <c r="G313" s="3">
        <v>45750</v>
      </c>
      <c r="H313" s="7">
        <v>4.5</v>
      </c>
      <c r="I313" s="37" t="str">
        <f ca="1">IFERROR(_xlfn.XLOOKUP(SalesData[[#This Row],[Customer_ID]],CustomerData[Customer_ID],CustomerData[Age]),"None")</f>
        <v>None</v>
      </c>
      <c r="J313" s="37" t="e" cm="1">
        <f t="array" aca="1" ref="J313" ca="1">_xlfn.IFS(SalesData[[#This Row],[Age]]&lt;=28,"18-28",I313&lt;=39,"29-39",I313&lt;=50,"40-50",I313&lt;=61,"51-61",I313&gt;=62,"62-Above")</f>
        <v>#NAME?</v>
      </c>
      <c r="K313" t="str">
        <f ca="1">IFERROR(_xlfn.XLOOKUP(SalesData[[#This Row],[Customer_ID]],CustomerData[Customer_ID],CustomerData[Gender]),"None")</f>
        <v>None</v>
      </c>
      <c r="L313" t="str">
        <f ca="1">IFERROR(_xlfn.XLOOKUP(SalesData[[#This Row],[Customer_ID]],CustomerData[Customer_ID],CustomerData[Preferred_Item]),"None")</f>
        <v>None</v>
      </c>
    </row>
    <row r="314" spans="1:12" x14ac:dyDescent="0.25">
      <c r="A314" s="6" t="s">
        <v>319</v>
      </c>
      <c r="B314" s="2" t="s">
        <v>805</v>
      </c>
      <c r="C314" s="2" t="s">
        <v>677</v>
      </c>
      <c r="D314" s="2">
        <v>4</v>
      </c>
      <c r="E314" s="4">
        <v>5.47</v>
      </c>
      <c r="F314" s="2" t="s">
        <v>684</v>
      </c>
      <c r="G314" s="3">
        <v>45751</v>
      </c>
      <c r="H314" s="7">
        <v>21.88</v>
      </c>
      <c r="I314" s="37" t="str">
        <f ca="1">IFERROR(_xlfn.XLOOKUP(SalesData[[#This Row],[Customer_ID]],CustomerData[Customer_ID],CustomerData[Age]),"None")</f>
        <v>None</v>
      </c>
      <c r="J314" s="37" t="e" cm="1">
        <f t="array" aca="1" ref="J314" ca="1">_xlfn.IFS(SalesData[[#This Row],[Age]]&lt;=28,"18-28",I314&lt;=39,"29-39",I314&lt;=50,"40-50",I314&lt;=61,"51-61",I314&gt;=62,"62-Above")</f>
        <v>#NAME?</v>
      </c>
      <c r="K314" t="str">
        <f ca="1">IFERROR(_xlfn.XLOOKUP(SalesData[[#This Row],[Customer_ID]],CustomerData[Customer_ID],CustomerData[Gender]),"None")</f>
        <v>None</v>
      </c>
      <c r="L314" t="str">
        <f ca="1">IFERROR(_xlfn.XLOOKUP(SalesData[[#This Row],[Customer_ID]],CustomerData[Customer_ID],CustomerData[Preferred_Item]),"None")</f>
        <v>None</v>
      </c>
    </row>
    <row r="315" spans="1:12" x14ac:dyDescent="0.25">
      <c r="A315" s="6" t="s">
        <v>320</v>
      </c>
      <c r="B315" s="2" t="s">
        <v>797</v>
      </c>
      <c r="C315" s="2" t="s">
        <v>679</v>
      </c>
      <c r="D315" s="2">
        <v>3</v>
      </c>
      <c r="E315" s="4">
        <v>2.75</v>
      </c>
      <c r="F315" s="2" t="s">
        <v>685</v>
      </c>
      <c r="G315" s="3">
        <v>45752</v>
      </c>
      <c r="H315" s="7">
        <v>8.25</v>
      </c>
      <c r="I315" s="37" t="str">
        <f ca="1">IFERROR(_xlfn.XLOOKUP(SalesData[[#This Row],[Customer_ID]],CustomerData[Customer_ID],CustomerData[Age]),"None")</f>
        <v>None</v>
      </c>
      <c r="J315" s="37" t="e" cm="1">
        <f t="array" aca="1" ref="J315" ca="1">_xlfn.IFS(SalesData[[#This Row],[Age]]&lt;=28,"18-28",I315&lt;=39,"29-39",I315&lt;=50,"40-50",I315&lt;=61,"51-61",I315&gt;=62,"62-Above")</f>
        <v>#NAME?</v>
      </c>
      <c r="K315" t="str">
        <f ca="1">IFERROR(_xlfn.XLOOKUP(SalesData[[#This Row],[Customer_ID]],CustomerData[Customer_ID],CustomerData[Gender]),"None")</f>
        <v>None</v>
      </c>
      <c r="L315" t="str">
        <f ca="1">IFERROR(_xlfn.XLOOKUP(SalesData[[#This Row],[Customer_ID]],CustomerData[Customer_ID],CustomerData[Preferred_Item]),"None")</f>
        <v>None</v>
      </c>
    </row>
    <row r="316" spans="1:12" x14ac:dyDescent="0.25">
      <c r="A316" s="6" t="s">
        <v>321</v>
      </c>
      <c r="B316" s="2" t="s">
        <v>720</v>
      </c>
      <c r="C316" s="2" t="s">
        <v>678</v>
      </c>
      <c r="D316" s="2">
        <v>1</v>
      </c>
      <c r="E316" s="4">
        <v>3.61</v>
      </c>
      <c r="F316" s="2" t="s">
        <v>685</v>
      </c>
      <c r="G316" s="3">
        <v>45755</v>
      </c>
      <c r="H316" s="7">
        <v>3.61</v>
      </c>
      <c r="I316" s="37" t="str">
        <f ca="1">IFERROR(_xlfn.XLOOKUP(SalesData[[#This Row],[Customer_ID]],CustomerData[Customer_ID],CustomerData[Age]),"None")</f>
        <v>None</v>
      </c>
      <c r="J316" s="37" t="e" cm="1">
        <f t="array" aca="1" ref="J316" ca="1">_xlfn.IFS(SalesData[[#This Row],[Age]]&lt;=28,"18-28",I316&lt;=39,"29-39",I316&lt;=50,"40-50",I316&lt;=61,"51-61",I316&gt;=62,"62-Above")</f>
        <v>#NAME?</v>
      </c>
      <c r="K316" t="str">
        <f ca="1">IFERROR(_xlfn.XLOOKUP(SalesData[[#This Row],[Customer_ID]],CustomerData[Customer_ID],CustomerData[Gender]),"None")</f>
        <v>None</v>
      </c>
      <c r="L316" t="str">
        <f ca="1">IFERROR(_xlfn.XLOOKUP(SalesData[[#This Row],[Customer_ID]],CustomerData[Customer_ID],CustomerData[Preferred_Item]),"None")</f>
        <v>None</v>
      </c>
    </row>
    <row r="317" spans="1:12" x14ac:dyDescent="0.25">
      <c r="A317" s="6" t="s">
        <v>322</v>
      </c>
      <c r="B317" s="2" t="s">
        <v>894</v>
      </c>
      <c r="C317" s="2" t="s">
        <v>680</v>
      </c>
      <c r="D317" s="2">
        <v>5</v>
      </c>
      <c r="E317" s="4">
        <v>3.52</v>
      </c>
      <c r="F317" s="2" t="s">
        <v>683</v>
      </c>
      <c r="G317" s="3">
        <v>45756</v>
      </c>
      <c r="H317" s="7">
        <v>17.600000000000001</v>
      </c>
      <c r="I317" s="37" t="str">
        <f ca="1">IFERROR(_xlfn.XLOOKUP(SalesData[[#This Row],[Customer_ID]],CustomerData[Customer_ID],CustomerData[Age]),"None")</f>
        <v>None</v>
      </c>
      <c r="J317" s="37" t="e" cm="1">
        <f t="array" aca="1" ref="J317" ca="1">_xlfn.IFS(SalesData[[#This Row],[Age]]&lt;=28,"18-28",I317&lt;=39,"29-39",I317&lt;=50,"40-50",I317&lt;=61,"51-61",I317&gt;=62,"62-Above")</f>
        <v>#NAME?</v>
      </c>
      <c r="K317" t="str">
        <f ca="1">IFERROR(_xlfn.XLOOKUP(SalesData[[#This Row],[Customer_ID]],CustomerData[Customer_ID],CustomerData[Gender]),"None")</f>
        <v>None</v>
      </c>
      <c r="L317" t="str">
        <f ca="1">IFERROR(_xlfn.XLOOKUP(SalesData[[#This Row],[Customer_ID]],CustomerData[Customer_ID],CustomerData[Preferred_Item]),"None")</f>
        <v>None</v>
      </c>
    </row>
    <row r="318" spans="1:12" x14ac:dyDescent="0.25">
      <c r="A318" s="6" t="s">
        <v>323</v>
      </c>
      <c r="B318" s="2" t="s">
        <v>1217</v>
      </c>
      <c r="C318" s="2" t="s">
        <v>681</v>
      </c>
      <c r="D318" s="2">
        <v>1</v>
      </c>
      <c r="E318" s="4">
        <v>3.44</v>
      </c>
      <c r="F318" s="2" t="s">
        <v>684</v>
      </c>
      <c r="G318" s="3">
        <v>45757</v>
      </c>
      <c r="H318" s="7">
        <v>3.44</v>
      </c>
      <c r="I318" s="37" t="str">
        <f ca="1">IFERROR(_xlfn.XLOOKUP(SalesData[[#This Row],[Customer_ID]],CustomerData[Customer_ID],CustomerData[Age]),"None")</f>
        <v>None</v>
      </c>
      <c r="J318" s="37" t="e" cm="1">
        <f t="array" aca="1" ref="J318" ca="1">_xlfn.IFS(SalesData[[#This Row],[Age]]&lt;=28,"18-28",I318&lt;=39,"29-39",I318&lt;=50,"40-50",I318&lt;=61,"51-61",I318&gt;=62,"62-Above")</f>
        <v>#NAME?</v>
      </c>
      <c r="K318" t="str">
        <f ca="1">IFERROR(_xlfn.XLOOKUP(SalesData[[#This Row],[Customer_ID]],CustomerData[Customer_ID],CustomerData[Gender]),"None")</f>
        <v>None</v>
      </c>
      <c r="L318" t="str">
        <f ca="1">IFERROR(_xlfn.XLOOKUP(SalesData[[#This Row],[Customer_ID]],CustomerData[Customer_ID],CustomerData[Preferred_Item]),"None")</f>
        <v>None</v>
      </c>
    </row>
    <row r="319" spans="1:12" x14ac:dyDescent="0.25">
      <c r="A319" s="6" t="s">
        <v>324</v>
      </c>
      <c r="B319" s="2" t="s">
        <v>1306</v>
      </c>
      <c r="C319" s="2" t="s">
        <v>676</v>
      </c>
      <c r="D319" s="2">
        <v>1</v>
      </c>
      <c r="E319" s="4">
        <v>4.0599999999999996</v>
      </c>
      <c r="F319" s="2" t="s">
        <v>682</v>
      </c>
      <c r="G319" s="3">
        <v>45760</v>
      </c>
      <c r="H319" s="7">
        <v>4.0599999999999996</v>
      </c>
      <c r="I319" s="37" t="str">
        <f ca="1">IFERROR(_xlfn.XLOOKUP(SalesData[[#This Row],[Customer_ID]],CustomerData[Customer_ID],CustomerData[Age]),"None")</f>
        <v>None</v>
      </c>
      <c r="J319" s="37" t="e" cm="1">
        <f t="array" aca="1" ref="J319" ca="1">_xlfn.IFS(SalesData[[#This Row],[Age]]&lt;=28,"18-28",I319&lt;=39,"29-39",I319&lt;=50,"40-50",I319&lt;=61,"51-61",I319&gt;=62,"62-Above")</f>
        <v>#NAME?</v>
      </c>
      <c r="K319" t="str">
        <f ca="1">IFERROR(_xlfn.XLOOKUP(SalesData[[#This Row],[Customer_ID]],CustomerData[Customer_ID],CustomerData[Gender]),"None")</f>
        <v>None</v>
      </c>
      <c r="L319" t="str">
        <f ca="1">IFERROR(_xlfn.XLOOKUP(SalesData[[#This Row],[Customer_ID]],CustomerData[Customer_ID],CustomerData[Preferred_Item]),"None")</f>
        <v>None</v>
      </c>
    </row>
    <row r="320" spans="1:12" x14ac:dyDescent="0.25">
      <c r="A320" s="6" t="s">
        <v>325</v>
      </c>
      <c r="B320" s="2" t="s">
        <v>1006</v>
      </c>
      <c r="C320" s="2" t="s">
        <v>676</v>
      </c>
      <c r="D320" s="2">
        <v>1</v>
      </c>
      <c r="E320" s="4">
        <v>5.52</v>
      </c>
      <c r="F320" s="2" t="s">
        <v>685</v>
      </c>
      <c r="G320" s="3">
        <v>45761</v>
      </c>
      <c r="H320" s="7">
        <v>5.52</v>
      </c>
      <c r="I320" s="37" t="str">
        <f ca="1">IFERROR(_xlfn.XLOOKUP(SalesData[[#This Row],[Customer_ID]],CustomerData[Customer_ID],CustomerData[Age]),"None")</f>
        <v>None</v>
      </c>
      <c r="J320" s="37" t="e" cm="1">
        <f t="array" aca="1" ref="J320" ca="1">_xlfn.IFS(SalesData[[#This Row],[Age]]&lt;=28,"18-28",I320&lt;=39,"29-39",I320&lt;=50,"40-50",I320&lt;=61,"51-61",I320&gt;=62,"62-Above")</f>
        <v>#NAME?</v>
      </c>
      <c r="K320" t="str">
        <f ca="1">IFERROR(_xlfn.XLOOKUP(SalesData[[#This Row],[Customer_ID]],CustomerData[Customer_ID],CustomerData[Gender]),"None")</f>
        <v>None</v>
      </c>
      <c r="L320" t="str">
        <f ca="1">IFERROR(_xlfn.XLOOKUP(SalesData[[#This Row],[Customer_ID]],CustomerData[Customer_ID],CustomerData[Preferred_Item]),"None")</f>
        <v>None</v>
      </c>
    </row>
    <row r="321" spans="1:12" x14ac:dyDescent="0.25">
      <c r="A321" s="6" t="s">
        <v>326</v>
      </c>
      <c r="B321" s="2" t="s">
        <v>1080</v>
      </c>
      <c r="C321" s="2" t="s">
        <v>680</v>
      </c>
      <c r="D321" s="2">
        <v>4</v>
      </c>
      <c r="E321" s="4">
        <v>3.77</v>
      </c>
      <c r="F321" s="2" t="s">
        <v>684</v>
      </c>
      <c r="G321" s="3">
        <v>45762</v>
      </c>
      <c r="H321" s="7">
        <v>15.08</v>
      </c>
      <c r="I321" s="37" t="str">
        <f ca="1">IFERROR(_xlfn.XLOOKUP(SalesData[[#This Row],[Customer_ID]],CustomerData[Customer_ID],CustomerData[Age]),"None")</f>
        <v>None</v>
      </c>
      <c r="J321" s="37" t="e" cm="1">
        <f t="array" aca="1" ref="J321" ca="1">_xlfn.IFS(SalesData[[#This Row],[Age]]&lt;=28,"18-28",I321&lt;=39,"29-39",I321&lt;=50,"40-50",I321&lt;=61,"51-61",I321&gt;=62,"62-Above")</f>
        <v>#NAME?</v>
      </c>
      <c r="K321" t="str">
        <f ca="1">IFERROR(_xlfn.XLOOKUP(SalesData[[#This Row],[Customer_ID]],CustomerData[Customer_ID],CustomerData[Gender]),"None")</f>
        <v>None</v>
      </c>
      <c r="L321" t="str">
        <f ca="1">IFERROR(_xlfn.XLOOKUP(SalesData[[#This Row],[Customer_ID]],CustomerData[Customer_ID],CustomerData[Preferred_Item]),"None")</f>
        <v>None</v>
      </c>
    </row>
    <row r="322" spans="1:12" x14ac:dyDescent="0.25">
      <c r="A322" s="6" t="s">
        <v>327</v>
      </c>
      <c r="B322" s="2" t="s">
        <v>906</v>
      </c>
      <c r="C322" s="2" t="s">
        <v>676</v>
      </c>
      <c r="D322" s="2">
        <v>4</v>
      </c>
      <c r="E322" s="4">
        <v>4.55</v>
      </c>
      <c r="F322" s="2" t="s">
        <v>683</v>
      </c>
      <c r="G322" s="3">
        <v>45763</v>
      </c>
      <c r="H322" s="7">
        <v>18.2</v>
      </c>
      <c r="I322" s="37" t="str">
        <f ca="1">IFERROR(_xlfn.XLOOKUP(SalesData[[#This Row],[Customer_ID]],CustomerData[Customer_ID],CustomerData[Age]),"None")</f>
        <v>None</v>
      </c>
      <c r="J322" s="37" t="e" cm="1">
        <f t="array" aca="1" ref="J322" ca="1">_xlfn.IFS(SalesData[[#This Row],[Age]]&lt;=28,"18-28",I322&lt;=39,"29-39",I322&lt;=50,"40-50",I322&lt;=61,"51-61",I322&gt;=62,"62-Above")</f>
        <v>#NAME?</v>
      </c>
      <c r="K322" t="str">
        <f ca="1">IFERROR(_xlfn.XLOOKUP(SalesData[[#This Row],[Customer_ID]],CustomerData[Customer_ID],CustomerData[Gender]),"None")</f>
        <v>None</v>
      </c>
      <c r="L322" t="str">
        <f ca="1">IFERROR(_xlfn.XLOOKUP(SalesData[[#This Row],[Customer_ID]],CustomerData[Customer_ID],CustomerData[Preferred_Item]),"None")</f>
        <v>None</v>
      </c>
    </row>
    <row r="323" spans="1:12" x14ac:dyDescent="0.25">
      <c r="A323" s="6" t="s">
        <v>328</v>
      </c>
      <c r="B323" s="2" t="s">
        <v>875</v>
      </c>
      <c r="C323" s="2" t="s">
        <v>676</v>
      </c>
      <c r="D323" s="2">
        <v>4</v>
      </c>
      <c r="E323" s="4">
        <v>5.88</v>
      </c>
      <c r="F323" s="2" t="s">
        <v>685</v>
      </c>
      <c r="G323" s="3">
        <v>45764</v>
      </c>
      <c r="H323" s="7">
        <v>23.52</v>
      </c>
      <c r="I323" s="37" t="str">
        <f ca="1">IFERROR(_xlfn.XLOOKUP(SalesData[[#This Row],[Customer_ID]],CustomerData[Customer_ID],CustomerData[Age]),"None")</f>
        <v>None</v>
      </c>
      <c r="J323" s="37" t="e" cm="1">
        <f t="array" aca="1" ref="J323" ca="1">_xlfn.IFS(SalesData[[#This Row],[Age]]&lt;=28,"18-28",I323&lt;=39,"29-39",I323&lt;=50,"40-50",I323&lt;=61,"51-61",I323&gt;=62,"62-Above")</f>
        <v>#NAME?</v>
      </c>
      <c r="K323" t="str">
        <f ca="1">IFERROR(_xlfn.XLOOKUP(SalesData[[#This Row],[Customer_ID]],CustomerData[Customer_ID],CustomerData[Gender]),"None")</f>
        <v>None</v>
      </c>
      <c r="L323" t="str">
        <f ca="1">IFERROR(_xlfn.XLOOKUP(SalesData[[#This Row],[Customer_ID]],CustomerData[Customer_ID],CustomerData[Preferred_Item]),"None")</f>
        <v>None</v>
      </c>
    </row>
    <row r="324" spans="1:12" x14ac:dyDescent="0.25">
      <c r="A324" s="6" t="s">
        <v>329</v>
      </c>
      <c r="B324" s="2" t="s">
        <v>1090</v>
      </c>
      <c r="C324" s="2" t="s">
        <v>676</v>
      </c>
      <c r="D324" s="2">
        <v>4</v>
      </c>
      <c r="E324" s="4">
        <v>5.05</v>
      </c>
      <c r="F324" s="2" t="s">
        <v>685</v>
      </c>
      <c r="G324" s="3">
        <v>45768</v>
      </c>
      <c r="H324" s="7">
        <v>20.2</v>
      </c>
      <c r="I324" s="37" t="str">
        <f ca="1">IFERROR(_xlfn.XLOOKUP(SalesData[[#This Row],[Customer_ID]],CustomerData[Customer_ID],CustomerData[Age]),"None")</f>
        <v>None</v>
      </c>
      <c r="J324" s="37" t="e" cm="1">
        <f t="array" aca="1" ref="J324" ca="1">_xlfn.IFS(SalesData[[#This Row],[Age]]&lt;=28,"18-28",I324&lt;=39,"29-39",I324&lt;=50,"40-50",I324&lt;=61,"51-61",I324&gt;=62,"62-Above")</f>
        <v>#NAME?</v>
      </c>
      <c r="K324" t="str">
        <f ca="1">IFERROR(_xlfn.XLOOKUP(SalesData[[#This Row],[Customer_ID]],CustomerData[Customer_ID],CustomerData[Gender]),"None")</f>
        <v>None</v>
      </c>
      <c r="L324" t="str">
        <f ca="1">IFERROR(_xlfn.XLOOKUP(SalesData[[#This Row],[Customer_ID]],CustomerData[Customer_ID],CustomerData[Preferred_Item]),"None")</f>
        <v>None</v>
      </c>
    </row>
    <row r="325" spans="1:12" x14ac:dyDescent="0.25">
      <c r="A325" s="6" t="s">
        <v>330</v>
      </c>
      <c r="B325" s="2" t="s">
        <v>1139</v>
      </c>
      <c r="C325" s="2" t="s">
        <v>679</v>
      </c>
      <c r="D325" s="2">
        <v>2</v>
      </c>
      <c r="E325" s="4">
        <v>4.82</v>
      </c>
      <c r="F325" s="2" t="s">
        <v>683</v>
      </c>
      <c r="G325" s="3">
        <v>45769</v>
      </c>
      <c r="H325" s="7">
        <v>9.64</v>
      </c>
      <c r="I325" s="37" t="str">
        <f ca="1">IFERROR(_xlfn.XLOOKUP(SalesData[[#This Row],[Customer_ID]],CustomerData[Customer_ID],CustomerData[Age]),"None")</f>
        <v>None</v>
      </c>
      <c r="J325" s="37" t="e" cm="1">
        <f t="array" aca="1" ref="J325" ca="1">_xlfn.IFS(SalesData[[#This Row],[Age]]&lt;=28,"18-28",I325&lt;=39,"29-39",I325&lt;=50,"40-50",I325&lt;=61,"51-61",I325&gt;=62,"62-Above")</f>
        <v>#NAME?</v>
      </c>
      <c r="K325" t="str">
        <f ca="1">IFERROR(_xlfn.XLOOKUP(SalesData[[#This Row],[Customer_ID]],CustomerData[Customer_ID],CustomerData[Gender]),"None")</f>
        <v>None</v>
      </c>
      <c r="L325" t="str">
        <f ca="1">IFERROR(_xlfn.XLOOKUP(SalesData[[#This Row],[Customer_ID]],CustomerData[Customer_ID],CustomerData[Preferred_Item]),"None")</f>
        <v>None</v>
      </c>
    </row>
    <row r="326" spans="1:12" x14ac:dyDescent="0.25">
      <c r="A326" s="6" t="s">
        <v>331</v>
      </c>
      <c r="B326" s="2" t="s">
        <v>1047</v>
      </c>
      <c r="C326" s="2" t="s">
        <v>680</v>
      </c>
      <c r="D326" s="2">
        <v>1</v>
      </c>
      <c r="E326" s="4">
        <v>2.86</v>
      </c>
      <c r="F326" s="2" t="s">
        <v>683</v>
      </c>
      <c r="G326" s="3">
        <v>45774</v>
      </c>
      <c r="H326" s="7">
        <v>2.86</v>
      </c>
      <c r="I326" s="37" t="str">
        <f ca="1">IFERROR(_xlfn.XLOOKUP(SalesData[[#This Row],[Customer_ID]],CustomerData[Customer_ID],CustomerData[Age]),"None")</f>
        <v>None</v>
      </c>
      <c r="J326" s="37" t="e" cm="1">
        <f t="array" aca="1" ref="J326" ca="1">_xlfn.IFS(SalesData[[#This Row],[Age]]&lt;=28,"18-28",I326&lt;=39,"29-39",I326&lt;=50,"40-50",I326&lt;=61,"51-61",I326&gt;=62,"62-Above")</f>
        <v>#NAME?</v>
      </c>
      <c r="K326" t="str">
        <f ca="1">IFERROR(_xlfn.XLOOKUP(SalesData[[#This Row],[Customer_ID]],CustomerData[Customer_ID],CustomerData[Gender]),"None")</f>
        <v>None</v>
      </c>
      <c r="L326" t="str">
        <f ca="1">IFERROR(_xlfn.XLOOKUP(SalesData[[#This Row],[Customer_ID]],CustomerData[Customer_ID],CustomerData[Preferred_Item]),"None")</f>
        <v>None</v>
      </c>
    </row>
    <row r="327" spans="1:12" x14ac:dyDescent="0.25">
      <c r="A327" s="6" t="s">
        <v>332</v>
      </c>
      <c r="B327" s="2" t="s">
        <v>1218</v>
      </c>
      <c r="C327" s="2" t="s">
        <v>679</v>
      </c>
      <c r="D327" s="2">
        <v>3</v>
      </c>
      <c r="E327" s="4">
        <v>5.58</v>
      </c>
      <c r="F327" s="2" t="s">
        <v>682</v>
      </c>
      <c r="G327" s="3">
        <v>45776</v>
      </c>
      <c r="H327" s="7">
        <v>16.739999999999998</v>
      </c>
      <c r="I327" s="37" t="str">
        <f ca="1">IFERROR(_xlfn.XLOOKUP(SalesData[[#This Row],[Customer_ID]],CustomerData[Customer_ID],CustomerData[Age]),"None")</f>
        <v>None</v>
      </c>
      <c r="J327" s="37" t="e" cm="1">
        <f t="array" aca="1" ref="J327" ca="1">_xlfn.IFS(SalesData[[#This Row],[Age]]&lt;=28,"18-28",I327&lt;=39,"29-39",I327&lt;=50,"40-50",I327&lt;=61,"51-61",I327&gt;=62,"62-Above")</f>
        <v>#NAME?</v>
      </c>
      <c r="K327" t="str">
        <f ca="1">IFERROR(_xlfn.XLOOKUP(SalesData[[#This Row],[Customer_ID]],CustomerData[Customer_ID],CustomerData[Gender]),"None")</f>
        <v>None</v>
      </c>
      <c r="L327" t="str">
        <f ca="1">IFERROR(_xlfn.XLOOKUP(SalesData[[#This Row],[Customer_ID]],CustomerData[Customer_ID],CustomerData[Preferred_Item]),"None")</f>
        <v>None</v>
      </c>
    </row>
    <row r="328" spans="1:12" x14ac:dyDescent="0.25">
      <c r="A328" s="6" t="s">
        <v>333</v>
      </c>
      <c r="B328" s="2" t="s">
        <v>715</v>
      </c>
      <c r="C328" s="2" t="s">
        <v>676</v>
      </c>
      <c r="D328" s="2">
        <v>2</v>
      </c>
      <c r="E328" s="4">
        <v>3.89</v>
      </c>
      <c r="F328" s="2" t="s">
        <v>685</v>
      </c>
      <c r="G328" s="3">
        <v>45779</v>
      </c>
      <c r="H328" s="7">
        <v>7.78</v>
      </c>
      <c r="I328" s="37" t="str">
        <f ca="1">IFERROR(_xlfn.XLOOKUP(SalesData[[#This Row],[Customer_ID]],CustomerData[Customer_ID],CustomerData[Age]),"None")</f>
        <v>None</v>
      </c>
      <c r="J328" s="37" t="e" cm="1">
        <f t="array" aca="1" ref="J328" ca="1">_xlfn.IFS(SalesData[[#This Row],[Age]]&lt;=28,"18-28",I328&lt;=39,"29-39",I328&lt;=50,"40-50",I328&lt;=61,"51-61",I328&gt;=62,"62-Above")</f>
        <v>#NAME?</v>
      </c>
      <c r="K328" t="str">
        <f ca="1">IFERROR(_xlfn.XLOOKUP(SalesData[[#This Row],[Customer_ID]],CustomerData[Customer_ID],CustomerData[Gender]),"None")</f>
        <v>None</v>
      </c>
      <c r="L328" t="str">
        <f ca="1">IFERROR(_xlfn.XLOOKUP(SalesData[[#This Row],[Customer_ID]],CustomerData[Customer_ID],CustomerData[Preferred_Item]),"None")</f>
        <v>None</v>
      </c>
    </row>
    <row r="329" spans="1:12" x14ac:dyDescent="0.25">
      <c r="A329" s="6" t="s">
        <v>334</v>
      </c>
      <c r="B329" s="2" t="s">
        <v>777</v>
      </c>
      <c r="C329" s="2" t="s">
        <v>681</v>
      </c>
      <c r="D329" s="2">
        <v>4</v>
      </c>
      <c r="E329" s="4">
        <v>5.18</v>
      </c>
      <c r="F329" s="2" t="s">
        <v>682</v>
      </c>
      <c r="G329" s="3">
        <v>45780</v>
      </c>
      <c r="H329" s="7">
        <v>20.72</v>
      </c>
      <c r="I329" s="37" t="str">
        <f ca="1">IFERROR(_xlfn.XLOOKUP(SalesData[[#This Row],[Customer_ID]],CustomerData[Customer_ID],CustomerData[Age]),"None")</f>
        <v>None</v>
      </c>
      <c r="J329" s="37" t="e" cm="1">
        <f t="array" aca="1" ref="J329" ca="1">_xlfn.IFS(SalesData[[#This Row],[Age]]&lt;=28,"18-28",I329&lt;=39,"29-39",I329&lt;=50,"40-50",I329&lt;=61,"51-61",I329&gt;=62,"62-Above")</f>
        <v>#NAME?</v>
      </c>
      <c r="K329" t="str">
        <f ca="1">IFERROR(_xlfn.XLOOKUP(SalesData[[#This Row],[Customer_ID]],CustomerData[Customer_ID],CustomerData[Gender]),"None")</f>
        <v>None</v>
      </c>
      <c r="L329" t="str">
        <f ca="1">IFERROR(_xlfn.XLOOKUP(SalesData[[#This Row],[Customer_ID]],CustomerData[Customer_ID],CustomerData[Preferred_Item]),"None")</f>
        <v>None</v>
      </c>
    </row>
    <row r="330" spans="1:12" x14ac:dyDescent="0.25">
      <c r="A330" s="6" t="s">
        <v>335</v>
      </c>
      <c r="B330" s="2" t="s">
        <v>1284</v>
      </c>
      <c r="C330" s="2" t="s">
        <v>680</v>
      </c>
      <c r="D330" s="2">
        <v>1</v>
      </c>
      <c r="E330" s="4">
        <v>2.79</v>
      </c>
      <c r="F330" s="2" t="s">
        <v>683</v>
      </c>
      <c r="G330" s="3">
        <v>45781</v>
      </c>
      <c r="H330" s="7">
        <v>2.79</v>
      </c>
      <c r="I330" s="37" t="str">
        <f ca="1">IFERROR(_xlfn.XLOOKUP(SalesData[[#This Row],[Customer_ID]],CustomerData[Customer_ID],CustomerData[Age]),"None")</f>
        <v>None</v>
      </c>
      <c r="J330" s="37" t="e" cm="1">
        <f t="array" aca="1" ref="J330" ca="1">_xlfn.IFS(SalesData[[#This Row],[Age]]&lt;=28,"18-28",I330&lt;=39,"29-39",I330&lt;=50,"40-50",I330&lt;=61,"51-61",I330&gt;=62,"62-Above")</f>
        <v>#NAME?</v>
      </c>
      <c r="K330" t="str">
        <f ca="1">IFERROR(_xlfn.XLOOKUP(SalesData[[#This Row],[Customer_ID]],CustomerData[Customer_ID],CustomerData[Gender]),"None")</f>
        <v>None</v>
      </c>
      <c r="L330" t="str">
        <f ca="1">IFERROR(_xlfn.XLOOKUP(SalesData[[#This Row],[Customer_ID]],CustomerData[Customer_ID],CustomerData[Preferred_Item]),"None")</f>
        <v>None</v>
      </c>
    </row>
    <row r="331" spans="1:12" x14ac:dyDescent="0.25">
      <c r="A331" s="6" t="s">
        <v>336</v>
      </c>
      <c r="B331" s="2" t="s">
        <v>802</v>
      </c>
      <c r="C331" s="2" t="s">
        <v>680</v>
      </c>
      <c r="D331" s="2">
        <v>5</v>
      </c>
      <c r="E331" s="4">
        <v>3.42</v>
      </c>
      <c r="F331" s="2" t="s">
        <v>682</v>
      </c>
      <c r="G331" s="3">
        <v>45782</v>
      </c>
      <c r="H331" s="7">
        <v>17.100000000000001</v>
      </c>
      <c r="I331" s="37" t="str">
        <f ca="1">IFERROR(_xlfn.XLOOKUP(SalesData[[#This Row],[Customer_ID]],CustomerData[Customer_ID],CustomerData[Age]),"None")</f>
        <v>None</v>
      </c>
      <c r="J331" s="37" t="e" cm="1">
        <f t="array" aca="1" ref="J331" ca="1">_xlfn.IFS(SalesData[[#This Row],[Age]]&lt;=28,"18-28",I331&lt;=39,"29-39",I331&lt;=50,"40-50",I331&lt;=61,"51-61",I331&gt;=62,"62-Above")</f>
        <v>#NAME?</v>
      </c>
      <c r="K331" t="str">
        <f ca="1">IFERROR(_xlfn.XLOOKUP(SalesData[[#This Row],[Customer_ID]],CustomerData[Customer_ID],CustomerData[Gender]),"None")</f>
        <v>None</v>
      </c>
      <c r="L331" t="str">
        <f ca="1">IFERROR(_xlfn.XLOOKUP(SalesData[[#This Row],[Customer_ID]],CustomerData[Customer_ID],CustomerData[Preferred_Item]),"None")</f>
        <v>None</v>
      </c>
    </row>
    <row r="332" spans="1:12" x14ac:dyDescent="0.25">
      <c r="A332" s="6" t="s">
        <v>337</v>
      </c>
      <c r="B332" s="2" t="s">
        <v>1208</v>
      </c>
      <c r="C332" s="2" t="s">
        <v>680</v>
      </c>
      <c r="D332" s="2">
        <v>5</v>
      </c>
      <c r="E332" s="4">
        <v>3.04</v>
      </c>
      <c r="F332" s="2" t="s">
        <v>683</v>
      </c>
      <c r="G332" s="3">
        <v>45783</v>
      </c>
      <c r="H332" s="7">
        <v>15.2</v>
      </c>
      <c r="I332" s="37" t="str">
        <f ca="1">IFERROR(_xlfn.XLOOKUP(SalesData[[#This Row],[Customer_ID]],CustomerData[Customer_ID],CustomerData[Age]),"None")</f>
        <v>None</v>
      </c>
      <c r="J332" s="37" t="e" cm="1">
        <f t="array" aca="1" ref="J332" ca="1">_xlfn.IFS(SalesData[[#This Row],[Age]]&lt;=28,"18-28",I332&lt;=39,"29-39",I332&lt;=50,"40-50",I332&lt;=61,"51-61",I332&gt;=62,"62-Above")</f>
        <v>#NAME?</v>
      </c>
      <c r="K332" t="str">
        <f ca="1">IFERROR(_xlfn.XLOOKUP(SalesData[[#This Row],[Customer_ID]],CustomerData[Customer_ID],CustomerData[Gender]),"None")</f>
        <v>None</v>
      </c>
      <c r="L332" t="str">
        <f ca="1">IFERROR(_xlfn.XLOOKUP(SalesData[[#This Row],[Customer_ID]],CustomerData[Customer_ID],CustomerData[Preferred_Item]),"None")</f>
        <v>None</v>
      </c>
    </row>
    <row r="333" spans="1:12" x14ac:dyDescent="0.25">
      <c r="A333" s="6" t="s">
        <v>338</v>
      </c>
      <c r="B333" s="2" t="s">
        <v>1190</v>
      </c>
      <c r="C333" s="2" t="s">
        <v>678</v>
      </c>
      <c r="D333" s="2">
        <v>3</v>
      </c>
      <c r="E333" s="4">
        <v>5.6</v>
      </c>
      <c r="F333" s="2" t="s">
        <v>685</v>
      </c>
      <c r="G333" s="3">
        <v>45785</v>
      </c>
      <c r="H333" s="7">
        <v>16.8</v>
      </c>
      <c r="I333" s="37" t="str">
        <f ca="1">IFERROR(_xlfn.XLOOKUP(SalesData[[#This Row],[Customer_ID]],CustomerData[Customer_ID],CustomerData[Age]),"None")</f>
        <v>None</v>
      </c>
      <c r="J333" s="37" t="e" cm="1">
        <f t="array" aca="1" ref="J333" ca="1">_xlfn.IFS(SalesData[[#This Row],[Age]]&lt;=28,"18-28",I333&lt;=39,"29-39",I333&lt;=50,"40-50",I333&lt;=61,"51-61",I333&gt;=62,"62-Above")</f>
        <v>#NAME?</v>
      </c>
      <c r="K333" t="str">
        <f ca="1">IFERROR(_xlfn.XLOOKUP(SalesData[[#This Row],[Customer_ID]],CustomerData[Customer_ID],CustomerData[Gender]),"None")</f>
        <v>None</v>
      </c>
      <c r="L333" t="str">
        <f ca="1">IFERROR(_xlfn.XLOOKUP(SalesData[[#This Row],[Customer_ID]],CustomerData[Customer_ID],CustomerData[Preferred_Item]),"None")</f>
        <v>None</v>
      </c>
    </row>
    <row r="334" spans="1:12" x14ac:dyDescent="0.25">
      <c r="A334" s="6" t="s">
        <v>339</v>
      </c>
      <c r="B334" s="2" t="s">
        <v>730</v>
      </c>
      <c r="C334" s="2" t="s">
        <v>680</v>
      </c>
      <c r="D334" s="2">
        <v>2</v>
      </c>
      <c r="E334" s="4">
        <v>4.6900000000000004</v>
      </c>
      <c r="F334" s="2" t="s">
        <v>685</v>
      </c>
      <c r="G334" s="3">
        <v>45789</v>
      </c>
      <c r="H334" s="7">
        <v>9.3800000000000008</v>
      </c>
      <c r="I334" s="37" t="str">
        <f ca="1">IFERROR(_xlfn.XLOOKUP(SalesData[[#This Row],[Customer_ID]],CustomerData[Customer_ID],CustomerData[Age]),"None")</f>
        <v>None</v>
      </c>
      <c r="J334" s="37" t="e" cm="1">
        <f t="array" aca="1" ref="J334" ca="1">_xlfn.IFS(SalesData[[#This Row],[Age]]&lt;=28,"18-28",I334&lt;=39,"29-39",I334&lt;=50,"40-50",I334&lt;=61,"51-61",I334&gt;=62,"62-Above")</f>
        <v>#NAME?</v>
      </c>
      <c r="K334" t="str">
        <f ca="1">IFERROR(_xlfn.XLOOKUP(SalesData[[#This Row],[Customer_ID]],CustomerData[Customer_ID],CustomerData[Gender]),"None")</f>
        <v>None</v>
      </c>
      <c r="L334" t="str">
        <f ca="1">IFERROR(_xlfn.XLOOKUP(SalesData[[#This Row],[Customer_ID]],CustomerData[Customer_ID],CustomerData[Preferred_Item]),"None")</f>
        <v>None</v>
      </c>
    </row>
    <row r="335" spans="1:12" x14ac:dyDescent="0.25">
      <c r="A335" s="6" t="s">
        <v>340</v>
      </c>
      <c r="B335" s="2" t="s">
        <v>754</v>
      </c>
      <c r="C335" s="2" t="s">
        <v>677</v>
      </c>
      <c r="D335" s="2">
        <v>5</v>
      </c>
      <c r="E335" s="4">
        <v>2.96</v>
      </c>
      <c r="F335" s="2" t="s">
        <v>683</v>
      </c>
      <c r="G335" s="3">
        <v>45790</v>
      </c>
      <c r="H335" s="7">
        <v>14.8</v>
      </c>
      <c r="I335" s="37" t="str">
        <f ca="1">IFERROR(_xlfn.XLOOKUP(SalesData[[#This Row],[Customer_ID]],CustomerData[Customer_ID],CustomerData[Age]),"None")</f>
        <v>None</v>
      </c>
      <c r="J335" s="37" t="e" cm="1">
        <f t="array" aca="1" ref="J335" ca="1">_xlfn.IFS(SalesData[[#This Row],[Age]]&lt;=28,"18-28",I335&lt;=39,"29-39",I335&lt;=50,"40-50",I335&lt;=61,"51-61",I335&gt;=62,"62-Above")</f>
        <v>#NAME?</v>
      </c>
      <c r="K335" t="str">
        <f ca="1">IFERROR(_xlfn.XLOOKUP(SalesData[[#This Row],[Customer_ID]],CustomerData[Customer_ID],CustomerData[Gender]),"None")</f>
        <v>None</v>
      </c>
      <c r="L335" t="str">
        <f ca="1">IFERROR(_xlfn.XLOOKUP(SalesData[[#This Row],[Customer_ID]],CustomerData[Customer_ID],CustomerData[Preferred_Item]),"None")</f>
        <v>None</v>
      </c>
    </row>
    <row r="336" spans="1:12" x14ac:dyDescent="0.25">
      <c r="A336" s="6" t="s">
        <v>341</v>
      </c>
      <c r="B336" s="2" t="s">
        <v>991</v>
      </c>
      <c r="C336" s="2" t="s">
        <v>677</v>
      </c>
      <c r="D336" s="2">
        <v>2</v>
      </c>
      <c r="E336" s="4">
        <v>5.43</v>
      </c>
      <c r="F336" s="2" t="s">
        <v>683</v>
      </c>
      <c r="G336" s="3">
        <v>45791</v>
      </c>
      <c r="H336" s="7">
        <v>10.86</v>
      </c>
      <c r="I336" s="37" t="str">
        <f ca="1">IFERROR(_xlfn.XLOOKUP(SalesData[[#This Row],[Customer_ID]],CustomerData[Customer_ID],CustomerData[Age]),"None")</f>
        <v>None</v>
      </c>
      <c r="J336" s="37" t="e" cm="1">
        <f t="array" aca="1" ref="J336" ca="1">_xlfn.IFS(SalesData[[#This Row],[Age]]&lt;=28,"18-28",I336&lt;=39,"29-39",I336&lt;=50,"40-50",I336&lt;=61,"51-61",I336&gt;=62,"62-Above")</f>
        <v>#NAME?</v>
      </c>
      <c r="K336" t="str">
        <f ca="1">IFERROR(_xlfn.XLOOKUP(SalesData[[#This Row],[Customer_ID]],CustomerData[Customer_ID],CustomerData[Gender]),"None")</f>
        <v>None</v>
      </c>
      <c r="L336" t="str">
        <f ca="1">IFERROR(_xlfn.XLOOKUP(SalesData[[#This Row],[Customer_ID]],CustomerData[Customer_ID],CustomerData[Preferred_Item]),"None")</f>
        <v>None</v>
      </c>
    </row>
    <row r="337" spans="1:12" x14ac:dyDescent="0.25">
      <c r="A337" s="6" t="s">
        <v>342</v>
      </c>
      <c r="B337" s="2" t="s">
        <v>1151</v>
      </c>
      <c r="C337" s="2" t="s">
        <v>678</v>
      </c>
      <c r="D337" s="2">
        <v>5</v>
      </c>
      <c r="E337" s="4">
        <v>4.82</v>
      </c>
      <c r="F337" s="2" t="s">
        <v>684</v>
      </c>
      <c r="G337" s="3">
        <v>45793</v>
      </c>
      <c r="H337" s="7">
        <v>24.1</v>
      </c>
      <c r="I337" s="37" t="str">
        <f ca="1">IFERROR(_xlfn.XLOOKUP(SalesData[[#This Row],[Customer_ID]],CustomerData[Customer_ID],CustomerData[Age]),"None")</f>
        <v>None</v>
      </c>
      <c r="J337" s="37" t="e" cm="1">
        <f t="array" aca="1" ref="J337" ca="1">_xlfn.IFS(SalesData[[#This Row],[Age]]&lt;=28,"18-28",I337&lt;=39,"29-39",I337&lt;=50,"40-50",I337&lt;=61,"51-61",I337&gt;=62,"62-Above")</f>
        <v>#NAME?</v>
      </c>
      <c r="K337" t="str">
        <f ca="1">IFERROR(_xlfn.XLOOKUP(SalesData[[#This Row],[Customer_ID]],CustomerData[Customer_ID],CustomerData[Gender]),"None")</f>
        <v>None</v>
      </c>
      <c r="L337" t="str">
        <f ca="1">IFERROR(_xlfn.XLOOKUP(SalesData[[#This Row],[Customer_ID]],CustomerData[Customer_ID],CustomerData[Preferred_Item]),"None")</f>
        <v>None</v>
      </c>
    </row>
    <row r="338" spans="1:12" x14ac:dyDescent="0.25">
      <c r="A338" s="6" t="s">
        <v>343</v>
      </c>
      <c r="B338" s="2" t="s">
        <v>957</v>
      </c>
      <c r="C338" s="2" t="s">
        <v>679</v>
      </c>
      <c r="D338" s="2">
        <v>2</v>
      </c>
      <c r="E338" s="4">
        <v>5.51</v>
      </c>
      <c r="F338" s="2" t="s">
        <v>682</v>
      </c>
      <c r="G338" s="3">
        <v>45794</v>
      </c>
      <c r="H338" s="7">
        <v>11.02</v>
      </c>
      <c r="I338" s="37" t="str">
        <f ca="1">IFERROR(_xlfn.XLOOKUP(SalesData[[#This Row],[Customer_ID]],CustomerData[Customer_ID],CustomerData[Age]),"None")</f>
        <v>None</v>
      </c>
      <c r="J338" s="37" t="e" cm="1">
        <f t="array" aca="1" ref="J338" ca="1">_xlfn.IFS(SalesData[[#This Row],[Age]]&lt;=28,"18-28",I338&lt;=39,"29-39",I338&lt;=50,"40-50",I338&lt;=61,"51-61",I338&gt;=62,"62-Above")</f>
        <v>#NAME?</v>
      </c>
      <c r="K338" t="str">
        <f ca="1">IFERROR(_xlfn.XLOOKUP(SalesData[[#This Row],[Customer_ID]],CustomerData[Customer_ID],CustomerData[Gender]),"None")</f>
        <v>None</v>
      </c>
      <c r="L338" t="str">
        <f ca="1">IFERROR(_xlfn.XLOOKUP(SalesData[[#This Row],[Customer_ID]],CustomerData[Customer_ID],CustomerData[Preferred_Item]),"None")</f>
        <v>None</v>
      </c>
    </row>
    <row r="339" spans="1:12" x14ac:dyDescent="0.25">
      <c r="A339" s="6" t="s">
        <v>344</v>
      </c>
      <c r="B339" s="2" t="s">
        <v>1309</v>
      </c>
      <c r="C339" s="2" t="s">
        <v>681</v>
      </c>
      <c r="D339" s="2">
        <v>4</v>
      </c>
      <c r="E339" s="4">
        <v>4.17</v>
      </c>
      <c r="F339" s="2" t="s">
        <v>683</v>
      </c>
      <c r="G339" s="3">
        <v>45796</v>
      </c>
      <c r="H339" s="7">
        <v>16.68</v>
      </c>
      <c r="I339" s="37" t="str">
        <f ca="1">IFERROR(_xlfn.XLOOKUP(SalesData[[#This Row],[Customer_ID]],CustomerData[Customer_ID],CustomerData[Age]),"None")</f>
        <v>None</v>
      </c>
      <c r="J339" s="37" t="e" cm="1">
        <f t="array" aca="1" ref="J339" ca="1">_xlfn.IFS(SalesData[[#This Row],[Age]]&lt;=28,"18-28",I339&lt;=39,"29-39",I339&lt;=50,"40-50",I339&lt;=61,"51-61",I339&gt;=62,"62-Above")</f>
        <v>#NAME?</v>
      </c>
      <c r="K339" t="str">
        <f ca="1">IFERROR(_xlfn.XLOOKUP(SalesData[[#This Row],[Customer_ID]],CustomerData[Customer_ID],CustomerData[Gender]),"None")</f>
        <v>None</v>
      </c>
      <c r="L339" t="str">
        <f ca="1">IFERROR(_xlfn.XLOOKUP(SalesData[[#This Row],[Customer_ID]],CustomerData[Customer_ID],CustomerData[Preferred_Item]),"None")</f>
        <v>None</v>
      </c>
    </row>
    <row r="340" spans="1:12" x14ac:dyDescent="0.25">
      <c r="A340" s="6" t="s">
        <v>345</v>
      </c>
      <c r="B340" s="2" t="s">
        <v>883</v>
      </c>
      <c r="C340" s="2" t="s">
        <v>681</v>
      </c>
      <c r="D340" s="2">
        <v>3</v>
      </c>
      <c r="E340" s="4">
        <v>5.91</v>
      </c>
      <c r="F340" s="2" t="s">
        <v>682</v>
      </c>
      <c r="G340" s="3">
        <v>45797</v>
      </c>
      <c r="H340" s="7">
        <v>17.73</v>
      </c>
      <c r="I340" s="37" t="str">
        <f ca="1">IFERROR(_xlfn.XLOOKUP(SalesData[[#This Row],[Customer_ID]],CustomerData[Customer_ID],CustomerData[Age]),"None")</f>
        <v>None</v>
      </c>
      <c r="J340" s="37" t="e" cm="1">
        <f t="array" aca="1" ref="J340" ca="1">_xlfn.IFS(SalesData[[#This Row],[Age]]&lt;=28,"18-28",I340&lt;=39,"29-39",I340&lt;=50,"40-50",I340&lt;=61,"51-61",I340&gt;=62,"62-Above")</f>
        <v>#NAME?</v>
      </c>
      <c r="K340" t="str">
        <f ca="1">IFERROR(_xlfn.XLOOKUP(SalesData[[#This Row],[Customer_ID]],CustomerData[Customer_ID],CustomerData[Gender]),"None")</f>
        <v>None</v>
      </c>
      <c r="L340" t="str">
        <f ca="1">IFERROR(_xlfn.XLOOKUP(SalesData[[#This Row],[Customer_ID]],CustomerData[Customer_ID],CustomerData[Preferred_Item]),"None")</f>
        <v>None</v>
      </c>
    </row>
    <row r="341" spans="1:12" x14ac:dyDescent="0.25">
      <c r="A341" s="6" t="s">
        <v>346</v>
      </c>
      <c r="B341" s="2" t="s">
        <v>1123</v>
      </c>
      <c r="C341" s="2" t="s">
        <v>681</v>
      </c>
      <c r="D341" s="2">
        <v>2</v>
      </c>
      <c r="E341" s="4">
        <v>4.3899999999999997</v>
      </c>
      <c r="F341" s="2" t="s">
        <v>685</v>
      </c>
      <c r="G341" s="3">
        <v>45798</v>
      </c>
      <c r="H341" s="7">
        <v>8.7799999999999994</v>
      </c>
      <c r="I341" s="37" t="str">
        <f ca="1">IFERROR(_xlfn.XLOOKUP(SalesData[[#This Row],[Customer_ID]],CustomerData[Customer_ID],CustomerData[Age]),"None")</f>
        <v>None</v>
      </c>
      <c r="J341" s="37" t="e" cm="1">
        <f t="array" aca="1" ref="J341" ca="1">_xlfn.IFS(SalesData[[#This Row],[Age]]&lt;=28,"18-28",I341&lt;=39,"29-39",I341&lt;=50,"40-50",I341&lt;=61,"51-61",I341&gt;=62,"62-Above")</f>
        <v>#NAME?</v>
      </c>
      <c r="K341" t="str">
        <f ca="1">IFERROR(_xlfn.XLOOKUP(SalesData[[#This Row],[Customer_ID]],CustomerData[Customer_ID],CustomerData[Gender]),"None")</f>
        <v>None</v>
      </c>
      <c r="L341" t="str">
        <f ca="1">IFERROR(_xlfn.XLOOKUP(SalesData[[#This Row],[Customer_ID]],CustomerData[Customer_ID],CustomerData[Preferred_Item]),"None")</f>
        <v>None</v>
      </c>
    </row>
    <row r="342" spans="1:12" x14ac:dyDescent="0.25">
      <c r="A342" s="6" t="s">
        <v>347</v>
      </c>
      <c r="B342" s="2" t="s">
        <v>1244</v>
      </c>
      <c r="C342" s="2" t="s">
        <v>681</v>
      </c>
      <c r="D342" s="2">
        <v>1</v>
      </c>
      <c r="E342" s="4">
        <v>3.45</v>
      </c>
      <c r="F342" s="2" t="s">
        <v>684</v>
      </c>
      <c r="G342" s="3">
        <v>45799</v>
      </c>
      <c r="H342" s="7">
        <v>3.45</v>
      </c>
      <c r="I342" s="37" t="str">
        <f ca="1">IFERROR(_xlfn.XLOOKUP(SalesData[[#This Row],[Customer_ID]],CustomerData[Customer_ID],CustomerData[Age]),"None")</f>
        <v>None</v>
      </c>
      <c r="J342" s="37" t="e" cm="1">
        <f t="array" aca="1" ref="J342" ca="1">_xlfn.IFS(SalesData[[#This Row],[Age]]&lt;=28,"18-28",I342&lt;=39,"29-39",I342&lt;=50,"40-50",I342&lt;=61,"51-61",I342&gt;=62,"62-Above")</f>
        <v>#NAME?</v>
      </c>
      <c r="K342" t="str">
        <f ca="1">IFERROR(_xlfn.XLOOKUP(SalesData[[#This Row],[Customer_ID]],CustomerData[Customer_ID],CustomerData[Gender]),"None")</f>
        <v>None</v>
      </c>
      <c r="L342" t="str">
        <f ca="1">IFERROR(_xlfn.XLOOKUP(SalesData[[#This Row],[Customer_ID]],CustomerData[Customer_ID],CustomerData[Preferred_Item]),"None")</f>
        <v>None</v>
      </c>
    </row>
    <row r="343" spans="1:12" x14ac:dyDescent="0.25">
      <c r="A343" s="6" t="s">
        <v>348</v>
      </c>
      <c r="B343" s="2" t="s">
        <v>852</v>
      </c>
      <c r="C343" s="2" t="s">
        <v>678</v>
      </c>
      <c r="D343" s="2">
        <v>4</v>
      </c>
      <c r="E343" s="4">
        <v>5.89</v>
      </c>
      <c r="F343" s="2" t="s">
        <v>683</v>
      </c>
      <c r="G343" s="3">
        <v>45801</v>
      </c>
      <c r="H343" s="7">
        <v>23.56</v>
      </c>
      <c r="I343" s="37" t="str">
        <f ca="1">IFERROR(_xlfn.XLOOKUP(SalesData[[#This Row],[Customer_ID]],CustomerData[Customer_ID],CustomerData[Age]),"None")</f>
        <v>None</v>
      </c>
      <c r="J343" s="37" t="e" cm="1">
        <f t="array" aca="1" ref="J343" ca="1">_xlfn.IFS(SalesData[[#This Row],[Age]]&lt;=28,"18-28",I343&lt;=39,"29-39",I343&lt;=50,"40-50",I343&lt;=61,"51-61",I343&gt;=62,"62-Above")</f>
        <v>#NAME?</v>
      </c>
      <c r="K343" t="str">
        <f ca="1">IFERROR(_xlfn.XLOOKUP(SalesData[[#This Row],[Customer_ID]],CustomerData[Customer_ID],CustomerData[Gender]),"None")</f>
        <v>None</v>
      </c>
      <c r="L343" t="str">
        <f ca="1">IFERROR(_xlfn.XLOOKUP(SalesData[[#This Row],[Customer_ID]],CustomerData[Customer_ID],CustomerData[Preferred_Item]),"None")</f>
        <v>None</v>
      </c>
    </row>
    <row r="344" spans="1:12" x14ac:dyDescent="0.25">
      <c r="A344" s="6" t="s">
        <v>349</v>
      </c>
      <c r="B344" s="2" t="s">
        <v>941</v>
      </c>
      <c r="C344" s="2" t="s">
        <v>679</v>
      </c>
      <c r="D344" s="2">
        <v>4</v>
      </c>
      <c r="E344" s="4">
        <v>3.72</v>
      </c>
      <c r="F344" s="2" t="s">
        <v>683</v>
      </c>
      <c r="G344" s="3">
        <v>45811</v>
      </c>
      <c r="H344" s="7">
        <v>14.88</v>
      </c>
      <c r="I344" s="37" t="str">
        <f ca="1">IFERROR(_xlfn.XLOOKUP(SalesData[[#This Row],[Customer_ID]],CustomerData[Customer_ID],CustomerData[Age]),"None")</f>
        <v>None</v>
      </c>
      <c r="J344" s="37" t="e" cm="1">
        <f t="array" aca="1" ref="J344" ca="1">_xlfn.IFS(SalesData[[#This Row],[Age]]&lt;=28,"18-28",I344&lt;=39,"29-39",I344&lt;=50,"40-50",I344&lt;=61,"51-61",I344&gt;=62,"62-Above")</f>
        <v>#NAME?</v>
      </c>
      <c r="K344" t="str">
        <f ca="1">IFERROR(_xlfn.XLOOKUP(SalesData[[#This Row],[Customer_ID]],CustomerData[Customer_ID],CustomerData[Gender]),"None")</f>
        <v>None</v>
      </c>
      <c r="L344" t="str">
        <f ca="1">IFERROR(_xlfn.XLOOKUP(SalesData[[#This Row],[Customer_ID]],CustomerData[Customer_ID],CustomerData[Preferred_Item]),"None")</f>
        <v>None</v>
      </c>
    </row>
    <row r="345" spans="1:12" x14ac:dyDescent="0.25">
      <c r="A345" s="6" t="s">
        <v>350</v>
      </c>
      <c r="B345" s="2" t="s">
        <v>748</v>
      </c>
      <c r="C345" s="2" t="s">
        <v>680</v>
      </c>
      <c r="D345" s="2">
        <v>1</v>
      </c>
      <c r="E345" s="4">
        <v>5.32</v>
      </c>
      <c r="F345" s="2" t="s">
        <v>683</v>
      </c>
      <c r="G345" s="3">
        <v>45813</v>
      </c>
      <c r="H345" s="7">
        <v>5.32</v>
      </c>
      <c r="I345" s="37" t="str">
        <f ca="1">IFERROR(_xlfn.XLOOKUP(SalesData[[#This Row],[Customer_ID]],CustomerData[Customer_ID],CustomerData[Age]),"None")</f>
        <v>None</v>
      </c>
      <c r="J345" s="37" t="e" cm="1">
        <f t="array" aca="1" ref="J345" ca="1">_xlfn.IFS(SalesData[[#This Row],[Age]]&lt;=28,"18-28",I345&lt;=39,"29-39",I345&lt;=50,"40-50",I345&lt;=61,"51-61",I345&gt;=62,"62-Above")</f>
        <v>#NAME?</v>
      </c>
      <c r="K345" t="str">
        <f ca="1">IFERROR(_xlfn.XLOOKUP(SalesData[[#This Row],[Customer_ID]],CustomerData[Customer_ID],CustomerData[Gender]),"None")</f>
        <v>None</v>
      </c>
      <c r="L345" t="str">
        <f ca="1">IFERROR(_xlfn.XLOOKUP(SalesData[[#This Row],[Customer_ID]],CustomerData[Customer_ID],CustomerData[Preferred_Item]),"None")</f>
        <v>None</v>
      </c>
    </row>
    <row r="346" spans="1:12" x14ac:dyDescent="0.25">
      <c r="A346" s="6" t="s">
        <v>351</v>
      </c>
      <c r="B346" s="2" t="s">
        <v>1053</v>
      </c>
      <c r="C346" s="2" t="s">
        <v>678</v>
      </c>
      <c r="D346" s="2">
        <v>1</v>
      </c>
      <c r="E346" s="4">
        <v>3.78</v>
      </c>
      <c r="F346" s="2" t="s">
        <v>682</v>
      </c>
      <c r="G346" s="3">
        <v>45815</v>
      </c>
      <c r="H346" s="7">
        <v>3.78</v>
      </c>
      <c r="I346" s="37" t="str">
        <f ca="1">IFERROR(_xlfn.XLOOKUP(SalesData[[#This Row],[Customer_ID]],CustomerData[Customer_ID],CustomerData[Age]),"None")</f>
        <v>None</v>
      </c>
      <c r="J346" s="37" t="e" cm="1">
        <f t="array" aca="1" ref="J346" ca="1">_xlfn.IFS(SalesData[[#This Row],[Age]]&lt;=28,"18-28",I346&lt;=39,"29-39",I346&lt;=50,"40-50",I346&lt;=61,"51-61",I346&gt;=62,"62-Above")</f>
        <v>#NAME?</v>
      </c>
      <c r="K346" t="str">
        <f ca="1">IFERROR(_xlfn.XLOOKUP(SalesData[[#This Row],[Customer_ID]],CustomerData[Customer_ID],CustomerData[Gender]),"None")</f>
        <v>None</v>
      </c>
      <c r="L346" t="str">
        <f ca="1">IFERROR(_xlfn.XLOOKUP(SalesData[[#This Row],[Customer_ID]],CustomerData[Customer_ID],CustomerData[Preferred_Item]),"None")</f>
        <v>None</v>
      </c>
    </row>
    <row r="347" spans="1:12" x14ac:dyDescent="0.25">
      <c r="A347" s="6" t="s">
        <v>352</v>
      </c>
      <c r="B347" s="2" t="s">
        <v>1213</v>
      </c>
      <c r="C347" s="2" t="s">
        <v>681</v>
      </c>
      <c r="D347" s="2">
        <v>2</v>
      </c>
      <c r="E347" s="4">
        <v>2.5</v>
      </c>
      <c r="F347" s="2" t="s">
        <v>685</v>
      </c>
      <c r="G347" s="3">
        <v>45818</v>
      </c>
      <c r="H347" s="7">
        <v>5</v>
      </c>
      <c r="I347" s="37" t="str">
        <f ca="1">IFERROR(_xlfn.XLOOKUP(SalesData[[#This Row],[Customer_ID]],CustomerData[Customer_ID],CustomerData[Age]),"None")</f>
        <v>None</v>
      </c>
      <c r="J347" s="37" t="e" cm="1">
        <f t="array" aca="1" ref="J347" ca="1">_xlfn.IFS(SalesData[[#This Row],[Age]]&lt;=28,"18-28",I347&lt;=39,"29-39",I347&lt;=50,"40-50",I347&lt;=61,"51-61",I347&gt;=62,"62-Above")</f>
        <v>#NAME?</v>
      </c>
      <c r="K347" t="str">
        <f ca="1">IFERROR(_xlfn.XLOOKUP(SalesData[[#This Row],[Customer_ID]],CustomerData[Customer_ID],CustomerData[Gender]),"None")</f>
        <v>None</v>
      </c>
      <c r="L347" t="str">
        <f ca="1">IFERROR(_xlfn.XLOOKUP(SalesData[[#This Row],[Customer_ID]],CustomerData[Customer_ID],CustomerData[Preferred_Item]),"None")</f>
        <v>None</v>
      </c>
    </row>
    <row r="348" spans="1:12" x14ac:dyDescent="0.25">
      <c r="A348" s="6" t="s">
        <v>353</v>
      </c>
      <c r="B348" s="2" t="s">
        <v>1242</v>
      </c>
      <c r="C348" s="2" t="s">
        <v>677</v>
      </c>
      <c r="D348" s="2">
        <v>3</v>
      </c>
      <c r="E348" s="4">
        <v>5.47</v>
      </c>
      <c r="F348" s="2" t="s">
        <v>684</v>
      </c>
      <c r="G348" s="3">
        <v>45820</v>
      </c>
      <c r="H348" s="7">
        <v>16.41</v>
      </c>
      <c r="I348" s="37" t="str">
        <f ca="1">IFERROR(_xlfn.XLOOKUP(SalesData[[#This Row],[Customer_ID]],CustomerData[Customer_ID],CustomerData[Age]),"None")</f>
        <v>None</v>
      </c>
      <c r="J348" s="37" t="e" cm="1">
        <f t="array" aca="1" ref="J348" ca="1">_xlfn.IFS(SalesData[[#This Row],[Age]]&lt;=28,"18-28",I348&lt;=39,"29-39",I348&lt;=50,"40-50",I348&lt;=61,"51-61",I348&gt;=62,"62-Above")</f>
        <v>#NAME?</v>
      </c>
      <c r="K348" t="str">
        <f ca="1">IFERROR(_xlfn.XLOOKUP(SalesData[[#This Row],[Customer_ID]],CustomerData[Customer_ID],CustomerData[Gender]),"None")</f>
        <v>None</v>
      </c>
      <c r="L348" t="str">
        <f ca="1">IFERROR(_xlfn.XLOOKUP(SalesData[[#This Row],[Customer_ID]],CustomerData[Customer_ID],CustomerData[Preferred_Item]),"None")</f>
        <v>None</v>
      </c>
    </row>
    <row r="349" spans="1:12" x14ac:dyDescent="0.25">
      <c r="A349" s="6" t="s">
        <v>354</v>
      </c>
      <c r="B349" s="2" t="s">
        <v>1200</v>
      </c>
      <c r="C349" s="2" t="s">
        <v>676</v>
      </c>
      <c r="D349" s="2">
        <v>3</v>
      </c>
      <c r="E349" s="4">
        <v>3.7</v>
      </c>
      <c r="F349" s="2" t="s">
        <v>683</v>
      </c>
      <c r="G349" s="3">
        <v>45821</v>
      </c>
      <c r="H349" s="7">
        <v>11.1</v>
      </c>
      <c r="I349" s="37" t="str">
        <f ca="1">IFERROR(_xlfn.XLOOKUP(SalesData[[#This Row],[Customer_ID]],CustomerData[Customer_ID],CustomerData[Age]),"None")</f>
        <v>None</v>
      </c>
      <c r="J349" s="37" t="e" cm="1">
        <f t="array" aca="1" ref="J349" ca="1">_xlfn.IFS(SalesData[[#This Row],[Age]]&lt;=28,"18-28",I349&lt;=39,"29-39",I349&lt;=50,"40-50",I349&lt;=61,"51-61",I349&gt;=62,"62-Above")</f>
        <v>#NAME?</v>
      </c>
      <c r="K349" t="str">
        <f ca="1">IFERROR(_xlfn.XLOOKUP(SalesData[[#This Row],[Customer_ID]],CustomerData[Customer_ID],CustomerData[Gender]),"None")</f>
        <v>None</v>
      </c>
      <c r="L349" t="str">
        <f ca="1">IFERROR(_xlfn.XLOOKUP(SalesData[[#This Row],[Customer_ID]],CustomerData[Customer_ID],CustomerData[Preferred_Item]),"None")</f>
        <v>None</v>
      </c>
    </row>
    <row r="350" spans="1:12" x14ac:dyDescent="0.25">
      <c r="A350" s="6" t="s">
        <v>355</v>
      </c>
      <c r="B350" s="2" t="s">
        <v>1298</v>
      </c>
      <c r="C350" s="2" t="s">
        <v>676</v>
      </c>
      <c r="D350" s="2">
        <v>4</v>
      </c>
      <c r="E350" s="4">
        <v>4.1399999999999997</v>
      </c>
      <c r="F350" s="2" t="s">
        <v>684</v>
      </c>
      <c r="G350" s="3">
        <v>45822</v>
      </c>
      <c r="H350" s="7">
        <v>16.559999999999999</v>
      </c>
      <c r="I350" s="37" t="str">
        <f ca="1">IFERROR(_xlfn.XLOOKUP(SalesData[[#This Row],[Customer_ID]],CustomerData[Customer_ID],CustomerData[Age]),"None")</f>
        <v>None</v>
      </c>
      <c r="J350" s="37" t="e" cm="1">
        <f t="array" aca="1" ref="J350" ca="1">_xlfn.IFS(SalesData[[#This Row],[Age]]&lt;=28,"18-28",I350&lt;=39,"29-39",I350&lt;=50,"40-50",I350&lt;=61,"51-61",I350&gt;=62,"62-Above")</f>
        <v>#NAME?</v>
      </c>
      <c r="K350" t="str">
        <f ca="1">IFERROR(_xlfn.XLOOKUP(SalesData[[#This Row],[Customer_ID]],CustomerData[Customer_ID],CustomerData[Gender]),"None")</f>
        <v>None</v>
      </c>
      <c r="L350" t="str">
        <f ca="1">IFERROR(_xlfn.XLOOKUP(SalesData[[#This Row],[Customer_ID]],CustomerData[Customer_ID],CustomerData[Preferred_Item]),"None")</f>
        <v>None</v>
      </c>
    </row>
    <row r="351" spans="1:12" x14ac:dyDescent="0.25">
      <c r="A351" s="6" t="s">
        <v>356</v>
      </c>
      <c r="B351" s="2" t="s">
        <v>799</v>
      </c>
      <c r="C351" s="2" t="s">
        <v>681</v>
      </c>
      <c r="D351" s="2">
        <v>1</v>
      </c>
      <c r="E351" s="4">
        <v>2.5299999999999998</v>
      </c>
      <c r="F351" s="2" t="s">
        <v>685</v>
      </c>
      <c r="G351" s="3">
        <v>45823</v>
      </c>
      <c r="H351" s="7">
        <v>2.5299999999999998</v>
      </c>
      <c r="I351" s="37" t="str">
        <f ca="1">IFERROR(_xlfn.XLOOKUP(SalesData[[#This Row],[Customer_ID]],CustomerData[Customer_ID],CustomerData[Age]),"None")</f>
        <v>None</v>
      </c>
      <c r="J351" s="37" t="e" cm="1">
        <f t="array" aca="1" ref="J351" ca="1">_xlfn.IFS(SalesData[[#This Row],[Age]]&lt;=28,"18-28",I351&lt;=39,"29-39",I351&lt;=50,"40-50",I351&lt;=61,"51-61",I351&gt;=62,"62-Above")</f>
        <v>#NAME?</v>
      </c>
      <c r="K351" t="str">
        <f ca="1">IFERROR(_xlfn.XLOOKUP(SalesData[[#This Row],[Customer_ID]],CustomerData[Customer_ID],CustomerData[Gender]),"None")</f>
        <v>None</v>
      </c>
      <c r="L351" t="str">
        <f ca="1">IFERROR(_xlfn.XLOOKUP(SalesData[[#This Row],[Customer_ID]],CustomerData[Customer_ID],CustomerData[Preferred_Item]),"None")</f>
        <v>None</v>
      </c>
    </row>
    <row r="352" spans="1:12" x14ac:dyDescent="0.25">
      <c r="A352" s="6" t="s">
        <v>357</v>
      </c>
      <c r="B352" s="2" t="s">
        <v>750</v>
      </c>
      <c r="C352" s="2" t="s">
        <v>677</v>
      </c>
      <c r="D352" s="2">
        <v>1</v>
      </c>
      <c r="E352" s="4">
        <v>5.73</v>
      </c>
      <c r="F352" s="2" t="s">
        <v>684</v>
      </c>
      <c r="G352" s="3">
        <v>45824</v>
      </c>
      <c r="H352" s="7">
        <v>5.73</v>
      </c>
      <c r="I352" s="37" t="str">
        <f ca="1">IFERROR(_xlfn.XLOOKUP(SalesData[[#This Row],[Customer_ID]],CustomerData[Customer_ID],CustomerData[Age]),"None")</f>
        <v>None</v>
      </c>
      <c r="J352" s="37" t="e" cm="1">
        <f t="array" aca="1" ref="J352" ca="1">_xlfn.IFS(SalesData[[#This Row],[Age]]&lt;=28,"18-28",I352&lt;=39,"29-39",I352&lt;=50,"40-50",I352&lt;=61,"51-61",I352&gt;=62,"62-Above")</f>
        <v>#NAME?</v>
      </c>
      <c r="K352" t="str">
        <f ca="1">IFERROR(_xlfn.XLOOKUP(SalesData[[#This Row],[Customer_ID]],CustomerData[Customer_ID],CustomerData[Gender]),"None")</f>
        <v>None</v>
      </c>
      <c r="L352" t="str">
        <f ca="1">IFERROR(_xlfn.XLOOKUP(SalesData[[#This Row],[Customer_ID]],CustomerData[Customer_ID],CustomerData[Preferred_Item]),"None")</f>
        <v>None</v>
      </c>
    </row>
    <row r="353" spans="1:12" x14ac:dyDescent="0.25">
      <c r="A353" s="6" t="s">
        <v>358</v>
      </c>
      <c r="B353" s="2" t="s">
        <v>773</v>
      </c>
      <c r="C353" s="2" t="s">
        <v>676</v>
      </c>
      <c r="D353" s="2">
        <v>1</v>
      </c>
      <c r="E353" s="4">
        <v>4.17</v>
      </c>
      <c r="F353" s="2" t="s">
        <v>683</v>
      </c>
      <c r="G353" s="3">
        <v>45826</v>
      </c>
      <c r="H353" s="7">
        <v>4.17</v>
      </c>
      <c r="I353" s="37" t="str">
        <f ca="1">IFERROR(_xlfn.XLOOKUP(SalesData[[#This Row],[Customer_ID]],CustomerData[Customer_ID],CustomerData[Age]),"None")</f>
        <v>None</v>
      </c>
      <c r="J353" s="37" t="e" cm="1">
        <f t="array" aca="1" ref="J353" ca="1">_xlfn.IFS(SalesData[[#This Row],[Age]]&lt;=28,"18-28",I353&lt;=39,"29-39",I353&lt;=50,"40-50",I353&lt;=61,"51-61",I353&gt;=62,"62-Above")</f>
        <v>#NAME?</v>
      </c>
      <c r="K353" t="str">
        <f ca="1">IFERROR(_xlfn.XLOOKUP(SalesData[[#This Row],[Customer_ID]],CustomerData[Customer_ID],CustomerData[Gender]),"None")</f>
        <v>None</v>
      </c>
      <c r="L353" t="str">
        <f ca="1">IFERROR(_xlfn.XLOOKUP(SalesData[[#This Row],[Customer_ID]],CustomerData[Customer_ID],CustomerData[Preferred_Item]),"None")</f>
        <v>None</v>
      </c>
    </row>
    <row r="354" spans="1:12" x14ac:dyDescent="0.25">
      <c r="A354" s="6" t="s">
        <v>359</v>
      </c>
      <c r="B354" s="2" t="s">
        <v>916</v>
      </c>
      <c r="C354" s="2" t="s">
        <v>677</v>
      </c>
      <c r="D354" s="2">
        <v>3</v>
      </c>
      <c r="E354" s="4">
        <v>2.5299999999999998</v>
      </c>
      <c r="F354" s="2" t="s">
        <v>682</v>
      </c>
      <c r="G354" s="3">
        <v>45827</v>
      </c>
      <c r="H354" s="7">
        <v>7.59</v>
      </c>
      <c r="I354" s="37" t="str">
        <f ca="1">IFERROR(_xlfn.XLOOKUP(SalesData[[#This Row],[Customer_ID]],CustomerData[Customer_ID],CustomerData[Age]),"None")</f>
        <v>None</v>
      </c>
      <c r="J354" s="37" t="e" cm="1">
        <f t="array" aca="1" ref="J354" ca="1">_xlfn.IFS(SalesData[[#This Row],[Age]]&lt;=28,"18-28",I354&lt;=39,"29-39",I354&lt;=50,"40-50",I354&lt;=61,"51-61",I354&gt;=62,"62-Above")</f>
        <v>#NAME?</v>
      </c>
      <c r="K354" t="str">
        <f ca="1">IFERROR(_xlfn.XLOOKUP(SalesData[[#This Row],[Customer_ID]],CustomerData[Customer_ID],CustomerData[Gender]),"None")</f>
        <v>None</v>
      </c>
      <c r="L354" t="str">
        <f ca="1">IFERROR(_xlfn.XLOOKUP(SalesData[[#This Row],[Customer_ID]],CustomerData[Customer_ID],CustomerData[Preferred_Item]),"None")</f>
        <v>None</v>
      </c>
    </row>
    <row r="355" spans="1:12" x14ac:dyDescent="0.25">
      <c r="A355" s="6" t="s">
        <v>360</v>
      </c>
      <c r="B355" s="2" t="s">
        <v>1235</v>
      </c>
      <c r="C355" s="2" t="s">
        <v>679</v>
      </c>
      <c r="D355" s="2">
        <v>3</v>
      </c>
      <c r="E355" s="4">
        <v>4.01</v>
      </c>
      <c r="F355" s="2" t="s">
        <v>684</v>
      </c>
      <c r="G355" s="3">
        <v>45828</v>
      </c>
      <c r="H355" s="7">
        <v>12.03</v>
      </c>
      <c r="I355" s="37" t="str">
        <f ca="1">IFERROR(_xlfn.XLOOKUP(SalesData[[#This Row],[Customer_ID]],CustomerData[Customer_ID],CustomerData[Age]),"None")</f>
        <v>None</v>
      </c>
      <c r="J355" s="37" t="e" cm="1">
        <f t="array" aca="1" ref="J355" ca="1">_xlfn.IFS(SalesData[[#This Row],[Age]]&lt;=28,"18-28",I355&lt;=39,"29-39",I355&lt;=50,"40-50",I355&lt;=61,"51-61",I355&gt;=62,"62-Above")</f>
        <v>#NAME?</v>
      </c>
      <c r="K355" t="str">
        <f ca="1">IFERROR(_xlfn.XLOOKUP(SalesData[[#This Row],[Customer_ID]],CustomerData[Customer_ID],CustomerData[Gender]),"None")</f>
        <v>None</v>
      </c>
      <c r="L355" t="str">
        <f ca="1">IFERROR(_xlfn.XLOOKUP(SalesData[[#This Row],[Customer_ID]],CustomerData[Customer_ID],CustomerData[Preferred_Item]),"None")</f>
        <v>None</v>
      </c>
    </row>
    <row r="356" spans="1:12" x14ac:dyDescent="0.25">
      <c r="A356" s="6" t="s">
        <v>361</v>
      </c>
      <c r="B356" s="2" t="s">
        <v>1243</v>
      </c>
      <c r="C356" s="2" t="s">
        <v>678</v>
      </c>
      <c r="D356" s="2">
        <v>3</v>
      </c>
      <c r="E356" s="4">
        <v>3.53</v>
      </c>
      <c r="F356" s="2" t="s">
        <v>684</v>
      </c>
      <c r="G356" s="3">
        <v>45829</v>
      </c>
      <c r="H356" s="7">
        <v>10.59</v>
      </c>
      <c r="I356" s="37" t="str">
        <f ca="1">IFERROR(_xlfn.XLOOKUP(SalesData[[#This Row],[Customer_ID]],CustomerData[Customer_ID],CustomerData[Age]),"None")</f>
        <v>None</v>
      </c>
      <c r="J356" s="37" t="e" cm="1">
        <f t="array" aca="1" ref="J356" ca="1">_xlfn.IFS(SalesData[[#This Row],[Age]]&lt;=28,"18-28",I356&lt;=39,"29-39",I356&lt;=50,"40-50",I356&lt;=61,"51-61",I356&gt;=62,"62-Above")</f>
        <v>#NAME?</v>
      </c>
      <c r="K356" t="str">
        <f ca="1">IFERROR(_xlfn.XLOOKUP(SalesData[[#This Row],[Customer_ID]],CustomerData[Customer_ID],CustomerData[Gender]),"None")</f>
        <v>None</v>
      </c>
      <c r="L356" t="str">
        <f ca="1">IFERROR(_xlfn.XLOOKUP(SalesData[[#This Row],[Customer_ID]],CustomerData[Customer_ID],CustomerData[Preferred_Item]),"None")</f>
        <v>None</v>
      </c>
    </row>
    <row r="357" spans="1:12" x14ac:dyDescent="0.25">
      <c r="A357" s="6" t="s">
        <v>362</v>
      </c>
      <c r="B357" s="2" t="s">
        <v>719</v>
      </c>
      <c r="C357" s="2" t="s">
        <v>680</v>
      </c>
      <c r="D357" s="2">
        <v>1</v>
      </c>
      <c r="E357" s="4">
        <v>2.5299999999999998</v>
      </c>
      <c r="F357" s="2" t="s">
        <v>685</v>
      </c>
      <c r="G357" s="3">
        <v>45831</v>
      </c>
      <c r="H357" s="7">
        <v>2.5299999999999998</v>
      </c>
      <c r="I357" s="37" t="str">
        <f ca="1">IFERROR(_xlfn.XLOOKUP(SalesData[[#This Row],[Customer_ID]],CustomerData[Customer_ID],CustomerData[Age]),"None")</f>
        <v>None</v>
      </c>
      <c r="J357" s="37" t="e" cm="1">
        <f t="array" aca="1" ref="J357" ca="1">_xlfn.IFS(SalesData[[#This Row],[Age]]&lt;=28,"18-28",I357&lt;=39,"29-39",I357&lt;=50,"40-50",I357&lt;=61,"51-61",I357&gt;=62,"62-Above")</f>
        <v>#NAME?</v>
      </c>
      <c r="K357" t="str">
        <f ca="1">IFERROR(_xlfn.XLOOKUP(SalesData[[#This Row],[Customer_ID]],CustomerData[Customer_ID],CustomerData[Gender]),"None")</f>
        <v>None</v>
      </c>
      <c r="L357" t="str">
        <f ca="1">IFERROR(_xlfn.XLOOKUP(SalesData[[#This Row],[Customer_ID]],CustomerData[Customer_ID],CustomerData[Preferred_Item]),"None")</f>
        <v>None</v>
      </c>
    </row>
    <row r="358" spans="1:12" x14ac:dyDescent="0.25">
      <c r="A358" s="6" t="s">
        <v>363</v>
      </c>
      <c r="B358" s="2" t="s">
        <v>1228</v>
      </c>
      <c r="C358" s="2" t="s">
        <v>678</v>
      </c>
      <c r="D358" s="2">
        <v>1</v>
      </c>
      <c r="E358" s="4">
        <v>3.94</v>
      </c>
      <c r="F358" s="2" t="s">
        <v>684</v>
      </c>
      <c r="G358" s="3">
        <v>45833</v>
      </c>
      <c r="H358" s="7">
        <v>3.94</v>
      </c>
      <c r="I358" s="37" t="str">
        <f ca="1">IFERROR(_xlfn.XLOOKUP(SalesData[[#This Row],[Customer_ID]],CustomerData[Customer_ID],CustomerData[Age]),"None")</f>
        <v>None</v>
      </c>
      <c r="J358" s="37" t="e" cm="1">
        <f t="array" aca="1" ref="J358" ca="1">_xlfn.IFS(SalesData[[#This Row],[Age]]&lt;=28,"18-28",I358&lt;=39,"29-39",I358&lt;=50,"40-50",I358&lt;=61,"51-61",I358&gt;=62,"62-Above")</f>
        <v>#NAME?</v>
      </c>
      <c r="K358" t="str">
        <f ca="1">IFERROR(_xlfn.XLOOKUP(SalesData[[#This Row],[Customer_ID]],CustomerData[Customer_ID],CustomerData[Gender]),"None")</f>
        <v>None</v>
      </c>
      <c r="L358" t="str">
        <f ca="1">IFERROR(_xlfn.XLOOKUP(SalesData[[#This Row],[Customer_ID]],CustomerData[Customer_ID],CustomerData[Preferred_Item]),"None")</f>
        <v>None</v>
      </c>
    </row>
    <row r="359" spans="1:12" x14ac:dyDescent="0.25">
      <c r="A359" s="6" t="s">
        <v>364</v>
      </c>
      <c r="B359" s="2" t="s">
        <v>1277</v>
      </c>
      <c r="C359" s="2" t="s">
        <v>677</v>
      </c>
      <c r="D359" s="2">
        <v>1</v>
      </c>
      <c r="E359" s="4">
        <v>4.46</v>
      </c>
      <c r="F359" s="2" t="s">
        <v>685</v>
      </c>
      <c r="G359" s="3">
        <v>45834</v>
      </c>
      <c r="H359" s="7">
        <v>4.46</v>
      </c>
      <c r="I359" s="37" t="str">
        <f ca="1">IFERROR(_xlfn.XLOOKUP(SalesData[[#This Row],[Customer_ID]],CustomerData[Customer_ID],CustomerData[Age]),"None")</f>
        <v>None</v>
      </c>
      <c r="J359" s="37" t="e" cm="1">
        <f t="array" aca="1" ref="J359" ca="1">_xlfn.IFS(SalesData[[#This Row],[Age]]&lt;=28,"18-28",I359&lt;=39,"29-39",I359&lt;=50,"40-50",I359&lt;=61,"51-61",I359&gt;=62,"62-Above")</f>
        <v>#NAME?</v>
      </c>
      <c r="K359" t="str">
        <f ca="1">IFERROR(_xlfn.XLOOKUP(SalesData[[#This Row],[Customer_ID]],CustomerData[Customer_ID],CustomerData[Gender]),"None")</f>
        <v>None</v>
      </c>
      <c r="L359" t="str">
        <f ca="1">IFERROR(_xlfn.XLOOKUP(SalesData[[#This Row],[Customer_ID]],CustomerData[Customer_ID],CustomerData[Preferred_Item]),"None")</f>
        <v>None</v>
      </c>
    </row>
    <row r="360" spans="1:12" x14ac:dyDescent="0.25">
      <c r="A360" s="6" t="s">
        <v>365</v>
      </c>
      <c r="B360" s="2" t="s">
        <v>837</v>
      </c>
      <c r="C360" s="2" t="s">
        <v>678</v>
      </c>
      <c r="D360" s="2">
        <v>2</v>
      </c>
      <c r="E360" s="4">
        <v>3.88</v>
      </c>
      <c r="F360" s="2" t="s">
        <v>684</v>
      </c>
      <c r="G360" s="3">
        <v>45835</v>
      </c>
      <c r="H360" s="7">
        <v>7.76</v>
      </c>
      <c r="I360" s="37" t="str">
        <f ca="1">IFERROR(_xlfn.XLOOKUP(SalesData[[#This Row],[Customer_ID]],CustomerData[Customer_ID],CustomerData[Age]),"None")</f>
        <v>None</v>
      </c>
      <c r="J360" s="37" t="e" cm="1">
        <f t="array" aca="1" ref="J360" ca="1">_xlfn.IFS(SalesData[[#This Row],[Age]]&lt;=28,"18-28",I360&lt;=39,"29-39",I360&lt;=50,"40-50",I360&lt;=61,"51-61",I360&gt;=62,"62-Above")</f>
        <v>#NAME?</v>
      </c>
      <c r="K360" t="str">
        <f ca="1">IFERROR(_xlfn.XLOOKUP(SalesData[[#This Row],[Customer_ID]],CustomerData[Customer_ID],CustomerData[Gender]),"None")</f>
        <v>None</v>
      </c>
      <c r="L360" t="str">
        <f ca="1">IFERROR(_xlfn.XLOOKUP(SalesData[[#This Row],[Customer_ID]],CustomerData[Customer_ID],CustomerData[Preferred_Item]),"None")</f>
        <v>None</v>
      </c>
    </row>
    <row r="361" spans="1:12" x14ac:dyDescent="0.25">
      <c r="A361" s="6" t="s">
        <v>366</v>
      </c>
      <c r="B361" s="2" t="s">
        <v>1342</v>
      </c>
      <c r="C361" s="2" t="s">
        <v>677</v>
      </c>
      <c r="D361" s="2">
        <v>2</v>
      </c>
      <c r="E361" s="4">
        <v>3.07</v>
      </c>
      <c r="F361" s="2" t="s">
        <v>684</v>
      </c>
      <c r="G361" s="3">
        <v>45836</v>
      </c>
      <c r="H361" s="7">
        <v>6.14</v>
      </c>
      <c r="I361" s="37" t="str">
        <f ca="1">IFERROR(_xlfn.XLOOKUP(SalesData[[#This Row],[Customer_ID]],CustomerData[Customer_ID],CustomerData[Age]),"None")</f>
        <v>None</v>
      </c>
      <c r="J361" s="37" t="e" cm="1">
        <f t="array" aca="1" ref="J361" ca="1">_xlfn.IFS(SalesData[[#This Row],[Age]]&lt;=28,"18-28",I361&lt;=39,"29-39",I361&lt;=50,"40-50",I361&lt;=61,"51-61",I361&gt;=62,"62-Above")</f>
        <v>#NAME?</v>
      </c>
      <c r="K361" t="str">
        <f ca="1">IFERROR(_xlfn.XLOOKUP(SalesData[[#This Row],[Customer_ID]],CustomerData[Customer_ID],CustomerData[Gender]),"None")</f>
        <v>None</v>
      </c>
      <c r="L361" t="str">
        <f ca="1">IFERROR(_xlfn.XLOOKUP(SalesData[[#This Row],[Customer_ID]],CustomerData[Customer_ID],CustomerData[Preferred_Item]),"None")</f>
        <v>None</v>
      </c>
    </row>
    <row r="362" spans="1:12" x14ac:dyDescent="0.25">
      <c r="A362" s="6" t="s">
        <v>367</v>
      </c>
      <c r="B362" s="2" t="s">
        <v>1172</v>
      </c>
      <c r="C362" s="2" t="s">
        <v>681</v>
      </c>
      <c r="D362" s="2">
        <v>3</v>
      </c>
      <c r="E362" s="4">
        <v>5.08</v>
      </c>
      <c r="F362" s="2" t="s">
        <v>683</v>
      </c>
      <c r="G362" s="3">
        <v>45837</v>
      </c>
      <c r="H362" s="7">
        <v>15.24</v>
      </c>
      <c r="I362" s="37" t="str">
        <f ca="1">IFERROR(_xlfn.XLOOKUP(SalesData[[#This Row],[Customer_ID]],CustomerData[Customer_ID],CustomerData[Age]),"None")</f>
        <v>None</v>
      </c>
      <c r="J362" s="37" t="e" cm="1">
        <f t="array" aca="1" ref="J362" ca="1">_xlfn.IFS(SalesData[[#This Row],[Age]]&lt;=28,"18-28",I362&lt;=39,"29-39",I362&lt;=50,"40-50",I362&lt;=61,"51-61",I362&gt;=62,"62-Above")</f>
        <v>#NAME?</v>
      </c>
      <c r="K362" t="str">
        <f ca="1">IFERROR(_xlfn.XLOOKUP(SalesData[[#This Row],[Customer_ID]],CustomerData[Customer_ID],CustomerData[Gender]),"None")</f>
        <v>None</v>
      </c>
      <c r="L362" t="str">
        <f ca="1">IFERROR(_xlfn.XLOOKUP(SalesData[[#This Row],[Customer_ID]],CustomerData[Customer_ID],CustomerData[Preferred_Item]),"None")</f>
        <v>None</v>
      </c>
    </row>
    <row r="363" spans="1:12" x14ac:dyDescent="0.25">
      <c r="A363" s="6" t="s">
        <v>368</v>
      </c>
      <c r="B363" s="2" t="s">
        <v>1253</v>
      </c>
      <c r="C363" s="2" t="s">
        <v>678</v>
      </c>
      <c r="D363" s="2">
        <v>3</v>
      </c>
      <c r="E363" s="4">
        <v>3.86</v>
      </c>
      <c r="F363" s="2" t="s">
        <v>682</v>
      </c>
      <c r="G363" s="3">
        <v>45838</v>
      </c>
      <c r="H363" s="7">
        <v>11.58</v>
      </c>
      <c r="I363" s="37" t="str">
        <f ca="1">IFERROR(_xlfn.XLOOKUP(SalesData[[#This Row],[Customer_ID]],CustomerData[Customer_ID],CustomerData[Age]),"None")</f>
        <v>None</v>
      </c>
      <c r="J363" s="37" t="e" cm="1">
        <f t="array" aca="1" ref="J363" ca="1">_xlfn.IFS(SalesData[[#This Row],[Age]]&lt;=28,"18-28",I363&lt;=39,"29-39",I363&lt;=50,"40-50",I363&lt;=61,"51-61",I363&gt;=62,"62-Above")</f>
        <v>#NAME?</v>
      </c>
      <c r="K363" t="str">
        <f ca="1">IFERROR(_xlfn.XLOOKUP(SalesData[[#This Row],[Customer_ID]],CustomerData[Customer_ID],CustomerData[Gender]),"None")</f>
        <v>None</v>
      </c>
      <c r="L363" t="str">
        <f ca="1">IFERROR(_xlfn.XLOOKUP(SalesData[[#This Row],[Customer_ID]],CustomerData[Customer_ID],CustomerData[Preferred_Item]),"None")</f>
        <v>None</v>
      </c>
    </row>
    <row r="364" spans="1:12" x14ac:dyDescent="0.25">
      <c r="A364" s="6" t="s">
        <v>369</v>
      </c>
      <c r="B364" s="2" t="s">
        <v>1275</v>
      </c>
      <c r="C364" s="2" t="s">
        <v>681</v>
      </c>
      <c r="D364" s="2">
        <v>4</v>
      </c>
      <c r="E364" s="4">
        <v>3.82</v>
      </c>
      <c r="F364" s="2" t="s">
        <v>683</v>
      </c>
      <c r="G364" s="3">
        <v>45839</v>
      </c>
      <c r="H364" s="7">
        <v>15.28</v>
      </c>
      <c r="I364" s="37" t="str">
        <f ca="1">IFERROR(_xlfn.XLOOKUP(SalesData[[#This Row],[Customer_ID]],CustomerData[Customer_ID],CustomerData[Age]),"None")</f>
        <v>None</v>
      </c>
      <c r="J364" s="37" t="e" cm="1">
        <f t="array" aca="1" ref="J364" ca="1">_xlfn.IFS(SalesData[[#This Row],[Age]]&lt;=28,"18-28",I364&lt;=39,"29-39",I364&lt;=50,"40-50",I364&lt;=61,"51-61",I364&gt;=62,"62-Above")</f>
        <v>#NAME?</v>
      </c>
      <c r="K364" t="str">
        <f ca="1">IFERROR(_xlfn.XLOOKUP(SalesData[[#This Row],[Customer_ID]],CustomerData[Customer_ID],CustomerData[Gender]),"None")</f>
        <v>None</v>
      </c>
      <c r="L364" t="str">
        <f ca="1">IFERROR(_xlfn.XLOOKUP(SalesData[[#This Row],[Customer_ID]],CustomerData[Customer_ID],CustomerData[Preferred_Item]),"None")</f>
        <v>None</v>
      </c>
    </row>
    <row r="365" spans="1:12" x14ac:dyDescent="0.25">
      <c r="A365" s="6" t="s">
        <v>370</v>
      </c>
      <c r="B365" s="2" t="s">
        <v>1355</v>
      </c>
      <c r="C365" s="2" t="s">
        <v>676</v>
      </c>
      <c r="D365" s="2">
        <v>5</v>
      </c>
      <c r="E365" s="4">
        <v>3.42</v>
      </c>
      <c r="F365" s="2" t="s">
        <v>682</v>
      </c>
      <c r="G365" s="3">
        <v>45840</v>
      </c>
      <c r="H365" s="7">
        <v>17.100000000000001</v>
      </c>
      <c r="I365" s="37" t="str">
        <f ca="1">IFERROR(_xlfn.XLOOKUP(SalesData[[#This Row],[Customer_ID]],CustomerData[Customer_ID],CustomerData[Age]),"None")</f>
        <v>None</v>
      </c>
      <c r="J365" s="37" t="e" cm="1">
        <f t="array" aca="1" ref="J365" ca="1">_xlfn.IFS(SalesData[[#This Row],[Age]]&lt;=28,"18-28",I365&lt;=39,"29-39",I365&lt;=50,"40-50",I365&lt;=61,"51-61",I365&gt;=62,"62-Above")</f>
        <v>#NAME?</v>
      </c>
      <c r="K365" t="str">
        <f ca="1">IFERROR(_xlfn.XLOOKUP(SalesData[[#This Row],[Customer_ID]],CustomerData[Customer_ID],CustomerData[Gender]),"None")</f>
        <v>None</v>
      </c>
      <c r="L365" t="str">
        <f ca="1">IFERROR(_xlfn.XLOOKUP(SalesData[[#This Row],[Customer_ID]],CustomerData[Customer_ID],CustomerData[Preferred_Item]),"None")</f>
        <v>None</v>
      </c>
    </row>
    <row r="366" spans="1:12" x14ac:dyDescent="0.25">
      <c r="A366" s="6" t="s">
        <v>371</v>
      </c>
      <c r="B366" s="2" t="s">
        <v>801</v>
      </c>
      <c r="C366" s="2" t="s">
        <v>676</v>
      </c>
      <c r="D366" s="2">
        <v>3</v>
      </c>
      <c r="E366" s="4">
        <v>3.98</v>
      </c>
      <c r="F366" s="2" t="s">
        <v>682</v>
      </c>
      <c r="G366" s="3">
        <v>45841</v>
      </c>
      <c r="H366" s="7">
        <v>11.94</v>
      </c>
      <c r="I366" s="37" t="str">
        <f ca="1">IFERROR(_xlfn.XLOOKUP(SalesData[[#This Row],[Customer_ID]],CustomerData[Customer_ID],CustomerData[Age]),"None")</f>
        <v>None</v>
      </c>
      <c r="J366" s="37" t="e" cm="1">
        <f t="array" aca="1" ref="J366" ca="1">_xlfn.IFS(SalesData[[#This Row],[Age]]&lt;=28,"18-28",I366&lt;=39,"29-39",I366&lt;=50,"40-50",I366&lt;=61,"51-61",I366&gt;=62,"62-Above")</f>
        <v>#NAME?</v>
      </c>
      <c r="K366" t="str">
        <f ca="1">IFERROR(_xlfn.XLOOKUP(SalesData[[#This Row],[Customer_ID]],CustomerData[Customer_ID],CustomerData[Gender]),"None")</f>
        <v>None</v>
      </c>
      <c r="L366" t="str">
        <f ca="1">IFERROR(_xlfn.XLOOKUP(SalesData[[#This Row],[Customer_ID]],CustomerData[Customer_ID],CustomerData[Preferred_Item]),"None")</f>
        <v>None</v>
      </c>
    </row>
    <row r="367" spans="1:12" x14ac:dyDescent="0.25">
      <c r="A367" s="6" t="s">
        <v>372</v>
      </c>
      <c r="B367" s="2" t="s">
        <v>1016</v>
      </c>
      <c r="C367" s="2" t="s">
        <v>678</v>
      </c>
      <c r="D367" s="2">
        <v>1</v>
      </c>
      <c r="E367" s="4">
        <v>3.34</v>
      </c>
      <c r="F367" s="2" t="s">
        <v>684</v>
      </c>
      <c r="G367" s="3">
        <v>45842</v>
      </c>
      <c r="H367" s="7">
        <v>3.34</v>
      </c>
      <c r="I367" s="37" t="str">
        <f ca="1">IFERROR(_xlfn.XLOOKUP(SalesData[[#This Row],[Customer_ID]],CustomerData[Customer_ID],CustomerData[Age]),"None")</f>
        <v>None</v>
      </c>
      <c r="J367" s="37" t="e" cm="1">
        <f t="array" aca="1" ref="J367" ca="1">_xlfn.IFS(SalesData[[#This Row],[Age]]&lt;=28,"18-28",I367&lt;=39,"29-39",I367&lt;=50,"40-50",I367&lt;=61,"51-61",I367&gt;=62,"62-Above")</f>
        <v>#NAME?</v>
      </c>
      <c r="K367" t="str">
        <f ca="1">IFERROR(_xlfn.XLOOKUP(SalesData[[#This Row],[Customer_ID]],CustomerData[Customer_ID],CustomerData[Gender]),"None")</f>
        <v>None</v>
      </c>
      <c r="L367" t="str">
        <f ca="1">IFERROR(_xlfn.XLOOKUP(SalesData[[#This Row],[Customer_ID]],CustomerData[Customer_ID],CustomerData[Preferred_Item]),"None")</f>
        <v>None</v>
      </c>
    </row>
    <row r="368" spans="1:12" x14ac:dyDescent="0.25">
      <c r="A368" s="6" t="s">
        <v>373</v>
      </c>
      <c r="B368" s="2" t="s">
        <v>1082</v>
      </c>
      <c r="C368" s="2" t="s">
        <v>679</v>
      </c>
      <c r="D368" s="2">
        <v>3</v>
      </c>
      <c r="E368" s="4">
        <v>5.18</v>
      </c>
      <c r="F368" s="2" t="s">
        <v>685</v>
      </c>
      <c r="G368" s="3">
        <v>45843</v>
      </c>
      <c r="H368" s="7">
        <v>15.54</v>
      </c>
      <c r="I368" s="37" t="str">
        <f ca="1">IFERROR(_xlfn.XLOOKUP(SalesData[[#This Row],[Customer_ID]],CustomerData[Customer_ID],CustomerData[Age]),"None")</f>
        <v>None</v>
      </c>
      <c r="J368" s="37" t="e" cm="1">
        <f t="array" aca="1" ref="J368" ca="1">_xlfn.IFS(SalesData[[#This Row],[Age]]&lt;=28,"18-28",I368&lt;=39,"29-39",I368&lt;=50,"40-50",I368&lt;=61,"51-61",I368&gt;=62,"62-Above")</f>
        <v>#NAME?</v>
      </c>
      <c r="K368" t="str">
        <f ca="1">IFERROR(_xlfn.XLOOKUP(SalesData[[#This Row],[Customer_ID]],CustomerData[Customer_ID],CustomerData[Gender]),"None")</f>
        <v>None</v>
      </c>
      <c r="L368" t="str">
        <f ca="1">IFERROR(_xlfn.XLOOKUP(SalesData[[#This Row],[Customer_ID]],CustomerData[Customer_ID],CustomerData[Preferred_Item]),"None")</f>
        <v>None</v>
      </c>
    </row>
    <row r="369" spans="1:12" x14ac:dyDescent="0.25">
      <c r="A369" s="6" t="s">
        <v>374</v>
      </c>
      <c r="B369" s="2" t="s">
        <v>1007</v>
      </c>
      <c r="C369" s="2" t="s">
        <v>678</v>
      </c>
      <c r="D369" s="2">
        <v>3</v>
      </c>
      <c r="E369" s="4">
        <v>5.68</v>
      </c>
      <c r="F369" s="2" t="s">
        <v>685</v>
      </c>
      <c r="G369" s="3">
        <v>45844</v>
      </c>
      <c r="H369" s="7">
        <v>17.04</v>
      </c>
      <c r="I369" s="37" t="str">
        <f ca="1">IFERROR(_xlfn.XLOOKUP(SalesData[[#This Row],[Customer_ID]],CustomerData[Customer_ID],CustomerData[Age]),"None")</f>
        <v>None</v>
      </c>
      <c r="J369" s="37" t="e" cm="1">
        <f t="array" aca="1" ref="J369" ca="1">_xlfn.IFS(SalesData[[#This Row],[Age]]&lt;=28,"18-28",I369&lt;=39,"29-39",I369&lt;=50,"40-50",I369&lt;=61,"51-61",I369&gt;=62,"62-Above")</f>
        <v>#NAME?</v>
      </c>
      <c r="K369" t="str">
        <f ca="1">IFERROR(_xlfn.XLOOKUP(SalesData[[#This Row],[Customer_ID]],CustomerData[Customer_ID],CustomerData[Gender]),"None")</f>
        <v>None</v>
      </c>
      <c r="L369" t="str">
        <f ca="1">IFERROR(_xlfn.XLOOKUP(SalesData[[#This Row],[Customer_ID]],CustomerData[Customer_ID],CustomerData[Preferred_Item]),"None")</f>
        <v>None</v>
      </c>
    </row>
    <row r="370" spans="1:12" x14ac:dyDescent="0.25">
      <c r="A370" s="6" t="s">
        <v>375</v>
      </c>
      <c r="B370" s="2" t="s">
        <v>1259</v>
      </c>
      <c r="C370" s="2" t="s">
        <v>676</v>
      </c>
      <c r="D370" s="2">
        <v>1</v>
      </c>
      <c r="E370" s="4">
        <v>4.9000000000000004</v>
      </c>
      <c r="F370" s="2" t="s">
        <v>683</v>
      </c>
      <c r="G370" s="3">
        <v>45846</v>
      </c>
      <c r="H370" s="7">
        <v>4.9000000000000004</v>
      </c>
      <c r="I370" s="37" t="str">
        <f ca="1">IFERROR(_xlfn.XLOOKUP(SalesData[[#This Row],[Customer_ID]],CustomerData[Customer_ID],CustomerData[Age]),"None")</f>
        <v>None</v>
      </c>
      <c r="J370" s="37" t="e" cm="1">
        <f t="array" aca="1" ref="J370" ca="1">_xlfn.IFS(SalesData[[#This Row],[Age]]&lt;=28,"18-28",I370&lt;=39,"29-39",I370&lt;=50,"40-50",I370&lt;=61,"51-61",I370&gt;=62,"62-Above")</f>
        <v>#NAME?</v>
      </c>
      <c r="K370" t="str">
        <f ca="1">IFERROR(_xlfn.XLOOKUP(SalesData[[#This Row],[Customer_ID]],CustomerData[Customer_ID],CustomerData[Gender]),"None")</f>
        <v>None</v>
      </c>
      <c r="L370" t="str">
        <f ca="1">IFERROR(_xlfn.XLOOKUP(SalesData[[#This Row],[Customer_ID]],CustomerData[Customer_ID],CustomerData[Preferred_Item]),"None")</f>
        <v>None</v>
      </c>
    </row>
    <row r="371" spans="1:12" x14ac:dyDescent="0.25">
      <c r="A371" s="6" t="s">
        <v>376</v>
      </c>
      <c r="B371" s="2" t="s">
        <v>827</v>
      </c>
      <c r="C371" s="2" t="s">
        <v>681</v>
      </c>
      <c r="D371" s="2">
        <v>4</v>
      </c>
      <c r="E371" s="4">
        <v>5.0999999999999996</v>
      </c>
      <c r="F371" s="2" t="s">
        <v>684</v>
      </c>
      <c r="G371" s="3">
        <v>45848</v>
      </c>
      <c r="H371" s="7">
        <v>20.399999999999999</v>
      </c>
      <c r="I371" s="37" t="str">
        <f ca="1">IFERROR(_xlfn.XLOOKUP(SalesData[[#This Row],[Customer_ID]],CustomerData[Customer_ID],CustomerData[Age]),"None")</f>
        <v>None</v>
      </c>
      <c r="J371" s="37" t="e" cm="1">
        <f t="array" aca="1" ref="J371" ca="1">_xlfn.IFS(SalesData[[#This Row],[Age]]&lt;=28,"18-28",I371&lt;=39,"29-39",I371&lt;=50,"40-50",I371&lt;=61,"51-61",I371&gt;=62,"62-Above")</f>
        <v>#NAME?</v>
      </c>
      <c r="K371" t="str">
        <f ca="1">IFERROR(_xlfn.XLOOKUP(SalesData[[#This Row],[Customer_ID]],CustomerData[Customer_ID],CustomerData[Gender]),"None")</f>
        <v>None</v>
      </c>
      <c r="L371" t="str">
        <f ca="1">IFERROR(_xlfn.XLOOKUP(SalesData[[#This Row],[Customer_ID]],CustomerData[Customer_ID],CustomerData[Preferred_Item]),"None")</f>
        <v>None</v>
      </c>
    </row>
    <row r="372" spans="1:12" x14ac:dyDescent="0.25">
      <c r="A372" s="6" t="s">
        <v>377</v>
      </c>
      <c r="B372" s="2" t="s">
        <v>803</v>
      </c>
      <c r="C372" s="2" t="s">
        <v>681</v>
      </c>
      <c r="D372" s="2">
        <v>3</v>
      </c>
      <c r="E372" s="4">
        <v>3.95</v>
      </c>
      <c r="F372" s="2" t="s">
        <v>685</v>
      </c>
      <c r="G372" s="3">
        <v>45850</v>
      </c>
      <c r="H372" s="7">
        <v>11.85</v>
      </c>
      <c r="I372" s="37" t="str">
        <f ca="1">IFERROR(_xlfn.XLOOKUP(SalesData[[#This Row],[Customer_ID]],CustomerData[Customer_ID],CustomerData[Age]),"None")</f>
        <v>None</v>
      </c>
      <c r="J372" s="37" t="e" cm="1">
        <f t="array" aca="1" ref="J372" ca="1">_xlfn.IFS(SalesData[[#This Row],[Age]]&lt;=28,"18-28",I372&lt;=39,"29-39",I372&lt;=50,"40-50",I372&lt;=61,"51-61",I372&gt;=62,"62-Above")</f>
        <v>#NAME?</v>
      </c>
      <c r="K372" t="str">
        <f ca="1">IFERROR(_xlfn.XLOOKUP(SalesData[[#This Row],[Customer_ID]],CustomerData[Customer_ID],CustomerData[Gender]),"None")</f>
        <v>None</v>
      </c>
      <c r="L372" t="str">
        <f ca="1">IFERROR(_xlfn.XLOOKUP(SalesData[[#This Row],[Customer_ID]],CustomerData[Customer_ID],CustomerData[Preferred_Item]),"None")</f>
        <v>None</v>
      </c>
    </row>
    <row r="373" spans="1:12" x14ac:dyDescent="0.25">
      <c r="A373" s="6" t="s">
        <v>378</v>
      </c>
      <c r="B373" s="2" t="s">
        <v>1258</v>
      </c>
      <c r="C373" s="2" t="s">
        <v>676</v>
      </c>
      <c r="D373" s="2">
        <v>4</v>
      </c>
      <c r="E373" s="4">
        <v>5.49</v>
      </c>
      <c r="F373" s="2" t="s">
        <v>685</v>
      </c>
      <c r="G373" s="3">
        <v>45851</v>
      </c>
      <c r="H373" s="7">
        <v>21.96</v>
      </c>
      <c r="I373" s="37" t="str">
        <f ca="1">IFERROR(_xlfn.XLOOKUP(SalesData[[#This Row],[Customer_ID]],CustomerData[Customer_ID],CustomerData[Age]),"None")</f>
        <v>None</v>
      </c>
      <c r="J373" s="37" t="e" cm="1">
        <f t="array" aca="1" ref="J373" ca="1">_xlfn.IFS(SalesData[[#This Row],[Age]]&lt;=28,"18-28",I373&lt;=39,"29-39",I373&lt;=50,"40-50",I373&lt;=61,"51-61",I373&gt;=62,"62-Above")</f>
        <v>#NAME?</v>
      </c>
      <c r="K373" t="str">
        <f ca="1">IFERROR(_xlfn.XLOOKUP(SalesData[[#This Row],[Customer_ID]],CustomerData[Customer_ID],CustomerData[Gender]),"None")</f>
        <v>None</v>
      </c>
      <c r="L373" t="str">
        <f ca="1">IFERROR(_xlfn.XLOOKUP(SalesData[[#This Row],[Customer_ID]],CustomerData[Customer_ID],CustomerData[Preferred_Item]),"None")</f>
        <v>None</v>
      </c>
    </row>
    <row r="374" spans="1:12" x14ac:dyDescent="0.25">
      <c r="A374" s="6" t="s">
        <v>379</v>
      </c>
      <c r="B374" s="2" t="s">
        <v>870</v>
      </c>
      <c r="C374" s="2" t="s">
        <v>679</v>
      </c>
      <c r="D374" s="2">
        <v>4</v>
      </c>
      <c r="E374" s="4">
        <v>3.14</v>
      </c>
      <c r="F374" s="2" t="s">
        <v>683</v>
      </c>
      <c r="G374" s="3">
        <v>45852</v>
      </c>
      <c r="H374" s="7">
        <v>12.56</v>
      </c>
      <c r="I374" s="37" t="str">
        <f ca="1">IFERROR(_xlfn.XLOOKUP(SalesData[[#This Row],[Customer_ID]],CustomerData[Customer_ID],CustomerData[Age]),"None")</f>
        <v>None</v>
      </c>
      <c r="J374" s="37" t="e" cm="1">
        <f t="array" aca="1" ref="J374" ca="1">_xlfn.IFS(SalesData[[#This Row],[Age]]&lt;=28,"18-28",I374&lt;=39,"29-39",I374&lt;=50,"40-50",I374&lt;=61,"51-61",I374&gt;=62,"62-Above")</f>
        <v>#NAME?</v>
      </c>
      <c r="K374" t="str">
        <f ca="1">IFERROR(_xlfn.XLOOKUP(SalesData[[#This Row],[Customer_ID]],CustomerData[Customer_ID],CustomerData[Gender]),"None")</f>
        <v>None</v>
      </c>
      <c r="L374" t="str">
        <f ca="1">IFERROR(_xlfn.XLOOKUP(SalesData[[#This Row],[Customer_ID]],CustomerData[Customer_ID],CustomerData[Preferred_Item]),"None")</f>
        <v>None</v>
      </c>
    </row>
    <row r="375" spans="1:12" x14ac:dyDescent="0.25">
      <c r="A375" s="6" t="s">
        <v>380</v>
      </c>
      <c r="B375" s="2" t="s">
        <v>1214</v>
      </c>
      <c r="C375" s="2" t="s">
        <v>679</v>
      </c>
      <c r="D375" s="2">
        <v>4</v>
      </c>
      <c r="E375" s="4">
        <v>3.51</v>
      </c>
      <c r="F375" s="2" t="s">
        <v>684</v>
      </c>
      <c r="G375" s="3">
        <v>45853</v>
      </c>
      <c r="H375" s="7">
        <v>14.04</v>
      </c>
      <c r="I375" s="37" t="str">
        <f ca="1">IFERROR(_xlfn.XLOOKUP(SalesData[[#This Row],[Customer_ID]],CustomerData[Customer_ID],CustomerData[Age]),"None")</f>
        <v>None</v>
      </c>
      <c r="J375" s="37" t="e" cm="1">
        <f t="array" aca="1" ref="J375" ca="1">_xlfn.IFS(SalesData[[#This Row],[Age]]&lt;=28,"18-28",I375&lt;=39,"29-39",I375&lt;=50,"40-50",I375&lt;=61,"51-61",I375&gt;=62,"62-Above")</f>
        <v>#NAME?</v>
      </c>
      <c r="K375" t="str">
        <f ca="1">IFERROR(_xlfn.XLOOKUP(SalesData[[#This Row],[Customer_ID]],CustomerData[Customer_ID],CustomerData[Gender]),"None")</f>
        <v>None</v>
      </c>
      <c r="L375" t="str">
        <f ca="1">IFERROR(_xlfn.XLOOKUP(SalesData[[#This Row],[Customer_ID]],CustomerData[Customer_ID],CustomerData[Preferred_Item]),"None")</f>
        <v>None</v>
      </c>
    </row>
    <row r="376" spans="1:12" x14ac:dyDescent="0.25">
      <c r="A376" s="6" t="s">
        <v>381</v>
      </c>
      <c r="B376" s="2" t="s">
        <v>887</v>
      </c>
      <c r="C376" s="2" t="s">
        <v>680</v>
      </c>
      <c r="D376" s="2">
        <v>2</v>
      </c>
      <c r="E376" s="4">
        <v>4.7300000000000004</v>
      </c>
      <c r="F376" s="2" t="s">
        <v>685</v>
      </c>
      <c r="G376" s="3">
        <v>45854</v>
      </c>
      <c r="H376" s="7">
        <v>9.4600000000000009</v>
      </c>
      <c r="I376" s="37" t="str">
        <f ca="1">IFERROR(_xlfn.XLOOKUP(SalesData[[#This Row],[Customer_ID]],CustomerData[Customer_ID],CustomerData[Age]),"None")</f>
        <v>None</v>
      </c>
      <c r="J376" s="37" t="e" cm="1">
        <f t="array" aca="1" ref="J376" ca="1">_xlfn.IFS(SalesData[[#This Row],[Age]]&lt;=28,"18-28",I376&lt;=39,"29-39",I376&lt;=50,"40-50",I376&lt;=61,"51-61",I376&gt;=62,"62-Above")</f>
        <v>#NAME?</v>
      </c>
      <c r="K376" t="str">
        <f ca="1">IFERROR(_xlfn.XLOOKUP(SalesData[[#This Row],[Customer_ID]],CustomerData[Customer_ID],CustomerData[Gender]),"None")</f>
        <v>None</v>
      </c>
      <c r="L376" t="str">
        <f ca="1">IFERROR(_xlfn.XLOOKUP(SalesData[[#This Row],[Customer_ID]],CustomerData[Customer_ID],CustomerData[Preferred_Item]),"None")</f>
        <v>None</v>
      </c>
    </row>
    <row r="377" spans="1:12" x14ac:dyDescent="0.25">
      <c r="A377" s="6" t="s">
        <v>382</v>
      </c>
      <c r="B377" s="2" t="s">
        <v>714</v>
      </c>
      <c r="C377" s="2" t="s">
        <v>678</v>
      </c>
      <c r="D377" s="2">
        <v>1</v>
      </c>
      <c r="E377" s="4">
        <v>4.66</v>
      </c>
      <c r="F377" s="2" t="s">
        <v>682</v>
      </c>
      <c r="G377" s="3">
        <v>45855</v>
      </c>
      <c r="H377" s="7">
        <v>4.66</v>
      </c>
      <c r="I377" s="37" t="str">
        <f ca="1">IFERROR(_xlfn.XLOOKUP(SalesData[[#This Row],[Customer_ID]],CustomerData[Customer_ID],CustomerData[Age]),"None")</f>
        <v>None</v>
      </c>
      <c r="J377" s="37" t="e" cm="1">
        <f t="array" aca="1" ref="J377" ca="1">_xlfn.IFS(SalesData[[#This Row],[Age]]&lt;=28,"18-28",I377&lt;=39,"29-39",I377&lt;=50,"40-50",I377&lt;=61,"51-61",I377&gt;=62,"62-Above")</f>
        <v>#NAME?</v>
      </c>
      <c r="K377" t="str">
        <f ca="1">IFERROR(_xlfn.XLOOKUP(SalesData[[#This Row],[Customer_ID]],CustomerData[Customer_ID],CustomerData[Gender]),"None")</f>
        <v>None</v>
      </c>
      <c r="L377" t="str">
        <f ca="1">IFERROR(_xlfn.XLOOKUP(SalesData[[#This Row],[Customer_ID]],CustomerData[Customer_ID],CustomerData[Preferred_Item]),"None")</f>
        <v>None</v>
      </c>
    </row>
    <row r="378" spans="1:12" x14ac:dyDescent="0.25">
      <c r="A378" s="6" t="s">
        <v>383</v>
      </c>
      <c r="B378" s="2" t="s">
        <v>1197</v>
      </c>
      <c r="C378" s="2" t="s">
        <v>679</v>
      </c>
      <c r="D378" s="2">
        <v>1</v>
      </c>
      <c r="E378" s="4">
        <v>4.68</v>
      </c>
      <c r="F378" s="2" t="s">
        <v>685</v>
      </c>
      <c r="G378" s="3">
        <v>45857</v>
      </c>
      <c r="H378" s="7">
        <v>4.68</v>
      </c>
      <c r="I378" s="37" t="str">
        <f ca="1">IFERROR(_xlfn.XLOOKUP(SalesData[[#This Row],[Customer_ID]],CustomerData[Customer_ID],CustomerData[Age]),"None")</f>
        <v>None</v>
      </c>
      <c r="J378" s="37" t="e" cm="1">
        <f t="array" aca="1" ref="J378" ca="1">_xlfn.IFS(SalesData[[#This Row],[Age]]&lt;=28,"18-28",I378&lt;=39,"29-39",I378&lt;=50,"40-50",I378&lt;=61,"51-61",I378&gt;=62,"62-Above")</f>
        <v>#NAME?</v>
      </c>
      <c r="K378" t="str">
        <f ca="1">IFERROR(_xlfn.XLOOKUP(SalesData[[#This Row],[Customer_ID]],CustomerData[Customer_ID],CustomerData[Gender]),"None")</f>
        <v>None</v>
      </c>
      <c r="L378" t="str">
        <f ca="1">IFERROR(_xlfn.XLOOKUP(SalesData[[#This Row],[Customer_ID]],CustomerData[Customer_ID],CustomerData[Preferred_Item]),"None")</f>
        <v>None</v>
      </c>
    </row>
    <row r="379" spans="1:12" x14ac:dyDescent="0.25">
      <c r="A379" s="6" t="s">
        <v>384</v>
      </c>
      <c r="B379" s="2" t="s">
        <v>730</v>
      </c>
      <c r="C379" s="2" t="s">
        <v>680</v>
      </c>
      <c r="D379" s="2">
        <v>2</v>
      </c>
      <c r="E379" s="4">
        <v>3.16</v>
      </c>
      <c r="F379" s="2" t="s">
        <v>685</v>
      </c>
      <c r="G379" s="3">
        <v>45858</v>
      </c>
      <c r="H379" s="7">
        <v>6.32</v>
      </c>
      <c r="I379" s="37" t="str">
        <f ca="1">IFERROR(_xlfn.XLOOKUP(SalesData[[#This Row],[Customer_ID]],CustomerData[Customer_ID],CustomerData[Age]),"None")</f>
        <v>None</v>
      </c>
      <c r="J379" s="37" t="e" cm="1">
        <f t="array" aca="1" ref="J379" ca="1">_xlfn.IFS(SalesData[[#This Row],[Age]]&lt;=28,"18-28",I379&lt;=39,"29-39",I379&lt;=50,"40-50",I379&lt;=61,"51-61",I379&gt;=62,"62-Above")</f>
        <v>#NAME?</v>
      </c>
      <c r="K379" t="str">
        <f ca="1">IFERROR(_xlfn.XLOOKUP(SalesData[[#This Row],[Customer_ID]],CustomerData[Customer_ID],CustomerData[Gender]),"None")</f>
        <v>None</v>
      </c>
      <c r="L379" t="str">
        <f ca="1">IFERROR(_xlfn.XLOOKUP(SalesData[[#This Row],[Customer_ID]],CustomerData[Customer_ID],CustomerData[Preferred_Item]),"None")</f>
        <v>None</v>
      </c>
    </row>
    <row r="380" spans="1:12" x14ac:dyDescent="0.25">
      <c r="A380" s="6" t="s">
        <v>385</v>
      </c>
      <c r="B380" s="2" t="s">
        <v>1340</v>
      </c>
      <c r="C380" s="2" t="s">
        <v>678</v>
      </c>
      <c r="D380" s="2">
        <v>4</v>
      </c>
      <c r="E380" s="4">
        <v>2.67</v>
      </c>
      <c r="F380" s="2" t="s">
        <v>682</v>
      </c>
      <c r="G380" s="3">
        <v>45860</v>
      </c>
      <c r="H380" s="7">
        <v>10.68</v>
      </c>
      <c r="I380" s="37" t="str">
        <f ca="1">IFERROR(_xlfn.XLOOKUP(SalesData[[#This Row],[Customer_ID]],CustomerData[Customer_ID],CustomerData[Age]),"None")</f>
        <v>None</v>
      </c>
      <c r="J380" s="37" t="e" cm="1">
        <f t="array" aca="1" ref="J380" ca="1">_xlfn.IFS(SalesData[[#This Row],[Age]]&lt;=28,"18-28",I380&lt;=39,"29-39",I380&lt;=50,"40-50",I380&lt;=61,"51-61",I380&gt;=62,"62-Above")</f>
        <v>#NAME?</v>
      </c>
      <c r="K380" t="str">
        <f ca="1">IFERROR(_xlfn.XLOOKUP(SalesData[[#This Row],[Customer_ID]],CustomerData[Customer_ID],CustomerData[Gender]),"None")</f>
        <v>None</v>
      </c>
      <c r="L380" t="str">
        <f ca="1">IFERROR(_xlfn.XLOOKUP(SalesData[[#This Row],[Customer_ID]],CustomerData[Customer_ID],CustomerData[Preferred_Item]),"None")</f>
        <v>None</v>
      </c>
    </row>
    <row r="381" spans="1:12" x14ac:dyDescent="0.25">
      <c r="A381" s="6" t="s">
        <v>386</v>
      </c>
      <c r="B381" s="2" t="s">
        <v>1051</v>
      </c>
      <c r="C381" s="2" t="s">
        <v>680</v>
      </c>
      <c r="D381" s="2">
        <v>4</v>
      </c>
      <c r="E381" s="4">
        <v>3.44</v>
      </c>
      <c r="F381" s="2" t="s">
        <v>683</v>
      </c>
      <c r="G381" s="3">
        <v>45864</v>
      </c>
      <c r="H381" s="7">
        <v>13.76</v>
      </c>
      <c r="I381" s="37" t="str">
        <f ca="1">IFERROR(_xlfn.XLOOKUP(SalesData[[#This Row],[Customer_ID]],CustomerData[Customer_ID],CustomerData[Age]),"None")</f>
        <v>None</v>
      </c>
      <c r="J381" s="37" t="e" cm="1">
        <f t="array" aca="1" ref="J381" ca="1">_xlfn.IFS(SalesData[[#This Row],[Age]]&lt;=28,"18-28",I381&lt;=39,"29-39",I381&lt;=50,"40-50",I381&lt;=61,"51-61",I381&gt;=62,"62-Above")</f>
        <v>#NAME?</v>
      </c>
      <c r="K381" t="str">
        <f ca="1">IFERROR(_xlfn.XLOOKUP(SalesData[[#This Row],[Customer_ID]],CustomerData[Customer_ID],CustomerData[Gender]),"None")</f>
        <v>None</v>
      </c>
      <c r="L381" t="str">
        <f ca="1">IFERROR(_xlfn.XLOOKUP(SalesData[[#This Row],[Customer_ID]],CustomerData[Customer_ID],CustomerData[Preferred_Item]),"None")</f>
        <v>None</v>
      </c>
    </row>
    <row r="382" spans="1:12" x14ac:dyDescent="0.25">
      <c r="A382" s="6" t="s">
        <v>387</v>
      </c>
      <c r="B382" s="2" t="s">
        <v>757</v>
      </c>
      <c r="C382" s="2" t="s">
        <v>681</v>
      </c>
      <c r="D382" s="2">
        <v>2</v>
      </c>
      <c r="E382" s="4">
        <v>5</v>
      </c>
      <c r="F382" s="2" t="s">
        <v>683</v>
      </c>
      <c r="G382" s="3">
        <v>45865</v>
      </c>
      <c r="H382" s="7">
        <v>10</v>
      </c>
      <c r="I382" s="37" t="str">
        <f ca="1">IFERROR(_xlfn.XLOOKUP(SalesData[[#This Row],[Customer_ID]],CustomerData[Customer_ID],CustomerData[Age]),"None")</f>
        <v>None</v>
      </c>
      <c r="J382" s="37" t="e" cm="1">
        <f t="array" aca="1" ref="J382" ca="1">_xlfn.IFS(SalesData[[#This Row],[Age]]&lt;=28,"18-28",I382&lt;=39,"29-39",I382&lt;=50,"40-50",I382&lt;=61,"51-61",I382&gt;=62,"62-Above")</f>
        <v>#NAME?</v>
      </c>
      <c r="K382" t="str">
        <f ca="1">IFERROR(_xlfn.XLOOKUP(SalesData[[#This Row],[Customer_ID]],CustomerData[Customer_ID],CustomerData[Gender]),"None")</f>
        <v>None</v>
      </c>
      <c r="L382" t="str">
        <f ca="1">IFERROR(_xlfn.XLOOKUP(SalesData[[#This Row],[Customer_ID]],CustomerData[Customer_ID],CustomerData[Preferred_Item]),"None")</f>
        <v>None</v>
      </c>
    </row>
    <row r="383" spans="1:12" x14ac:dyDescent="0.25">
      <c r="A383" s="6" t="s">
        <v>388</v>
      </c>
      <c r="B383" s="2" t="s">
        <v>1353</v>
      </c>
      <c r="C383" s="2" t="s">
        <v>681</v>
      </c>
      <c r="D383" s="2">
        <v>5</v>
      </c>
      <c r="E383" s="4">
        <v>5.04</v>
      </c>
      <c r="F383" s="2" t="s">
        <v>683</v>
      </c>
      <c r="G383" s="3">
        <v>45866</v>
      </c>
      <c r="H383" s="7">
        <v>25.2</v>
      </c>
      <c r="I383" s="37" t="str">
        <f ca="1">IFERROR(_xlfn.XLOOKUP(SalesData[[#This Row],[Customer_ID]],CustomerData[Customer_ID],CustomerData[Age]),"None")</f>
        <v>None</v>
      </c>
      <c r="J383" s="37" t="e" cm="1">
        <f t="array" aca="1" ref="J383" ca="1">_xlfn.IFS(SalesData[[#This Row],[Age]]&lt;=28,"18-28",I383&lt;=39,"29-39",I383&lt;=50,"40-50",I383&lt;=61,"51-61",I383&gt;=62,"62-Above")</f>
        <v>#NAME?</v>
      </c>
      <c r="K383" t="str">
        <f ca="1">IFERROR(_xlfn.XLOOKUP(SalesData[[#This Row],[Customer_ID]],CustomerData[Customer_ID],CustomerData[Gender]),"None")</f>
        <v>None</v>
      </c>
      <c r="L383" t="str">
        <f ca="1">IFERROR(_xlfn.XLOOKUP(SalesData[[#This Row],[Customer_ID]],CustomerData[Customer_ID],CustomerData[Preferred_Item]),"None")</f>
        <v>None</v>
      </c>
    </row>
    <row r="384" spans="1:12" x14ac:dyDescent="0.25">
      <c r="A384" s="6" t="s">
        <v>389</v>
      </c>
      <c r="B384" s="2" t="s">
        <v>724</v>
      </c>
      <c r="C384" s="2" t="s">
        <v>676</v>
      </c>
      <c r="D384" s="2">
        <v>4</v>
      </c>
      <c r="E384" s="4">
        <v>3.31</v>
      </c>
      <c r="F384" s="2" t="s">
        <v>683</v>
      </c>
      <c r="G384" s="3">
        <v>45867</v>
      </c>
      <c r="H384" s="7">
        <v>13.24</v>
      </c>
      <c r="I384" s="37" t="str">
        <f ca="1">IFERROR(_xlfn.XLOOKUP(SalesData[[#This Row],[Customer_ID]],CustomerData[Customer_ID],CustomerData[Age]),"None")</f>
        <v>None</v>
      </c>
      <c r="J384" s="37" t="e" cm="1">
        <f t="array" aca="1" ref="J384" ca="1">_xlfn.IFS(SalesData[[#This Row],[Age]]&lt;=28,"18-28",I384&lt;=39,"29-39",I384&lt;=50,"40-50",I384&lt;=61,"51-61",I384&gt;=62,"62-Above")</f>
        <v>#NAME?</v>
      </c>
      <c r="K384" t="str">
        <f ca="1">IFERROR(_xlfn.XLOOKUP(SalesData[[#This Row],[Customer_ID]],CustomerData[Customer_ID],CustomerData[Gender]),"None")</f>
        <v>None</v>
      </c>
      <c r="L384" t="str">
        <f ca="1">IFERROR(_xlfn.XLOOKUP(SalesData[[#This Row],[Customer_ID]],CustomerData[Customer_ID],CustomerData[Preferred_Item]),"None")</f>
        <v>None</v>
      </c>
    </row>
    <row r="385" spans="1:12" x14ac:dyDescent="0.25">
      <c r="A385" s="6" t="s">
        <v>390</v>
      </c>
      <c r="B385" s="2" t="s">
        <v>1196</v>
      </c>
      <c r="C385" s="2" t="s">
        <v>677</v>
      </c>
      <c r="D385" s="2">
        <v>3</v>
      </c>
      <c r="E385" s="4">
        <v>3.03</v>
      </c>
      <c r="F385" s="2" t="s">
        <v>682</v>
      </c>
      <c r="G385" s="3">
        <v>45868</v>
      </c>
      <c r="H385" s="7">
        <v>9.09</v>
      </c>
      <c r="I385" s="37" t="str">
        <f ca="1">IFERROR(_xlfn.XLOOKUP(SalesData[[#This Row],[Customer_ID]],CustomerData[Customer_ID],CustomerData[Age]),"None")</f>
        <v>None</v>
      </c>
      <c r="J385" s="37" t="e" cm="1">
        <f t="array" aca="1" ref="J385" ca="1">_xlfn.IFS(SalesData[[#This Row],[Age]]&lt;=28,"18-28",I385&lt;=39,"29-39",I385&lt;=50,"40-50",I385&lt;=61,"51-61",I385&gt;=62,"62-Above")</f>
        <v>#NAME?</v>
      </c>
      <c r="K385" t="str">
        <f ca="1">IFERROR(_xlfn.XLOOKUP(SalesData[[#This Row],[Customer_ID]],CustomerData[Customer_ID],CustomerData[Gender]),"None")</f>
        <v>None</v>
      </c>
      <c r="L385" t="str">
        <f ca="1">IFERROR(_xlfn.XLOOKUP(SalesData[[#This Row],[Customer_ID]],CustomerData[Customer_ID],CustomerData[Preferred_Item]),"None")</f>
        <v>None</v>
      </c>
    </row>
    <row r="386" spans="1:12" x14ac:dyDescent="0.25">
      <c r="A386" s="6" t="s">
        <v>391</v>
      </c>
      <c r="B386" s="2" t="s">
        <v>1213</v>
      </c>
      <c r="C386" s="2" t="s">
        <v>681</v>
      </c>
      <c r="D386" s="2">
        <v>5</v>
      </c>
      <c r="E386" s="4">
        <v>4.2300000000000004</v>
      </c>
      <c r="F386" s="2" t="s">
        <v>683</v>
      </c>
      <c r="G386" s="3">
        <v>45869</v>
      </c>
      <c r="H386" s="7">
        <v>21.15</v>
      </c>
      <c r="I386" s="37" t="str">
        <f ca="1">IFERROR(_xlfn.XLOOKUP(SalesData[[#This Row],[Customer_ID]],CustomerData[Customer_ID],CustomerData[Age]),"None")</f>
        <v>None</v>
      </c>
      <c r="J386" s="37" t="e" cm="1">
        <f t="array" aca="1" ref="J386" ca="1">_xlfn.IFS(SalesData[[#This Row],[Age]]&lt;=28,"18-28",I386&lt;=39,"29-39",I386&lt;=50,"40-50",I386&lt;=61,"51-61",I386&gt;=62,"62-Above")</f>
        <v>#NAME?</v>
      </c>
      <c r="K386" t="str">
        <f ca="1">IFERROR(_xlfn.XLOOKUP(SalesData[[#This Row],[Customer_ID]],CustomerData[Customer_ID],CustomerData[Gender]),"None")</f>
        <v>None</v>
      </c>
      <c r="L386" t="str">
        <f ca="1">IFERROR(_xlfn.XLOOKUP(SalesData[[#This Row],[Customer_ID]],CustomerData[Customer_ID],CustomerData[Preferred_Item]),"None")</f>
        <v>None</v>
      </c>
    </row>
    <row r="387" spans="1:12" x14ac:dyDescent="0.25">
      <c r="A387" s="6" t="s">
        <v>392</v>
      </c>
      <c r="B387" s="2" t="s">
        <v>1298</v>
      </c>
      <c r="C387" s="2" t="s">
        <v>676</v>
      </c>
      <c r="D387" s="2">
        <v>4</v>
      </c>
      <c r="E387" s="4">
        <v>5.3</v>
      </c>
      <c r="F387" s="2" t="s">
        <v>684</v>
      </c>
      <c r="G387" s="3">
        <v>45872</v>
      </c>
      <c r="H387" s="7">
        <v>21.2</v>
      </c>
      <c r="I387" s="37" t="str">
        <f ca="1">IFERROR(_xlfn.XLOOKUP(SalesData[[#This Row],[Customer_ID]],CustomerData[Customer_ID],CustomerData[Age]),"None")</f>
        <v>None</v>
      </c>
      <c r="J387" s="37" t="e" cm="1">
        <f t="array" aca="1" ref="J387" ca="1">_xlfn.IFS(SalesData[[#This Row],[Age]]&lt;=28,"18-28",I387&lt;=39,"29-39",I387&lt;=50,"40-50",I387&lt;=61,"51-61",I387&gt;=62,"62-Above")</f>
        <v>#NAME?</v>
      </c>
      <c r="K387" t="str">
        <f ca="1">IFERROR(_xlfn.XLOOKUP(SalesData[[#This Row],[Customer_ID]],CustomerData[Customer_ID],CustomerData[Gender]),"None")</f>
        <v>None</v>
      </c>
      <c r="L387" t="str">
        <f ca="1">IFERROR(_xlfn.XLOOKUP(SalesData[[#This Row],[Customer_ID]],CustomerData[Customer_ID],CustomerData[Preferred_Item]),"None")</f>
        <v>None</v>
      </c>
    </row>
    <row r="388" spans="1:12" x14ac:dyDescent="0.25">
      <c r="A388" s="6" t="s">
        <v>393</v>
      </c>
      <c r="B388" s="2" t="s">
        <v>911</v>
      </c>
      <c r="C388" s="2" t="s">
        <v>676</v>
      </c>
      <c r="D388" s="2">
        <v>4</v>
      </c>
      <c r="E388" s="4">
        <v>5.99</v>
      </c>
      <c r="F388" s="2" t="s">
        <v>684</v>
      </c>
      <c r="G388" s="3">
        <v>45873</v>
      </c>
      <c r="H388" s="7">
        <v>23.96</v>
      </c>
      <c r="I388" s="37" t="str">
        <f ca="1">IFERROR(_xlfn.XLOOKUP(SalesData[[#This Row],[Customer_ID]],CustomerData[Customer_ID],CustomerData[Age]),"None")</f>
        <v>None</v>
      </c>
      <c r="J388" s="37" t="e" cm="1">
        <f t="array" aca="1" ref="J388" ca="1">_xlfn.IFS(SalesData[[#This Row],[Age]]&lt;=28,"18-28",I388&lt;=39,"29-39",I388&lt;=50,"40-50",I388&lt;=61,"51-61",I388&gt;=62,"62-Above")</f>
        <v>#NAME?</v>
      </c>
      <c r="K388" t="str">
        <f ca="1">IFERROR(_xlfn.XLOOKUP(SalesData[[#This Row],[Customer_ID]],CustomerData[Customer_ID],CustomerData[Gender]),"None")</f>
        <v>None</v>
      </c>
      <c r="L388" t="str">
        <f ca="1">IFERROR(_xlfn.XLOOKUP(SalesData[[#This Row],[Customer_ID]],CustomerData[Customer_ID],CustomerData[Preferred_Item]),"None")</f>
        <v>None</v>
      </c>
    </row>
    <row r="389" spans="1:12" x14ac:dyDescent="0.25">
      <c r="A389" s="6" t="s">
        <v>394</v>
      </c>
      <c r="B389" s="2" t="s">
        <v>911</v>
      </c>
      <c r="C389" s="2" t="s">
        <v>676</v>
      </c>
      <c r="D389" s="2">
        <v>4</v>
      </c>
      <c r="E389" s="4">
        <v>5.27</v>
      </c>
      <c r="F389" s="2" t="s">
        <v>684</v>
      </c>
      <c r="G389" s="3">
        <v>45875</v>
      </c>
      <c r="H389" s="7">
        <v>21.08</v>
      </c>
      <c r="I389" s="37" t="str">
        <f ca="1">IFERROR(_xlfn.XLOOKUP(SalesData[[#This Row],[Customer_ID]],CustomerData[Customer_ID],CustomerData[Age]),"None")</f>
        <v>None</v>
      </c>
      <c r="J389" s="37" t="e" cm="1">
        <f t="array" aca="1" ref="J389" ca="1">_xlfn.IFS(SalesData[[#This Row],[Age]]&lt;=28,"18-28",I389&lt;=39,"29-39",I389&lt;=50,"40-50",I389&lt;=61,"51-61",I389&gt;=62,"62-Above")</f>
        <v>#NAME?</v>
      </c>
      <c r="K389" t="str">
        <f ca="1">IFERROR(_xlfn.XLOOKUP(SalesData[[#This Row],[Customer_ID]],CustomerData[Customer_ID],CustomerData[Gender]),"None")</f>
        <v>None</v>
      </c>
      <c r="L389" t="str">
        <f ca="1">IFERROR(_xlfn.XLOOKUP(SalesData[[#This Row],[Customer_ID]],CustomerData[Customer_ID],CustomerData[Preferred_Item]),"None")</f>
        <v>None</v>
      </c>
    </row>
    <row r="390" spans="1:12" x14ac:dyDescent="0.25">
      <c r="A390" s="6" t="s">
        <v>395</v>
      </c>
      <c r="B390" s="2" t="s">
        <v>974</v>
      </c>
      <c r="C390" s="2" t="s">
        <v>678</v>
      </c>
      <c r="D390" s="2">
        <v>1</v>
      </c>
      <c r="E390" s="4">
        <v>5.45</v>
      </c>
      <c r="F390" s="2" t="s">
        <v>682</v>
      </c>
      <c r="G390" s="3">
        <v>45877</v>
      </c>
      <c r="H390" s="7">
        <v>5.45</v>
      </c>
      <c r="I390" s="37" t="str">
        <f ca="1">IFERROR(_xlfn.XLOOKUP(SalesData[[#This Row],[Customer_ID]],CustomerData[Customer_ID],CustomerData[Age]),"None")</f>
        <v>None</v>
      </c>
      <c r="J390" s="37" t="e" cm="1">
        <f t="array" aca="1" ref="J390" ca="1">_xlfn.IFS(SalesData[[#This Row],[Age]]&lt;=28,"18-28",I390&lt;=39,"29-39",I390&lt;=50,"40-50",I390&lt;=61,"51-61",I390&gt;=62,"62-Above")</f>
        <v>#NAME?</v>
      </c>
      <c r="K390" t="str">
        <f ca="1">IFERROR(_xlfn.XLOOKUP(SalesData[[#This Row],[Customer_ID]],CustomerData[Customer_ID],CustomerData[Gender]),"None")</f>
        <v>None</v>
      </c>
      <c r="L390" t="str">
        <f ca="1">IFERROR(_xlfn.XLOOKUP(SalesData[[#This Row],[Customer_ID]],CustomerData[Customer_ID],CustomerData[Preferred_Item]),"None")</f>
        <v>None</v>
      </c>
    </row>
    <row r="391" spans="1:12" x14ac:dyDescent="0.25">
      <c r="A391" s="6" t="s">
        <v>396</v>
      </c>
      <c r="B391" s="2" t="s">
        <v>1214</v>
      </c>
      <c r="C391" s="2" t="s">
        <v>679</v>
      </c>
      <c r="D391" s="2">
        <v>1</v>
      </c>
      <c r="E391" s="4">
        <v>5.83</v>
      </c>
      <c r="F391" s="2" t="s">
        <v>682</v>
      </c>
      <c r="G391" s="3">
        <v>45878</v>
      </c>
      <c r="H391" s="7">
        <v>5.83</v>
      </c>
      <c r="I391" s="37" t="str">
        <f ca="1">IFERROR(_xlfn.XLOOKUP(SalesData[[#This Row],[Customer_ID]],CustomerData[Customer_ID],CustomerData[Age]),"None")</f>
        <v>None</v>
      </c>
      <c r="J391" s="37" t="e" cm="1">
        <f t="array" aca="1" ref="J391" ca="1">_xlfn.IFS(SalesData[[#This Row],[Age]]&lt;=28,"18-28",I391&lt;=39,"29-39",I391&lt;=50,"40-50",I391&lt;=61,"51-61",I391&gt;=62,"62-Above")</f>
        <v>#NAME?</v>
      </c>
      <c r="K391" t="str">
        <f ca="1">IFERROR(_xlfn.XLOOKUP(SalesData[[#This Row],[Customer_ID]],CustomerData[Customer_ID],CustomerData[Gender]),"None")</f>
        <v>None</v>
      </c>
      <c r="L391" t="str">
        <f ca="1">IFERROR(_xlfn.XLOOKUP(SalesData[[#This Row],[Customer_ID]],CustomerData[Customer_ID],CustomerData[Preferred_Item]),"None")</f>
        <v>None</v>
      </c>
    </row>
    <row r="392" spans="1:12" x14ac:dyDescent="0.25">
      <c r="A392" s="6" t="s">
        <v>397</v>
      </c>
      <c r="B392" s="2" t="s">
        <v>1351</v>
      </c>
      <c r="C392" s="2" t="s">
        <v>676</v>
      </c>
      <c r="D392" s="2">
        <v>1</v>
      </c>
      <c r="E392" s="4">
        <v>2.75</v>
      </c>
      <c r="F392" s="2" t="s">
        <v>685</v>
      </c>
      <c r="G392" s="3">
        <v>45881</v>
      </c>
      <c r="H392" s="7">
        <v>2.75</v>
      </c>
      <c r="I392" s="37" t="str">
        <f ca="1">IFERROR(_xlfn.XLOOKUP(SalesData[[#This Row],[Customer_ID]],CustomerData[Customer_ID],CustomerData[Age]),"None")</f>
        <v>None</v>
      </c>
      <c r="J392" s="37" t="e" cm="1">
        <f t="array" aca="1" ref="J392" ca="1">_xlfn.IFS(SalesData[[#This Row],[Age]]&lt;=28,"18-28",I392&lt;=39,"29-39",I392&lt;=50,"40-50",I392&lt;=61,"51-61",I392&gt;=62,"62-Above")</f>
        <v>#NAME?</v>
      </c>
      <c r="K392" t="str">
        <f ca="1">IFERROR(_xlfn.XLOOKUP(SalesData[[#This Row],[Customer_ID]],CustomerData[Customer_ID],CustomerData[Gender]),"None")</f>
        <v>None</v>
      </c>
      <c r="L392" t="str">
        <f ca="1">IFERROR(_xlfn.XLOOKUP(SalesData[[#This Row],[Customer_ID]],CustomerData[Customer_ID],CustomerData[Preferred_Item]),"None")</f>
        <v>None</v>
      </c>
    </row>
    <row r="393" spans="1:12" x14ac:dyDescent="0.25">
      <c r="A393" s="6" t="s">
        <v>398</v>
      </c>
      <c r="B393" s="2" t="s">
        <v>869</v>
      </c>
      <c r="C393" s="2" t="s">
        <v>680</v>
      </c>
      <c r="D393" s="2">
        <v>5</v>
      </c>
      <c r="E393" s="4">
        <v>4.1500000000000004</v>
      </c>
      <c r="F393" s="2" t="s">
        <v>682</v>
      </c>
      <c r="G393" s="3">
        <v>45882</v>
      </c>
      <c r="H393" s="7">
        <v>20.75</v>
      </c>
      <c r="I393" s="37" t="str">
        <f ca="1">IFERROR(_xlfn.XLOOKUP(SalesData[[#This Row],[Customer_ID]],CustomerData[Customer_ID],CustomerData[Age]),"None")</f>
        <v>None</v>
      </c>
      <c r="J393" s="37" t="e" cm="1">
        <f t="array" aca="1" ref="J393" ca="1">_xlfn.IFS(SalesData[[#This Row],[Age]]&lt;=28,"18-28",I393&lt;=39,"29-39",I393&lt;=50,"40-50",I393&lt;=61,"51-61",I393&gt;=62,"62-Above")</f>
        <v>#NAME?</v>
      </c>
      <c r="K393" t="str">
        <f ca="1">IFERROR(_xlfn.XLOOKUP(SalesData[[#This Row],[Customer_ID]],CustomerData[Customer_ID],CustomerData[Gender]),"None")</f>
        <v>None</v>
      </c>
      <c r="L393" t="str">
        <f ca="1">IFERROR(_xlfn.XLOOKUP(SalesData[[#This Row],[Customer_ID]],CustomerData[Customer_ID],CustomerData[Preferred_Item]),"None")</f>
        <v>None</v>
      </c>
    </row>
    <row r="394" spans="1:12" x14ac:dyDescent="0.25">
      <c r="A394" s="6" t="s">
        <v>399</v>
      </c>
      <c r="B394" s="2" t="s">
        <v>1113</v>
      </c>
      <c r="C394" s="2" t="s">
        <v>681</v>
      </c>
      <c r="D394" s="2">
        <v>5</v>
      </c>
      <c r="E394" s="4">
        <v>5.45</v>
      </c>
      <c r="F394" s="2" t="s">
        <v>685</v>
      </c>
      <c r="G394" s="3">
        <v>45884</v>
      </c>
      <c r="H394" s="7">
        <v>27.25</v>
      </c>
      <c r="I394" s="37" t="str">
        <f ca="1">IFERROR(_xlfn.XLOOKUP(SalesData[[#This Row],[Customer_ID]],CustomerData[Customer_ID],CustomerData[Age]),"None")</f>
        <v>None</v>
      </c>
      <c r="J394" s="37" t="e" cm="1">
        <f t="array" aca="1" ref="J394" ca="1">_xlfn.IFS(SalesData[[#This Row],[Age]]&lt;=28,"18-28",I394&lt;=39,"29-39",I394&lt;=50,"40-50",I394&lt;=61,"51-61",I394&gt;=62,"62-Above")</f>
        <v>#NAME?</v>
      </c>
      <c r="K394" t="str">
        <f ca="1">IFERROR(_xlfn.XLOOKUP(SalesData[[#This Row],[Customer_ID]],CustomerData[Customer_ID],CustomerData[Gender]),"None")</f>
        <v>None</v>
      </c>
      <c r="L394" t="str">
        <f ca="1">IFERROR(_xlfn.XLOOKUP(SalesData[[#This Row],[Customer_ID]],CustomerData[Customer_ID],CustomerData[Preferred_Item]),"None")</f>
        <v>None</v>
      </c>
    </row>
    <row r="395" spans="1:12" x14ac:dyDescent="0.25">
      <c r="A395" s="6" t="s">
        <v>400</v>
      </c>
      <c r="B395" s="2" t="s">
        <v>1205</v>
      </c>
      <c r="C395" s="2" t="s">
        <v>681</v>
      </c>
      <c r="D395" s="2">
        <v>2</v>
      </c>
      <c r="E395" s="4">
        <v>5.36</v>
      </c>
      <c r="F395" s="2" t="s">
        <v>683</v>
      </c>
      <c r="G395" s="3">
        <v>45885</v>
      </c>
      <c r="H395" s="7">
        <v>10.72</v>
      </c>
      <c r="I395" s="37" t="str">
        <f ca="1">IFERROR(_xlfn.XLOOKUP(SalesData[[#This Row],[Customer_ID]],CustomerData[Customer_ID],CustomerData[Age]),"None")</f>
        <v>None</v>
      </c>
      <c r="J395" s="37" t="e" cm="1">
        <f t="array" aca="1" ref="J395" ca="1">_xlfn.IFS(SalesData[[#This Row],[Age]]&lt;=28,"18-28",I395&lt;=39,"29-39",I395&lt;=50,"40-50",I395&lt;=61,"51-61",I395&gt;=62,"62-Above")</f>
        <v>#NAME?</v>
      </c>
      <c r="K395" t="str">
        <f ca="1">IFERROR(_xlfn.XLOOKUP(SalesData[[#This Row],[Customer_ID]],CustomerData[Customer_ID],CustomerData[Gender]),"None")</f>
        <v>None</v>
      </c>
      <c r="L395" t="str">
        <f ca="1">IFERROR(_xlfn.XLOOKUP(SalesData[[#This Row],[Customer_ID]],CustomerData[Customer_ID],CustomerData[Preferred_Item]),"None")</f>
        <v>None</v>
      </c>
    </row>
    <row r="396" spans="1:12" x14ac:dyDescent="0.25">
      <c r="A396" s="6" t="s">
        <v>401</v>
      </c>
      <c r="B396" s="2" t="s">
        <v>1337</v>
      </c>
      <c r="C396" s="2" t="s">
        <v>679</v>
      </c>
      <c r="D396" s="2">
        <v>3</v>
      </c>
      <c r="E396" s="4">
        <v>5.4</v>
      </c>
      <c r="F396" s="2" t="s">
        <v>684</v>
      </c>
      <c r="G396" s="3">
        <v>45886</v>
      </c>
      <c r="H396" s="7">
        <v>16.2</v>
      </c>
      <c r="I396" s="37" t="str">
        <f ca="1">IFERROR(_xlfn.XLOOKUP(SalesData[[#This Row],[Customer_ID]],CustomerData[Customer_ID],CustomerData[Age]),"None")</f>
        <v>None</v>
      </c>
      <c r="J396" s="37" t="e" cm="1">
        <f t="array" aca="1" ref="J396" ca="1">_xlfn.IFS(SalesData[[#This Row],[Age]]&lt;=28,"18-28",I396&lt;=39,"29-39",I396&lt;=50,"40-50",I396&lt;=61,"51-61",I396&gt;=62,"62-Above")</f>
        <v>#NAME?</v>
      </c>
      <c r="K396" t="str">
        <f ca="1">IFERROR(_xlfn.XLOOKUP(SalesData[[#This Row],[Customer_ID]],CustomerData[Customer_ID],CustomerData[Gender]),"None")</f>
        <v>None</v>
      </c>
      <c r="L396" t="str">
        <f ca="1">IFERROR(_xlfn.XLOOKUP(SalesData[[#This Row],[Customer_ID]],CustomerData[Customer_ID],CustomerData[Preferred_Item]),"None")</f>
        <v>None</v>
      </c>
    </row>
    <row r="397" spans="1:12" x14ac:dyDescent="0.25">
      <c r="A397" s="6" t="s">
        <v>402</v>
      </c>
      <c r="B397" s="2" t="s">
        <v>1030</v>
      </c>
      <c r="C397" s="2" t="s">
        <v>677</v>
      </c>
      <c r="D397" s="2">
        <v>5</v>
      </c>
      <c r="E397" s="4">
        <v>2.93</v>
      </c>
      <c r="F397" s="2" t="s">
        <v>683</v>
      </c>
      <c r="G397" s="3">
        <v>45887</v>
      </c>
      <c r="H397" s="7">
        <v>14.65</v>
      </c>
      <c r="I397" s="37" t="str">
        <f ca="1">IFERROR(_xlfn.XLOOKUP(SalesData[[#This Row],[Customer_ID]],CustomerData[Customer_ID],CustomerData[Age]),"None")</f>
        <v>None</v>
      </c>
      <c r="J397" s="37" t="e" cm="1">
        <f t="array" aca="1" ref="J397" ca="1">_xlfn.IFS(SalesData[[#This Row],[Age]]&lt;=28,"18-28",I397&lt;=39,"29-39",I397&lt;=50,"40-50",I397&lt;=61,"51-61",I397&gt;=62,"62-Above")</f>
        <v>#NAME?</v>
      </c>
      <c r="K397" t="str">
        <f ca="1">IFERROR(_xlfn.XLOOKUP(SalesData[[#This Row],[Customer_ID]],CustomerData[Customer_ID],CustomerData[Gender]),"None")</f>
        <v>None</v>
      </c>
      <c r="L397" t="str">
        <f ca="1">IFERROR(_xlfn.XLOOKUP(SalesData[[#This Row],[Customer_ID]],CustomerData[Customer_ID],CustomerData[Preferred_Item]),"None")</f>
        <v>None</v>
      </c>
    </row>
    <row r="398" spans="1:12" x14ac:dyDescent="0.25">
      <c r="A398" s="6" t="s">
        <v>403</v>
      </c>
      <c r="B398" s="2" t="s">
        <v>846</v>
      </c>
      <c r="C398" s="2" t="s">
        <v>677</v>
      </c>
      <c r="D398" s="2">
        <v>5</v>
      </c>
      <c r="E398" s="4">
        <v>3.37</v>
      </c>
      <c r="F398" s="2" t="s">
        <v>684</v>
      </c>
      <c r="G398" s="3">
        <v>45889</v>
      </c>
      <c r="H398" s="7">
        <v>16.850000000000001</v>
      </c>
      <c r="I398" s="37" t="str">
        <f ca="1">IFERROR(_xlfn.XLOOKUP(SalesData[[#This Row],[Customer_ID]],CustomerData[Customer_ID],CustomerData[Age]),"None")</f>
        <v>None</v>
      </c>
      <c r="J398" s="37" t="e" cm="1">
        <f t="array" aca="1" ref="J398" ca="1">_xlfn.IFS(SalesData[[#This Row],[Age]]&lt;=28,"18-28",I398&lt;=39,"29-39",I398&lt;=50,"40-50",I398&lt;=61,"51-61",I398&gt;=62,"62-Above")</f>
        <v>#NAME?</v>
      </c>
      <c r="K398" t="str">
        <f ca="1">IFERROR(_xlfn.XLOOKUP(SalesData[[#This Row],[Customer_ID]],CustomerData[Customer_ID],CustomerData[Gender]),"None")</f>
        <v>None</v>
      </c>
      <c r="L398" t="str">
        <f ca="1">IFERROR(_xlfn.XLOOKUP(SalesData[[#This Row],[Customer_ID]],CustomerData[Customer_ID],CustomerData[Preferred_Item]),"None")</f>
        <v>None</v>
      </c>
    </row>
    <row r="399" spans="1:12" x14ac:dyDescent="0.25">
      <c r="A399" s="6" t="s">
        <v>404</v>
      </c>
      <c r="B399" s="2" t="s">
        <v>981</v>
      </c>
      <c r="C399" s="2" t="s">
        <v>681</v>
      </c>
      <c r="D399" s="2">
        <v>4</v>
      </c>
      <c r="E399" s="4">
        <v>4.05</v>
      </c>
      <c r="F399" s="2" t="s">
        <v>682</v>
      </c>
      <c r="G399" s="3">
        <v>45891</v>
      </c>
      <c r="H399" s="7">
        <v>16.2</v>
      </c>
      <c r="I399" s="37" t="str">
        <f ca="1">IFERROR(_xlfn.XLOOKUP(SalesData[[#This Row],[Customer_ID]],CustomerData[Customer_ID],CustomerData[Age]),"None")</f>
        <v>None</v>
      </c>
      <c r="J399" s="37" t="e" cm="1">
        <f t="array" aca="1" ref="J399" ca="1">_xlfn.IFS(SalesData[[#This Row],[Age]]&lt;=28,"18-28",I399&lt;=39,"29-39",I399&lt;=50,"40-50",I399&lt;=61,"51-61",I399&gt;=62,"62-Above")</f>
        <v>#NAME?</v>
      </c>
      <c r="K399" t="str">
        <f ca="1">IFERROR(_xlfn.XLOOKUP(SalesData[[#This Row],[Customer_ID]],CustomerData[Customer_ID],CustomerData[Gender]),"None")</f>
        <v>None</v>
      </c>
      <c r="L399" t="str">
        <f ca="1">IFERROR(_xlfn.XLOOKUP(SalesData[[#This Row],[Customer_ID]],CustomerData[Customer_ID],CustomerData[Preferred_Item]),"None")</f>
        <v>None</v>
      </c>
    </row>
    <row r="400" spans="1:12" x14ac:dyDescent="0.25">
      <c r="A400" s="6" t="s">
        <v>405</v>
      </c>
      <c r="B400" s="2" t="s">
        <v>1116</v>
      </c>
      <c r="C400" s="2" t="s">
        <v>678</v>
      </c>
      <c r="D400" s="2">
        <v>2</v>
      </c>
      <c r="E400" s="4">
        <v>5.08</v>
      </c>
      <c r="F400" s="2" t="s">
        <v>682</v>
      </c>
      <c r="G400" s="3">
        <v>45892</v>
      </c>
      <c r="H400" s="7">
        <v>10.16</v>
      </c>
      <c r="I400" s="37" t="str">
        <f ca="1">IFERROR(_xlfn.XLOOKUP(SalesData[[#This Row],[Customer_ID]],CustomerData[Customer_ID],CustomerData[Age]),"None")</f>
        <v>None</v>
      </c>
      <c r="J400" s="37" t="e" cm="1">
        <f t="array" aca="1" ref="J400" ca="1">_xlfn.IFS(SalesData[[#This Row],[Age]]&lt;=28,"18-28",I400&lt;=39,"29-39",I400&lt;=50,"40-50",I400&lt;=61,"51-61",I400&gt;=62,"62-Above")</f>
        <v>#NAME?</v>
      </c>
      <c r="K400" t="str">
        <f ca="1">IFERROR(_xlfn.XLOOKUP(SalesData[[#This Row],[Customer_ID]],CustomerData[Customer_ID],CustomerData[Gender]),"None")</f>
        <v>None</v>
      </c>
      <c r="L400" t="str">
        <f ca="1">IFERROR(_xlfn.XLOOKUP(SalesData[[#This Row],[Customer_ID]],CustomerData[Customer_ID],CustomerData[Preferred_Item]),"None")</f>
        <v>None</v>
      </c>
    </row>
    <row r="401" spans="1:12" x14ac:dyDescent="0.25">
      <c r="A401" s="6" t="s">
        <v>406</v>
      </c>
      <c r="B401" s="2" t="s">
        <v>1053</v>
      </c>
      <c r="C401" s="2" t="s">
        <v>678</v>
      </c>
      <c r="D401" s="2">
        <v>4</v>
      </c>
      <c r="E401" s="4">
        <v>2.62</v>
      </c>
      <c r="F401" s="2" t="s">
        <v>682</v>
      </c>
      <c r="G401" s="3">
        <v>45893</v>
      </c>
      <c r="H401" s="7">
        <v>10.48</v>
      </c>
      <c r="I401" s="37" t="str">
        <f ca="1">IFERROR(_xlfn.XLOOKUP(SalesData[[#This Row],[Customer_ID]],CustomerData[Customer_ID],CustomerData[Age]),"None")</f>
        <v>None</v>
      </c>
      <c r="J401" s="37" t="e" cm="1">
        <f t="array" aca="1" ref="J401" ca="1">_xlfn.IFS(SalesData[[#This Row],[Age]]&lt;=28,"18-28",I401&lt;=39,"29-39",I401&lt;=50,"40-50",I401&lt;=61,"51-61",I401&gt;=62,"62-Above")</f>
        <v>#NAME?</v>
      </c>
      <c r="K401" t="str">
        <f ca="1">IFERROR(_xlfn.XLOOKUP(SalesData[[#This Row],[Customer_ID]],CustomerData[Customer_ID],CustomerData[Gender]),"None")</f>
        <v>None</v>
      </c>
      <c r="L401" t="str">
        <f ca="1">IFERROR(_xlfn.XLOOKUP(SalesData[[#This Row],[Customer_ID]],CustomerData[Customer_ID],CustomerData[Preferred_Item]),"None")</f>
        <v>None</v>
      </c>
    </row>
    <row r="402" spans="1:12" x14ac:dyDescent="0.25">
      <c r="A402" s="6" t="s">
        <v>407</v>
      </c>
      <c r="B402" s="2" t="s">
        <v>780</v>
      </c>
      <c r="C402" s="2" t="s">
        <v>676</v>
      </c>
      <c r="D402" s="2">
        <v>3</v>
      </c>
      <c r="E402" s="4">
        <v>4.1100000000000003</v>
      </c>
      <c r="F402" s="2" t="s">
        <v>684</v>
      </c>
      <c r="G402" s="3">
        <v>45894</v>
      </c>
      <c r="H402" s="7">
        <v>12.33</v>
      </c>
      <c r="I402" s="37" t="str">
        <f ca="1">IFERROR(_xlfn.XLOOKUP(SalesData[[#This Row],[Customer_ID]],CustomerData[Customer_ID],CustomerData[Age]),"None")</f>
        <v>None</v>
      </c>
      <c r="J402" s="37" t="e" cm="1">
        <f t="array" aca="1" ref="J402" ca="1">_xlfn.IFS(SalesData[[#This Row],[Age]]&lt;=28,"18-28",I402&lt;=39,"29-39",I402&lt;=50,"40-50",I402&lt;=61,"51-61",I402&gt;=62,"62-Above")</f>
        <v>#NAME?</v>
      </c>
      <c r="K402" t="str">
        <f ca="1">IFERROR(_xlfn.XLOOKUP(SalesData[[#This Row],[Customer_ID]],CustomerData[Customer_ID],CustomerData[Gender]),"None")</f>
        <v>None</v>
      </c>
      <c r="L402" t="str">
        <f ca="1">IFERROR(_xlfn.XLOOKUP(SalesData[[#This Row],[Customer_ID]],CustomerData[Customer_ID],CustomerData[Preferred_Item]),"None")</f>
        <v>None</v>
      </c>
    </row>
    <row r="403" spans="1:12" x14ac:dyDescent="0.25">
      <c r="A403" s="6" t="s">
        <v>408</v>
      </c>
      <c r="B403" s="2" t="s">
        <v>1075</v>
      </c>
      <c r="C403" s="2" t="s">
        <v>680</v>
      </c>
      <c r="D403" s="2">
        <v>4</v>
      </c>
      <c r="E403" s="4">
        <v>5.2</v>
      </c>
      <c r="F403" s="2" t="s">
        <v>682</v>
      </c>
      <c r="G403" s="3">
        <v>45895</v>
      </c>
      <c r="H403" s="7">
        <v>20.8</v>
      </c>
      <c r="I403" s="37" t="str">
        <f ca="1">IFERROR(_xlfn.XLOOKUP(SalesData[[#This Row],[Customer_ID]],CustomerData[Customer_ID],CustomerData[Age]),"None")</f>
        <v>None</v>
      </c>
      <c r="J403" s="37" t="e" cm="1">
        <f t="array" aca="1" ref="J403" ca="1">_xlfn.IFS(SalesData[[#This Row],[Age]]&lt;=28,"18-28",I403&lt;=39,"29-39",I403&lt;=50,"40-50",I403&lt;=61,"51-61",I403&gt;=62,"62-Above")</f>
        <v>#NAME?</v>
      </c>
      <c r="K403" t="str">
        <f ca="1">IFERROR(_xlfn.XLOOKUP(SalesData[[#This Row],[Customer_ID]],CustomerData[Customer_ID],CustomerData[Gender]),"None")</f>
        <v>None</v>
      </c>
      <c r="L403" t="str">
        <f ca="1">IFERROR(_xlfn.XLOOKUP(SalesData[[#This Row],[Customer_ID]],CustomerData[Customer_ID],CustomerData[Preferred_Item]),"None")</f>
        <v>None</v>
      </c>
    </row>
    <row r="404" spans="1:12" x14ac:dyDescent="0.25">
      <c r="A404" s="6" t="s">
        <v>409</v>
      </c>
      <c r="B404" s="2" t="s">
        <v>980</v>
      </c>
      <c r="C404" s="2" t="s">
        <v>680</v>
      </c>
      <c r="D404" s="2">
        <v>5</v>
      </c>
      <c r="E404" s="4">
        <v>4.1500000000000004</v>
      </c>
      <c r="F404" s="2" t="s">
        <v>684</v>
      </c>
      <c r="G404" s="3">
        <v>45898</v>
      </c>
      <c r="H404" s="7">
        <v>20.75</v>
      </c>
      <c r="I404" s="37" t="str">
        <f ca="1">IFERROR(_xlfn.XLOOKUP(SalesData[[#This Row],[Customer_ID]],CustomerData[Customer_ID],CustomerData[Age]),"None")</f>
        <v>None</v>
      </c>
      <c r="J404" s="37" t="e" cm="1">
        <f t="array" aca="1" ref="J404" ca="1">_xlfn.IFS(SalesData[[#This Row],[Age]]&lt;=28,"18-28",I404&lt;=39,"29-39",I404&lt;=50,"40-50",I404&lt;=61,"51-61",I404&gt;=62,"62-Above")</f>
        <v>#NAME?</v>
      </c>
      <c r="K404" t="str">
        <f ca="1">IFERROR(_xlfn.XLOOKUP(SalesData[[#This Row],[Customer_ID]],CustomerData[Customer_ID],CustomerData[Gender]),"None")</f>
        <v>None</v>
      </c>
      <c r="L404" t="str">
        <f ca="1">IFERROR(_xlfn.XLOOKUP(SalesData[[#This Row],[Customer_ID]],CustomerData[Customer_ID],CustomerData[Preferred_Item]),"None")</f>
        <v>None</v>
      </c>
    </row>
    <row r="405" spans="1:12" x14ac:dyDescent="0.25">
      <c r="A405" s="6" t="s">
        <v>410</v>
      </c>
      <c r="B405" s="2" t="s">
        <v>905</v>
      </c>
      <c r="C405" s="2" t="s">
        <v>676</v>
      </c>
      <c r="D405" s="2">
        <v>1</v>
      </c>
      <c r="E405" s="4">
        <v>3.59</v>
      </c>
      <c r="F405" s="2" t="s">
        <v>684</v>
      </c>
      <c r="G405" s="3">
        <v>45900</v>
      </c>
      <c r="H405" s="7">
        <v>3.59</v>
      </c>
      <c r="I405" s="37" t="str">
        <f ca="1">IFERROR(_xlfn.XLOOKUP(SalesData[[#This Row],[Customer_ID]],CustomerData[Customer_ID],CustomerData[Age]),"None")</f>
        <v>None</v>
      </c>
      <c r="J405" s="37" t="e" cm="1">
        <f t="array" aca="1" ref="J405" ca="1">_xlfn.IFS(SalesData[[#This Row],[Age]]&lt;=28,"18-28",I405&lt;=39,"29-39",I405&lt;=50,"40-50",I405&lt;=61,"51-61",I405&gt;=62,"62-Above")</f>
        <v>#NAME?</v>
      </c>
      <c r="K405" t="str">
        <f ca="1">IFERROR(_xlfn.XLOOKUP(SalesData[[#This Row],[Customer_ID]],CustomerData[Customer_ID],CustomerData[Gender]),"None")</f>
        <v>None</v>
      </c>
      <c r="L405" t="str">
        <f ca="1">IFERROR(_xlfn.XLOOKUP(SalesData[[#This Row],[Customer_ID]],CustomerData[Customer_ID],CustomerData[Preferred_Item]),"None")</f>
        <v>None</v>
      </c>
    </row>
    <row r="406" spans="1:12" x14ac:dyDescent="0.25">
      <c r="A406" s="6" t="s">
        <v>411</v>
      </c>
      <c r="B406" s="2" t="s">
        <v>885</v>
      </c>
      <c r="C406" s="2" t="s">
        <v>677</v>
      </c>
      <c r="D406" s="2">
        <v>5</v>
      </c>
      <c r="E406" s="4">
        <v>4.7</v>
      </c>
      <c r="F406" s="2" t="s">
        <v>684</v>
      </c>
      <c r="G406" s="3">
        <v>45902</v>
      </c>
      <c r="H406" s="7">
        <v>23.5</v>
      </c>
      <c r="I406" s="37" t="str">
        <f ca="1">IFERROR(_xlfn.XLOOKUP(SalesData[[#This Row],[Customer_ID]],CustomerData[Customer_ID],CustomerData[Age]),"None")</f>
        <v>None</v>
      </c>
      <c r="J406" s="37" t="e" cm="1">
        <f t="array" aca="1" ref="J406" ca="1">_xlfn.IFS(SalesData[[#This Row],[Age]]&lt;=28,"18-28",I406&lt;=39,"29-39",I406&lt;=50,"40-50",I406&lt;=61,"51-61",I406&gt;=62,"62-Above")</f>
        <v>#NAME?</v>
      </c>
      <c r="K406" t="str">
        <f ca="1">IFERROR(_xlfn.XLOOKUP(SalesData[[#This Row],[Customer_ID]],CustomerData[Customer_ID],CustomerData[Gender]),"None")</f>
        <v>None</v>
      </c>
      <c r="L406" t="str">
        <f ca="1">IFERROR(_xlfn.XLOOKUP(SalesData[[#This Row],[Customer_ID]],CustomerData[Customer_ID],CustomerData[Preferred_Item]),"None")</f>
        <v>None</v>
      </c>
    </row>
    <row r="407" spans="1:12" x14ac:dyDescent="0.25">
      <c r="A407" s="6" t="s">
        <v>412</v>
      </c>
      <c r="B407" s="2" t="s">
        <v>1351</v>
      </c>
      <c r="C407" s="2" t="s">
        <v>676</v>
      </c>
      <c r="D407" s="2">
        <v>4</v>
      </c>
      <c r="E407" s="4">
        <v>5.78</v>
      </c>
      <c r="F407" s="2" t="s">
        <v>683</v>
      </c>
      <c r="G407" s="3">
        <v>45904</v>
      </c>
      <c r="H407" s="7">
        <v>23.12</v>
      </c>
      <c r="I407" s="37" t="str">
        <f ca="1">IFERROR(_xlfn.XLOOKUP(SalesData[[#This Row],[Customer_ID]],CustomerData[Customer_ID],CustomerData[Age]),"None")</f>
        <v>None</v>
      </c>
      <c r="J407" s="37" t="e" cm="1">
        <f t="array" aca="1" ref="J407" ca="1">_xlfn.IFS(SalesData[[#This Row],[Age]]&lt;=28,"18-28",I407&lt;=39,"29-39",I407&lt;=50,"40-50",I407&lt;=61,"51-61",I407&gt;=62,"62-Above")</f>
        <v>#NAME?</v>
      </c>
      <c r="K407" t="str">
        <f ca="1">IFERROR(_xlfn.XLOOKUP(SalesData[[#This Row],[Customer_ID]],CustomerData[Customer_ID],CustomerData[Gender]),"None")</f>
        <v>None</v>
      </c>
      <c r="L407" t="str">
        <f ca="1">IFERROR(_xlfn.XLOOKUP(SalesData[[#This Row],[Customer_ID]],CustomerData[Customer_ID],CustomerData[Preferred_Item]),"None")</f>
        <v>None</v>
      </c>
    </row>
    <row r="408" spans="1:12" x14ac:dyDescent="0.25">
      <c r="A408" s="6" t="s">
        <v>413</v>
      </c>
      <c r="B408" s="2" t="s">
        <v>1115</v>
      </c>
      <c r="C408" s="2" t="s">
        <v>679</v>
      </c>
      <c r="D408" s="2">
        <v>2</v>
      </c>
      <c r="E408" s="4">
        <v>4.32</v>
      </c>
      <c r="F408" s="2" t="s">
        <v>685</v>
      </c>
      <c r="G408" s="3">
        <v>45905</v>
      </c>
      <c r="H408" s="7">
        <v>8.64</v>
      </c>
      <c r="I408" s="37" t="str">
        <f ca="1">IFERROR(_xlfn.XLOOKUP(SalesData[[#This Row],[Customer_ID]],CustomerData[Customer_ID],CustomerData[Age]),"None")</f>
        <v>None</v>
      </c>
      <c r="J408" s="37" t="e" cm="1">
        <f t="array" aca="1" ref="J408" ca="1">_xlfn.IFS(SalesData[[#This Row],[Age]]&lt;=28,"18-28",I408&lt;=39,"29-39",I408&lt;=50,"40-50",I408&lt;=61,"51-61",I408&gt;=62,"62-Above")</f>
        <v>#NAME?</v>
      </c>
      <c r="K408" t="str">
        <f ca="1">IFERROR(_xlfn.XLOOKUP(SalesData[[#This Row],[Customer_ID]],CustomerData[Customer_ID],CustomerData[Gender]),"None")</f>
        <v>None</v>
      </c>
      <c r="L408" t="str">
        <f ca="1">IFERROR(_xlfn.XLOOKUP(SalesData[[#This Row],[Customer_ID]],CustomerData[Customer_ID],CustomerData[Preferred_Item]),"None")</f>
        <v>None</v>
      </c>
    </row>
    <row r="409" spans="1:12" x14ac:dyDescent="0.25">
      <c r="A409" s="6" t="s">
        <v>414</v>
      </c>
      <c r="B409" s="2" t="s">
        <v>820</v>
      </c>
      <c r="C409" s="2" t="s">
        <v>676</v>
      </c>
      <c r="D409" s="2">
        <v>1</v>
      </c>
      <c r="E409" s="4">
        <v>3.39</v>
      </c>
      <c r="F409" s="2" t="s">
        <v>682</v>
      </c>
      <c r="G409" s="3">
        <v>45906</v>
      </c>
      <c r="H409" s="7">
        <v>3.39</v>
      </c>
      <c r="I409" s="37" t="str">
        <f ca="1">IFERROR(_xlfn.XLOOKUP(SalesData[[#This Row],[Customer_ID]],CustomerData[Customer_ID],CustomerData[Age]),"None")</f>
        <v>None</v>
      </c>
      <c r="J409" s="37" t="e" cm="1">
        <f t="array" aca="1" ref="J409" ca="1">_xlfn.IFS(SalesData[[#This Row],[Age]]&lt;=28,"18-28",I409&lt;=39,"29-39",I409&lt;=50,"40-50",I409&lt;=61,"51-61",I409&gt;=62,"62-Above")</f>
        <v>#NAME?</v>
      </c>
      <c r="K409" t="str">
        <f ca="1">IFERROR(_xlfn.XLOOKUP(SalesData[[#This Row],[Customer_ID]],CustomerData[Customer_ID],CustomerData[Gender]),"None")</f>
        <v>None</v>
      </c>
      <c r="L409" t="str">
        <f ca="1">IFERROR(_xlfn.XLOOKUP(SalesData[[#This Row],[Customer_ID]],CustomerData[Customer_ID],CustomerData[Preferred_Item]),"None")</f>
        <v>None</v>
      </c>
    </row>
    <row r="410" spans="1:12" x14ac:dyDescent="0.25">
      <c r="A410" s="6" t="s">
        <v>415</v>
      </c>
      <c r="B410" s="2" t="s">
        <v>1097</v>
      </c>
      <c r="C410" s="2" t="s">
        <v>676</v>
      </c>
      <c r="D410" s="2">
        <v>3</v>
      </c>
      <c r="E410" s="4">
        <v>3.26</v>
      </c>
      <c r="F410" s="2" t="s">
        <v>683</v>
      </c>
      <c r="G410" s="3">
        <v>45911</v>
      </c>
      <c r="H410" s="7">
        <v>9.7799999999999994</v>
      </c>
      <c r="I410" s="37" t="str">
        <f ca="1">IFERROR(_xlfn.XLOOKUP(SalesData[[#This Row],[Customer_ID]],CustomerData[Customer_ID],CustomerData[Age]),"None")</f>
        <v>None</v>
      </c>
      <c r="J410" s="37" t="e" cm="1">
        <f t="array" aca="1" ref="J410" ca="1">_xlfn.IFS(SalesData[[#This Row],[Age]]&lt;=28,"18-28",I410&lt;=39,"29-39",I410&lt;=50,"40-50",I410&lt;=61,"51-61",I410&gt;=62,"62-Above")</f>
        <v>#NAME?</v>
      </c>
      <c r="K410" t="str">
        <f ca="1">IFERROR(_xlfn.XLOOKUP(SalesData[[#This Row],[Customer_ID]],CustomerData[Customer_ID],CustomerData[Gender]),"None")</f>
        <v>None</v>
      </c>
      <c r="L410" t="str">
        <f ca="1">IFERROR(_xlfn.XLOOKUP(SalesData[[#This Row],[Customer_ID]],CustomerData[Customer_ID],CustomerData[Preferred_Item]),"None")</f>
        <v>None</v>
      </c>
    </row>
    <row r="411" spans="1:12" x14ac:dyDescent="0.25">
      <c r="A411" s="6" t="s">
        <v>416</v>
      </c>
      <c r="B411" s="2" t="s">
        <v>1164</v>
      </c>
      <c r="C411" s="2" t="s">
        <v>680</v>
      </c>
      <c r="D411" s="2">
        <v>1</v>
      </c>
      <c r="E411" s="4">
        <v>2.9</v>
      </c>
      <c r="F411" s="2" t="s">
        <v>684</v>
      </c>
      <c r="G411" s="3">
        <v>45912</v>
      </c>
      <c r="H411" s="7">
        <v>2.9</v>
      </c>
      <c r="I411" s="37" t="str">
        <f ca="1">IFERROR(_xlfn.XLOOKUP(SalesData[[#This Row],[Customer_ID]],CustomerData[Customer_ID],CustomerData[Age]),"None")</f>
        <v>None</v>
      </c>
      <c r="J411" s="37" t="e" cm="1">
        <f t="array" aca="1" ref="J411" ca="1">_xlfn.IFS(SalesData[[#This Row],[Age]]&lt;=28,"18-28",I411&lt;=39,"29-39",I411&lt;=50,"40-50",I411&lt;=61,"51-61",I411&gt;=62,"62-Above")</f>
        <v>#NAME?</v>
      </c>
      <c r="K411" t="str">
        <f ca="1">IFERROR(_xlfn.XLOOKUP(SalesData[[#This Row],[Customer_ID]],CustomerData[Customer_ID],CustomerData[Gender]),"None")</f>
        <v>None</v>
      </c>
      <c r="L411" t="str">
        <f ca="1">IFERROR(_xlfn.XLOOKUP(SalesData[[#This Row],[Customer_ID]],CustomerData[Customer_ID],CustomerData[Preferred_Item]),"None")</f>
        <v>None</v>
      </c>
    </row>
    <row r="412" spans="1:12" x14ac:dyDescent="0.25">
      <c r="A412" s="6" t="s">
        <v>417</v>
      </c>
      <c r="B412" s="2" t="s">
        <v>809</v>
      </c>
      <c r="C412" s="2" t="s">
        <v>679</v>
      </c>
      <c r="D412" s="2">
        <v>5</v>
      </c>
      <c r="E412" s="4">
        <v>4.72</v>
      </c>
      <c r="F412" s="2" t="s">
        <v>682</v>
      </c>
      <c r="G412" s="3">
        <v>45913</v>
      </c>
      <c r="H412" s="7">
        <v>23.6</v>
      </c>
      <c r="I412" s="37" t="str">
        <f ca="1">IFERROR(_xlfn.XLOOKUP(SalesData[[#This Row],[Customer_ID]],CustomerData[Customer_ID],CustomerData[Age]),"None")</f>
        <v>None</v>
      </c>
      <c r="J412" s="37" t="e" cm="1">
        <f t="array" aca="1" ref="J412" ca="1">_xlfn.IFS(SalesData[[#This Row],[Age]]&lt;=28,"18-28",I412&lt;=39,"29-39",I412&lt;=50,"40-50",I412&lt;=61,"51-61",I412&gt;=62,"62-Above")</f>
        <v>#NAME?</v>
      </c>
      <c r="K412" t="str">
        <f ca="1">IFERROR(_xlfn.XLOOKUP(SalesData[[#This Row],[Customer_ID]],CustomerData[Customer_ID],CustomerData[Gender]),"None")</f>
        <v>None</v>
      </c>
      <c r="L412" t="str">
        <f ca="1">IFERROR(_xlfn.XLOOKUP(SalesData[[#This Row],[Customer_ID]],CustomerData[Customer_ID],CustomerData[Preferred_Item]),"None")</f>
        <v>None</v>
      </c>
    </row>
    <row r="413" spans="1:12" x14ac:dyDescent="0.25">
      <c r="A413" s="6" t="s">
        <v>418</v>
      </c>
      <c r="B413" s="2" t="s">
        <v>1252</v>
      </c>
      <c r="C413" s="2" t="s">
        <v>676</v>
      </c>
      <c r="D413" s="2">
        <v>2</v>
      </c>
      <c r="E413" s="4">
        <v>3.64</v>
      </c>
      <c r="F413" s="2" t="s">
        <v>683</v>
      </c>
      <c r="G413" s="3">
        <v>45914</v>
      </c>
      <c r="H413" s="7">
        <v>7.28</v>
      </c>
      <c r="I413" s="37" t="str">
        <f ca="1">IFERROR(_xlfn.XLOOKUP(SalesData[[#This Row],[Customer_ID]],CustomerData[Customer_ID],CustomerData[Age]),"None")</f>
        <v>None</v>
      </c>
      <c r="J413" s="37" t="e" cm="1">
        <f t="array" aca="1" ref="J413" ca="1">_xlfn.IFS(SalesData[[#This Row],[Age]]&lt;=28,"18-28",I413&lt;=39,"29-39",I413&lt;=50,"40-50",I413&lt;=61,"51-61",I413&gt;=62,"62-Above")</f>
        <v>#NAME?</v>
      </c>
      <c r="K413" t="str">
        <f ca="1">IFERROR(_xlfn.XLOOKUP(SalesData[[#This Row],[Customer_ID]],CustomerData[Customer_ID],CustomerData[Gender]),"None")</f>
        <v>None</v>
      </c>
      <c r="L413" t="str">
        <f ca="1">IFERROR(_xlfn.XLOOKUP(SalesData[[#This Row],[Customer_ID]],CustomerData[Customer_ID],CustomerData[Preferred_Item]),"None")</f>
        <v>None</v>
      </c>
    </row>
    <row r="414" spans="1:12" x14ac:dyDescent="0.25">
      <c r="A414" s="6" t="s">
        <v>419</v>
      </c>
      <c r="B414" s="2" t="s">
        <v>1178</v>
      </c>
      <c r="C414" s="2" t="s">
        <v>677</v>
      </c>
      <c r="D414" s="2">
        <v>4</v>
      </c>
      <c r="E414" s="4">
        <v>3.47</v>
      </c>
      <c r="F414" s="2" t="s">
        <v>685</v>
      </c>
      <c r="G414" s="3">
        <v>45916</v>
      </c>
      <c r="H414" s="7">
        <v>13.88</v>
      </c>
      <c r="I414" s="37" t="str">
        <f ca="1">IFERROR(_xlfn.XLOOKUP(SalesData[[#This Row],[Customer_ID]],CustomerData[Customer_ID],CustomerData[Age]),"None")</f>
        <v>None</v>
      </c>
      <c r="J414" s="37" t="e" cm="1">
        <f t="array" aca="1" ref="J414" ca="1">_xlfn.IFS(SalesData[[#This Row],[Age]]&lt;=28,"18-28",I414&lt;=39,"29-39",I414&lt;=50,"40-50",I414&lt;=61,"51-61",I414&gt;=62,"62-Above")</f>
        <v>#NAME?</v>
      </c>
      <c r="K414" t="str">
        <f ca="1">IFERROR(_xlfn.XLOOKUP(SalesData[[#This Row],[Customer_ID]],CustomerData[Customer_ID],CustomerData[Gender]),"None")</f>
        <v>None</v>
      </c>
      <c r="L414" t="str">
        <f ca="1">IFERROR(_xlfn.XLOOKUP(SalesData[[#This Row],[Customer_ID]],CustomerData[Customer_ID],CustomerData[Preferred_Item]),"None")</f>
        <v>None</v>
      </c>
    </row>
    <row r="415" spans="1:12" x14ac:dyDescent="0.25">
      <c r="A415" s="6" t="s">
        <v>420</v>
      </c>
      <c r="B415" s="2" t="s">
        <v>1126</v>
      </c>
      <c r="C415" s="2" t="s">
        <v>681</v>
      </c>
      <c r="D415" s="2">
        <v>4</v>
      </c>
      <c r="E415" s="4">
        <v>2.65</v>
      </c>
      <c r="F415" s="2" t="s">
        <v>683</v>
      </c>
      <c r="G415" s="3">
        <v>45920</v>
      </c>
      <c r="H415" s="7">
        <v>10.6</v>
      </c>
      <c r="I415" s="37" t="str">
        <f ca="1">IFERROR(_xlfn.XLOOKUP(SalesData[[#This Row],[Customer_ID]],CustomerData[Customer_ID],CustomerData[Age]),"None")</f>
        <v>None</v>
      </c>
      <c r="J415" s="37" t="e" cm="1">
        <f t="array" aca="1" ref="J415" ca="1">_xlfn.IFS(SalesData[[#This Row],[Age]]&lt;=28,"18-28",I415&lt;=39,"29-39",I415&lt;=50,"40-50",I415&lt;=61,"51-61",I415&gt;=62,"62-Above")</f>
        <v>#NAME?</v>
      </c>
      <c r="K415" t="str">
        <f ca="1">IFERROR(_xlfn.XLOOKUP(SalesData[[#This Row],[Customer_ID]],CustomerData[Customer_ID],CustomerData[Gender]),"None")</f>
        <v>None</v>
      </c>
      <c r="L415" t="str">
        <f ca="1">IFERROR(_xlfn.XLOOKUP(SalesData[[#This Row],[Customer_ID]],CustomerData[Customer_ID],CustomerData[Preferred_Item]),"None")</f>
        <v>None</v>
      </c>
    </row>
    <row r="416" spans="1:12" x14ac:dyDescent="0.25">
      <c r="A416" s="6" t="s">
        <v>421</v>
      </c>
      <c r="B416" s="2" t="s">
        <v>948</v>
      </c>
      <c r="C416" s="2" t="s">
        <v>680</v>
      </c>
      <c r="D416" s="2">
        <v>4</v>
      </c>
      <c r="E416" s="4">
        <v>5.24</v>
      </c>
      <c r="F416" s="2" t="s">
        <v>683</v>
      </c>
      <c r="G416" s="3">
        <v>45921</v>
      </c>
      <c r="H416" s="7">
        <v>20.96</v>
      </c>
      <c r="I416" s="37" t="str">
        <f ca="1">IFERROR(_xlfn.XLOOKUP(SalesData[[#This Row],[Customer_ID]],CustomerData[Customer_ID],CustomerData[Age]),"None")</f>
        <v>None</v>
      </c>
      <c r="J416" s="37" t="e" cm="1">
        <f t="array" aca="1" ref="J416" ca="1">_xlfn.IFS(SalesData[[#This Row],[Age]]&lt;=28,"18-28",I416&lt;=39,"29-39",I416&lt;=50,"40-50",I416&lt;=61,"51-61",I416&gt;=62,"62-Above")</f>
        <v>#NAME?</v>
      </c>
      <c r="K416" t="str">
        <f ca="1">IFERROR(_xlfn.XLOOKUP(SalesData[[#This Row],[Customer_ID]],CustomerData[Customer_ID],CustomerData[Gender]),"None")</f>
        <v>None</v>
      </c>
      <c r="L416" t="str">
        <f ca="1">IFERROR(_xlfn.XLOOKUP(SalesData[[#This Row],[Customer_ID]],CustomerData[Customer_ID],CustomerData[Preferred_Item]),"None")</f>
        <v>None</v>
      </c>
    </row>
    <row r="417" spans="1:12" x14ac:dyDescent="0.25">
      <c r="A417" s="6" t="s">
        <v>422</v>
      </c>
      <c r="B417" s="2" t="s">
        <v>1325</v>
      </c>
      <c r="C417" s="2" t="s">
        <v>677</v>
      </c>
      <c r="D417" s="2">
        <v>5</v>
      </c>
      <c r="E417" s="4">
        <v>4.16</v>
      </c>
      <c r="F417" s="2" t="s">
        <v>684</v>
      </c>
      <c r="G417" s="3">
        <v>45922</v>
      </c>
      <c r="H417" s="7">
        <v>20.8</v>
      </c>
      <c r="I417" s="37" t="str">
        <f ca="1">IFERROR(_xlfn.XLOOKUP(SalesData[[#This Row],[Customer_ID]],CustomerData[Customer_ID],CustomerData[Age]),"None")</f>
        <v>None</v>
      </c>
      <c r="J417" s="37" t="e" cm="1">
        <f t="array" aca="1" ref="J417" ca="1">_xlfn.IFS(SalesData[[#This Row],[Age]]&lt;=28,"18-28",I417&lt;=39,"29-39",I417&lt;=50,"40-50",I417&lt;=61,"51-61",I417&gt;=62,"62-Above")</f>
        <v>#NAME?</v>
      </c>
      <c r="K417" t="str">
        <f ca="1">IFERROR(_xlfn.XLOOKUP(SalesData[[#This Row],[Customer_ID]],CustomerData[Customer_ID],CustomerData[Gender]),"None")</f>
        <v>None</v>
      </c>
      <c r="L417" t="str">
        <f ca="1">IFERROR(_xlfn.XLOOKUP(SalesData[[#This Row],[Customer_ID]],CustomerData[Customer_ID],CustomerData[Preferred_Item]),"None")</f>
        <v>None</v>
      </c>
    </row>
    <row r="418" spans="1:12" x14ac:dyDescent="0.25">
      <c r="A418" s="6" t="s">
        <v>423</v>
      </c>
      <c r="B418" s="2" t="s">
        <v>1296</v>
      </c>
      <c r="C418" s="2" t="s">
        <v>679</v>
      </c>
      <c r="D418" s="2">
        <v>4</v>
      </c>
      <c r="E418" s="4">
        <v>4.59</v>
      </c>
      <c r="F418" s="2" t="s">
        <v>685</v>
      </c>
      <c r="G418" s="3">
        <v>45923</v>
      </c>
      <c r="H418" s="7">
        <v>18.36</v>
      </c>
      <c r="I418" s="37" t="str">
        <f ca="1">IFERROR(_xlfn.XLOOKUP(SalesData[[#This Row],[Customer_ID]],CustomerData[Customer_ID],CustomerData[Age]),"None")</f>
        <v>None</v>
      </c>
      <c r="J418" s="37" t="e" cm="1">
        <f t="array" aca="1" ref="J418" ca="1">_xlfn.IFS(SalesData[[#This Row],[Age]]&lt;=28,"18-28",I418&lt;=39,"29-39",I418&lt;=50,"40-50",I418&lt;=61,"51-61",I418&gt;=62,"62-Above")</f>
        <v>#NAME?</v>
      </c>
      <c r="K418" t="str">
        <f ca="1">IFERROR(_xlfn.XLOOKUP(SalesData[[#This Row],[Customer_ID]],CustomerData[Customer_ID],CustomerData[Gender]),"None")</f>
        <v>None</v>
      </c>
      <c r="L418" t="str">
        <f ca="1">IFERROR(_xlfn.XLOOKUP(SalesData[[#This Row],[Customer_ID]],CustomerData[Customer_ID],CustomerData[Preferred_Item]),"None")</f>
        <v>None</v>
      </c>
    </row>
    <row r="419" spans="1:12" x14ac:dyDescent="0.25">
      <c r="A419" s="6" t="s">
        <v>424</v>
      </c>
      <c r="B419" s="2" t="s">
        <v>1026</v>
      </c>
      <c r="C419" s="2" t="s">
        <v>678</v>
      </c>
      <c r="D419" s="2">
        <v>1</v>
      </c>
      <c r="E419" s="4">
        <v>3.8</v>
      </c>
      <c r="F419" s="2" t="s">
        <v>682</v>
      </c>
      <c r="G419" s="3">
        <v>45924</v>
      </c>
      <c r="H419" s="7">
        <v>3.8</v>
      </c>
      <c r="I419" s="37" t="str">
        <f ca="1">IFERROR(_xlfn.XLOOKUP(SalesData[[#This Row],[Customer_ID]],CustomerData[Customer_ID],CustomerData[Age]),"None")</f>
        <v>None</v>
      </c>
      <c r="J419" s="37" t="e" cm="1">
        <f t="array" aca="1" ref="J419" ca="1">_xlfn.IFS(SalesData[[#This Row],[Age]]&lt;=28,"18-28",I419&lt;=39,"29-39",I419&lt;=50,"40-50",I419&lt;=61,"51-61",I419&gt;=62,"62-Above")</f>
        <v>#NAME?</v>
      </c>
      <c r="K419" t="str">
        <f ca="1">IFERROR(_xlfn.XLOOKUP(SalesData[[#This Row],[Customer_ID]],CustomerData[Customer_ID],CustomerData[Gender]),"None")</f>
        <v>None</v>
      </c>
      <c r="L419" t="str">
        <f ca="1">IFERROR(_xlfn.XLOOKUP(SalesData[[#This Row],[Customer_ID]],CustomerData[Customer_ID],CustomerData[Preferred_Item]),"None")</f>
        <v>None</v>
      </c>
    </row>
    <row r="420" spans="1:12" x14ac:dyDescent="0.25">
      <c r="A420" s="6" t="s">
        <v>425</v>
      </c>
      <c r="B420" s="2" t="s">
        <v>994</v>
      </c>
      <c r="C420" s="2" t="s">
        <v>677</v>
      </c>
      <c r="D420" s="2">
        <v>1</v>
      </c>
      <c r="E420" s="4">
        <v>5.99</v>
      </c>
      <c r="F420" s="2" t="s">
        <v>682</v>
      </c>
      <c r="G420" s="3">
        <v>45930</v>
      </c>
      <c r="H420" s="7">
        <v>5.99</v>
      </c>
      <c r="I420" s="37" t="str">
        <f ca="1">IFERROR(_xlfn.XLOOKUP(SalesData[[#This Row],[Customer_ID]],CustomerData[Customer_ID],CustomerData[Age]),"None")</f>
        <v>None</v>
      </c>
      <c r="J420" s="37" t="e" cm="1">
        <f t="array" aca="1" ref="J420" ca="1">_xlfn.IFS(SalesData[[#This Row],[Age]]&lt;=28,"18-28",I420&lt;=39,"29-39",I420&lt;=50,"40-50",I420&lt;=61,"51-61",I420&gt;=62,"62-Above")</f>
        <v>#NAME?</v>
      </c>
      <c r="K420" t="str">
        <f ca="1">IFERROR(_xlfn.XLOOKUP(SalesData[[#This Row],[Customer_ID]],CustomerData[Customer_ID],CustomerData[Gender]),"None")</f>
        <v>None</v>
      </c>
      <c r="L420" t="str">
        <f ca="1">IFERROR(_xlfn.XLOOKUP(SalesData[[#This Row],[Customer_ID]],CustomerData[Customer_ID],CustomerData[Preferred_Item]),"None")</f>
        <v>None</v>
      </c>
    </row>
    <row r="421" spans="1:12" x14ac:dyDescent="0.25">
      <c r="A421" s="6" t="s">
        <v>426</v>
      </c>
      <c r="B421" s="2" t="s">
        <v>733</v>
      </c>
      <c r="C421" s="2" t="s">
        <v>677</v>
      </c>
      <c r="D421" s="2">
        <v>1</v>
      </c>
      <c r="E421" s="4">
        <v>4.6900000000000004</v>
      </c>
      <c r="F421" s="2" t="s">
        <v>684</v>
      </c>
      <c r="G421" s="3">
        <v>45931</v>
      </c>
      <c r="H421" s="7">
        <v>4.6900000000000004</v>
      </c>
      <c r="I421" s="37" t="str">
        <f ca="1">IFERROR(_xlfn.XLOOKUP(SalesData[[#This Row],[Customer_ID]],CustomerData[Customer_ID],CustomerData[Age]),"None")</f>
        <v>None</v>
      </c>
      <c r="J421" s="37" t="e" cm="1">
        <f t="array" aca="1" ref="J421" ca="1">_xlfn.IFS(SalesData[[#This Row],[Age]]&lt;=28,"18-28",I421&lt;=39,"29-39",I421&lt;=50,"40-50",I421&lt;=61,"51-61",I421&gt;=62,"62-Above")</f>
        <v>#NAME?</v>
      </c>
      <c r="K421" t="str">
        <f ca="1">IFERROR(_xlfn.XLOOKUP(SalesData[[#This Row],[Customer_ID]],CustomerData[Customer_ID],CustomerData[Gender]),"None")</f>
        <v>None</v>
      </c>
      <c r="L421" t="str">
        <f ca="1">IFERROR(_xlfn.XLOOKUP(SalesData[[#This Row],[Customer_ID]],CustomerData[Customer_ID],CustomerData[Preferred_Item]),"None")</f>
        <v>None</v>
      </c>
    </row>
    <row r="422" spans="1:12" x14ac:dyDescent="0.25">
      <c r="A422" s="6" t="s">
        <v>427</v>
      </c>
      <c r="B422" s="2" t="s">
        <v>987</v>
      </c>
      <c r="C422" s="2" t="s">
        <v>679</v>
      </c>
      <c r="D422" s="2">
        <v>4</v>
      </c>
      <c r="E422" s="4">
        <v>4.76</v>
      </c>
      <c r="F422" s="2" t="s">
        <v>684</v>
      </c>
      <c r="G422" s="3">
        <v>45933</v>
      </c>
      <c r="H422" s="7">
        <v>19.04</v>
      </c>
      <c r="I422" s="37" t="str">
        <f ca="1">IFERROR(_xlfn.XLOOKUP(SalesData[[#This Row],[Customer_ID]],CustomerData[Customer_ID],CustomerData[Age]),"None")</f>
        <v>None</v>
      </c>
      <c r="J422" s="37" t="e" cm="1">
        <f t="array" aca="1" ref="J422" ca="1">_xlfn.IFS(SalesData[[#This Row],[Age]]&lt;=28,"18-28",I422&lt;=39,"29-39",I422&lt;=50,"40-50",I422&lt;=61,"51-61",I422&gt;=62,"62-Above")</f>
        <v>#NAME?</v>
      </c>
      <c r="K422" t="str">
        <f ca="1">IFERROR(_xlfn.XLOOKUP(SalesData[[#This Row],[Customer_ID]],CustomerData[Customer_ID],CustomerData[Gender]),"None")</f>
        <v>None</v>
      </c>
      <c r="L422" t="str">
        <f ca="1">IFERROR(_xlfn.XLOOKUP(SalesData[[#This Row],[Customer_ID]],CustomerData[Customer_ID],CustomerData[Preferred_Item]),"None")</f>
        <v>None</v>
      </c>
    </row>
    <row r="423" spans="1:12" x14ac:dyDescent="0.25">
      <c r="A423" s="6" t="s">
        <v>428</v>
      </c>
      <c r="B423" s="2" t="s">
        <v>1044</v>
      </c>
      <c r="C423" s="2" t="s">
        <v>677</v>
      </c>
      <c r="D423" s="2">
        <v>5</v>
      </c>
      <c r="E423" s="4">
        <v>5.27</v>
      </c>
      <c r="F423" s="2" t="s">
        <v>685</v>
      </c>
      <c r="G423" s="3">
        <v>45935</v>
      </c>
      <c r="H423" s="7">
        <v>26.35</v>
      </c>
      <c r="I423" s="37" t="str">
        <f ca="1">IFERROR(_xlfn.XLOOKUP(SalesData[[#This Row],[Customer_ID]],CustomerData[Customer_ID],CustomerData[Age]),"None")</f>
        <v>None</v>
      </c>
      <c r="J423" s="37" t="e" cm="1">
        <f t="array" aca="1" ref="J423" ca="1">_xlfn.IFS(SalesData[[#This Row],[Age]]&lt;=28,"18-28",I423&lt;=39,"29-39",I423&lt;=50,"40-50",I423&lt;=61,"51-61",I423&gt;=62,"62-Above")</f>
        <v>#NAME?</v>
      </c>
      <c r="K423" t="str">
        <f ca="1">IFERROR(_xlfn.XLOOKUP(SalesData[[#This Row],[Customer_ID]],CustomerData[Customer_ID],CustomerData[Gender]),"None")</f>
        <v>None</v>
      </c>
      <c r="L423" t="str">
        <f ca="1">IFERROR(_xlfn.XLOOKUP(SalesData[[#This Row],[Customer_ID]],CustomerData[Customer_ID],CustomerData[Preferred_Item]),"None")</f>
        <v>None</v>
      </c>
    </row>
    <row r="424" spans="1:12" x14ac:dyDescent="0.25">
      <c r="A424" s="6" t="s">
        <v>429</v>
      </c>
      <c r="B424" s="2" t="s">
        <v>1052</v>
      </c>
      <c r="C424" s="2" t="s">
        <v>681</v>
      </c>
      <c r="D424" s="2">
        <v>1</v>
      </c>
      <c r="E424" s="4">
        <v>5.94</v>
      </c>
      <c r="F424" s="2" t="s">
        <v>682</v>
      </c>
      <c r="G424" s="3">
        <v>45938</v>
      </c>
      <c r="H424" s="7">
        <v>5.94</v>
      </c>
      <c r="I424" s="37" t="str">
        <f ca="1">IFERROR(_xlfn.XLOOKUP(SalesData[[#This Row],[Customer_ID]],CustomerData[Customer_ID],CustomerData[Age]),"None")</f>
        <v>None</v>
      </c>
      <c r="J424" s="37" t="e" cm="1">
        <f t="array" aca="1" ref="J424" ca="1">_xlfn.IFS(SalesData[[#This Row],[Age]]&lt;=28,"18-28",I424&lt;=39,"29-39",I424&lt;=50,"40-50",I424&lt;=61,"51-61",I424&gt;=62,"62-Above")</f>
        <v>#NAME?</v>
      </c>
      <c r="K424" t="str">
        <f ca="1">IFERROR(_xlfn.XLOOKUP(SalesData[[#This Row],[Customer_ID]],CustomerData[Customer_ID],CustomerData[Gender]),"None")</f>
        <v>None</v>
      </c>
      <c r="L424" t="str">
        <f ca="1">IFERROR(_xlfn.XLOOKUP(SalesData[[#This Row],[Customer_ID]],CustomerData[Customer_ID],CustomerData[Preferred_Item]),"None")</f>
        <v>None</v>
      </c>
    </row>
    <row r="425" spans="1:12" x14ac:dyDescent="0.25">
      <c r="A425" s="6" t="s">
        <v>430</v>
      </c>
      <c r="B425" s="2" t="s">
        <v>799</v>
      </c>
      <c r="C425" s="2" t="s">
        <v>681</v>
      </c>
      <c r="D425" s="2">
        <v>4</v>
      </c>
      <c r="E425" s="4">
        <v>3.75</v>
      </c>
      <c r="F425" s="2" t="s">
        <v>684</v>
      </c>
      <c r="G425" s="3">
        <v>45945</v>
      </c>
      <c r="H425" s="7">
        <v>15</v>
      </c>
      <c r="I425" s="37" t="str">
        <f ca="1">IFERROR(_xlfn.XLOOKUP(SalesData[[#This Row],[Customer_ID]],CustomerData[Customer_ID],CustomerData[Age]),"None")</f>
        <v>None</v>
      </c>
      <c r="J425" s="37" t="e" cm="1">
        <f t="array" aca="1" ref="J425" ca="1">_xlfn.IFS(SalesData[[#This Row],[Age]]&lt;=28,"18-28",I425&lt;=39,"29-39",I425&lt;=50,"40-50",I425&lt;=61,"51-61",I425&gt;=62,"62-Above")</f>
        <v>#NAME?</v>
      </c>
      <c r="K425" t="str">
        <f ca="1">IFERROR(_xlfn.XLOOKUP(SalesData[[#This Row],[Customer_ID]],CustomerData[Customer_ID],CustomerData[Gender]),"None")</f>
        <v>None</v>
      </c>
      <c r="L425" t="str">
        <f ca="1">IFERROR(_xlfn.XLOOKUP(SalesData[[#This Row],[Customer_ID]],CustomerData[Customer_ID],CustomerData[Preferred_Item]),"None")</f>
        <v>None</v>
      </c>
    </row>
    <row r="426" spans="1:12" x14ac:dyDescent="0.25">
      <c r="A426" s="6" t="s">
        <v>431</v>
      </c>
      <c r="B426" s="2" t="s">
        <v>969</v>
      </c>
      <c r="C426" s="2" t="s">
        <v>678</v>
      </c>
      <c r="D426" s="2">
        <v>3</v>
      </c>
      <c r="E426" s="4">
        <v>5.65</v>
      </c>
      <c r="F426" s="2" t="s">
        <v>682</v>
      </c>
      <c r="G426" s="3">
        <v>45947</v>
      </c>
      <c r="H426" s="7">
        <v>16.95</v>
      </c>
      <c r="I426" s="37" t="str">
        <f ca="1">IFERROR(_xlfn.XLOOKUP(SalesData[[#This Row],[Customer_ID]],CustomerData[Customer_ID],CustomerData[Age]),"None")</f>
        <v>None</v>
      </c>
      <c r="J426" s="37" t="e" cm="1">
        <f t="array" aca="1" ref="J426" ca="1">_xlfn.IFS(SalesData[[#This Row],[Age]]&lt;=28,"18-28",I426&lt;=39,"29-39",I426&lt;=50,"40-50",I426&lt;=61,"51-61",I426&gt;=62,"62-Above")</f>
        <v>#NAME?</v>
      </c>
      <c r="K426" t="str">
        <f ca="1">IFERROR(_xlfn.XLOOKUP(SalesData[[#This Row],[Customer_ID]],CustomerData[Customer_ID],CustomerData[Gender]),"None")</f>
        <v>None</v>
      </c>
      <c r="L426" t="str">
        <f ca="1">IFERROR(_xlfn.XLOOKUP(SalesData[[#This Row],[Customer_ID]],CustomerData[Customer_ID],CustomerData[Preferred_Item]),"None")</f>
        <v>None</v>
      </c>
    </row>
    <row r="427" spans="1:12" x14ac:dyDescent="0.25">
      <c r="A427" s="6" t="s">
        <v>432</v>
      </c>
      <c r="B427" s="2" t="s">
        <v>836</v>
      </c>
      <c r="C427" s="2" t="s">
        <v>680</v>
      </c>
      <c r="D427" s="2">
        <v>4</v>
      </c>
      <c r="E427" s="4">
        <v>3.53</v>
      </c>
      <c r="F427" s="2" t="s">
        <v>684</v>
      </c>
      <c r="G427" s="3">
        <v>45950</v>
      </c>
      <c r="H427" s="7">
        <v>14.12</v>
      </c>
      <c r="I427" s="37" t="str">
        <f ca="1">IFERROR(_xlfn.XLOOKUP(SalesData[[#This Row],[Customer_ID]],CustomerData[Customer_ID],CustomerData[Age]),"None")</f>
        <v>None</v>
      </c>
      <c r="J427" s="37" t="e" cm="1">
        <f t="array" aca="1" ref="J427" ca="1">_xlfn.IFS(SalesData[[#This Row],[Age]]&lt;=28,"18-28",I427&lt;=39,"29-39",I427&lt;=50,"40-50",I427&lt;=61,"51-61",I427&gt;=62,"62-Above")</f>
        <v>#NAME?</v>
      </c>
      <c r="K427" t="str">
        <f ca="1">IFERROR(_xlfn.XLOOKUP(SalesData[[#This Row],[Customer_ID]],CustomerData[Customer_ID],CustomerData[Gender]),"None")</f>
        <v>None</v>
      </c>
      <c r="L427" t="str">
        <f ca="1">IFERROR(_xlfn.XLOOKUP(SalesData[[#This Row],[Customer_ID]],CustomerData[Customer_ID],CustomerData[Preferred_Item]),"None")</f>
        <v>None</v>
      </c>
    </row>
    <row r="428" spans="1:12" x14ac:dyDescent="0.25">
      <c r="A428" s="6" t="s">
        <v>433</v>
      </c>
      <c r="B428" s="2" t="s">
        <v>1095</v>
      </c>
      <c r="C428" s="2" t="s">
        <v>677</v>
      </c>
      <c r="D428" s="2">
        <v>3</v>
      </c>
      <c r="E428" s="4">
        <v>4.9400000000000004</v>
      </c>
      <c r="F428" s="2" t="s">
        <v>683</v>
      </c>
      <c r="G428" s="3">
        <v>45951</v>
      </c>
      <c r="H428" s="7">
        <v>14.82</v>
      </c>
      <c r="I428" s="37" t="str">
        <f ca="1">IFERROR(_xlfn.XLOOKUP(SalesData[[#This Row],[Customer_ID]],CustomerData[Customer_ID],CustomerData[Age]),"None")</f>
        <v>None</v>
      </c>
      <c r="J428" s="37" t="e" cm="1">
        <f t="array" aca="1" ref="J428" ca="1">_xlfn.IFS(SalesData[[#This Row],[Age]]&lt;=28,"18-28",I428&lt;=39,"29-39",I428&lt;=50,"40-50",I428&lt;=61,"51-61",I428&gt;=62,"62-Above")</f>
        <v>#NAME?</v>
      </c>
      <c r="K428" t="str">
        <f ca="1">IFERROR(_xlfn.XLOOKUP(SalesData[[#This Row],[Customer_ID]],CustomerData[Customer_ID],CustomerData[Gender]),"None")</f>
        <v>None</v>
      </c>
      <c r="L428" t="str">
        <f ca="1">IFERROR(_xlfn.XLOOKUP(SalesData[[#This Row],[Customer_ID]],CustomerData[Customer_ID],CustomerData[Preferred_Item]),"None")</f>
        <v>None</v>
      </c>
    </row>
    <row r="429" spans="1:12" x14ac:dyDescent="0.25">
      <c r="A429" s="6" t="s">
        <v>434</v>
      </c>
      <c r="B429" s="2" t="s">
        <v>937</v>
      </c>
      <c r="C429" s="2" t="s">
        <v>679</v>
      </c>
      <c r="D429" s="2">
        <v>5</v>
      </c>
      <c r="E429" s="4">
        <v>3.16</v>
      </c>
      <c r="F429" s="2" t="s">
        <v>685</v>
      </c>
      <c r="G429" s="3">
        <v>45952</v>
      </c>
      <c r="H429" s="7">
        <v>15.8</v>
      </c>
      <c r="I429" s="37" t="str">
        <f ca="1">IFERROR(_xlfn.XLOOKUP(SalesData[[#This Row],[Customer_ID]],CustomerData[Customer_ID],CustomerData[Age]),"None")</f>
        <v>None</v>
      </c>
      <c r="J429" s="37" t="e" cm="1">
        <f t="array" aca="1" ref="J429" ca="1">_xlfn.IFS(SalesData[[#This Row],[Age]]&lt;=28,"18-28",I429&lt;=39,"29-39",I429&lt;=50,"40-50",I429&lt;=61,"51-61",I429&gt;=62,"62-Above")</f>
        <v>#NAME?</v>
      </c>
      <c r="K429" t="str">
        <f ca="1">IFERROR(_xlfn.XLOOKUP(SalesData[[#This Row],[Customer_ID]],CustomerData[Customer_ID],CustomerData[Gender]),"None")</f>
        <v>None</v>
      </c>
      <c r="L429" t="str">
        <f ca="1">IFERROR(_xlfn.XLOOKUP(SalesData[[#This Row],[Customer_ID]],CustomerData[Customer_ID],CustomerData[Preferred_Item]),"None")</f>
        <v>None</v>
      </c>
    </row>
    <row r="430" spans="1:12" x14ac:dyDescent="0.25">
      <c r="A430" s="6" t="s">
        <v>435</v>
      </c>
      <c r="B430" s="2" t="s">
        <v>1248</v>
      </c>
      <c r="C430" s="2" t="s">
        <v>676</v>
      </c>
      <c r="D430" s="2">
        <v>5</v>
      </c>
      <c r="E430" s="4">
        <v>3.72</v>
      </c>
      <c r="F430" s="2" t="s">
        <v>685</v>
      </c>
      <c r="G430" s="3">
        <v>45954</v>
      </c>
      <c r="H430" s="7">
        <v>18.600000000000001</v>
      </c>
      <c r="I430" s="37" t="str">
        <f ca="1">IFERROR(_xlfn.XLOOKUP(SalesData[[#This Row],[Customer_ID]],CustomerData[Customer_ID],CustomerData[Age]),"None")</f>
        <v>None</v>
      </c>
      <c r="J430" s="37" t="e" cm="1">
        <f t="array" aca="1" ref="J430" ca="1">_xlfn.IFS(SalesData[[#This Row],[Age]]&lt;=28,"18-28",I430&lt;=39,"29-39",I430&lt;=50,"40-50",I430&lt;=61,"51-61",I430&gt;=62,"62-Above")</f>
        <v>#NAME?</v>
      </c>
      <c r="K430" t="str">
        <f ca="1">IFERROR(_xlfn.XLOOKUP(SalesData[[#This Row],[Customer_ID]],CustomerData[Customer_ID],CustomerData[Gender]),"None")</f>
        <v>None</v>
      </c>
      <c r="L430" t="str">
        <f ca="1">IFERROR(_xlfn.XLOOKUP(SalesData[[#This Row],[Customer_ID]],CustomerData[Customer_ID],CustomerData[Preferred_Item]),"None")</f>
        <v>None</v>
      </c>
    </row>
    <row r="431" spans="1:12" x14ac:dyDescent="0.25">
      <c r="A431" s="6" t="s">
        <v>436</v>
      </c>
      <c r="B431" s="2" t="s">
        <v>1357</v>
      </c>
      <c r="C431" s="2" t="s">
        <v>677</v>
      </c>
      <c r="D431" s="2">
        <v>4</v>
      </c>
      <c r="E431" s="4">
        <v>5.0599999999999996</v>
      </c>
      <c r="F431" s="2" t="s">
        <v>685</v>
      </c>
      <c r="G431" s="3">
        <v>45955</v>
      </c>
      <c r="H431" s="7">
        <v>20.239999999999998</v>
      </c>
      <c r="I431" s="37" t="str">
        <f ca="1">IFERROR(_xlfn.XLOOKUP(SalesData[[#This Row],[Customer_ID]],CustomerData[Customer_ID],CustomerData[Age]),"None")</f>
        <v>None</v>
      </c>
      <c r="J431" s="37" t="e" cm="1">
        <f t="array" aca="1" ref="J431" ca="1">_xlfn.IFS(SalesData[[#This Row],[Age]]&lt;=28,"18-28",I431&lt;=39,"29-39",I431&lt;=50,"40-50",I431&lt;=61,"51-61",I431&gt;=62,"62-Above")</f>
        <v>#NAME?</v>
      </c>
      <c r="K431" t="str">
        <f ca="1">IFERROR(_xlfn.XLOOKUP(SalesData[[#This Row],[Customer_ID]],CustomerData[Customer_ID],CustomerData[Gender]),"None")</f>
        <v>None</v>
      </c>
      <c r="L431" t="str">
        <f ca="1">IFERROR(_xlfn.XLOOKUP(SalesData[[#This Row],[Customer_ID]],CustomerData[Customer_ID],CustomerData[Preferred_Item]),"None")</f>
        <v>None</v>
      </c>
    </row>
    <row r="432" spans="1:12" x14ac:dyDescent="0.25">
      <c r="A432" s="6" t="s">
        <v>437</v>
      </c>
      <c r="B432" s="2" t="s">
        <v>1275</v>
      </c>
      <c r="C432" s="2" t="s">
        <v>681</v>
      </c>
      <c r="D432" s="2">
        <v>3</v>
      </c>
      <c r="E432" s="4">
        <v>3.46</v>
      </c>
      <c r="F432" s="2" t="s">
        <v>685</v>
      </c>
      <c r="G432" s="3">
        <v>45956</v>
      </c>
      <c r="H432" s="7">
        <v>10.38</v>
      </c>
      <c r="I432" s="37" t="str">
        <f ca="1">IFERROR(_xlfn.XLOOKUP(SalesData[[#This Row],[Customer_ID]],CustomerData[Customer_ID],CustomerData[Age]),"None")</f>
        <v>None</v>
      </c>
      <c r="J432" s="37" t="e" cm="1">
        <f t="array" aca="1" ref="J432" ca="1">_xlfn.IFS(SalesData[[#This Row],[Age]]&lt;=28,"18-28",I432&lt;=39,"29-39",I432&lt;=50,"40-50",I432&lt;=61,"51-61",I432&gt;=62,"62-Above")</f>
        <v>#NAME?</v>
      </c>
      <c r="K432" t="str">
        <f ca="1">IFERROR(_xlfn.XLOOKUP(SalesData[[#This Row],[Customer_ID]],CustomerData[Customer_ID],CustomerData[Gender]),"None")</f>
        <v>None</v>
      </c>
      <c r="L432" t="str">
        <f ca="1">IFERROR(_xlfn.XLOOKUP(SalesData[[#This Row],[Customer_ID]],CustomerData[Customer_ID],CustomerData[Preferred_Item]),"None")</f>
        <v>None</v>
      </c>
    </row>
    <row r="433" spans="1:12" x14ac:dyDescent="0.25">
      <c r="A433" s="6" t="s">
        <v>438</v>
      </c>
      <c r="B433" s="2" t="s">
        <v>1192</v>
      </c>
      <c r="C433" s="2" t="s">
        <v>678</v>
      </c>
      <c r="D433" s="2">
        <v>4</v>
      </c>
      <c r="E433" s="4">
        <v>5.41</v>
      </c>
      <c r="F433" s="2" t="s">
        <v>685</v>
      </c>
      <c r="G433" s="3">
        <v>45957</v>
      </c>
      <c r="H433" s="7">
        <v>21.64</v>
      </c>
      <c r="I433" s="37" t="str">
        <f ca="1">IFERROR(_xlfn.XLOOKUP(SalesData[[#This Row],[Customer_ID]],CustomerData[Customer_ID],CustomerData[Age]),"None")</f>
        <v>None</v>
      </c>
      <c r="J433" s="37" t="e" cm="1">
        <f t="array" aca="1" ref="J433" ca="1">_xlfn.IFS(SalesData[[#This Row],[Age]]&lt;=28,"18-28",I433&lt;=39,"29-39",I433&lt;=50,"40-50",I433&lt;=61,"51-61",I433&gt;=62,"62-Above")</f>
        <v>#NAME?</v>
      </c>
      <c r="K433" t="str">
        <f ca="1">IFERROR(_xlfn.XLOOKUP(SalesData[[#This Row],[Customer_ID]],CustomerData[Customer_ID],CustomerData[Gender]),"None")</f>
        <v>None</v>
      </c>
      <c r="L433" t="str">
        <f ca="1">IFERROR(_xlfn.XLOOKUP(SalesData[[#This Row],[Customer_ID]],CustomerData[Customer_ID],CustomerData[Preferred_Item]),"None")</f>
        <v>None</v>
      </c>
    </row>
    <row r="434" spans="1:12" x14ac:dyDescent="0.25">
      <c r="A434" s="6" t="s">
        <v>439</v>
      </c>
      <c r="B434" s="2" t="s">
        <v>806</v>
      </c>
      <c r="C434" s="2" t="s">
        <v>676</v>
      </c>
      <c r="D434" s="2">
        <v>1</v>
      </c>
      <c r="E434" s="4">
        <v>5.7</v>
      </c>
      <c r="F434" s="2" t="s">
        <v>682</v>
      </c>
      <c r="G434" s="3">
        <v>45958</v>
      </c>
      <c r="H434" s="7">
        <v>5.7</v>
      </c>
      <c r="I434" s="37" t="str">
        <f ca="1">IFERROR(_xlfn.XLOOKUP(SalesData[[#This Row],[Customer_ID]],CustomerData[Customer_ID],CustomerData[Age]),"None")</f>
        <v>None</v>
      </c>
      <c r="J434" s="37" t="e" cm="1">
        <f t="array" aca="1" ref="J434" ca="1">_xlfn.IFS(SalesData[[#This Row],[Age]]&lt;=28,"18-28",I434&lt;=39,"29-39",I434&lt;=50,"40-50",I434&lt;=61,"51-61",I434&gt;=62,"62-Above")</f>
        <v>#NAME?</v>
      </c>
      <c r="K434" t="str">
        <f ca="1">IFERROR(_xlfn.XLOOKUP(SalesData[[#This Row],[Customer_ID]],CustomerData[Customer_ID],CustomerData[Gender]),"None")</f>
        <v>None</v>
      </c>
      <c r="L434" t="str">
        <f ca="1">IFERROR(_xlfn.XLOOKUP(SalesData[[#This Row],[Customer_ID]],CustomerData[Customer_ID],CustomerData[Preferred_Item]),"None")</f>
        <v>None</v>
      </c>
    </row>
    <row r="435" spans="1:12" x14ac:dyDescent="0.25">
      <c r="A435" s="6" t="s">
        <v>440</v>
      </c>
      <c r="B435" s="2" t="s">
        <v>1093</v>
      </c>
      <c r="C435" s="2" t="s">
        <v>676</v>
      </c>
      <c r="D435" s="2">
        <v>1</v>
      </c>
      <c r="E435" s="4">
        <v>4.4400000000000004</v>
      </c>
      <c r="F435" s="2" t="s">
        <v>684</v>
      </c>
      <c r="G435" s="3">
        <v>45959</v>
      </c>
      <c r="H435" s="7">
        <v>4.4400000000000004</v>
      </c>
      <c r="I435" s="37" t="str">
        <f ca="1">IFERROR(_xlfn.XLOOKUP(SalesData[[#This Row],[Customer_ID]],CustomerData[Customer_ID],CustomerData[Age]),"None")</f>
        <v>None</v>
      </c>
      <c r="J435" s="37" t="e" cm="1">
        <f t="array" aca="1" ref="J435" ca="1">_xlfn.IFS(SalesData[[#This Row],[Age]]&lt;=28,"18-28",I435&lt;=39,"29-39",I435&lt;=50,"40-50",I435&lt;=61,"51-61",I435&gt;=62,"62-Above")</f>
        <v>#NAME?</v>
      </c>
      <c r="K435" t="str">
        <f ca="1">IFERROR(_xlfn.XLOOKUP(SalesData[[#This Row],[Customer_ID]],CustomerData[Customer_ID],CustomerData[Gender]),"None")</f>
        <v>None</v>
      </c>
      <c r="L435" t="str">
        <f ca="1">IFERROR(_xlfn.XLOOKUP(SalesData[[#This Row],[Customer_ID]],CustomerData[Customer_ID],CustomerData[Preferred_Item]),"None")</f>
        <v>None</v>
      </c>
    </row>
    <row r="436" spans="1:12" x14ac:dyDescent="0.25">
      <c r="A436" s="6" t="s">
        <v>441</v>
      </c>
      <c r="B436" s="2" t="s">
        <v>1322</v>
      </c>
      <c r="C436" s="2" t="s">
        <v>677</v>
      </c>
      <c r="D436" s="2">
        <v>2</v>
      </c>
      <c r="E436" s="4">
        <v>2.74</v>
      </c>
      <c r="F436" s="2" t="s">
        <v>682</v>
      </c>
      <c r="G436" s="3">
        <v>45960</v>
      </c>
      <c r="H436" s="7">
        <v>5.48</v>
      </c>
      <c r="I436" s="37" t="str">
        <f ca="1">IFERROR(_xlfn.XLOOKUP(SalesData[[#This Row],[Customer_ID]],CustomerData[Customer_ID],CustomerData[Age]),"None")</f>
        <v>None</v>
      </c>
      <c r="J436" s="37" t="e" cm="1">
        <f t="array" aca="1" ref="J436" ca="1">_xlfn.IFS(SalesData[[#This Row],[Age]]&lt;=28,"18-28",I436&lt;=39,"29-39",I436&lt;=50,"40-50",I436&lt;=61,"51-61",I436&gt;=62,"62-Above")</f>
        <v>#NAME?</v>
      </c>
      <c r="K436" t="str">
        <f ca="1">IFERROR(_xlfn.XLOOKUP(SalesData[[#This Row],[Customer_ID]],CustomerData[Customer_ID],CustomerData[Gender]),"None")</f>
        <v>None</v>
      </c>
      <c r="L436" t="str">
        <f ca="1">IFERROR(_xlfn.XLOOKUP(SalesData[[#This Row],[Customer_ID]],CustomerData[Customer_ID],CustomerData[Preferred_Item]),"None")</f>
        <v>None</v>
      </c>
    </row>
    <row r="437" spans="1:12" x14ac:dyDescent="0.25">
      <c r="A437" s="6" t="s">
        <v>442</v>
      </c>
      <c r="B437" s="2" t="s">
        <v>1051</v>
      </c>
      <c r="C437" s="2" t="s">
        <v>680</v>
      </c>
      <c r="D437" s="2">
        <v>1</v>
      </c>
      <c r="E437" s="4">
        <v>3.04</v>
      </c>
      <c r="F437" s="2" t="s">
        <v>685</v>
      </c>
      <c r="G437" s="3">
        <v>45961</v>
      </c>
      <c r="H437" s="7">
        <v>3.04</v>
      </c>
      <c r="I437" s="37" t="str">
        <f ca="1">IFERROR(_xlfn.XLOOKUP(SalesData[[#This Row],[Customer_ID]],CustomerData[Customer_ID],CustomerData[Age]),"None")</f>
        <v>None</v>
      </c>
      <c r="J437" s="37" t="e" cm="1">
        <f t="array" aca="1" ref="J437" ca="1">_xlfn.IFS(SalesData[[#This Row],[Age]]&lt;=28,"18-28",I437&lt;=39,"29-39",I437&lt;=50,"40-50",I437&lt;=61,"51-61",I437&gt;=62,"62-Above")</f>
        <v>#NAME?</v>
      </c>
      <c r="K437" t="str">
        <f ca="1">IFERROR(_xlfn.XLOOKUP(SalesData[[#This Row],[Customer_ID]],CustomerData[Customer_ID],CustomerData[Gender]),"None")</f>
        <v>None</v>
      </c>
      <c r="L437" t="str">
        <f ca="1">IFERROR(_xlfn.XLOOKUP(SalesData[[#This Row],[Customer_ID]],CustomerData[Customer_ID],CustomerData[Preferred_Item]),"None")</f>
        <v>None</v>
      </c>
    </row>
    <row r="438" spans="1:12" x14ac:dyDescent="0.25">
      <c r="A438" s="6" t="s">
        <v>443</v>
      </c>
      <c r="B438" s="2" t="s">
        <v>1120</v>
      </c>
      <c r="C438" s="2" t="s">
        <v>679</v>
      </c>
      <c r="D438" s="2">
        <v>3</v>
      </c>
      <c r="E438" s="4">
        <v>3.53</v>
      </c>
      <c r="F438" s="2" t="s">
        <v>685</v>
      </c>
      <c r="G438" s="3">
        <v>45962</v>
      </c>
      <c r="H438" s="7">
        <v>10.59</v>
      </c>
      <c r="I438" s="37" t="str">
        <f ca="1">IFERROR(_xlfn.XLOOKUP(SalesData[[#This Row],[Customer_ID]],CustomerData[Customer_ID],CustomerData[Age]),"None")</f>
        <v>None</v>
      </c>
      <c r="J438" s="37" t="e" cm="1">
        <f t="array" aca="1" ref="J438" ca="1">_xlfn.IFS(SalesData[[#This Row],[Age]]&lt;=28,"18-28",I438&lt;=39,"29-39",I438&lt;=50,"40-50",I438&lt;=61,"51-61",I438&gt;=62,"62-Above")</f>
        <v>#NAME?</v>
      </c>
      <c r="K438" t="str">
        <f ca="1">IFERROR(_xlfn.XLOOKUP(SalesData[[#This Row],[Customer_ID]],CustomerData[Customer_ID],CustomerData[Gender]),"None")</f>
        <v>None</v>
      </c>
      <c r="L438" t="str">
        <f ca="1">IFERROR(_xlfn.XLOOKUP(SalesData[[#This Row],[Customer_ID]],CustomerData[Customer_ID],CustomerData[Preferred_Item]),"None")</f>
        <v>None</v>
      </c>
    </row>
    <row r="439" spans="1:12" x14ac:dyDescent="0.25">
      <c r="A439" s="6" t="s">
        <v>444</v>
      </c>
      <c r="B439" s="2" t="s">
        <v>908</v>
      </c>
      <c r="C439" s="2" t="s">
        <v>678</v>
      </c>
      <c r="D439" s="2">
        <v>3</v>
      </c>
      <c r="E439" s="4">
        <v>3.78</v>
      </c>
      <c r="F439" s="2" t="s">
        <v>683</v>
      </c>
      <c r="G439" s="3">
        <v>45964</v>
      </c>
      <c r="H439" s="7">
        <v>11.34</v>
      </c>
      <c r="I439" s="37" t="str">
        <f ca="1">IFERROR(_xlfn.XLOOKUP(SalesData[[#This Row],[Customer_ID]],CustomerData[Customer_ID],CustomerData[Age]),"None")</f>
        <v>None</v>
      </c>
      <c r="J439" s="37" t="e" cm="1">
        <f t="array" aca="1" ref="J439" ca="1">_xlfn.IFS(SalesData[[#This Row],[Age]]&lt;=28,"18-28",I439&lt;=39,"29-39",I439&lt;=50,"40-50",I439&lt;=61,"51-61",I439&gt;=62,"62-Above")</f>
        <v>#NAME?</v>
      </c>
      <c r="K439" t="str">
        <f ca="1">IFERROR(_xlfn.XLOOKUP(SalesData[[#This Row],[Customer_ID]],CustomerData[Customer_ID],CustomerData[Gender]),"None")</f>
        <v>None</v>
      </c>
      <c r="L439" t="str">
        <f ca="1">IFERROR(_xlfn.XLOOKUP(SalesData[[#This Row],[Customer_ID]],CustomerData[Customer_ID],CustomerData[Preferred_Item]),"None")</f>
        <v>None</v>
      </c>
    </row>
    <row r="440" spans="1:12" x14ac:dyDescent="0.25">
      <c r="A440" s="6" t="s">
        <v>445</v>
      </c>
      <c r="B440" s="2" t="s">
        <v>1091</v>
      </c>
      <c r="C440" s="2" t="s">
        <v>679</v>
      </c>
      <c r="D440" s="2">
        <v>5</v>
      </c>
      <c r="E440" s="4">
        <v>2.5</v>
      </c>
      <c r="F440" s="2" t="s">
        <v>683</v>
      </c>
      <c r="G440" s="3">
        <v>45965</v>
      </c>
      <c r="H440" s="7">
        <v>12.5</v>
      </c>
      <c r="I440" s="37" t="str">
        <f ca="1">IFERROR(_xlfn.XLOOKUP(SalesData[[#This Row],[Customer_ID]],CustomerData[Customer_ID],CustomerData[Age]),"None")</f>
        <v>None</v>
      </c>
      <c r="J440" s="37" t="e" cm="1">
        <f t="array" aca="1" ref="J440" ca="1">_xlfn.IFS(SalesData[[#This Row],[Age]]&lt;=28,"18-28",I440&lt;=39,"29-39",I440&lt;=50,"40-50",I440&lt;=61,"51-61",I440&gt;=62,"62-Above")</f>
        <v>#NAME?</v>
      </c>
      <c r="K440" t="str">
        <f ca="1">IFERROR(_xlfn.XLOOKUP(SalesData[[#This Row],[Customer_ID]],CustomerData[Customer_ID],CustomerData[Gender]),"None")</f>
        <v>None</v>
      </c>
      <c r="L440" t="str">
        <f ca="1">IFERROR(_xlfn.XLOOKUP(SalesData[[#This Row],[Customer_ID]],CustomerData[Customer_ID],CustomerData[Preferred_Item]),"None")</f>
        <v>None</v>
      </c>
    </row>
    <row r="441" spans="1:12" x14ac:dyDescent="0.25">
      <c r="A441" s="6" t="s">
        <v>446</v>
      </c>
      <c r="B441" s="2" t="s">
        <v>1128</v>
      </c>
      <c r="C441" s="2" t="s">
        <v>676</v>
      </c>
      <c r="D441" s="2">
        <v>3</v>
      </c>
      <c r="E441" s="4">
        <v>3.83</v>
      </c>
      <c r="F441" s="2" t="s">
        <v>685</v>
      </c>
      <c r="G441" s="3">
        <v>45967</v>
      </c>
      <c r="H441" s="7">
        <v>11.49</v>
      </c>
      <c r="I441" s="37" t="str">
        <f ca="1">IFERROR(_xlfn.XLOOKUP(SalesData[[#This Row],[Customer_ID]],CustomerData[Customer_ID],CustomerData[Age]),"None")</f>
        <v>None</v>
      </c>
      <c r="J441" s="37" t="e" cm="1">
        <f t="array" aca="1" ref="J441" ca="1">_xlfn.IFS(SalesData[[#This Row],[Age]]&lt;=28,"18-28",I441&lt;=39,"29-39",I441&lt;=50,"40-50",I441&lt;=61,"51-61",I441&gt;=62,"62-Above")</f>
        <v>#NAME?</v>
      </c>
      <c r="K441" t="str">
        <f ca="1">IFERROR(_xlfn.XLOOKUP(SalesData[[#This Row],[Customer_ID]],CustomerData[Customer_ID],CustomerData[Gender]),"None")</f>
        <v>None</v>
      </c>
      <c r="L441" t="str">
        <f ca="1">IFERROR(_xlfn.XLOOKUP(SalesData[[#This Row],[Customer_ID]],CustomerData[Customer_ID],CustomerData[Preferred_Item]),"None")</f>
        <v>None</v>
      </c>
    </row>
    <row r="442" spans="1:12" x14ac:dyDescent="0.25">
      <c r="A442" s="6" t="s">
        <v>447</v>
      </c>
      <c r="B442" s="2" t="s">
        <v>1237</v>
      </c>
      <c r="C442" s="2" t="s">
        <v>680</v>
      </c>
      <c r="D442" s="2">
        <v>1</v>
      </c>
      <c r="E442" s="4">
        <v>3.15</v>
      </c>
      <c r="F442" s="2" t="s">
        <v>682</v>
      </c>
      <c r="G442" s="3">
        <v>45968</v>
      </c>
      <c r="H442" s="7">
        <v>3.15</v>
      </c>
      <c r="I442" s="37" t="str">
        <f ca="1">IFERROR(_xlfn.XLOOKUP(SalesData[[#This Row],[Customer_ID]],CustomerData[Customer_ID],CustomerData[Age]),"None")</f>
        <v>None</v>
      </c>
      <c r="J442" s="37" t="e" cm="1">
        <f t="array" aca="1" ref="J442" ca="1">_xlfn.IFS(SalesData[[#This Row],[Age]]&lt;=28,"18-28",I442&lt;=39,"29-39",I442&lt;=50,"40-50",I442&lt;=61,"51-61",I442&gt;=62,"62-Above")</f>
        <v>#NAME?</v>
      </c>
      <c r="K442" t="str">
        <f ca="1">IFERROR(_xlfn.XLOOKUP(SalesData[[#This Row],[Customer_ID]],CustomerData[Customer_ID],CustomerData[Gender]),"None")</f>
        <v>None</v>
      </c>
      <c r="L442" t="str">
        <f ca="1">IFERROR(_xlfn.XLOOKUP(SalesData[[#This Row],[Customer_ID]],CustomerData[Customer_ID],CustomerData[Preferred_Item]),"None")</f>
        <v>None</v>
      </c>
    </row>
    <row r="443" spans="1:12" x14ac:dyDescent="0.25">
      <c r="A443" s="6" t="s">
        <v>448</v>
      </c>
      <c r="B443" s="2" t="s">
        <v>1136</v>
      </c>
      <c r="C443" s="2" t="s">
        <v>676</v>
      </c>
      <c r="D443" s="2">
        <v>1</v>
      </c>
      <c r="E443" s="4">
        <v>2.57</v>
      </c>
      <c r="F443" s="2" t="s">
        <v>682</v>
      </c>
      <c r="G443" s="3">
        <v>45969</v>
      </c>
      <c r="H443" s="7">
        <v>2.57</v>
      </c>
      <c r="I443" s="37" t="str">
        <f ca="1">IFERROR(_xlfn.XLOOKUP(SalesData[[#This Row],[Customer_ID]],CustomerData[Customer_ID],CustomerData[Age]),"None")</f>
        <v>None</v>
      </c>
      <c r="J443" s="37" t="e" cm="1">
        <f t="array" aca="1" ref="J443" ca="1">_xlfn.IFS(SalesData[[#This Row],[Age]]&lt;=28,"18-28",I443&lt;=39,"29-39",I443&lt;=50,"40-50",I443&lt;=61,"51-61",I443&gt;=62,"62-Above")</f>
        <v>#NAME?</v>
      </c>
      <c r="K443" t="str">
        <f ca="1">IFERROR(_xlfn.XLOOKUP(SalesData[[#This Row],[Customer_ID]],CustomerData[Customer_ID],CustomerData[Gender]),"None")</f>
        <v>None</v>
      </c>
      <c r="L443" t="str">
        <f ca="1">IFERROR(_xlfn.XLOOKUP(SalesData[[#This Row],[Customer_ID]],CustomerData[Customer_ID],CustomerData[Preferred_Item]),"None")</f>
        <v>None</v>
      </c>
    </row>
    <row r="444" spans="1:12" x14ac:dyDescent="0.25">
      <c r="A444" s="6" t="s">
        <v>449</v>
      </c>
      <c r="B444" s="2" t="s">
        <v>796</v>
      </c>
      <c r="C444" s="2" t="s">
        <v>680</v>
      </c>
      <c r="D444" s="2">
        <v>2</v>
      </c>
      <c r="E444" s="4">
        <v>5.5</v>
      </c>
      <c r="F444" s="2" t="s">
        <v>683</v>
      </c>
      <c r="G444" s="3">
        <v>45970</v>
      </c>
      <c r="H444" s="7">
        <v>11</v>
      </c>
      <c r="I444" s="37" t="str">
        <f ca="1">IFERROR(_xlfn.XLOOKUP(SalesData[[#This Row],[Customer_ID]],CustomerData[Customer_ID],CustomerData[Age]),"None")</f>
        <v>None</v>
      </c>
      <c r="J444" s="37" t="e" cm="1">
        <f t="array" aca="1" ref="J444" ca="1">_xlfn.IFS(SalesData[[#This Row],[Age]]&lt;=28,"18-28",I444&lt;=39,"29-39",I444&lt;=50,"40-50",I444&lt;=61,"51-61",I444&gt;=62,"62-Above")</f>
        <v>#NAME?</v>
      </c>
      <c r="K444" t="str">
        <f ca="1">IFERROR(_xlfn.XLOOKUP(SalesData[[#This Row],[Customer_ID]],CustomerData[Customer_ID],CustomerData[Gender]),"None")</f>
        <v>None</v>
      </c>
      <c r="L444" t="str">
        <f ca="1">IFERROR(_xlfn.XLOOKUP(SalesData[[#This Row],[Customer_ID]],CustomerData[Customer_ID],CustomerData[Preferred_Item]),"None")</f>
        <v>None</v>
      </c>
    </row>
    <row r="445" spans="1:12" x14ac:dyDescent="0.25">
      <c r="A445" s="6" t="s">
        <v>450</v>
      </c>
      <c r="B445" s="2" t="s">
        <v>958</v>
      </c>
      <c r="C445" s="2" t="s">
        <v>677</v>
      </c>
      <c r="D445" s="2">
        <v>4</v>
      </c>
      <c r="E445" s="4">
        <v>5.22</v>
      </c>
      <c r="F445" s="2" t="s">
        <v>683</v>
      </c>
      <c r="G445" s="3">
        <v>45971</v>
      </c>
      <c r="H445" s="7">
        <v>20.88</v>
      </c>
      <c r="I445" s="37" t="str">
        <f ca="1">IFERROR(_xlfn.XLOOKUP(SalesData[[#This Row],[Customer_ID]],CustomerData[Customer_ID],CustomerData[Age]),"None")</f>
        <v>None</v>
      </c>
      <c r="J445" s="37" t="e" cm="1">
        <f t="array" aca="1" ref="J445" ca="1">_xlfn.IFS(SalesData[[#This Row],[Age]]&lt;=28,"18-28",I445&lt;=39,"29-39",I445&lt;=50,"40-50",I445&lt;=61,"51-61",I445&gt;=62,"62-Above")</f>
        <v>#NAME?</v>
      </c>
      <c r="K445" t="str">
        <f ca="1">IFERROR(_xlfn.XLOOKUP(SalesData[[#This Row],[Customer_ID]],CustomerData[Customer_ID],CustomerData[Gender]),"None")</f>
        <v>None</v>
      </c>
      <c r="L445" t="str">
        <f ca="1">IFERROR(_xlfn.XLOOKUP(SalesData[[#This Row],[Customer_ID]],CustomerData[Customer_ID],CustomerData[Preferred_Item]),"None")</f>
        <v>None</v>
      </c>
    </row>
    <row r="446" spans="1:12" x14ac:dyDescent="0.25">
      <c r="A446" s="6" t="s">
        <v>451</v>
      </c>
      <c r="B446" s="2" t="s">
        <v>966</v>
      </c>
      <c r="C446" s="2" t="s">
        <v>681</v>
      </c>
      <c r="D446" s="2">
        <v>2</v>
      </c>
      <c r="E446" s="4">
        <v>3.34</v>
      </c>
      <c r="F446" s="2" t="s">
        <v>682</v>
      </c>
      <c r="G446" s="3">
        <v>45972</v>
      </c>
      <c r="H446" s="7">
        <v>6.68</v>
      </c>
      <c r="I446" s="37" t="str">
        <f ca="1">IFERROR(_xlfn.XLOOKUP(SalesData[[#This Row],[Customer_ID]],CustomerData[Customer_ID],CustomerData[Age]),"None")</f>
        <v>None</v>
      </c>
      <c r="J446" s="37" t="e" cm="1">
        <f t="array" aca="1" ref="J446" ca="1">_xlfn.IFS(SalesData[[#This Row],[Age]]&lt;=28,"18-28",I446&lt;=39,"29-39",I446&lt;=50,"40-50",I446&lt;=61,"51-61",I446&gt;=62,"62-Above")</f>
        <v>#NAME?</v>
      </c>
      <c r="K446" t="str">
        <f ca="1">IFERROR(_xlfn.XLOOKUP(SalesData[[#This Row],[Customer_ID]],CustomerData[Customer_ID],CustomerData[Gender]),"None")</f>
        <v>None</v>
      </c>
      <c r="L446" t="str">
        <f ca="1">IFERROR(_xlfn.XLOOKUP(SalesData[[#This Row],[Customer_ID]],CustomerData[Customer_ID],CustomerData[Preferred_Item]),"None")</f>
        <v>None</v>
      </c>
    </row>
    <row r="447" spans="1:12" x14ac:dyDescent="0.25">
      <c r="A447" s="6" t="s">
        <v>452</v>
      </c>
      <c r="B447" s="2" t="s">
        <v>727</v>
      </c>
      <c r="C447" s="2" t="s">
        <v>679</v>
      </c>
      <c r="D447" s="2">
        <v>4</v>
      </c>
      <c r="E447" s="4">
        <v>5.0199999999999996</v>
      </c>
      <c r="F447" s="2" t="s">
        <v>685</v>
      </c>
      <c r="G447" s="3">
        <v>45973</v>
      </c>
      <c r="H447" s="7">
        <v>20.079999999999998</v>
      </c>
      <c r="I447" s="37" t="str">
        <f ca="1">IFERROR(_xlfn.XLOOKUP(SalesData[[#This Row],[Customer_ID]],CustomerData[Customer_ID],CustomerData[Age]),"None")</f>
        <v>None</v>
      </c>
      <c r="J447" s="37" t="e" cm="1">
        <f t="array" aca="1" ref="J447" ca="1">_xlfn.IFS(SalesData[[#This Row],[Age]]&lt;=28,"18-28",I447&lt;=39,"29-39",I447&lt;=50,"40-50",I447&lt;=61,"51-61",I447&gt;=62,"62-Above")</f>
        <v>#NAME?</v>
      </c>
      <c r="K447" t="str">
        <f ca="1">IFERROR(_xlfn.XLOOKUP(SalesData[[#This Row],[Customer_ID]],CustomerData[Customer_ID],CustomerData[Gender]),"None")</f>
        <v>None</v>
      </c>
      <c r="L447" t="str">
        <f ca="1">IFERROR(_xlfn.XLOOKUP(SalesData[[#This Row],[Customer_ID]],CustomerData[Customer_ID],CustomerData[Preferred_Item]),"None")</f>
        <v>None</v>
      </c>
    </row>
    <row r="448" spans="1:12" x14ac:dyDescent="0.25">
      <c r="A448" s="6" t="s">
        <v>453</v>
      </c>
      <c r="B448" s="2" t="s">
        <v>1137</v>
      </c>
      <c r="C448" s="2" t="s">
        <v>676</v>
      </c>
      <c r="D448" s="2">
        <v>1</v>
      </c>
      <c r="E448" s="4">
        <v>4.8</v>
      </c>
      <c r="F448" s="2" t="s">
        <v>683</v>
      </c>
      <c r="G448" s="3">
        <v>45974</v>
      </c>
      <c r="H448" s="7">
        <v>4.8</v>
      </c>
      <c r="I448" s="37" t="str">
        <f ca="1">IFERROR(_xlfn.XLOOKUP(SalesData[[#This Row],[Customer_ID]],CustomerData[Customer_ID],CustomerData[Age]),"None")</f>
        <v>None</v>
      </c>
      <c r="J448" s="37" t="e" cm="1">
        <f t="array" aca="1" ref="J448" ca="1">_xlfn.IFS(SalesData[[#This Row],[Age]]&lt;=28,"18-28",I448&lt;=39,"29-39",I448&lt;=50,"40-50",I448&lt;=61,"51-61",I448&gt;=62,"62-Above")</f>
        <v>#NAME?</v>
      </c>
      <c r="K448" t="str">
        <f ca="1">IFERROR(_xlfn.XLOOKUP(SalesData[[#This Row],[Customer_ID]],CustomerData[Customer_ID],CustomerData[Gender]),"None")</f>
        <v>None</v>
      </c>
      <c r="L448" t="str">
        <f ca="1">IFERROR(_xlfn.XLOOKUP(SalesData[[#This Row],[Customer_ID]],CustomerData[Customer_ID],CustomerData[Preferred_Item]),"None")</f>
        <v>None</v>
      </c>
    </row>
    <row r="449" spans="1:12" x14ac:dyDescent="0.25">
      <c r="A449" s="6" t="s">
        <v>454</v>
      </c>
      <c r="B449" s="2" t="s">
        <v>1085</v>
      </c>
      <c r="C449" s="2" t="s">
        <v>680</v>
      </c>
      <c r="D449" s="2">
        <v>3</v>
      </c>
      <c r="E449" s="4">
        <v>4.3899999999999997</v>
      </c>
      <c r="F449" s="2" t="s">
        <v>684</v>
      </c>
      <c r="G449" s="3">
        <v>45975</v>
      </c>
      <c r="H449" s="7">
        <v>13.17</v>
      </c>
      <c r="I449" s="37" t="str">
        <f ca="1">IFERROR(_xlfn.XLOOKUP(SalesData[[#This Row],[Customer_ID]],CustomerData[Customer_ID],CustomerData[Age]),"None")</f>
        <v>None</v>
      </c>
      <c r="J449" s="37" t="e" cm="1">
        <f t="array" aca="1" ref="J449" ca="1">_xlfn.IFS(SalesData[[#This Row],[Age]]&lt;=28,"18-28",I449&lt;=39,"29-39",I449&lt;=50,"40-50",I449&lt;=61,"51-61",I449&gt;=62,"62-Above")</f>
        <v>#NAME?</v>
      </c>
      <c r="K449" t="str">
        <f ca="1">IFERROR(_xlfn.XLOOKUP(SalesData[[#This Row],[Customer_ID]],CustomerData[Customer_ID],CustomerData[Gender]),"None")</f>
        <v>None</v>
      </c>
      <c r="L449" t="str">
        <f ca="1">IFERROR(_xlfn.XLOOKUP(SalesData[[#This Row],[Customer_ID]],CustomerData[Customer_ID],CustomerData[Preferred_Item]),"None")</f>
        <v>None</v>
      </c>
    </row>
    <row r="450" spans="1:12" x14ac:dyDescent="0.25">
      <c r="A450" s="6" t="s">
        <v>455</v>
      </c>
      <c r="B450" s="2" t="s">
        <v>1327</v>
      </c>
      <c r="C450" s="2" t="s">
        <v>680</v>
      </c>
      <c r="D450" s="2">
        <v>5</v>
      </c>
      <c r="E450" s="4">
        <v>3.86</v>
      </c>
      <c r="F450" s="2" t="s">
        <v>684</v>
      </c>
      <c r="G450" s="3">
        <v>45976</v>
      </c>
      <c r="H450" s="7">
        <v>19.3</v>
      </c>
      <c r="I450" s="37" t="str">
        <f ca="1">IFERROR(_xlfn.XLOOKUP(SalesData[[#This Row],[Customer_ID]],CustomerData[Customer_ID],CustomerData[Age]),"None")</f>
        <v>None</v>
      </c>
      <c r="J450" s="37" t="e" cm="1">
        <f t="array" aca="1" ref="J450" ca="1">_xlfn.IFS(SalesData[[#This Row],[Age]]&lt;=28,"18-28",I450&lt;=39,"29-39",I450&lt;=50,"40-50",I450&lt;=61,"51-61",I450&gt;=62,"62-Above")</f>
        <v>#NAME?</v>
      </c>
      <c r="K450" t="str">
        <f ca="1">IFERROR(_xlfn.XLOOKUP(SalesData[[#This Row],[Customer_ID]],CustomerData[Customer_ID],CustomerData[Gender]),"None")</f>
        <v>None</v>
      </c>
      <c r="L450" t="str">
        <f ca="1">IFERROR(_xlfn.XLOOKUP(SalesData[[#This Row],[Customer_ID]],CustomerData[Customer_ID],CustomerData[Preferred_Item]),"None")</f>
        <v>None</v>
      </c>
    </row>
    <row r="451" spans="1:12" x14ac:dyDescent="0.25">
      <c r="A451" s="6" t="s">
        <v>456</v>
      </c>
      <c r="B451" s="2" t="s">
        <v>1316</v>
      </c>
      <c r="C451" s="2" t="s">
        <v>681</v>
      </c>
      <c r="D451" s="2">
        <v>1</v>
      </c>
      <c r="E451" s="4">
        <v>4.43</v>
      </c>
      <c r="F451" s="2" t="s">
        <v>684</v>
      </c>
      <c r="G451" s="3">
        <v>45979</v>
      </c>
      <c r="H451" s="7">
        <v>4.43</v>
      </c>
      <c r="I451" s="37" t="str">
        <f ca="1">IFERROR(_xlfn.XLOOKUP(SalesData[[#This Row],[Customer_ID]],CustomerData[Customer_ID],CustomerData[Age]),"None")</f>
        <v>None</v>
      </c>
      <c r="J451" s="37" t="e" cm="1">
        <f t="array" aca="1" ref="J451" ca="1">_xlfn.IFS(SalesData[[#This Row],[Age]]&lt;=28,"18-28",I451&lt;=39,"29-39",I451&lt;=50,"40-50",I451&lt;=61,"51-61",I451&gt;=62,"62-Above")</f>
        <v>#NAME?</v>
      </c>
      <c r="K451" t="str">
        <f ca="1">IFERROR(_xlfn.XLOOKUP(SalesData[[#This Row],[Customer_ID]],CustomerData[Customer_ID],CustomerData[Gender]),"None")</f>
        <v>None</v>
      </c>
      <c r="L451" t="str">
        <f ca="1">IFERROR(_xlfn.XLOOKUP(SalesData[[#This Row],[Customer_ID]],CustomerData[Customer_ID],CustomerData[Preferred_Item]),"None")</f>
        <v>None</v>
      </c>
    </row>
    <row r="452" spans="1:12" x14ac:dyDescent="0.25">
      <c r="A452" s="6" t="s">
        <v>457</v>
      </c>
      <c r="B452" s="2" t="s">
        <v>1341</v>
      </c>
      <c r="C452" s="2" t="s">
        <v>677</v>
      </c>
      <c r="D452" s="2">
        <v>4</v>
      </c>
      <c r="E452" s="4">
        <v>4.6500000000000004</v>
      </c>
      <c r="F452" s="2" t="s">
        <v>683</v>
      </c>
      <c r="G452" s="3">
        <v>45980</v>
      </c>
      <c r="H452" s="7">
        <v>18.600000000000001</v>
      </c>
      <c r="I452" s="37" t="str">
        <f ca="1">IFERROR(_xlfn.XLOOKUP(SalesData[[#This Row],[Customer_ID]],CustomerData[Customer_ID],CustomerData[Age]),"None")</f>
        <v>None</v>
      </c>
      <c r="J452" s="37" t="e" cm="1">
        <f t="array" aca="1" ref="J452" ca="1">_xlfn.IFS(SalesData[[#This Row],[Age]]&lt;=28,"18-28",I452&lt;=39,"29-39",I452&lt;=50,"40-50",I452&lt;=61,"51-61",I452&gt;=62,"62-Above")</f>
        <v>#NAME?</v>
      </c>
      <c r="K452" t="str">
        <f ca="1">IFERROR(_xlfn.XLOOKUP(SalesData[[#This Row],[Customer_ID]],CustomerData[Customer_ID],CustomerData[Gender]),"None")</f>
        <v>None</v>
      </c>
      <c r="L452" t="str">
        <f ca="1">IFERROR(_xlfn.XLOOKUP(SalesData[[#This Row],[Customer_ID]],CustomerData[Customer_ID],CustomerData[Preferred_Item]),"None")</f>
        <v>None</v>
      </c>
    </row>
    <row r="453" spans="1:12" x14ac:dyDescent="0.25">
      <c r="A453" s="6" t="s">
        <v>458</v>
      </c>
      <c r="B453" s="2" t="s">
        <v>787</v>
      </c>
      <c r="C453" s="2" t="s">
        <v>677</v>
      </c>
      <c r="D453" s="2">
        <v>2</v>
      </c>
      <c r="E453" s="4">
        <v>3.63</v>
      </c>
      <c r="F453" s="2" t="s">
        <v>685</v>
      </c>
      <c r="G453" s="3">
        <v>45981</v>
      </c>
      <c r="H453" s="7">
        <v>7.26</v>
      </c>
      <c r="I453" s="37" t="str">
        <f ca="1">IFERROR(_xlfn.XLOOKUP(SalesData[[#This Row],[Customer_ID]],CustomerData[Customer_ID],CustomerData[Age]),"None")</f>
        <v>None</v>
      </c>
      <c r="J453" s="37" t="e" cm="1">
        <f t="array" aca="1" ref="J453" ca="1">_xlfn.IFS(SalesData[[#This Row],[Age]]&lt;=28,"18-28",I453&lt;=39,"29-39",I453&lt;=50,"40-50",I453&lt;=61,"51-61",I453&gt;=62,"62-Above")</f>
        <v>#NAME?</v>
      </c>
      <c r="K453" t="str">
        <f ca="1">IFERROR(_xlfn.XLOOKUP(SalesData[[#This Row],[Customer_ID]],CustomerData[Customer_ID],CustomerData[Gender]),"None")</f>
        <v>None</v>
      </c>
      <c r="L453" t="str">
        <f ca="1">IFERROR(_xlfn.XLOOKUP(SalesData[[#This Row],[Customer_ID]],CustomerData[Customer_ID],CustomerData[Preferred_Item]),"None")</f>
        <v>None</v>
      </c>
    </row>
    <row r="454" spans="1:12" x14ac:dyDescent="0.25">
      <c r="A454" s="6" t="s">
        <v>459</v>
      </c>
      <c r="B454" s="2" t="s">
        <v>969</v>
      </c>
      <c r="C454" s="2" t="s">
        <v>678</v>
      </c>
      <c r="D454" s="2">
        <v>4</v>
      </c>
      <c r="E454" s="4">
        <v>4.74</v>
      </c>
      <c r="F454" s="2" t="s">
        <v>682</v>
      </c>
      <c r="G454" s="3">
        <v>45982</v>
      </c>
      <c r="H454" s="7">
        <v>18.96</v>
      </c>
      <c r="I454" s="37" t="str">
        <f ca="1">IFERROR(_xlfn.XLOOKUP(SalesData[[#This Row],[Customer_ID]],CustomerData[Customer_ID],CustomerData[Age]),"None")</f>
        <v>None</v>
      </c>
      <c r="J454" s="37" t="e" cm="1">
        <f t="array" aca="1" ref="J454" ca="1">_xlfn.IFS(SalesData[[#This Row],[Age]]&lt;=28,"18-28",I454&lt;=39,"29-39",I454&lt;=50,"40-50",I454&lt;=61,"51-61",I454&gt;=62,"62-Above")</f>
        <v>#NAME?</v>
      </c>
      <c r="K454" t="str">
        <f ca="1">IFERROR(_xlfn.XLOOKUP(SalesData[[#This Row],[Customer_ID]],CustomerData[Customer_ID],CustomerData[Gender]),"None")</f>
        <v>None</v>
      </c>
      <c r="L454" t="str">
        <f ca="1">IFERROR(_xlfn.XLOOKUP(SalesData[[#This Row],[Customer_ID]],CustomerData[Customer_ID],CustomerData[Preferred_Item]),"None")</f>
        <v>None</v>
      </c>
    </row>
    <row r="455" spans="1:12" x14ac:dyDescent="0.25">
      <c r="A455" s="6" t="s">
        <v>460</v>
      </c>
      <c r="B455" s="2" t="s">
        <v>891</v>
      </c>
      <c r="C455" s="2" t="s">
        <v>678</v>
      </c>
      <c r="D455" s="2">
        <v>2</v>
      </c>
      <c r="E455" s="4">
        <v>2.89</v>
      </c>
      <c r="F455" s="2" t="s">
        <v>683</v>
      </c>
      <c r="G455" s="3">
        <v>45983</v>
      </c>
      <c r="H455" s="7">
        <v>5.78</v>
      </c>
      <c r="I455" s="37" t="str">
        <f ca="1">IFERROR(_xlfn.XLOOKUP(SalesData[[#This Row],[Customer_ID]],CustomerData[Customer_ID],CustomerData[Age]),"None")</f>
        <v>None</v>
      </c>
      <c r="J455" s="37" t="e" cm="1">
        <f t="array" aca="1" ref="J455" ca="1">_xlfn.IFS(SalesData[[#This Row],[Age]]&lt;=28,"18-28",I455&lt;=39,"29-39",I455&lt;=50,"40-50",I455&lt;=61,"51-61",I455&gt;=62,"62-Above")</f>
        <v>#NAME?</v>
      </c>
      <c r="K455" t="str">
        <f ca="1">IFERROR(_xlfn.XLOOKUP(SalesData[[#This Row],[Customer_ID]],CustomerData[Customer_ID],CustomerData[Gender]),"None")</f>
        <v>None</v>
      </c>
      <c r="L455" t="str">
        <f ca="1">IFERROR(_xlfn.XLOOKUP(SalesData[[#This Row],[Customer_ID]],CustomerData[Customer_ID],CustomerData[Preferred_Item]),"None")</f>
        <v>None</v>
      </c>
    </row>
    <row r="456" spans="1:12" x14ac:dyDescent="0.25">
      <c r="A456" s="6" t="s">
        <v>461</v>
      </c>
      <c r="B456" s="2" t="s">
        <v>1088</v>
      </c>
      <c r="C456" s="2" t="s">
        <v>678</v>
      </c>
      <c r="D456" s="2">
        <v>3</v>
      </c>
      <c r="E456" s="4">
        <v>4.33</v>
      </c>
      <c r="F456" s="2" t="s">
        <v>685</v>
      </c>
      <c r="G456" s="3">
        <v>45984</v>
      </c>
      <c r="H456" s="7">
        <v>12.99</v>
      </c>
      <c r="I456" s="37" t="str">
        <f ca="1">IFERROR(_xlfn.XLOOKUP(SalesData[[#This Row],[Customer_ID]],CustomerData[Customer_ID],CustomerData[Age]),"None")</f>
        <v>None</v>
      </c>
      <c r="J456" s="37" t="e" cm="1">
        <f t="array" aca="1" ref="J456" ca="1">_xlfn.IFS(SalesData[[#This Row],[Age]]&lt;=28,"18-28",I456&lt;=39,"29-39",I456&lt;=50,"40-50",I456&lt;=61,"51-61",I456&gt;=62,"62-Above")</f>
        <v>#NAME?</v>
      </c>
      <c r="K456" t="str">
        <f ca="1">IFERROR(_xlfn.XLOOKUP(SalesData[[#This Row],[Customer_ID]],CustomerData[Customer_ID],CustomerData[Gender]),"None")</f>
        <v>None</v>
      </c>
      <c r="L456" t="str">
        <f ca="1">IFERROR(_xlfn.XLOOKUP(SalesData[[#This Row],[Customer_ID]],CustomerData[Customer_ID],CustomerData[Preferred_Item]),"None")</f>
        <v>None</v>
      </c>
    </row>
    <row r="457" spans="1:12" x14ac:dyDescent="0.25">
      <c r="A457" s="6" t="s">
        <v>462</v>
      </c>
      <c r="B457" s="2" t="s">
        <v>910</v>
      </c>
      <c r="C457" s="2" t="s">
        <v>679</v>
      </c>
      <c r="D457" s="2">
        <v>1</v>
      </c>
      <c r="E457" s="4">
        <v>2.73</v>
      </c>
      <c r="F457" s="2" t="s">
        <v>682</v>
      </c>
      <c r="G457" s="3">
        <v>45985</v>
      </c>
      <c r="H457" s="7">
        <v>2.73</v>
      </c>
      <c r="I457" s="37" t="str">
        <f ca="1">IFERROR(_xlfn.XLOOKUP(SalesData[[#This Row],[Customer_ID]],CustomerData[Customer_ID],CustomerData[Age]),"None")</f>
        <v>None</v>
      </c>
      <c r="J457" s="37" t="e" cm="1">
        <f t="array" aca="1" ref="J457" ca="1">_xlfn.IFS(SalesData[[#This Row],[Age]]&lt;=28,"18-28",I457&lt;=39,"29-39",I457&lt;=50,"40-50",I457&lt;=61,"51-61",I457&gt;=62,"62-Above")</f>
        <v>#NAME?</v>
      </c>
      <c r="K457" t="str">
        <f ca="1">IFERROR(_xlfn.XLOOKUP(SalesData[[#This Row],[Customer_ID]],CustomerData[Customer_ID],CustomerData[Gender]),"None")</f>
        <v>None</v>
      </c>
      <c r="L457" t="str">
        <f ca="1">IFERROR(_xlfn.XLOOKUP(SalesData[[#This Row],[Customer_ID]],CustomerData[Customer_ID],CustomerData[Preferred_Item]),"None")</f>
        <v>None</v>
      </c>
    </row>
    <row r="458" spans="1:12" x14ac:dyDescent="0.25">
      <c r="A458" s="6" t="s">
        <v>463</v>
      </c>
      <c r="B458" s="2" t="s">
        <v>772</v>
      </c>
      <c r="C458" s="2" t="s">
        <v>681</v>
      </c>
      <c r="D458" s="2">
        <v>4</v>
      </c>
      <c r="E458" s="4">
        <v>5.42</v>
      </c>
      <c r="F458" s="2" t="s">
        <v>685</v>
      </c>
      <c r="G458" s="3">
        <v>45986</v>
      </c>
      <c r="H458" s="7">
        <v>21.68</v>
      </c>
      <c r="I458" s="37" t="str">
        <f ca="1">IFERROR(_xlfn.XLOOKUP(SalesData[[#This Row],[Customer_ID]],CustomerData[Customer_ID],CustomerData[Age]),"None")</f>
        <v>None</v>
      </c>
      <c r="J458" s="37" t="e" cm="1">
        <f t="array" aca="1" ref="J458" ca="1">_xlfn.IFS(SalesData[[#This Row],[Age]]&lt;=28,"18-28",I458&lt;=39,"29-39",I458&lt;=50,"40-50",I458&lt;=61,"51-61",I458&gt;=62,"62-Above")</f>
        <v>#NAME?</v>
      </c>
      <c r="K458" t="str">
        <f ca="1">IFERROR(_xlfn.XLOOKUP(SalesData[[#This Row],[Customer_ID]],CustomerData[Customer_ID],CustomerData[Gender]),"None")</f>
        <v>None</v>
      </c>
      <c r="L458" t="str">
        <f ca="1">IFERROR(_xlfn.XLOOKUP(SalesData[[#This Row],[Customer_ID]],CustomerData[Customer_ID],CustomerData[Preferred_Item]),"None")</f>
        <v>None</v>
      </c>
    </row>
    <row r="459" spans="1:12" x14ac:dyDescent="0.25">
      <c r="A459" s="6" t="s">
        <v>464</v>
      </c>
      <c r="B459" s="2" t="s">
        <v>1043</v>
      </c>
      <c r="C459" s="2" t="s">
        <v>681</v>
      </c>
      <c r="D459" s="2">
        <v>1</v>
      </c>
      <c r="E459" s="4">
        <v>2.95</v>
      </c>
      <c r="F459" s="2" t="s">
        <v>684</v>
      </c>
      <c r="G459" s="3">
        <v>45987</v>
      </c>
      <c r="H459" s="7">
        <v>2.95</v>
      </c>
      <c r="I459" s="37" t="str">
        <f ca="1">IFERROR(_xlfn.XLOOKUP(SalesData[[#This Row],[Customer_ID]],CustomerData[Customer_ID],CustomerData[Age]),"None")</f>
        <v>None</v>
      </c>
      <c r="J459" s="37" t="e" cm="1">
        <f t="array" aca="1" ref="J459" ca="1">_xlfn.IFS(SalesData[[#This Row],[Age]]&lt;=28,"18-28",I459&lt;=39,"29-39",I459&lt;=50,"40-50",I459&lt;=61,"51-61",I459&gt;=62,"62-Above")</f>
        <v>#NAME?</v>
      </c>
      <c r="K459" t="str">
        <f ca="1">IFERROR(_xlfn.XLOOKUP(SalesData[[#This Row],[Customer_ID]],CustomerData[Customer_ID],CustomerData[Gender]),"None")</f>
        <v>None</v>
      </c>
      <c r="L459" t="str">
        <f ca="1">IFERROR(_xlfn.XLOOKUP(SalesData[[#This Row],[Customer_ID]],CustomerData[Customer_ID],CustomerData[Preferred_Item]),"None")</f>
        <v>None</v>
      </c>
    </row>
    <row r="460" spans="1:12" x14ac:dyDescent="0.25">
      <c r="A460" s="6" t="s">
        <v>465</v>
      </c>
      <c r="B460" s="2" t="s">
        <v>1100</v>
      </c>
      <c r="C460" s="2" t="s">
        <v>678</v>
      </c>
      <c r="D460" s="2">
        <v>5</v>
      </c>
      <c r="E460" s="4">
        <v>5.56</v>
      </c>
      <c r="F460" s="2" t="s">
        <v>684</v>
      </c>
      <c r="G460" s="3">
        <v>45988</v>
      </c>
      <c r="H460" s="7">
        <v>27.8</v>
      </c>
      <c r="I460" s="37" t="str">
        <f ca="1">IFERROR(_xlfn.XLOOKUP(SalesData[[#This Row],[Customer_ID]],CustomerData[Customer_ID],CustomerData[Age]),"None")</f>
        <v>None</v>
      </c>
      <c r="J460" s="37" t="e" cm="1">
        <f t="array" aca="1" ref="J460" ca="1">_xlfn.IFS(SalesData[[#This Row],[Age]]&lt;=28,"18-28",I460&lt;=39,"29-39",I460&lt;=50,"40-50",I460&lt;=61,"51-61",I460&gt;=62,"62-Above")</f>
        <v>#NAME?</v>
      </c>
      <c r="K460" t="str">
        <f ca="1">IFERROR(_xlfn.XLOOKUP(SalesData[[#This Row],[Customer_ID]],CustomerData[Customer_ID],CustomerData[Gender]),"None")</f>
        <v>None</v>
      </c>
      <c r="L460" t="str">
        <f ca="1">IFERROR(_xlfn.XLOOKUP(SalesData[[#This Row],[Customer_ID]],CustomerData[Customer_ID],CustomerData[Preferred_Item]),"None")</f>
        <v>None</v>
      </c>
    </row>
    <row r="461" spans="1:12" x14ac:dyDescent="0.25">
      <c r="A461" s="6" t="s">
        <v>466</v>
      </c>
      <c r="B461" s="2" t="s">
        <v>982</v>
      </c>
      <c r="C461" s="2" t="s">
        <v>679</v>
      </c>
      <c r="D461" s="2">
        <v>4</v>
      </c>
      <c r="E461" s="4">
        <v>4.2</v>
      </c>
      <c r="F461" s="2" t="s">
        <v>684</v>
      </c>
      <c r="G461" s="3">
        <v>45990</v>
      </c>
      <c r="H461" s="7">
        <v>16.8</v>
      </c>
      <c r="I461" s="37" t="str">
        <f ca="1">IFERROR(_xlfn.XLOOKUP(SalesData[[#This Row],[Customer_ID]],CustomerData[Customer_ID],CustomerData[Age]),"None")</f>
        <v>None</v>
      </c>
      <c r="J461" s="37" t="e" cm="1">
        <f t="array" aca="1" ref="J461" ca="1">_xlfn.IFS(SalesData[[#This Row],[Age]]&lt;=28,"18-28",I461&lt;=39,"29-39",I461&lt;=50,"40-50",I461&lt;=61,"51-61",I461&gt;=62,"62-Above")</f>
        <v>#NAME?</v>
      </c>
      <c r="K461" t="str">
        <f ca="1">IFERROR(_xlfn.XLOOKUP(SalesData[[#This Row],[Customer_ID]],CustomerData[Customer_ID],CustomerData[Gender]),"None")</f>
        <v>None</v>
      </c>
      <c r="L461" t="str">
        <f ca="1">IFERROR(_xlfn.XLOOKUP(SalesData[[#This Row],[Customer_ID]],CustomerData[Customer_ID],CustomerData[Preferred_Item]),"None")</f>
        <v>None</v>
      </c>
    </row>
    <row r="462" spans="1:12" x14ac:dyDescent="0.25">
      <c r="A462" s="6" t="s">
        <v>467</v>
      </c>
      <c r="B462" s="2" t="s">
        <v>743</v>
      </c>
      <c r="C462" s="2" t="s">
        <v>678</v>
      </c>
      <c r="D462" s="2">
        <v>4</v>
      </c>
      <c r="E462" s="4">
        <v>2.85</v>
      </c>
      <c r="F462" s="2" t="s">
        <v>682</v>
      </c>
      <c r="G462" s="3">
        <v>45991</v>
      </c>
      <c r="H462" s="7">
        <v>11.4</v>
      </c>
      <c r="I462" s="37" t="str">
        <f ca="1">IFERROR(_xlfn.XLOOKUP(SalesData[[#This Row],[Customer_ID]],CustomerData[Customer_ID],CustomerData[Age]),"None")</f>
        <v>None</v>
      </c>
      <c r="J462" s="37" t="e" cm="1">
        <f t="array" aca="1" ref="J462" ca="1">_xlfn.IFS(SalesData[[#This Row],[Age]]&lt;=28,"18-28",I462&lt;=39,"29-39",I462&lt;=50,"40-50",I462&lt;=61,"51-61",I462&gt;=62,"62-Above")</f>
        <v>#NAME?</v>
      </c>
      <c r="K462" t="str">
        <f ca="1">IFERROR(_xlfn.XLOOKUP(SalesData[[#This Row],[Customer_ID]],CustomerData[Customer_ID],CustomerData[Gender]),"None")</f>
        <v>None</v>
      </c>
      <c r="L462" t="str">
        <f ca="1">IFERROR(_xlfn.XLOOKUP(SalesData[[#This Row],[Customer_ID]],CustomerData[Customer_ID],CustomerData[Preferred_Item]),"None")</f>
        <v>None</v>
      </c>
    </row>
    <row r="463" spans="1:12" x14ac:dyDescent="0.25">
      <c r="A463" s="6" t="s">
        <v>468</v>
      </c>
      <c r="B463" s="2" t="s">
        <v>724</v>
      </c>
      <c r="C463" s="2" t="s">
        <v>676</v>
      </c>
      <c r="D463" s="2">
        <v>5</v>
      </c>
      <c r="E463" s="4">
        <v>5.43</v>
      </c>
      <c r="F463" s="2" t="s">
        <v>685</v>
      </c>
      <c r="G463" s="3">
        <v>45993</v>
      </c>
      <c r="H463" s="7">
        <v>27.15</v>
      </c>
      <c r="I463" s="37" t="str">
        <f ca="1">IFERROR(_xlfn.XLOOKUP(SalesData[[#This Row],[Customer_ID]],CustomerData[Customer_ID],CustomerData[Age]),"None")</f>
        <v>None</v>
      </c>
      <c r="J463" s="37" t="e" cm="1">
        <f t="array" aca="1" ref="J463" ca="1">_xlfn.IFS(SalesData[[#This Row],[Age]]&lt;=28,"18-28",I463&lt;=39,"29-39",I463&lt;=50,"40-50",I463&lt;=61,"51-61",I463&gt;=62,"62-Above")</f>
        <v>#NAME?</v>
      </c>
      <c r="K463" t="str">
        <f ca="1">IFERROR(_xlfn.XLOOKUP(SalesData[[#This Row],[Customer_ID]],CustomerData[Customer_ID],CustomerData[Gender]),"None")</f>
        <v>None</v>
      </c>
      <c r="L463" t="str">
        <f ca="1">IFERROR(_xlfn.XLOOKUP(SalesData[[#This Row],[Customer_ID]],CustomerData[Customer_ID],CustomerData[Preferred_Item]),"None")</f>
        <v>None</v>
      </c>
    </row>
    <row r="464" spans="1:12" x14ac:dyDescent="0.25">
      <c r="A464" s="6" t="s">
        <v>469</v>
      </c>
      <c r="B464" s="2" t="s">
        <v>810</v>
      </c>
      <c r="C464" s="2" t="s">
        <v>677</v>
      </c>
      <c r="D464" s="2">
        <v>2</v>
      </c>
      <c r="E464" s="4">
        <v>4.8</v>
      </c>
      <c r="F464" s="2" t="s">
        <v>685</v>
      </c>
      <c r="G464" s="3">
        <v>45994</v>
      </c>
      <c r="H464" s="7">
        <v>9.6</v>
      </c>
      <c r="I464" s="37" t="str">
        <f ca="1">IFERROR(_xlfn.XLOOKUP(SalesData[[#This Row],[Customer_ID]],CustomerData[Customer_ID],CustomerData[Age]),"None")</f>
        <v>None</v>
      </c>
      <c r="J464" s="37" t="e" cm="1">
        <f t="array" aca="1" ref="J464" ca="1">_xlfn.IFS(SalesData[[#This Row],[Age]]&lt;=28,"18-28",I464&lt;=39,"29-39",I464&lt;=50,"40-50",I464&lt;=61,"51-61",I464&gt;=62,"62-Above")</f>
        <v>#NAME?</v>
      </c>
      <c r="K464" t="str">
        <f ca="1">IFERROR(_xlfn.XLOOKUP(SalesData[[#This Row],[Customer_ID]],CustomerData[Customer_ID],CustomerData[Gender]),"None")</f>
        <v>None</v>
      </c>
      <c r="L464" t="str">
        <f ca="1">IFERROR(_xlfn.XLOOKUP(SalesData[[#This Row],[Customer_ID]],CustomerData[Customer_ID],CustomerData[Preferred_Item]),"None")</f>
        <v>None</v>
      </c>
    </row>
    <row r="465" spans="1:12" x14ac:dyDescent="0.25">
      <c r="A465" s="6" t="s">
        <v>470</v>
      </c>
      <c r="B465" s="2" t="s">
        <v>851</v>
      </c>
      <c r="C465" s="2" t="s">
        <v>677</v>
      </c>
      <c r="D465" s="2">
        <v>4</v>
      </c>
      <c r="E465" s="4">
        <v>4.34</v>
      </c>
      <c r="F465" s="2" t="s">
        <v>682</v>
      </c>
      <c r="G465" s="3">
        <v>45995</v>
      </c>
      <c r="H465" s="7">
        <v>17.36</v>
      </c>
      <c r="I465" s="37" t="str">
        <f ca="1">IFERROR(_xlfn.XLOOKUP(SalesData[[#This Row],[Customer_ID]],CustomerData[Customer_ID],CustomerData[Age]),"None")</f>
        <v>None</v>
      </c>
      <c r="J465" s="37" t="e" cm="1">
        <f t="array" aca="1" ref="J465" ca="1">_xlfn.IFS(SalesData[[#This Row],[Age]]&lt;=28,"18-28",I465&lt;=39,"29-39",I465&lt;=50,"40-50",I465&lt;=61,"51-61",I465&gt;=62,"62-Above")</f>
        <v>#NAME?</v>
      </c>
      <c r="K465" t="str">
        <f ca="1">IFERROR(_xlfn.XLOOKUP(SalesData[[#This Row],[Customer_ID]],CustomerData[Customer_ID],CustomerData[Gender]),"None")</f>
        <v>None</v>
      </c>
      <c r="L465" t="str">
        <f ca="1">IFERROR(_xlfn.XLOOKUP(SalesData[[#This Row],[Customer_ID]],CustomerData[Customer_ID],CustomerData[Preferred_Item]),"None")</f>
        <v>None</v>
      </c>
    </row>
    <row r="466" spans="1:12" x14ac:dyDescent="0.25">
      <c r="A466" s="6" t="s">
        <v>471</v>
      </c>
      <c r="B466" s="2" t="s">
        <v>1096</v>
      </c>
      <c r="C466" s="2" t="s">
        <v>680</v>
      </c>
      <c r="D466" s="2">
        <v>1</v>
      </c>
      <c r="E466" s="4">
        <v>4.95</v>
      </c>
      <c r="F466" s="2" t="s">
        <v>683</v>
      </c>
      <c r="G466" s="3">
        <v>45996</v>
      </c>
      <c r="H466" s="7">
        <v>4.95</v>
      </c>
      <c r="I466" s="37" t="str">
        <f ca="1">IFERROR(_xlfn.XLOOKUP(SalesData[[#This Row],[Customer_ID]],CustomerData[Customer_ID],CustomerData[Age]),"None")</f>
        <v>None</v>
      </c>
      <c r="J466" s="37" t="e" cm="1">
        <f t="array" aca="1" ref="J466" ca="1">_xlfn.IFS(SalesData[[#This Row],[Age]]&lt;=28,"18-28",I466&lt;=39,"29-39",I466&lt;=50,"40-50",I466&lt;=61,"51-61",I466&gt;=62,"62-Above")</f>
        <v>#NAME?</v>
      </c>
      <c r="K466" t="str">
        <f ca="1">IFERROR(_xlfn.XLOOKUP(SalesData[[#This Row],[Customer_ID]],CustomerData[Customer_ID],CustomerData[Gender]),"None")</f>
        <v>None</v>
      </c>
      <c r="L466" t="str">
        <f ca="1">IFERROR(_xlfn.XLOOKUP(SalesData[[#This Row],[Customer_ID]],CustomerData[Customer_ID],CustomerData[Preferred_Item]),"None")</f>
        <v>None</v>
      </c>
    </row>
    <row r="467" spans="1:12" x14ac:dyDescent="0.25">
      <c r="A467" s="6" t="s">
        <v>472</v>
      </c>
      <c r="B467" s="2" t="s">
        <v>1248</v>
      </c>
      <c r="C467" s="2" t="s">
        <v>676</v>
      </c>
      <c r="D467" s="2">
        <v>5</v>
      </c>
      <c r="E467" s="4">
        <v>3.4</v>
      </c>
      <c r="F467" s="2" t="s">
        <v>685</v>
      </c>
      <c r="G467" s="3">
        <v>45997</v>
      </c>
      <c r="H467" s="7">
        <v>17</v>
      </c>
      <c r="I467" s="37" t="str">
        <f ca="1">IFERROR(_xlfn.XLOOKUP(SalesData[[#This Row],[Customer_ID]],CustomerData[Customer_ID],CustomerData[Age]),"None")</f>
        <v>None</v>
      </c>
      <c r="J467" s="37" t="e" cm="1">
        <f t="array" aca="1" ref="J467" ca="1">_xlfn.IFS(SalesData[[#This Row],[Age]]&lt;=28,"18-28",I467&lt;=39,"29-39",I467&lt;=50,"40-50",I467&lt;=61,"51-61",I467&gt;=62,"62-Above")</f>
        <v>#NAME?</v>
      </c>
      <c r="K467" t="str">
        <f ca="1">IFERROR(_xlfn.XLOOKUP(SalesData[[#This Row],[Customer_ID]],CustomerData[Customer_ID],CustomerData[Gender]),"None")</f>
        <v>None</v>
      </c>
      <c r="L467" t="str">
        <f ca="1">IFERROR(_xlfn.XLOOKUP(SalesData[[#This Row],[Customer_ID]],CustomerData[Customer_ID],CustomerData[Preferred_Item]),"None")</f>
        <v>None</v>
      </c>
    </row>
    <row r="468" spans="1:12" x14ac:dyDescent="0.25">
      <c r="A468" s="6" t="s">
        <v>473</v>
      </c>
      <c r="B468" s="2" t="s">
        <v>822</v>
      </c>
      <c r="C468" s="2" t="s">
        <v>677</v>
      </c>
      <c r="D468" s="2">
        <v>1</v>
      </c>
      <c r="E468" s="4">
        <v>3.78</v>
      </c>
      <c r="F468" s="2" t="s">
        <v>685</v>
      </c>
      <c r="G468" s="3">
        <v>45998</v>
      </c>
      <c r="H468" s="7">
        <v>3.78</v>
      </c>
      <c r="I468" s="37" t="str">
        <f ca="1">IFERROR(_xlfn.XLOOKUP(SalesData[[#This Row],[Customer_ID]],CustomerData[Customer_ID],CustomerData[Age]),"None")</f>
        <v>None</v>
      </c>
      <c r="J468" s="37" t="e" cm="1">
        <f t="array" aca="1" ref="J468" ca="1">_xlfn.IFS(SalesData[[#This Row],[Age]]&lt;=28,"18-28",I468&lt;=39,"29-39",I468&lt;=50,"40-50",I468&lt;=61,"51-61",I468&gt;=62,"62-Above")</f>
        <v>#NAME?</v>
      </c>
      <c r="K468" t="str">
        <f ca="1">IFERROR(_xlfn.XLOOKUP(SalesData[[#This Row],[Customer_ID]],CustomerData[Customer_ID],CustomerData[Gender]),"None")</f>
        <v>None</v>
      </c>
      <c r="L468" t="str">
        <f ca="1">IFERROR(_xlfn.XLOOKUP(SalesData[[#This Row],[Customer_ID]],CustomerData[Customer_ID],CustomerData[Preferred_Item]),"None")</f>
        <v>None</v>
      </c>
    </row>
    <row r="469" spans="1:12" x14ac:dyDescent="0.25">
      <c r="A469" s="6" t="s">
        <v>474</v>
      </c>
      <c r="B469" s="2" t="s">
        <v>1265</v>
      </c>
      <c r="C469" s="2" t="s">
        <v>677</v>
      </c>
      <c r="D469" s="2">
        <v>4</v>
      </c>
      <c r="E469" s="4">
        <v>2.75</v>
      </c>
      <c r="F469" s="2" t="s">
        <v>682</v>
      </c>
      <c r="G469" s="3">
        <v>46000</v>
      </c>
      <c r="H469" s="7">
        <v>11</v>
      </c>
      <c r="I469" s="37" t="str">
        <f ca="1">IFERROR(_xlfn.XLOOKUP(SalesData[[#This Row],[Customer_ID]],CustomerData[Customer_ID],CustomerData[Age]),"None")</f>
        <v>None</v>
      </c>
      <c r="J469" s="37" t="e" cm="1">
        <f t="array" aca="1" ref="J469" ca="1">_xlfn.IFS(SalesData[[#This Row],[Age]]&lt;=28,"18-28",I469&lt;=39,"29-39",I469&lt;=50,"40-50",I469&lt;=61,"51-61",I469&gt;=62,"62-Above")</f>
        <v>#NAME?</v>
      </c>
      <c r="K469" t="str">
        <f ca="1">IFERROR(_xlfn.XLOOKUP(SalesData[[#This Row],[Customer_ID]],CustomerData[Customer_ID],CustomerData[Gender]),"None")</f>
        <v>None</v>
      </c>
      <c r="L469" t="str">
        <f ca="1">IFERROR(_xlfn.XLOOKUP(SalesData[[#This Row],[Customer_ID]],CustomerData[Customer_ID],CustomerData[Preferred_Item]),"None")</f>
        <v>None</v>
      </c>
    </row>
    <row r="470" spans="1:12" x14ac:dyDescent="0.25">
      <c r="A470" s="6" t="s">
        <v>475</v>
      </c>
      <c r="B470" s="2" t="s">
        <v>835</v>
      </c>
      <c r="C470" s="2" t="s">
        <v>678</v>
      </c>
      <c r="D470" s="2">
        <v>5</v>
      </c>
      <c r="E470" s="4">
        <v>4.22</v>
      </c>
      <c r="F470" s="2" t="s">
        <v>683</v>
      </c>
      <c r="G470" s="3">
        <v>46003</v>
      </c>
      <c r="H470" s="7">
        <v>21.1</v>
      </c>
      <c r="I470" s="37" t="str">
        <f ca="1">IFERROR(_xlfn.XLOOKUP(SalesData[[#This Row],[Customer_ID]],CustomerData[Customer_ID],CustomerData[Age]),"None")</f>
        <v>None</v>
      </c>
      <c r="J470" s="37" t="e" cm="1">
        <f t="array" aca="1" ref="J470" ca="1">_xlfn.IFS(SalesData[[#This Row],[Age]]&lt;=28,"18-28",I470&lt;=39,"29-39",I470&lt;=50,"40-50",I470&lt;=61,"51-61",I470&gt;=62,"62-Above")</f>
        <v>#NAME?</v>
      </c>
      <c r="K470" t="str">
        <f ca="1">IFERROR(_xlfn.XLOOKUP(SalesData[[#This Row],[Customer_ID]],CustomerData[Customer_ID],CustomerData[Gender]),"None")</f>
        <v>None</v>
      </c>
      <c r="L470" t="str">
        <f ca="1">IFERROR(_xlfn.XLOOKUP(SalesData[[#This Row],[Customer_ID]],CustomerData[Customer_ID],CustomerData[Preferred_Item]),"None")</f>
        <v>None</v>
      </c>
    </row>
    <row r="471" spans="1:12" x14ac:dyDescent="0.25">
      <c r="A471" s="6" t="s">
        <v>476</v>
      </c>
      <c r="B471" s="2" t="s">
        <v>1288</v>
      </c>
      <c r="C471" s="2" t="s">
        <v>679</v>
      </c>
      <c r="D471" s="2">
        <v>2</v>
      </c>
      <c r="E471" s="4">
        <v>5.61</v>
      </c>
      <c r="F471" s="2" t="s">
        <v>682</v>
      </c>
      <c r="G471" s="3">
        <v>46004</v>
      </c>
      <c r="H471" s="7">
        <v>11.22</v>
      </c>
      <c r="I471" s="37" t="str">
        <f ca="1">IFERROR(_xlfn.XLOOKUP(SalesData[[#This Row],[Customer_ID]],CustomerData[Customer_ID],CustomerData[Age]),"None")</f>
        <v>None</v>
      </c>
      <c r="J471" s="37" t="e" cm="1">
        <f t="array" aca="1" ref="J471" ca="1">_xlfn.IFS(SalesData[[#This Row],[Age]]&lt;=28,"18-28",I471&lt;=39,"29-39",I471&lt;=50,"40-50",I471&lt;=61,"51-61",I471&gt;=62,"62-Above")</f>
        <v>#NAME?</v>
      </c>
      <c r="K471" t="str">
        <f ca="1">IFERROR(_xlfn.XLOOKUP(SalesData[[#This Row],[Customer_ID]],CustomerData[Customer_ID],CustomerData[Gender]),"None")</f>
        <v>None</v>
      </c>
      <c r="L471" t="str">
        <f ca="1">IFERROR(_xlfn.XLOOKUP(SalesData[[#This Row],[Customer_ID]],CustomerData[Customer_ID],CustomerData[Preferred_Item]),"None")</f>
        <v>None</v>
      </c>
    </row>
    <row r="472" spans="1:12" x14ac:dyDescent="0.25">
      <c r="A472" s="6" t="s">
        <v>477</v>
      </c>
      <c r="B472" s="2" t="s">
        <v>972</v>
      </c>
      <c r="C472" s="2" t="s">
        <v>676</v>
      </c>
      <c r="D472" s="2">
        <v>5</v>
      </c>
      <c r="E472" s="4">
        <v>2.78</v>
      </c>
      <c r="F472" s="2" t="s">
        <v>685</v>
      </c>
      <c r="G472" s="3">
        <v>46005</v>
      </c>
      <c r="H472" s="7">
        <v>13.9</v>
      </c>
      <c r="I472" s="37" t="str">
        <f ca="1">IFERROR(_xlfn.XLOOKUP(SalesData[[#This Row],[Customer_ID]],CustomerData[Customer_ID],CustomerData[Age]),"None")</f>
        <v>None</v>
      </c>
      <c r="J472" s="37" t="e" cm="1">
        <f t="array" aca="1" ref="J472" ca="1">_xlfn.IFS(SalesData[[#This Row],[Age]]&lt;=28,"18-28",I472&lt;=39,"29-39",I472&lt;=50,"40-50",I472&lt;=61,"51-61",I472&gt;=62,"62-Above")</f>
        <v>#NAME?</v>
      </c>
      <c r="K472" t="str">
        <f ca="1">IFERROR(_xlfn.XLOOKUP(SalesData[[#This Row],[Customer_ID]],CustomerData[Customer_ID],CustomerData[Gender]),"None")</f>
        <v>None</v>
      </c>
      <c r="L472" t="str">
        <f ca="1">IFERROR(_xlfn.XLOOKUP(SalesData[[#This Row],[Customer_ID]],CustomerData[Customer_ID],CustomerData[Preferred_Item]),"None")</f>
        <v>None</v>
      </c>
    </row>
    <row r="473" spans="1:12" x14ac:dyDescent="0.25">
      <c r="A473" s="6" t="s">
        <v>478</v>
      </c>
      <c r="B473" s="2" t="s">
        <v>1005</v>
      </c>
      <c r="C473" s="2" t="s">
        <v>680</v>
      </c>
      <c r="D473" s="2">
        <v>2</v>
      </c>
      <c r="E473" s="4">
        <v>5.3</v>
      </c>
      <c r="F473" s="2" t="s">
        <v>682</v>
      </c>
      <c r="G473" s="3">
        <v>46006</v>
      </c>
      <c r="H473" s="7">
        <v>10.6</v>
      </c>
      <c r="I473" s="37" t="str">
        <f ca="1">IFERROR(_xlfn.XLOOKUP(SalesData[[#This Row],[Customer_ID]],CustomerData[Customer_ID],CustomerData[Age]),"None")</f>
        <v>None</v>
      </c>
      <c r="J473" s="37" t="e" cm="1">
        <f t="array" aca="1" ref="J473" ca="1">_xlfn.IFS(SalesData[[#This Row],[Age]]&lt;=28,"18-28",I473&lt;=39,"29-39",I473&lt;=50,"40-50",I473&lt;=61,"51-61",I473&gt;=62,"62-Above")</f>
        <v>#NAME?</v>
      </c>
      <c r="K473" t="str">
        <f ca="1">IFERROR(_xlfn.XLOOKUP(SalesData[[#This Row],[Customer_ID]],CustomerData[Customer_ID],CustomerData[Gender]),"None")</f>
        <v>None</v>
      </c>
      <c r="L473" t="str">
        <f ca="1">IFERROR(_xlfn.XLOOKUP(SalesData[[#This Row],[Customer_ID]],CustomerData[Customer_ID],CustomerData[Preferred_Item]),"None")</f>
        <v>None</v>
      </c>
    </row>
    <row r="474" spans="1:12" x14ac:dyDescent="0.25">
      <c r="A474" s="6" t="s">
        <v>479</v>
      </c>
      <c r="B474" s="2" t="s">
        <v>852</v>
      </c>
      <c r="C474" s="2" t="s">
        <v>678</v>
      </c>
      <c r="D474" s="2">
        <v>2</v>
      </c>
      <c r="E474" s="4">
        <v>2.71</v>
      </c>
      <c r="F474" s="2" t="s">
        <v>684</v>
      </c>
      <c r="G474" s="3">
        <v>46007</v>
      </c>
      <c r="H474" s="7">
        <v>5.42</v>
      </c>
      <c r="I474" s="37" t="str">
        <f ca="1">IFERROR(_xlfn.XLOOKUP(SalesData[[#This Row],[Customer_ID]],CustomerData[Customer_ID],CustomerData[Age]),"None")</f>
        <v>None</v>
      </c>
      <c r="J474" s="37" t="e" cm="1">
        <f t="array" aca="1" ref="J474" ca="1">_xlfn.IFS(SalesData[[#This Row],[Age]]&lt;=28,"18-28",I474&lt;=39,"29-39",I474&lt;=50,"40-50",I474&lt;=61,"51-61",I474&gt;=62,"62-Above")</f>
        <v>#NAME?</v>
      </c>
      <c r="K474" t="str">
        <f ca="1">IFERROR(_xlfn.XLOOKUP(SalesData[[#This Row],[Customer_ID]],CustomerData[Customer_ID],CustomerData[Gender]),"None")</f>
        <v>None</v>
      </c>
      <c r="L474" t="str">
        <f ca="1">IFERROR(_xlfn.XLOOKUP(SalesData[[#This Row],[Customer_ID]],CustomerData[Customer_ID],CustomerData[Preferred_Item]),"None")</f>
        <v>None</v>
      </c>
    </row>
    <row r="475" spans="1:12" x14ac:dyDescent="0.25">
      <c r="A475" s="6" t="s">
        <v>480</v>
      </c>
      <c r="B475" s="2" t="s">
        <v>859</v>
      </c>
      <c r="C475" s="2" t="s">
        <v>678</v>
      </c>
      <c r="D475" s="2">
        <v>5</v>
      </c>
      <c r="E475" s="4">
        <v>3.96</v>
      </c>
      <c r="F475" s="2" t="s">
        <v>684</v>
      </c>
      <c r="G475" s="3">
        <v>46010</v>
      </c>
      <c r="H475" s="7">
        <v>19.8</v>
      </c>
      <c r="I475" s="37" t="str">
        <f ca="1">IFERROR(_xlfn.XLOOKUP(SalesData[[#This Row],[Customer_ID]],CustomerData[Customer_ID],CustomerData[Age]),"None")</f>
        <v>None</v>
      </c>
      <c r="J475" s="37" t="e" cm="1">
        <f t="array" aca="1" ref="J475" ca="1">_xlfn.IFS(SalesData[[#This Row],[Age]]&lt;=28,"18-28",I475&lt;=39,"29-39",I475&lt;=50,"40-50",I475&lt;=61,"51-61",I475&gt;=62,"62-Above")</f>
        <v>#NAME?</v>
      </c>
      <c r="K475" t="str">
        <f ca="1">IFERROR(_xlfn.XLOOKUP(SalesData[[#This Row],[Customer_ID]],CustomerData[Customer_ID],CustomerData[Gender]),"None")</f>
        <v>None</v>
      </c>
      <c r="L475" t="str">
        <f ca="1">IFERROR(_xlfn.XLOOKUP(SalesData[[#This Row],[Customer_ID]],CustomerData[Customer_ID],CustomerData[Preferred_Item]),"None")</f>
        <v>None</v>
      </c>
    </row>
    <row r="476" spans="1:12" x14ac:dyDescent="0.25">
      <c r="A476" s="6" t="s">
        <v>481</v>
      </c>
      <c r="B476" s="2" t="s">
        <v>1155</v>
      </c>
      <c r="C476" s="2" t="s">
        <v>676</v>
      </c>
      <c r="D476" s="2">
        <v>4</v>
      </c>
      <c r="E476" s="4">
        <v>3.43</v>
      </c>
      <c r="F476" s="2" t="s">
        <v>685</v>
      </c>
      <c r="G476" s="3">
        <v>46014</v>
      </c>
      <c r="H476" s="7">
        <v>13.72</v>
      </c>
      <c r="I476" s="37" t="str">
        <f ca="1">IFERROR(_xlfn.XLOOKUP(SalesData[[#This Row],[Customer_ID]],CustomerData[Customer_ID],CustomerData[Age]),"None")</f>
        <v>None</v>
      </c>
      <c r="J476" s="37" t="e" cm="1">
        <f t="array" aca="1" ref="J476" ca="1">_xlfn.IFS(SalesData[[#This Row],[Age]]&lt;=28,"18-28",I476&lt;=39,"29-39",I476&lt;=50,"40-50",I476&lt;=61,"51-61",I476&gt;=62,"62-Above")</f>
        <v>#NAME?</v>
      </c>
      <c r="K476" t="str">
        <f ca="1">IFERROR(_xlfn.XLOOKUP(SalesData[[#This Row],[Customer_ID]],CustomerData[Customer_ID],CustomerData[Gender]),"None")</f>
        <v>None</v>
      </c>
      <c r="L476" t="str">
        <f ca="1">IFERROR(_xlfn.XLOOKUP(SalesData[[#This Row],[Customer_ID]],CustomerData[Customer_ID],CustomerData[Preferred_Item]),"None")</f>
        <v>None</v>
      </c>
    </row>
    <row r="477" spans="1:12" x14ac:dyDescent="0.25">
      <c r="A477" s="6" t="s">
        <v>482</v>
      </c>
      <c r="B477" s="2" t="s">
        <v>839</v>
      </c>
      <c r="C477" s="2" t="s">
        <v>681</v>
      </c>
      <c r="D477" s="2">
        <v>5</v>
      </c>
      <c r="E477" s="4">
        <v>2.75</v>
      </c>
      <c r="F477" s="2" t="s">
        <v>685</v>
      </c>
      <c r="G477" s="3">
        <v>46016</v>
      </c>
      <c r="H477" s="7">
        <v>13.75</v>
      </c>
      <c r="I477" s="37" t="str">
        <f ca="1">IFERROR(_xlfn.XLOOKUP(SalesData[[#This Row],[Customer_ID]],CustomerData[Customer_ID],CustomerData[Age]),"None")</f>
        <v>None</v>
      </c>
      <c r="J477" s="37" t="e" cm="1">
        <f t="array" aca="1" ref="J477" ca="1">_xlfn.IFS(SalesData[[#This Row],[Age]]&lt;=28,"18-28",I477&lt;=39,"29-39",I477&lt;=50,"40-50",I477&lt;=61,"51-61",I477&gt;=62,"62-Above")</f>
        <v>#NAME?</v>
      </c>
      <c r="K477" t="str">
        <f ca="1">IFERROR(_xlfn.XLOOKUP(SalesData[[#This Row],[Customer_ID]],CustomerData[Customer_ID],CustomerData[Gender]),"None")</f>
        <v>None</v>
      </c>
      <c r="L477" t="str">
        <f ca="1">IFERROR(_xlfn.XLOOKUP(SalesData[[#This Row],[Customer_ID]],CustomerData[Customer_ID],CustomerData[Preferred_Item]),"None")</f>
        <v>None</v>
      </c>
    </row>
    <row r="478" spans="1:12" x14ac:dyDescent="0.25">
      <c r="A478" s="6" t="s">
        <v>483</v>
      </c>
      <c r="B478" s="2" t="s">
        <v>1007</v>
      </c>
      <c r="C478" s="2" t="s">
        <v>678</v>
      </c>
      <c r="D478" s="2">
        <v>2</v>
      </c>
      <c r="E478" s="4">
        <v>3.56</v>
      </c>
      <c r="F478" s="2" t="s">
        <v>682</v>
      </c>
      <c r="G478" s="3">
        <v>46017</v>
      </c>
      <c r="H478" s="7">
        <v>7.12</v>
      </c>
      <c r="I478" s="37" t="str">
        <f ca="1">IFERROR(_xlfn.XLOOKUP(SalesData[[#This Row],[Customer_ID]],CustomerData[Customer_ID],CustomerData[Age]),"None")</f>
        <v>None</v>
      </c>
      <c r="J478" s="37" t="e" cm="1">
        <f t="array" aca="1" ref="J478" ca="1">_xlfn.IFS(SalesData[[#This Row],[Age]]&lt;=28,"18-28",I478&lt;=39,"29-39",I478&lt;=50,"40-50",I478&lt;=61,"51-61",I478&gt;=62,"62-Above")</f>
        <v>#NAME?</v>
      </c>
      <c r="K478" t="str">
        <f ca="1">IFERROR(_xlfn.XLOOKUP(SalesData[[#This Row],[Customer_ID]],CustomerData[Customer_ID],CustomerData[Gender]),"None")</f>
        <v>None</v>
      </c>
      <c r="L478" t="str">
        <f ca="1">IFERROR(_xlfn.XLOOKUP(SalesData[[#This Row],[Customer_ID]],CustomerData[Customer_ID],CustomerData[Preferred_Item]),"None")</f>
        <v>None</v>
      </c>
    </row>
    <row r="479" spans="1:12" x14ac:dyDescent="0.25">
      <c r="A479" s="6" t="s">
        <v>484</v>
      </c>
      <c r="B479" s="2" t="s">
        <v>868</v>
      </c>
      <c r="C479" s="2" t="s">
        <v>681</v>
      </c>
      <c r="D479" s="2">
        <v>4</v>
      </c>
      <c r="E479" s="4">
        <v>5.86</v>
      </c>
      <c r="F479" s="2" t="s">
        <v>684</v>
      </c>
      <c r="G479" s="3">
        <v>46019</v>
      </c>
      <c r="H479" s="7">
        <v>23.44</v>
      </c>
      <c r="I479" s="37" t="str">
        <f ca="1">IFERROR(_xlfn.XLOOKUP(SalesData[[#This Row],[Customer_ID]],CustomerData[Customer_ID],CustomerData[Age]),"None")</f>
        <v>None</v>
      </c>
      <c r="J479" s="37" t="e" cm="1">
        <f t="array" aca="1" ref="J479" ca="1">_xlfn.IFS(SalesData[[#This Row],[Age]]&lt;=28,"18-28",I479&lt;=39,"29-39",I479&lt;=50,"40-50",I479&lt;=61,"51-61",I479&gt;=62,"62-Above")</f>
        <v>#NAME?</v>
      </c>
      <c r="K479" t="str">
        <f ca="1">IFERROR(_xlfn.XLOOKUP(SalesData[[#This Row],[Customer_ID]],CustomerData[Customer_ID],CustomerData[Gender]),"None")</f>
        <v>None</v>
      </c>
      <c r="L479" t="str">
        <f ca="1">IFERROR(_xlfn.XLOOKUP(SalesData[[#This Row],[Customer_ID]],CustomerData[Customer_ID],CustomerData[Preferred_Item]),"None")</f>
        <v>None</v>
      </c>
    </row>
    <row r="480" spans="1:12" x14ac:dyDescent="0.25">
      <c r="A480" s="6" t="s">
        <v>485</v>
      </c>
      <c r="B480" s="2" t="s">
        <v>1096</v>
      </c>
      <c r="C480" s="2" t="s">
        <v>680</v>
      </c>
      <c r="D480" s="2">
        <v>3</v>
      </c>
      <c r="E480" s="4">
        <v>2.84</v>
      </c>
      <c r="F480" s="2" t="s">
        <v>682</v>
      </c>
      <c r="G480" s="3">
        <v>46020</v>
      </c>
      <c r="H480" s="7">
        <v>8.52</v>
      </c>
      <c r="I480" s="37" t="str">
        <f ca="1">IFERROR(_xlfn.XLOOKUP(SalesData[[#This Row],[Customer_ID]],CustomerData[Customer_ID],CustomerData[Age]),"None")</f>
        <v>None</v>
      </c>
      <c r="J480" s="37" t="e" cm="1">
        <f t="array" aca="1" ref="J480" ca="1">_xlfn.IFS(SalesData[[#This Row],[Age]]&lt;=28,"18-28",I480&lt;=39,"29-39",I480&lt;=50,"40-50",I480&lt;=61,"51-61",I480&gt;=62,"62-Above")</f>
        <v>#NAME?</v>
      </c>
      <c r="K480" t="str">
        <f ca="1">IFERROR(_xlfn.XLOOKUP(SalesData[[#This Row],[Customer_ID]],CustomerData[Customer_ID],CustomerData[Gender]),"None")</f>
        <v>None</v>
      </c>
      <c r="L480" t="str">
        <f ca="1">IFERROR(_xlfn.XLOOKUP(SalesData[[#This Row],[Customer_ID]],CustomerData[Customer_ID],CustomerData[Preferred_Item]),"None")</f>
        <v>None</v>
      </c>
    </row>
    <row r="481" spans="1:12" x14ac:dyDescent="0.25">
      <c r="A481" s="6" t="s">
        <v>486</v>
      </c>
      <c r="B481" s="2" t="s">
        <v>1311</v>
      </c>
      <c r="C481" s="2" t="s">
        <v>676</v>
      </c>
      <c r="D481" s="2">
        <v>3</v>
      </c>
      <c r="E481" s="4">
        <v>5.04</v>
      </c>
      <c r="F481" s="2" t="s">
        <v>684</v>
      </c>
      <c r="G481" s="3">
        <v>46021</v>
      </c>
      <c r="H481" s="7">
        <v>15.12</v>
      </c>
      <c r="I481" s="37" t="str">
        <f ca="1">IFERROR(_xlfn.XLOOKUP(SalesData[[#This Row],[Customer_ID]],CustomerData[Customer_ID],CustomerData[Age]),"None")</f>
        <v>None</v>
      </c>
      <c r="J481" s="37" t="e" cm="1">
        <f t="array" aca="1" ref="J481" ca="1">_xlfn.IFS(SalesData[[#This Row],[Age]]&lt;=28,"18-28",I481&lt;=39,"29-39",I481&lt;=50,"40-50",I481&lt;=61,"51-61",I481&gt;=62,"62-Above")</f>
        <v>#NAME?</v>
      </c>
      <c r="K481" t="str">
        <f ca="1">IFERROR(_xlfn.XLOOKUP(SalesData[[#This Row],[Customer_ID]],CustomerData[Customer_ID],CustomerData[Gender]),"None")</f>
        <v>None</v>
      </c>
      <c r="L481" t="str">
        <f ca="1">IFERROR(_xlfn.XLOOKUP(SalesData[[#This Row],[Customer_ID]],CustomerData[Customer_ID],CustomerData[Preferred_Item]),"None")</f>
        <v>None</v>
      </c>
    </row>
    <row r="482" spans="1:12" x14ac:dyDescent="0.25">
      <c r="A482" s="6" t="s">
        <v>487</v>
      </c>
      <c r="B482" s="2" t="s">
        <v>1294</v>
      </c>
      <c r="C482" s="2" t="s">
        <v>678</v>
      </c>
      <c r="D482" s="2">
        <v>2</v>
      </c>
      <c r="E482" s="4">
        <v>3.16</v>
      </c>
      <c r="F482" s="2" t="s">
        <v>683</v>
      </c>
      <c r="G482" s="3">
        <v>46023</v>
      </c>
      <c r="H482" s="7">
        <v>6.32</v>
      </c>
      <c r="I482" s="37" t="str">
        <f ca="1">IFERROR(_xlfn.XLOOKUP(SalesData[[#This Row],[Customer_ID]],CustomerData[Customer_ID],CustomerData[Age]),"None")</f>
        <v>None</v>
      </c>
      <c r="J482" s="37" t="e" cm="1">
        <f t="array" aca="1" ref="J482" ca="1">_xlfn.IFS(SalesData[[#This Row],[Age]]&lt;=28,"18-28",I482&lt;=39,"29-39",I482&lt;=50,"40-50",I482&lt;=61,"51-61",I482&gt;=62,"62-Above")</f>
        <v>#NAME?</v>
      </c>
      <c r="K482" t="str">
        <f ca="1">IFERROR(_xlfn.XLOOKUP(SalesData[[#This Row],[Customer_ID]],CustomerData[Customer_ID],CustomerData[Gender]),"None")</f>
        <v>None</v>
      </c>
      <c r="L482" t="str">
        <f ca="1">IFERROR(_xlfn.XLOOKUP(SalesData[[#This Row],[Customer_ID]],CustomerData[Customer_ID],CustomerData[Preferred_Item]),"None")</f>
        <v>None</v>
      </c>
    </row>
    <row r="483" spans="1:12" x14ac:dyDescent="0.25">
      <c r="A483" s="6" t="s">
        <v>488</v>
      </c>
      <c r="B483" s="2" t="s">
        <v>1079</v>
      </c>
      <c r="C483" s="2" t="s">
        <v>677</v>
      </c>
      <c r="D483" s="2">
        <v>2</v>
      </c>
      <c r="E483" s="4">
        <v>4.34</v>
      </c>
      <c r="F483" s="2" t="s">
        <v>682</v>
      </c>
      <c r="G483" s="3">
        <v>46024</v>
      </c>
      <c r="H483" s="7">
        <v>8.68</v>
      </c>
      <c r="I483" s="37" t="str">
        <f ca="1">IFERROR(_xlfn.XLOOKUP(SalesData[[#This Row],[Customer_ID]],CustomerData[Customer_ID],CustomerData[Age]),"None")</f>
        <v>None</v>
      </c>
      <c r="J483" s="37" t="e" cm="1">
        <f t="array" aca="1" ref="J483" ca="1">_xlfn.IFS(SalesData[[#This Row],[Age]]&lt;=28,"18-28",I483&lt;=39,"29-39",I483&lt;=50,"40-50",I483&lt;=61,"51-61",I483&gt;=62,"62-Above")</f>
        <v>#NAME?</v>
      </c>
      <c r="K483" t="str">
        <f ca="1">IFERROR(_xlfn.XLOOKUP(SalesData[[#This Row],[Customer_ID]],CustomerData[Customer_ID],CustomerData[Gender]),"None")</f>
        <v>None</v>
      </c>
      <c r="L483" t="str">
        <f ca="1">IFERROR(_xlfn.XLOOKUP(SalesData[[#This Row],[Customer_ID]],CustomerData[Customer_ID],CustomerData[Preferred_Item]),"None")</f>
        <v>None</v>
      </c>
    </row>
    <row r="484" spans="1:12" x14ac:dyDescent="0.25">
      <c r="A484" s="6" t="s">
        <v>489</v>
      </c>
      <c r="B484" s="2" t="s">
        <v>988</v>
      </c>
      <c r="C484" s="2" t="s">
        <v>681</v>
      </c>
      <c r="D484" s="2">
        <v>5</v>
      </c>
      <c r="E484" s="4">
        <v>4.6900000000000004</v>
      </c>
      <c r="F484" s="2" t="s">
        <v>684</v>
      </c>
      <c r="G484" s="3">
        <v>46026</v>
      </c>
      <c r="H484" s="7">
        <v>23.45</v>
      </c>
      <c r="I484" s="37" t="str">
        <f ca="1">IFERROR(_xlfn.XLOOKUP(SalesData[[#This Row],[Customer_ID]],CustomerData[Customer_ID],CustomerData[Age]),"None")</f>
        <v>None</v>
      </c>
      <c r="J484" s="37" t="e" cm="1">
        <f t="array" aca="1" ref="J484" ca="1">_xlfn.IFS(SalesData[[#This Row],[Age]]&lt;=28,"18-28",I484&lt;=39,"29-39",I484&lt;=50,"40-50",I484&lt;=61,"51-61",I484&gt;=62,"62-Above")</f>
        <v>#NAME?</v>
      </c>
      <c r="K484" t="str">
        <f ca="1">IFERROR(_xlfn.XLOOKUP(SalesData[[#This Row],[Customer_ID]],CustomerData[Customer_ID],CustomerData[Gender]),"None")</f>
        <v>None</v>
      </c>
      <c r="L484" t="str">
        <f ca="1">IFERROR(_xlfn.XLOOKUP(SalesData[[#This Row],[Customer_ID]],CustomerData[Customer_ID],CustomerData[Preferred_Item]),"None")</f>
        <v>None</v>
      </c>
    </row>
    <row r="485" spans="1:12" x14ac:dyDescent="0.25">
      <c r="A485" s="6" t="s">
        <v>490</v>
      </c>
      <c r="B485" s="2" t="s">
        <v>938</v>
      </c>
      <c r="C485" s="2" t="s">
        <v>677</v>
      </c>
      <c r="D485" s="2">
        <v>5</v>
      </c>
      <c r="E485" s="4">
        <v>3.13</v>
      </c>
      <c r="F485" s="2" t="s">
        <v>682</v>
      </c>
      <c r="G485" s="3">
        <v>46027</v>
      </c>
      <c r="H485" s="7">
        <v>15.65</v>
      </c>
      <c r="I485" s="37" t="str">
        <f ca="1">IFERROR(_xlfn.XLOOKUP(SalesData[[#This Row],[Customer_ID]],CustomerData[Customer_ID],CustomerData[Age]),"None")</f>
        <v>None</v>
      </c>
      <c r="J485" s="37" t="e" cm="1">
        <f t="array" aca="1" ref="J485" ca="1">_xlfn.IFS(SalesData[[#This Row],[Age]]&lt;=28,"18-28",I485&lt;=39,"29-39",I485&lt;=50,"40-50",I485&lt;=61,"51-61",I485&gt;=62,"62-Above")</f>
        <v>#NAME?</v>
      </c>
      <c r="K485" t="str">
        <f ca="1">IFERROR(_xlfn.XLOOKUP(SalesData[[#This Row],[Customer_ID]],CustomerData[Customer_ID],CustomerData[Gender]),"None")</f>
        <v>None</v>
      </c>
      <c r="L485" t="str">
        <f ca="1">IFERROR(_xlfn.XLOOKUP(SalesData[[#This Row],[Customer_ID]],CustomerData[Customer_ID],CustomerData[Preferred_Item]),"None")</f>
        <v>None</v>
      </c>
    </row>
    <row r="486" spans="1:12" x14ac:dyDescent="0.25">
      <c r="A486" s="6" t="s">
        <v>491</v>
      </c>
      <c r="B486" s="2" t="s">
        <v>850</v>
      </c>
      <c r="C486" s="2" t="s">
        <v>678</v>
      </c>
      <c r="D486" s="2">
        <v>3</v>
      </c>
      <c r="E486" s="4">
        <v>5.12</v>
      </c>
      <c r="F486" s="2" t="s">
        <v>682</v>
      </c>
      <c r="G486" s="3">
        <v>46028</v>
      </c>
      <c r="H486" s="7">
        <v>15.36</v>
      </c>
      <c r="I486" s="37" t="str">
        <f ca="1">IFERROR(_xlfn.XLOOKUP(SalesData[[#This Row],[Customer_ID]],CustomerData[Customer_ID],CustomerData[Age]),"None")</f>
        <v>None</v>
      </c>
      <c r="J486" s="37" t="e" cm="1">
        <f t="array" aca="1" ref="J486" ca="1">_xlfn.IFS(SalesData[[#This Row],[Age]]&lt;=28,"18-28",I486&lt;=39,"29-39",I486&lt;=50,"40-50",I486&lt;=61,"51-61",I486&gt;=62,"62-Above")</f>
        <v>#NAME?</v>
      </c>
      <c r="K486" t="str">
        <f ca="1">IFERROR(_xlfn.XLOOKUP(SalesData[[#This Row],[Customer_ID]],CustomerData[Customer_ID],CustomerData[Gender]),"None")</f>
        <v>None</v>
      </c>
      <c r="L486" t="str">
        <f ca="1">IFERROR(_xlfn.XLOOKUP(SalesData[[#This Row],[Customer_ID]],CustomerData[Customer_ID],CustomerData[Preferred_Item]),"None")</f>
        <v>None</v>
      </c>
    </row>
    <row r="487" spans="1:12" x14ac:dyDescent="0.25">
      <c r="A487" s="6" t="s">
        <v>492</v>
      </c>
      <c r="B487" s="2" t="s">
        <v>967</v>
      </c>
      <c r="C487" s="2" t="s">
        <v>679</v>
      </c>
      <c r="D487" s="2">
        <v>5</v>
      </c>
      <c r="E487" s="4">
        <v>3.95</v>
      </c>
      <c r="F487" s="2" t="s">
        <v>682</v>
      </c>
      <c r="G487" s="3">
        <v>46029</v>
      </c>
      <c r="H487" s="7">
        <v>19.75</v>
      </c>
      <c r="I487" s="37" t="str">
        <f ca="1">IFERROR(_xlfn.XLOOKUP(SalesData[[#This Row],[Customer_ID]],CustomerData[Customer_ID],CustomerData[Age]),"None")</f>
        <v>None</v>
      </c>
      <c r="J487" s="37" t="e" cm="1">
        <f t="array" aca="1" ref="J487" ca="1">_xlfn.IFS(SalesData[[#This Row],[Age]]&lt;=28,"18-28",I487&lt;=39,"29-39",I487&lt;=50,"40-50",I487&lt;=61,"51-61",I487&gt;=62,"62-Above")</f>
        <v>#NAME?</v>
      </c>
      <c r="K487" t="str">
        <f ca="1">IFERROR(_xlfn.XLOOKUP(SalesData[[#This Row],[Customer_ID]],CustomerData[Customer_ID],CustomerData[Gender]),"None")</f>
        <v>None</v>
      </c>
      <c r="L487" t="str">
        <f ca="1">IFERROR(_xlfn.XLOOKUP(SalesData[[#This Row],[Customer_ID]],CustomerData[Customer_ID],CustomerData[Preferred_Item]),"None")</f>
        <v>None</v>
      </c>
    </row>
    <row r="488" spans="1:12" x14ac:dyDescent="0.25">
      <c r="A488" s="6" t="s">
        <v>493</v>
      </c>
      <c r="B488" s="2" t="s">
        <v>956</v>
      </c>
      <c r="C488" s="2" t="s">
        <v>680</v>
      </c>
      <c r="D488" s="2">
        <v>3</v>
      </c>
      <c r="E488" s="4">
        <v>2.87</v>
      </c>
      <c r="F488" s="2" t="s">
        <v>685</v>
      </c>
      <c r="G488" s="3">
        <v>46030</v>
      </c>
      <c r="H488" s="7">
        <v>8.61</v>
      </c>
      <c r="I488" s="37" t="str">
        <f ca="1">IFERROR(_xlfn.XLOOKUP(SalesData[[#This Row],[Customer_ID]],CustomerData[Customer_ID],CustomerData[Age]),"None")</f>
        <v>None</v>
      </c>
      <c r="J488" s="37" t="e" cm="1">
        <f t="array" aca="1" ref="J488" ca="1">_xlfn.IFS(SalesData[[#This Row],[Age]]&lt;=28,"18-28",I488&lt;=39,"29-39",I488&lt;=50,"40-50",I488&lt;=61,"51-61",I488&gt;=62,"62-Above")</f>
        <v>#NAME?</v>
      </c>
      <c r="K488" t="str">
        <f ca="1">IFERROR(_xlfn.XLOOKUP(SalesData[[#This Row],[Customer_ID]],CustomerData[Customer_ID],CustomerData[Gender]),"None")</f>
        <v>None</v>
      </c>
      <c r="L488" t="str">
        <f ca="1">IFERROR(_xlfn.XLOOKUP(SalesData[[#This Row],[Customer_ID]],CustomerData[Customer_ID],CustomerData[Preferred_Item]),"None")</f>
        <v>None</v>
      </c>
    </row>
    <row r="489" spans="1:12" x14ac:dyDescent="0.25">
      <c r="A489" s="6" t="s">
        <v>494</v>
      </c>
      <c r="B489" s="2" t="s">
        <v>1173</v>
      </c>
      <c r="C489" s="2" t="s">
        <v>676</v>
      </c>
      <c r="D489" s="2">
        <v>5</v>
      </c>
      <c r="E489" s="4">
        <v>4.74</v>
      </c>
      <c r="F489" s="2" t="s">
        <v>684</v>
      </c>
      <c r="G489" s="3">
        <v>46031</v>
      </c>
      <c r="H489" s="7">
        <v>23.7</v>
      </c>
      <c r="I489" s="37" t="str">
        <f ca="1">IFERROR(_xlfn.XLOOKUP(SalesData[[#This Row],[Customer_ID]],CustomerData[Customer_ID],CustomerData[Age]),"None")</f>
        <v>None</v>
      </c>
      <c r="J489" s="37" t="e" cm="1">
        <f t="array" aca="1" ref="J489" ca="1">_xlfn.IFS(SalesData[[#This Row],[Age]]&lt;=28,"18-28",I489&lt;=39,"29-39",I489&lt;=50,"40-50",I489&lt;=61,"51-61",I489&gt;=62,"62-Above")</f>
        <v>#NAME?</v>
      </c>
      <c r="K489" t="str">
        <f ca="1">IFERROR(_xlfn.XLOOKUP(SalesData[[#This Row],[Customer_ID]],CustomerData[Customer_ID],CustomerData[Gender]),"None")</f>
        <v>None</v>
      </c>
      <c r="L489" t="str">
        <f ca="1">IFERROR(_xlfn.XLOOKUP(SalesData[[#This Row],[Customer_ID]],CustomerData[Customer_ID],CustomerData[Preferred_Item]),"None")</f>
        <v>None</v>
      </c>
    </row>
    <row r="490" spans="1:12" x14ac:dyDescent="0.25">
      <c r="A490" s="6" t="s">
        <v>495</v>
      </c>
      <c r="B490" s="2" t="s">
        <v>1328</v>
      </c>
      <c r="C490" s="2" t="s">
        <v>681</v>
      </c>
      <c r="D490" s="2">
        <v>2</v>
      </c>
      <c r="E490" s="4">
        <v>3.75</v>
      </c>
      <c r="F490" s="2" t="s">
        <v>682</v>
      </c>
      <c r="G490" s="3">
        <v>46032</v>
      </c>
      <c r="H490" s="7">
        <v>7.5</v>
      </c>
      <c r="I490" s="37" t="str">
        <f ca="1">IFERROR(_xlfn.XLOOKUP(SalesData[[#This Row],[Customer_ID]],CustomerData[Customer_ID],CustomerData[Age]),"None")</f>
        <v>None</v>
      </c>
      <c r="J490" s="37" t="e" cm="1">
        <f t="array" aca="1" ref="J490" ca="1">_xlfn.IFS(SalesData[[#This Row],[Age]]&lt;=28,"18-28",I490&lt;=39,"29-39",I490&lt;=50,"40-50",I490&lt;=61,"51-61",I490&gt;=62,"62-Above")</f>
        <v>#NAME?</v>
      </c>
      <c r="K490" t="str">
        <f ca="1">IFERROR(_xlfn.XLOOKUP(SalesData[[#This Row],[Customer_ID]],CustomerData[Customer_ID],CustomerData[Gender]),"None")</f>
        <v>None</v>
      </c>
      <c r="L490" t="str">
        <f ca="1">IFERROR(_xlfn.XLOOKUP(SalesData[[#This Row],[Customer_ID]],CustomerData[Customer_ID],CustomerData[Preferred_Item]),"None")</f>
        <v>None</v>
      </c>
    </row>
    <row r="491" spans="1:12" x14ac:dyDescent="0.25">
      <c r="A491" s="6" t="s">
        <v>496</v>
      </c>
      <c r="B491" s="2" t="s">
        <v>1318</v>
      </c>
      <c r="C491" s="2" t="s">
        <v>678</v>
      </c>
      <c r="D491" s="2">
        <v>2</v>
      </c>
      <c r="E491" s="4">
        <v>4.1100000000000003</v>
      </c>
      <c r="F491" s="2" t="s">
        <v>684</v>
      </c>
      <c r="G491" s="3">
        <v>46033</v>
      </c>
      <c r="H491" s="7">
        <v>8.2200000000000006</v>
      </c>
      <c r="I491" s="37" t="str">
        <f ca="1">IFERROR(_xlfn.XLOOKUP(SalesData[[#This Row],[Customer_ID]],CustomerData[Customer_ID],CustomerData[Age]),"None")</f>
        <v>None</v>
      </c>
      <c r="J491" s="37" t="e" cm="1">
        <f t="array" aca="1" ref="J491" ca="1">_xlfn.IFS(SalesData[[#This Row],[Age]]&lt;=28,"18-28",I491&lt;=39,"29-39",I491&lt;=50,"40-50",I491&lt;=61,"51-61",I491&gt;=62,"62-Above")</f>
        <v>#NAME?</v>
      </c>
      <c r="K491" t="str">
        <f ca="1">IFERROR(_xlfn.XLOOKUP(SalesData[[#This Row],[Customer_ID]],CustomerData[Customer_ID],CustomerData[Gender]),"None")</f>
        <v>None</v>
      </c>
      <c r="L491" t="str">
        <f ca="1">IFERROR(_xlfn.XLOOKUP(SalesData[[#This Row],[Customer_ID]],CustomerData[Customer_ID],CustomerData[Preferred_Item]),"None")</f>
        <v>None</v>
      </c>
    </row>
    <row r="492" spans="1:12" x14ac:dyDescent="0.25">
      <c r="A492" s="6" t="s">
        <v>497</v>
      </c>
      <c r="B492" s="2" t="s">
        <v>1027</v>
      </c>
      <c r="C492" s="2" t="s">
        <v>678</v>
      </c>
      <c r="D492" s="2">
        <v>2</v>
      </c>
      <c r="E492" s="4">
        <v>4.83</v>
      </c>
      <c r="F492" s="2" t="s">
        <v>685</v>
      </c>
      <c r="G492" s="3">
        <v>46034</v>
      </c>
      <c r="H492" s="7">
        <v>9.66</v>
      </c>
      <c r="I492" s="37" t="str">
        <f ca="1">IFERROR(_xlfn.XLOOKUP(SalesData[[#This Row],[Customer_ID]],CustomerData[Customer_ID],CustomerData[Age]),"None")</f>
        <v>None</v>
      </c>
      <c r="J492" s="37" t="e" cm="1">
        <f t="array" aca="1" ref="J492" ca="1">_xlfn.IFS(SalesData[[#This Row],[Age]]&lt;=28,"18-28",I492&lt;=39,"29-39",I492&lt;=50,"40-50",I492&lt;=61,"51-61",I492&gt;=62,"62-Above")</f>
        <v>#NAME?</v>
      </c>
      <c r="K492" t="str">
        <f ca="1">IFERROR(_xlfn.XLOOKUP(SalesData[[#This Row],[Customer_ID]],CustomerData[Customer_ID],CustomerData[Gender]),"None")</f>
        <v>None</v>
      </c>
      <c r="L492" t="str">
        <f ca="1">IFERROR(_xlfn.XLOOKUP(SalesData[[#This Row],[Customer_ID]],CustomerData[Customer_ID],CustomerData[Preferred_Item]),"None")</f>
        <v>None</v>
      </c>
    </row>
    <row r="493" spans="1:12" x14ac:dyDescent="0.25">
      <c r="A493" s="6" t="s">
        <v>498</v>
      </c>
      <c r="B493" s="2" t="s">
        <v>801</v>
      </c>
      <c r="C493" s="2" t="s">
        <v>676</v>
      </c>
      <c r="D493" s="2">
        <v>3</v>
      </c>
      <c r="E493" s="4">
        <v>3.08</v>
      </c>
      <c r="F493" s="2" t="s">
        <v>685</v>
      </c>
      <c r="G493" s="3">
        <v>46036</v>
      </c>
      <c r="H493" s="7">
        <v>9.24</v>
      </c>
      <c r="I493" s="37" t="str">
        <f ca="1">IFERROR(_xlfn.XLOOKUP(SalesData[[#This Row],[Customer_ID]],CustomerData[Customer_ID],CustomerData[Age]),"None")</f>
        <v>None</v>
      </c>
      <c r="J493" s="37" t="e" cm="1">
        <f t="array" aca="1" ref="J493" ca="1">_xlfn.IFS(SalesData[[#This Row],[Age]]&lt;=28,"18-28",I493&lt;=39,"29-39",I493&lt;=50,"40-50",I493&lt;=61,"51-61",I493&gt;=62,"62-Above")</f>
        <v>#NAME?</v>
      </c>
      <c r="K493" t="str">
        <f ca="1">IFERROR(_xlfn.XLOOKUP(SalesData[[#This Row],[Customer_ID]],CustomerData[Customer_ID],CustomerData[Gender]),"None")</f>
        <v>None</v>
      </c>
      <c r="L493" t="str">
        <f ca="1">IFERROR(_xlfn.XLOOKUP(SalesData[[#This Row],[Customer_ID]],CustomerData[Customer_ID],CustomerData[Preferred_Item]),"None")</f>
        <v>None</v>
      </c>
    </row>
    <row r="494" spans="1:12" x14ac:dyDescent="0.25">
      <c r="A494" s="6" t="s">
        <v>499</v>
      </c>
      <c r="B494" s="2" t="s">
        <v>1195</v>
      </c>
      <c r="C494" s="2" t="s">
        <v>680</v>
      </c>
      <c r="D494" s="2">
        <v>2</v>
      </c>
      <c r="E494" s="4">
        <v>3.68</v>
      </c>
      <c r="F494" s="2" t="s">
        <v>684</v>
      </c>
      <c r="G494" s="3">
        <v>46039</v>
      </c>
      <c r="H494" s="7">
        <v>7.36</v>
      </c>
      <c r="I494" s="37" t="str">
        <f ca="1">IFERROR(_xlfn.XLOOKUP(SalesData[[#This Row],[Customer_ID]],CustomerData[Customer_ID],CustomerData[Age]),"None")</f>
        <v>None</v>
      </c>
      <c r="J494" s="37" t="e" cm="1">
        <f t="array" aca="1" ref="J494" ca="1">_xlfn.IFS(SalesData[[#This Row],[Age]]&lt;=28,"18-28",I494&lt;=39,"29-39",I494&lt;=50,"40-50",I494&lt;=61,"51-61",I494&gt;=62,"62-Above")</f>
        <v>#NAME?</v>
      </c>
      <c r="K494" t="str">
        <f ca="1">IFERROR(_xlfn.XLOOKUP(SalesData[[#This Row],[Customer_ID]],CustomerData[Customer_ID],CustomerData[Gender]),"None")</f>
        <v>None</v>
      </c>
      <c r="L494" t="str">
        <f ca="1">IFERROR(_xlfn.XLOOKUP(SalesData[[#This Row],[Customer_ID]],CustomerData[Customer_ID],CustomerData[Preferred_Item]),"None")</f>
        <v>None</v>
      </c>
    </row>
    <row r="495" spans="1:12" x14ac:dyDescent="0.25">
      <c r="A495" s="6" t="s">
        <v>500</v>
      </c>
      <c r="B495" s="2" t="s">
        <v>856</v>
      </c>
      <c r="C495" s="2" t="s">
        <v>681</v>
      </c>
      <c r="D495" s="2">
        <v>5</v>
      </c>
      <c r="E495" s="4">
        <v>3.05</v>
      </c>
      <c r="F495" s="2" t="s">
        <v>683</v>
      </c>
      <c r="G495" s="3">
        <v>46040</v>
      </c>
      <c r="H495" s="7">
        <v>15.25</v>
      </c>
      <c r="I495" s="37" t="str">
        <f ca="1">IFERROR(_xlfn.XLOOKUP(SalesData[[#This Row],[Customer_ID]],CustomerData[Customer_ID],CustomerData[Age]),"None")</f>
        <v>None</v>
      </c>
      <c r="J495" s="37" t="e" cm="1">
        <f t="array" aca="1" ref="J495" ca="1">_xlfn.IFS(SalesData[[#This Row],[Age]]&lt;=28,"18-28",I495&lt;=39,"29-39",I495&lt;=50,"40-50",I495&lt;=61,"51-61",I495&gt;=62,"62-Above")</f>
        <v>#NAME?</v>
      </c>
      <c r="K495" t="str">
        <f ca="1">IFERROR(_xlfn.XLOOKUP(SalesData[[#This Row],[Customer_ID]],CustomerData[Customer_ID],CustomerData[Gender]),"None")</f>
        <v>None</v>
      </c>
      <c r="L495" t="str">
        <f ca="1">IFERROR(_xlfn.XLOOKUP(SalesData[[#This Row],[Customer_ID]],CustomerData[Customer_ID],CustomerData[Preferred_Item]),"None")</f>
        <v>None</v>
      </c>
    </row>
    <row r="496" spans="1:12" x14ac:dyDescent="0.25">
      <c r="A496" s="6" t="s">
        <v>501</v>
      </c>
      <c r="B496" s="2" t="s">
        <v>1103</v>
      </c>
      <c r="C496" s="2" t="s">
        <v>680</v>
      </c>
      <c r="D496" s="2">
        <v>5</v>
      </c>
      <c r="E496" s="4">
        <v>5.99</v>
      </c>
      <c r="F496" s="2" t="s">
        <v>684</v>
      </c>
      <c r="G496" s="3">
        <v>46041</v>
      </c>
      <c r="H496" s="7">
        <v>29.95</v>
      </c>
      <c r="I496" s="37" t="str">
        <f ca="1">IFERROR(_xlfn.XLOOKUP(SalesData[[#This Row],[Customer_ID]],CustomerData[Customer_ID],CustomerData[Age]),"None")</f>
        <v>None</v>
      </c>
      <c r="J496" s="37" t="e" cm="1">
        <f t="array" aca="1" ref="J496" ca="1">_xlfn.IFS(SalesData[[#This Row],[Age]]&lt;=28,"18-28",I496&lt;=39,"29-39",I496&lt;=50,"40-50",I496&lt;=61,"51-61",I496&gt;=62,"62-Above")</f>
        <v>#NAME?</v>
      </c>
      <c r="K496" t="str">
        <f ca="1">IFERROR(_xlfn.XLOOKUP(SalesData[[#This Row],[Customer_ID]],CustomerData[Customer_ID],CustomerData[Gender]),"None")</f>
        <v>None</v>
      </c>
      <c r="L496" t="str">
        <f ca="1">IFERROR(_xlfn.XLOOKUP(SalesData[[#This Row],[Customer_ID]],CustomerData[Customer_ID],CustomerData[Preferred_Item]),"None")</f>
        <v>None</v>
      </c>
    </row>
    <row r="497" spans="1:12" x14ac:dyDescent="0.25">
      <c r="A497" s="6" t="s">
        <v>502</v>
      </c>
      <c r="B497" s="2" t="s">
        <v>1154</v>
      </c>
      <c r="C497" s="2" t="s">
        <v>676</v>
      </c>
      <c r="D497" s="2">
        <v>5</v>
      </c>
      <c r="E497" s="4">
        <v>5.97</v>
      </c>
      <c r="F497" s="2" t="s">
        <v>682</v>
      </c>
      <c r="G497" s="3">
        <v>46045</v>
      </c>
      <c r="H497" s="7">
        <v>29.85</v>
      </c>
      <c r="I497" s="37" t="str">
        <f ca="1">IFERROR(_xlfn.XLOOKUP(SalesData[[#This Row],[Customer_ID]],CustomerData[Customer_ID],CustomerData[Age]),"None")</f>
        <v>None</v>
      </c>
      <c r="J497" s="37" t="e" cm="1">
        <f t="array" aca="1" ref="J497" ca="1">_xlfn.IFS(SalesData[[#This Row],[Age]]&lt;=28,"18-28",I497&lt;=39,"29-39",I497&lt;=50,"40-50",I497&lt;=61,"51-61",I497&gt;=62,"62-Above")</f>
        <v>#NAME?</v>
      </c>
      <c r="K497" t="str">
        <f ca="1">IFERROR(_xlfn.XLOOKUP(SalesData[[#This Row],[Customer_ID]],CustomerData[Customer_ID],CustomerData[Gender]),"None")</f>
        <v>None</v>
      </c>
      <c r="L497" t="str">
        <f ca="1">IFERROR(_xlfn.XLOOKUP(SalesData[[#This Row],[Customer_ID]],CustomerData[Customer_ID],CustomerData[Preferred_Item]),"None")</f>
        <v>None</v>
      </c>
    </row>
    <row r="498" spans="1:12" x14ac:dyDescent="0.25">
      <c r="A498" s="6" t="s">
        <v>503</v>
      </c>
      <c r="B498" s="2" t="s">
        <v>1152</v>
      </c>
      <c r="C498" s="2" t="s">
        <v>677</v>
      </c>
      <c r="D498" s="2">
        <v>4</v>
      </c>
      <c r="E498" s="4">
        <v>3.64</v>
      </c>
      <c r="F498" s="2" t="s">
        <v>682</v>
      </c>
      <c r="G498" s="3">
        <v>46046</v>
      </c>
      <c r="H498" s="7">
        <v>14.56</v>
      </c>
      <c r="I498" s="37" t="str">
        <f ca="1">IFERROR(_xlfn.XLOOKUP(SalesData[[#This Row],[Customer_ID]],CustomerData[Customer_ID],CustomerData[Age]),"None")</f>
        <v>None</v>
      </c>
      <c r="J498" s="37" t="e" cm="1">
        <f t="array" aca="1" ref="J498" ca="1">_xlfn.IFS(SalesData[[#This Row],[Age]]&lt;=28,"18-28",I498&lt;=39,"29-39",I498&lt;=50,"40-50",I498&lt;=61,"51-61",I498&gt;=62,"62-Above")</f>
        <v>#NAME?</v>
      </c>
      <c r="K498" t="str">
        <f ca="1">IFERROR(_xlfn.XLOOKUP(SalesData[[#This Row],[Customer_ID]],CustomerData[Customer_ID],CustomerData[Gender]),"None")</f>
        <v>None</v>
      </c>
      <c r="L498" t="str">
        <f ca="1">IFERROR(_xlfn.XLOOKUP(SalesData[[#This Row],[Customer_ID]],CustomerData[Customer_ID],CustomerData[Preferred_Item]),"None")</f>
        <v>None</v>
      </c>
    </row>
    <row r="499" spans="1:12" x14ac:dyDescent="0.25">
      <c r="A499" s="6" t="s">
        <v>504</v>
      </c>
      <c r="B499" s="2" t="s">
        <v>989</v>
      </c>
      <c r="C499" s="2" t="s">
        <v>676</v>
      </c>
      <c r="D499" s="2">
        <v>5</v>
      </c>
      <c r="E499" s="4">
        <v>3.8</v>
      </c>
      <c r="F499" s="2" t="s">
        <v>683</v>
      </c>
      <c r="G499" s="3">
        <v>46047</v>
      </c>
      <c r="H499" s="7">
        <v>19</v>
      </c>
      <c r="I499" s="37" t="str">
        <f ca="1">IFERROR(_xlfn.XLOOKUP(SalesData[[#This Row],[Customer_ID]],CustomerData[Customer_ID],CustomerData[Age]),"None")</f>
        <v>None</v>
      </c>
      <c r="J499" s="37" t="e" cm="1">
        <f t="array" aca="1" ref="J499" ca="1">_xlfn.IFS(SalesData[[#This Row],[Age]]&lt;=28,"18-28",I499&lt;=39,"29-39",I499&lt;=50,"40-50",I499&lt;=61,"51-61",I499&gt;=62,"62-Above")</f>
        <v>#NAME?</v>
      </c>
      <c r="K499" t="str">
        <f ca="1">IFERROR(_xlfn.XLOOKUP(SalesData[[#This Row],[Customer_ID]],CustomerData[Customer_ID],CustomerData[Gender]),"None")</f>
        <v>None</v>
      </c>
      <c r="L499" t="str">
        <f ca="1">IFERROR(_xlfn.XLOOKUP(SalesData[[#This Row],[Customer_ID]],CustomerData[Customer_ID],CustomerData[Preferred_Item]),"None")</f>
        <v>None</v>
      </c>
    </row>
    <row r="500" spans="1:12" x14ac:dyDescent="0.25">
      <c r="A500" s="6" t="s">
        <v>505</v>
      </c>
      <c r="B500" s="2" t="s">
        <v>1267</v>
      </c>
      <c r="C500" s="2" t="s">
        <v>677</v>
      </c>
      <c r="D500" s="2">
        <v>5</v>
      </c>
      <c r="E500" s="4">
        <v>5.04</v>
      </c>
      <c r="F500" s="2" t="s">
        <v>684</v>
      </c>
      <c r="G500" s="3">
        <v>46050</v>
      </c>
      <c r="H500" s="7">
        <v>25.2</v>
      </c>
      <c r="I500" s="37" t="str">
        <f ca="1">IFERROR(_xlfn.XLOOKUP(SalesData[[#This Row],[Customer_ID]],CustomerData[Customer_ID],CustomerData[Age]),"None")</f>
        <v>None</v>
      </c>
      <c r="J500" s="37" t="e" cm="1">
        <f t="array" aca="1" ref="J500" ca="1">_xlfn.IFS(SalesData[[#This Row],[Age]]&lt;=28,"18-28",I500&lt;=39,"29-39",I500&lt;=50,"40-50",I500&lt;=61,"51-61",I500&gt;=62,"62-Above")</f>
        <v>#NAME?</v>
      </c>
      <c r="K500" t="str">
        <f ca="1">IFERROR(_xlfn.XLOOKUP(SalesData[[#This Row],[Customer_ID]],CustomerData[Customer_ID],CustomerData[Gender]),"None")</f>
        <v>None</v>
      </c>
      <c r="L500" t="str">
        <f ca="1">IFERROR(_xlfn.XLOOKUP(SalesData[[#This Row],[Customer_ID]],CustomerData[Customer_ID],CustomerData[Preferred_Item]),"None")</f>
        <v>None</v>
      </c>
    </row>
    <row r="501" spans="1:12" x14ac:dyDescent="0.25">
      <c r="A501" s="6" t="s">
        <v>506</v>
      </c>
      <c r="B501" s="2" t="s">
        <v>1183</v>
      </c>
      <c r="C501" s="2" t="s">
        <v>677</v>
      </c>
      <c r="D501" s="2">
        <v>3</v>
      </c>
      <c r="E501" s="4">
        <v>4.63</v>
      </c>
      <c r="F501" s="2" t="s">
        <v>683</v>
      </c>
      <c r="G501" s="3">
        <v>46051</v>
      </c>
      <c r="H501" s="7">
        <v>13.89</v>
      </c>
      <c r="I501" s="37" t="str">
        <f ca="1">IFERROR(_xlfn.XLOOKUP(SalesData[[#This Row],[Customer_ID]],CustomerData[Customer_ID],CustomerData[Age]),"None")</f>
        <v>None</v>
      </c>
      <c r="J501" s="37" t="e" cm="1">
        <f t="array" aca="1" ref="J501" ca="1">_xlfn.IFS(SalesData[[#This Row],[Age]]&lt;=28,"18-28",I501&lt;=39,"29-39",I501&lt;=50,"40-50",I501&lt;=61,"51-61",I501&gt;=62,"62-Above")</f>
        <v>#NAME?</v>
      </c>
      <c r="K501" t="str">
        <f ca="1">IFERROR(_xlfn.XLOOKUP(SalesData[[#This Row],[Customer_ID]],CustomerData[Customer_ID],CustomerData[Gender]),"None")</f>
        <v>None</v>
      </c>
      <c r="L501" t="str">
        <f ca="1">IFERROR(_xlfn.XLOOKUP(SalesData[[#This Row],[Customer_ID]],CustomerData[Customer_ID],CustomerData[Preferred_Item]),"None")</f>
        <v>None</v>
      </c>
    </row>
    <row r="502" spans="1:12" x14ac:dyDescent="0.25">
      <c r="A502" s="6" t="s">
        <v>507</v>
      </c>
      <c r="B502" s="2" t="s">
        <v>741</v>
      </c>
      <c r="C502" s="2" t="s">
        <v>677</v>
      </c>
      <c r="D502" s="2">
        <v>4</v>
      </c>
      <c r="E502" s="4">
        <v>4.47</v>
      </c>
      <c r="F502" s="2" t="s">
        <v>684</v>
      </c>
      <c r="G502" s="3">
        <v>46052</v>
      </c>
      <c r="H502" s="7">
        <v>17.88</v>
      </c>
      <c r="I502" s="37" t="str">
        <f ca="1">IFERROR(_xlfn.XLOOKUP(SalesData[[#This Row],[Customer_ID]],CustomerData[Customer_ID],CustomerData[Age]),"None")</f>
        <v>None</v>
      </c>
      <c r="J502" s="37" t="e" cm="1">
        <f t="array" aca="1" ref="J502" ca="1">_xlfn.IFS(SalesData[[#This Row],[Age]]&lt;=28,"18-28",I502&lt;=39,"29-39",I502&lt;=50,"40-50",I502&lt;=61,"51-61",I502&gt;=62,"62-Above")</f>
        <v>#NAME?</v>
      </c>
      <c r="K502" t="str">
        <f ca="1">IFERROR(_xlfn.XLOOKUP(SalesData[[#This Row],[Customer_ID]],CustomerData[Customer_ID],CustomerData[Gender]),"None")</f>
        <v>None</v>
      </c>
      <c r="L502" t="str">
        <f ca="1">IFERROR(_xlfn.XLOOKUP(SalesData[[#This Row],[Customer_ID]],CustomerData[Customer_ID],CustomerData[Preferred_Item]),"None")</f>
        <v>None</v>
      </c>
    </row>
    <row r="503" spans="1:12" x14ac:dyDescent="0.25">
      <c r="A503" s="6" t="s">
        <v>508</v>
      </c>
      <c r="B503" s="2" t="s">
        <v>777</v>
      </c>
      <c r="C503" s="2" t="s">
        <v>681</v>
      </c>
      <c r="D503" s="2">
        <v>1</v>
      </c>
      <c r="E503" s="4">
        <v>5.74</v>
      </c>
      <c r="F503" s="2" t="s">
        <v>682</v>
      </c>
      <c r="G503" s="3">
        <v>46055</v>
      </c>
      <c r="H503" s="7">
        <v>5.74</v>
      </c>
      <c r="I503" s="37" t="str">
        <f ca="1">IFERROR(_xlfn.XLOOKUP(SalesData[[#This Row],[Customer_ID]],CustomerData[Customer_ID],CustomerData[Age]),"None")</f>
        <v>None</v>
      </c>
      <c r="J503" s="37" t="e" cm="1">
        <f t="array" aca="1" ref="J503" ca="1">_xlfn.IFS(SalesData[[#This Row],[Age]]&lt;=28,"18-28",I503&lt;=39,"29-39",I503&lt;=50,"40-50",I503&lt;=61,"51-61",I503&gt;=62,"62-Above")</f>
        <v>#NAME?</v>
      </c>
      <c r="K503" t="str">
        <f ca="1">IFERROR(_xlfn.XLOOKUP(SalesData[[#This Row],[Customer_ID]],CustomerData[Customer_ID],CustomerData[Gender]),"None")</f>
        <v>None</v>
      </c>
      <c r="L503" t="str">
        <f ca="1">IFERROR(_xlfn.XLOOKUP(SalesData[[#This Row],[Customer_ID]],CustomerData[Customer_ID],CustomerData[Preferred_Item]),"None")</f>
        <v>None</v>
      </c>
    </row>
    <row r="504" spans="1:12" x14ac:dyDescent="0.25">
      <c r="A504" s="6" t="s">
        <v>509</v>
      </c>
      <c r="B504" s="2" t="s">
        <v>794</v>
      </c>
      <c r="C504" s="2" t="s">
        <v>681</v>
      </c>
      <c r="D504" s="2">
        <v>4</v>
      </c>
      <c r="E504" s="4">
        <v>5.87</v>
      </c>
      <c r="F504" s="2" t="s">
        <v>682</v>
      </c>
      <c r="G504" s="3">
        <v>46057</v>
      </c>
      <c r="H504" s="7">
        <v>23.48</v>
      </c>
      <c r="I504" s="37" t="str">
        <f ca="1">IFERROR(_xlfn.XLOOKUP(SalesData[[#This Row],[Customer_ID]],CustomerData[Customer_ID],CustomerData[Age]),"None")</f>
        <v>None</v>
      </c>
      <c r="J504" s="37" t="e" cm="1">
        <f t="array" aca="1" ref="J504" ca="1">_xlfn.IFS(SalesData[[#This Row],[Age]]&lt;=28,"18-28",I504&lt;=39,"29-39",I504&lt;=50,"40-50",I504&lt;=61,"51-61",I504&gt;=62,"62-Above")</f>
        <v>#NAME?</v>
      </c>
      <c r="K504" t="str">
        <f ca="1">IFERROR(_xlfn.XLOOKUP(SalesData[[#This Row],[Customer_ID]],CustomerData[Customer_ID],CustomerData[Gender]),"None")</f>
        <v>None</v>
      </c>
      <c r="L504" t="str">
        <f ca="1">IFERROR(_xlfn.XLOOKUP(SalesData[[#This Row],[Customer_ID]],CustomerData[Customer_ID],CustomerData[Preferred_Item]),"None")</f>
        <v>None</v>
      </c>
    </row>
    <row r="505" spans="1:12" x14ac:dyDescent="0.25">
      <c r="A505" s="6" t="s">
        <v>510</v>
      </c>
      <c r="B505" s="2" t="s">
        <v>1136</v>
      </c>
      <c r="C505" s="2" t="s">
        <v>676</v>
      </c>
      <c r="D505" s="2">
        <v>2</v>
      </c>
      <c r="E505" s="4">
        <v>4.07</v>
      </c>
      <c r="F505" s="2" t="s">
        <v>685</v>
      </c>
      <c r="G505" s="3">
        <v>46058</v>
      </c>
      <c r="H505" s="7">
        <v>8.14</v>
      </c>
      <c r="I505" s="37" t="str">
        <f ca="1">IFERROR(_xlfn.XLOOKUP(SalesData[[#This Row],[Customer_ID]],CustomerData[Customer_ID],CustomerData[Age]),"None")</f>
        <v>None</v>
      </c>
      <c r="J505" s="37" t="e" cm="1">
        <f t="array" aca="1" ref="J505" ca="1">_xlfn.IFS(SalesData[[#This Row],[Age]]&lt;=28,"18-28",I505&lt;=39,"29-39",I505&lt;=50,"40-50",I505&lt;=61,"51-61",I505&gt;=62,"62-Above")</f>
        <v>#NAME?</v>
      </c>
      <c r="K505" t="str">
        <f ca="1">IFERROR(_xlfn.XLOOKUP(SalesData[[#This Row],[Customer_ID]],CustomerData[Customer_ID],CustomerData[Gender]),"None")</f>
        <v>None</v>
      </c>
      <c r="L505" t="str">
        <f ca="1">IFERROR(_xlfn.XLOOKUP(SalesData[[#This Row],[Customer_ID]],CustomerData[Customer_ID],CustomerData[Preferred_Item]),"None")</f>
        <v>None</v>
      </c>
    </row>
    <row r="506" spans="1:12" x14ac:dyDescent="0.25">
      <c r="A506" s="6" t="s">
        <v>511</v>
      </c>
      <c r="B506" s="2" t="s">
        <v>1040</v>
      </c>
      <c r="C506" s="2" t="s">
        <v>680</v>
      </c>
      <c r="D506" s="2">
        <v>1</v>
      </c>
      <c r="E506" s="4">
        <v>3.89</v>
      </c>
      <c r="F506" s="2" t="s">
        <v>684</v>
      </c>
      <c r="G506" s="3">
        <v>46059</v>
      </c>
      <c r="H506" s="7">
        <v>3.89</v>
      </c>
      <c r="I506" s="37" t="str">
        <f ca="1">IFERROR(_xlfn.XLOOKUP(SalesData[[#This Row],[Customer_ID]],CustomerData[Customer_ID],CustomerData[Age]),"None")</f>
        <v>None</v>
      </c>
      <c r="J506" s="37" t="e" cm="1">
        <f t="array" aca="1" ref="J506" ca="1">_xlfn.IFS(SalesData[[#This Row],[Age]]&lt;=28,"18-28",I506&lt;=39,"29-39",I506&lt;=50,"40-50",I506&lt;=61,"51-61",I506&gt;=62,"62-Above")</f>
        <v>#NAME?</v>
      </c>
      <c r="K506" t="str">
        <f ca="1">IFERROR(_xlfn.XLOOKUP(SalesData[[#This Row],[Customer_ID]],CustomerData[Customer_ID],CustomerData[Gender]),"None")</f>
        <v>None</v>
      </c>
      <c r="L506" t="str">
        <f ca="1">IFERROR(_xlfn.XLOOKUP(SalesData[[#This Row],[Customer_ID]],CustomerData[Customer_ID],CustomerData[Preferred_Item]),"None")</f>
        <v>None</v>
      </c>
    </row>
    <row r="507" spans="1:12" x14ac:dyDescent="0.25">
      <c r="A507" s="6" t="s">
        <v>512</v>
      </c>
      <c r="B507" s="2" t="s">
        <v>1293</v>
      </c>
      <c r="C507" s="2" t="s">
        <v>678</v>
      </c>
      <c r="D507" s="2">
        <v>2</v>
      </c>
      <c r="E507" s="4">
        <v>5.94</v>
      </c>
      <c r="F507" s="2" t="s">
        <v>685</v>
      </c>
      <c r="G507" s="3">
        <v>46061</v>
      </c>
      <c r="H507" s="7">
        <v>11.88</v>
      </c>
      <c r="I507" s="37" t="str">
        <f ca="1">IFERROR(_xlfn.XLOOKUP(SalesData[[#This Row],[Customer_ID]],CustomerData[Customer_ID],CustomerData[Age]),"None")</f>
        <v>None</v>
      </c>
      <c r="J507" s="37" t="e" cm="1">
        <f t="array" aca="1" ref="J507" ca="1">_xlfn.IFS(SalesData[[#This Row],[Age]]&lt;=28,"18-28",I507&lt;=39,"29-39",I507&lt;=50,"40-50",I507&lt;=61,"51-61",I507&gt;=62,"62-Above")</f>
        <v>#NAME?</v>
      </c>
      <c r="K507" t="str">
        <f ca="1">IFERROR(_xlfn.XLOOKUP(SalesData[[#This Row],[Customer_ID]],CustomerData[Customer_ID],CustomerData[Gender]),"None")</f>
        <v>None</v>
      </c>
      <c r="L507" t="str">
        <f ca="1">IFERROR(_xlfn.XLOOKUP(SalesData[[#This Row],[Customer_ID]],CustomerData[Customer_ID],CustomerData[Preferred_Item]),"None")</f>
        <v>None</v>
      </c>
    </row>
    <row r="508" spans="1:12" x14ac:dyDescent="0.25">
      <c r="A508" s="6" t="s">
        <v>513</v>
      </c>
      <c r="B508" s="2" t="s">
        <v>1259</v>
      </c>
      <c r="C508" s="2" t="s">
        <v>676</v>
      </c>
      <c r="D508" s="2">
        <v>3</v>
      </c>
      <c r="E508" s="4">
        <v>4.59</v>
      </c>
      <c r="F508" s="2" t="s">
        <v>682</v>
      </c>
      <c r="G508" s="3">
        <v>46062</v>
      </c>
      <c r="H508" s="7">
        <v>13.77</v>
      </c>
      <c r="I508" s="37" t="str">
        <f ca="1">IFERROR(_xlfn.XLOOKUP(SalesData[[#This Row],[Customer_ID]],CustomerData[Customer_ID],CustomerData[Age]),"None")</f>
        <v>None</v>
      </c>
      <c r="J508" s="37" t="e" cm="1">
        <f t="array" aca="1" ref="J508" ca="1">_xlfn.IFS(SalesData[[#This Row],[Age]]&lt;=28,"18-28",I508&lt;=39,"29-39",I508&lt;=50,"40-50",I508&lt;=61,"51-61",I508&gt;=62,"62-Above")</f>
        <v>#NAME?</v>
      </c>
      <c r="K508" t="str">
        <f ca="1">IFERROR(_xlfn.XLOOKUP(SalesData[[#This Row],[Customer_ID]],CustomerData[Customer_ID],CustomerData[Gender]),"None")</f>
        <v>None</v>
      </c>
      <c r="L508" t="str">
        <f ca="1">IFERROR(_xlfn.XLOOKUP(SalesData[[#This Row],[Customer_ID]],CustomerData[Customer_ID],CustomerData[Preferred_Item]),"None")</f>
        <v>None</v>
      </c>
    </row>
    <row r="509" spans="1:12" x14ac:dyDescent="0.25">
      <c r="A509" s="6" t="s">
        <v>514</v>
      </c>
      <c r="B509" s="2" t="s">
        <v>945</v>
      </c>
      <c r="C509" s="2" t="s">
        <v>676</v>
      </c>
      <c r="D509" s="2">
        <v>3</v>
      </c>
      <c r="E509" s="4">
        <v>5.98</v>
      </c>
      <c r="F509" s="2" t="s">
        <v>682</v>
      </c>
      <c r="G509" s="3">
        <v>46064</v>
      </c>
      <c r="H509" s="7">
        <v>17.940000000000001</v>
      </c>
      <c r="I509" s="37" t="str">
        <f ca="1">IFERROR(_xlfn.XLOOKUP(SalesData[[#This Row],[Customer_ID]],CustomerData[Customer_ID],CustomerData[Age]),"None")</f>
        <v>None</v>
      </c>
      <c r="J509" s="37" t="e" cm="1">
        <f t="array" aca="1" ref="J509" ca="1">_xlfn.IFS(SalesData[[#This Row],[Age]]&lt;=28,"18-28",I509&lt;=39,"29-39",I509&lt;=50,"40-50",I509&lt;=61,"51-61",I509&gt;=62,"62-Above")</f>
        <v>#NAME?</v>
      </c>
      <c r="K509" t="str">
        <f ca="1">IFERROR(_xlfn.XLOOKUP(SalesData[[#This Row],[Customer_ID]],CustomerData[Customer_ID],CustomerData[Gender]),"None")</f>
        <v>None</v>
      </c>
      <c r="L509" t="str">
        <f ca="1">IFERROR(_xlfn.XLOOKUP(SalesData[[#This Row],[Customer_ID]],CustomerData[Customer_ID],CustomerData[Preferred_Item]),"None")</f>
        <v>None</v>
      </c>
    </row>
    <row r="510" spans="1:12" x14ac:dyDescent="0.25">
      <c r="A510" s="6" t="s">
        <v>515</v>
      </c>
      <c r="B510" s="2" t="s">
        <v>1019</v>
      </c>
      <c r="C510" s="2" t="s">
        <v>681</v>
      </c>
      <c r="D510" s="2">
        <v>2</v>
      </c>
      <c r="E510" s="4">
        <v>3.55</v>
      </c>
      <c r="F510" s="2" t="s">
        <v>682</v>
      </c>
      <c r="G510" s="3">
        <v>46066</v>
      </c>
      <c r="H510" s="7">
        <v>7.1</v>
      </c>
      <c r="I510" s="37" t="str">
        <f ca="1">IFERROR(_xlfn.XLOOKUP(SalesData[[#This Row],[Customer_ID]],CustomerData[Customer_ID],CustomerData[Age]),"None")</f>
        <v>None</v>
      </c>
      <c r="J510" s="37" t="e" cm="1">
        <f t="array" aca="1" ref="J510" ca="1">_xlfn.IFS(SalesData[[#This Row],[Age]]&lt;=28,"18-28",I510&lt;=39,"29-39",I510&lt;=50,"40-50",I510&lt;=61,"51-61",I510&gt;=62,"62-Above")</f>
        <v>#NAME?</v>
      </c>
      <c r="K510" t="str">
        <f ca="1">IFERROR(_xlfn.XLOOKUP(SalesData[[#This Row],[Customer_ID]],CustomerData[Customer_ID],CustomerData[Gender]),"None")</f>
        <v>None</v>
      </c>
      <c r="L510" t="str">
        <f ca="1">IFERROR(_xlfn.XLOOKUP(SalesData[[#This Row],[Customer_ID]],CustomerData[Customer_ID],CustomerData[Preferred_Item]),"None")</f>
        <v>None</v>
      </c>
    </row>
    <row r="511" spans="1:12" x14ac:dyDescent="0.25">
      <c r="A511" s="6" t="s">
        <v>516</v>
      </c>
      <c r="B511" s="2" t="s">
        <v>1356</v>
      </c>
      <c r="C511" s="2" t="s">
        <v>679</v>
      </c>
      <c r="D511" s="2">
        <v>1</v>
      </c>
      <c r="E511" s="4">
        <v>3.28</v>
      </c>
      <c r="F511" s="2" t="s">
        <v>683</v>
      </c>
      <c r="G511" s="3">
        <v>46067</v>
      </c>
      <c r="H511" s="7">
        <v>3.28</v>
      </c>
      <c r="I511" s="37" t="str">
        <f ca="1">IFERROR(_xlfn.XLOOKUP(SalesData[[#This Row],[Customer_ID]],CustomerData[Customer_ID],CustomerData[Age]),"None")</f>
        <v>None</v>
      </c>
      <c r="J511" s="37" t="e" cm="1">
        <f t="array" aca="1" ref="J511" ca="1">_xlfn.IFS(SalesData[[#This Row],[Age]]&lt;=28,"18-28",I511&lt;=39,"29-39",I511&lt;=50,"40-50",I511&lt;=61,"51-61",I511&gt;=62,"62-Above")</f>
        <v>#NAME?</v>
      </c>
      <c r="K511" t="str">
        <f ca="1">IFERROR(_xlfn.XLOOKUP(SalesData[[#This Row],[Customer_ID]],CustomerData[Customer_ID],CustomerData[Gender]),"None")</f>
        <v>None</v>
      </c>
      <c r="L511" t="str">
        <f ca="1">IFERROR(_xlfn.XLOOKUP(SalesData[[#This Row],[Customer_ID]],CustomerData[Customer_ID],CustomerData[Preferred_Item]),"None")</f>
        <v>None</v>
      </c>
    </row>
    <row r="512" spans="1:12" x14ac:dyDescent="0.25">
      <c r="A512" s="6" t="s">
        <v>517</v>
      </c>
      <c r="B512" s="2" t="s">
        <v>1283</v>
      </c>
      <c r="C512" s="2" t="s">
        <v>677</v>
      </c>
      <c r="D512" s="2">
        <v>3</v>
      </c>
      <c r="E512" s="4">
        <v>5.5</v>
      </c>
      <c r="F512" s="2" t="s">
        <v>685</v>
      </c>
      <c r="G512" s="3">
        <v>46068</v>
      </c>
      <c r="H512" s="7">
        <v>16.5</v>
      </c>
      <c r="I512" s="37" t="str">
        <f ca="1">IFERROR(_xlfn.XLOOKUP(SalesData[[#This Row],[Customer_ID]],CustomerData[Customer_ID],CustomerData[Age]),"None")</f>
        <v>None</v>
      </c>
      <c r="J512" s="37" t="e" cm="1">
        <f t="array" aca="1" ref="J512" ca="1">_xlfn.IFS(SalesData[[#This Row],[Age]]&lt;=28,"18-28",I512&lt;=39,"29-39",I512&lt;=50,"40-50",I512&lt;=61,"51-61",I512&gt;=62,"62-Above")</f>
        <v>#NAME?</v>
      </c>
      <c r="K512" t="str">
        <f ca="1">IFERROR(_xlfn.XLOOKUP(SalesData[[#This Row],[Customer_ID]],CustomerData[Customer_ID],CustomerData[Gender]),"None")</f>
        <v>None</v>
      </c>
      <c r="L512" t="str">
        <f ca="1">IFERROR(_xlfn.XLOOKUP(SalesData[[#This Row],[Customer_ID]],CustomerData[Customer_ID],CustomerData[Preferred_Item]),"None")</f>
        <v>None</v>
      </c>
    </row>
    <row r="513" spans="1:12" x14ac:dyDescent="0.25">
      <c r="A513" s="6" t="s">
        <v>518</v>
      </c>
      <c r="B513" s="2" t="s">
        <v>706</v>
      </c>
      <c r="C513" s="2" t="s">
        <v>676</v>
      </c>
      <c r="D513" s="2">
        <v>2</v>
      </c>
      <c r="E513" s="4">
        <v>2.58</v>
      </c>
      <c r="F513" s="2" t="s">
        <v>685</v>
      </c>
      <c r="G513" s="3">
        <v>46069</v>
      </c>
      <c r="H513" s="7">
        <v>5.16</v>
      </c>
      <c r="I513" s="37" t="str">
        <f ca="1">IFERROR(_xlfn.XLOOKUP(SalesData[[#This Row],[Customer_ID]],CustomerData[Customer_ID],CustomerData[Age]),"None")</f>
        <v>None</v>
      </c>
      <c r="J513" s="37" t="e" cm="1">
        <f t="array" aca="1" ref="J513" ca="1">_xlfn.IFS(SalesData[[#This Row],[Age]]&lt;=28,"18-28",I513&lt;=39,"29-39",I513&lt;=50,"40-50",I513&lt;=61,"51-61",I513&gt;=62,"62-Above")</f>
        <v>#NAME?</v>
      </c>
      <c r="K513" t="str">
        <f ca="1">IFERROR(_xlfn.XLOOKUP(SalesData[[#This Row],[Customer_ID]],CustomerData[Customer_ID],CustomerData[Gender]),"None")</f>
        <v>None</v>
      </c>
      <c r="L513" t="str">
        <f ca="1">IFERROR(_xlfn.XLOOKUP(SalesData[[#This Row],[Customer_ID]],CustomerData[Customer_ID],CustomerData[Preferred_Item]),"None")</f>
        <v>None</v>
      </c>
    </row>
    <row r="514" spans="1:12" x14ac:dyDescent="0.25">
      <c r="A514" s="6" t="s">
        <v>519</v>
      </c>
      <c r="B514" s="2" t="s">
        <v>1301</v>
      </c>
      <c r="C514" s="2" t="s">
        <v>678</v>
      </c>
      <c r="D514" s="2">
        <v>5</v>
      </c>
      <c r="E514" s="4">
        <v>5.38</v>
      </c>
      <c r="F514" s="2" t="s">
        <v>684</v>
      </c>
      <c r="G514" s="3">
        <v>46070</v>
      </c>
      <c r="H514" s="7">
        <v>26.9</v>
      </c>
      <c r="I514" s="37" t="str">
        <f ca="1">IFERROR(_xlfn.XLOOKUP(SalesData[[#This Row],[Customer_ID]],CustomerData[Customer_ID],CustomerData[Age]),"None")</f>
        <v>None</v>
      </c>
      <c r="J514" s="37" t="e" cm="1">
        <f t="array" aca="1" ref="J514" ca="1">_xlfn.IFS(SalesData[[#This Row],[Age]]&lt;=28,"18-28",I514&lt;=39,"29-39",I514&lt;=50,"40-50",I514&lt;=61,"51-61",I514&gt;=62,"62-Above")</f>
        <v>#NAME?</v>
      </c>
      <c r="K514" t="str">
        <f ca="1">IFERROR(_xlfn.XLOOKUP(SalesData[[#This Row],[Customer_ID]],CustomerData[Customer_ID],CustomerData[Gender]),"None")</f>
        <v>None</v>
      </c>
      <c r="L514" t="str">
        <f ca="1">IFERROR(_xlfn.XLOOKUP(SalesData[[#This Row],[Customer_ID]],CustomerData[Customer_ID],CustomerData[Preferred_Item]),"None")</f>
        <v>None</v>
      </c>
    </row>
    <row r="515" spans="1:12" x14ac:dyDescent="0.25">
      <c r="A515" s="6" t="s">
        <v>520</v>
      </c>
      <c r="B515" s="2" t="s">
        <v>1159</v>
      </c>
      <c r="C515" s="2" t="s">
        <v>676</v>
      </c>
      <c r="D515" s="2">
        <v>1</v>
      </c>
      <c r="E515" s="4">
        <v>4.91</v>
      </c>
      <c r="F515" s="2" t="s">
        <v>684</v>
      </c>
      <c r="G515" s="3">
        <v>46071</v>
      </c>
      <c r="H515" s="7">
        <v>4.91</v>
      </c>
      <c r="I515" s="37" t="str">
        <f ca="1">IFERROR(_xlfn.XLOOKUP(SalesData[[#This Row],[Customer_ID]],CustomerData[Customer_ID],CustomerData[Age]),"None")</f>
        <v>None</v>
      </c>
      <c r="J515" s="37" t="e" cm="1">
        <f t="array" aca="1" ref="J515" ca="1">_xlfn.IFS(SalesData[[#This Row],[Age]]&lt;=28,"18-28",I515&lt;=39,"29-39",I515&lt;=50,"40-50",I515&lt;=61,"51-61",I515&gt;=62,"62-Above")</f>
        <v>#NAME?</v>
      </c>
      <c r="K515" t="str">
        <f ca="1">IFERROR(_xlfn.XLOOKUP(SalesData[[#This Row],[Customer_ID]],CustomerData[Customer_ID],CustomerData[Gender]),"None")</f>
        <v>None</v>
      </c>
      <c r="L515" t="str">
        <f ca="1">IFERROR(_xlfn.XLOOKUP(SalesData[[#This Row],[Customer_ID]],CustomerData[Customer_ID],CustomerData[Preferred_Item]),"None")</f>
        <v>None</v>
      </c>
    </row>
    <row r="516" spans="1:12" x14ac:dyDescent="0.25">
      <c r="A516" s="6" t="s">
        <v>521</v>
      </c>
      <c r="B516" s="2" t="s">
        <v>1252</v>
      </c>
      <c r="C516" s="2" t="s">
        <v>676</v>
      </c>
      <c r="D516" s="2">
        <v>3</v>
      </c>
      <c r="E516" s="4">
        <v>3.47</v>
      </c>
      <c r="F516" s="2" t="s">
        <v>684</v>
      </c>
      <c r="G516" s="3">
        <v>46072</v>
      </c>
      <c r="H516" s="7">
        <v>10.41</v>
      </c>
      <c r="I516" s="37" t="str">
        <f ca="1">IFERROR(_xlfn.XLOOKUP(SalesData[[#This Row],[Customer_ID]],CustomerData[Customer_ID],CustomerData[Age]),"None")</f>
        <v>None</v>
      </c>
      <c r="J516" s="37" t="e" cm="1">
        <f t="array" aca="1" ref="J516" ca="1">_xlfn.IFS(SalesData[[#This Row],[Age]]&lt;=28,"18-28",I516&lt;=39,"29-39",I516&lt;=50,"40-50",I516&lt;=61,"51-61",I516&gt;=62,"62-Above")</f>
        <v>#NAME?</v>
      </c>
      <c r="K516" t="str">
        <f ca="1">IFERROR(_xlfn.XLOOKUP(SalesData[[#This Row],[Customer_ID]],CustomerData[Customer_ID],CustomerData[Gender]),"None")</f>
        <v>None</v>
      </c>
      <c r="L516" t="str">
        <f ca="1">IFERROR(_xlfn.XLOOKUP(SalesData[[#This Row],[Customer_ID]],CustomerData[Customer_ID],CustomerData[Preferred_Item]),"None")</f>
        <v>None</v>
      </c>
    </row>
    <row r="517" spans="1:12" x14ac:dyDescent="0.25">
      <c r="A517" s="6" t="s">
        <v>522</v>
      </c>
      <c r="B517" s="2" t="s">
        <v>828</v>
      </c>
      <c r="C517" s="2" t="s">
        <v>679</v>
      </c>
      <c r="D517" s="2">
        <v>4</v>
      </c>
      <c r="E517" s="4">
        <v>4.4400000000000004</v>
      </c>
      <c r="F517" s="2" t="s">
        <v>683</v>
      </c>
      <c r="G517" s="3">
        <v>46073</v>
      </c>
      <c r="H517" s="7">
        <v>17.760000000000002</v>
      </c>
      <c r="I517" s="37" t="str">
        <f ca="1">IFERROR(_xlfn.XLOOKUP(SalesData[[#This Row],[Customer_ID]],CustomerData[Customer_ID],CustomerData[Age]),"None")</f>
        <v>None</v>
      </c>
      <c r="J517" s="37" t="e" cm="1">
        <f t="array" aca="1" ref="J517" ca="1">_xlfn.IFS(SalesData[[#This Row],[Age]]&lt;=28,"18-28",I517&lt;=39,"29-39",I517&lt;=50,"40-50",I517&lt;=61,"51-61",I517&gt;=62,"62-Above")</f>
        <v>#NAME?</v>
      </c>
      <c r="K517" t="str">
        <f ca="1">IFERROR(_xlfn.XLOOKUP(SalesData[[#This Row],[Customer_ID]],CustomerData[Customer_ID],CustomerData[Gender]),"None")</f>
        <v>None</v>
      </c>
      <c r="L517" t="str">
        <f ca="1">IFERROR(_xlfn.XLOOKUP(SalesData[[#This Row],[Customer_ID]],CustomerData[Customer_ID],CustomerData[Preferred_Item]),"None")</f>
        <v>None</v>
      </c>
    </row>
    <row r="518" spans="1:12" x14ac:dyDescent="0.25">
      <c r="A518" s="6" t="s">
        <v>523</v>
      </c>
      <c r="B518" s="2" t="s">
        <v>1128</v>
      </c>
      <c r="C518" s="2" t="s">
        <v>676</v>
      </c>
      <c r="D518" s="2">
        <v>1</v>
      </c>
      <c r="E518" s="4">
        <v>4.45</v>
      </c>
      <c r="F518" s="2" t="s">
        <v>685</v>
      </c>
      <c r="G518" s="3">
        <v>46074</v>
      </c>
      <c r="H518" s="7">
        <v>4.45</v>
      </c>
      <c r="I518" s="37" t="str">
        <f ca="1">IFERROR(_xlfn.XLOOKUP(SalesData[[#This Row],[Customer_ID]],CustomerData[Customer_ID],CustomerData[Age]),"None")</f>
        <v>None</v>
      </c>
      <c r="J518" s="37" t="e" cm="1">
        <f t="array" aca="1" ref="J518" ca="1">_xlfn.IFS(SalesData[[#This Row],[Age]]&lt;=28,"18-28",I518&lt;=39,"29-39",I518&lt;=50,"40-50",I518&lt;=61,"51-61",I518&gt;=62,"62-Above")</f>
        <v>#NAME?</v>
      </c>
      <c r="K518" t="str">
        <f ca="1">IFERROR(_xlfn.XLOOKUP(SalesData[[#This Row],[Customer_ID]],CustomerData[Customer_ID],CustomerData[Gender]),"None")</f>
        <v>None</v>
      </c>
      <c r="L518" t="str">
        <f ca="1">IFERROR(_xlfn.XLOOKUP(SalesData[[#This Row],[Customer_ID]],CustomerData[Customer_ID],CustomerData[Preferred_Item]),"None")</f>
        <v>None</v>
      </c>
    </row>
    <row r="519" spans="1:12" x14ac:dyDescent="0.25">
      <c r="A519" s="6" t="s">
        <v>524</v>
      </c>
      <c r="B519" s="2" t="s">
        <v>1178</v>
      </c>
      <c r="C519" s="2" t="s">
        <v>677</v>
      </c>
      <c r="D519" s="2">
        <v>5</v>
      </c>
      <c r="E519" s="4">
        <v>5.74</v>
      </c>
      <c r="F519" s="2" t="s">
        <v>685</v>
      </c>
      <c r="G519" s="3">
        <v>46075</v>
      </c>
      <c r="H519" s="7">
        <v>28.7</v>
      </c>
      <c r="I519" s="37" t="str">
        <f ca="1">IFERROR(_xlfn.XLOOKUP(SalesData[[#This Row],[Customer_ID]],CustomerData[Customer_ID],CustomerData[Age]),"None")</f>
        <v>None</v>
      </c>
      <c r="J519" s="37" t="e" cm="1">
        <f t="array" aca="1" ref="J519" ca="1">_xlfn.IFS(SalesData[[#This Row],[Age]]&lt;=28,"18-28",I519&lt;=39,"29-39",I519&lt;=50,"40-50",I519&lt;=61,"51-61",I519&gt;=62,"62-Above")</f>
        <v>#NAME?</v>
      </c>
      <c r="K519" t="str">
        <f ca="1">IFERROR(_xlfn.XLOOKUP(SalesData[[#This Row],[Customer_ID]],CustomerData[Customer_ID],CustomerData[Gender]),"None")</f>
        <v>None</v>
      </c>
      <c r="L519" t="str">
        <f ca="1">IFERROR(_xlfn.XLOOKUP(SalesData[[#This Row],[Customer_ID]],CustomerData[Customer_ID],CustomerData[Preferred_Item]),"None")</f>
        <v>None</v>
      </c>
    </row>
    <row r="520" spans="1:12" x14ac:dyDescent="0.25">
      <c r="A520" s="6" t="s">
        <v>525</v>
      </c>
      <c r="B520" s="2" t="s">
        <v>955</v>
      </c>
      <c r="C520" s="2" t="s">
        <v>680</v>
      </c>
      <c r="D520" s="2">
        <v>5</v>
      </c>
      <c r="E520" s="4">
        <v>3.04</v>
      </c>
      <c r="F520" s="2" t="s">
        <v>684</v>
      </c>
      <c r="G520" s="3">
        <v>46076</v>
      </c>
      <c r="H520" s="7">
        <v>15.2</v>
      </c>
      <c r="I520" s="37" t="str">
        <f ca="1">IFERROR(_xlfn.XLOOKUP(SalesData[[#This Row],[Customer_ID]],CustomerData[Customer_ID],CustomerData[Age]),"None")</f>
        <v>None</v>
      </c>
      <c r="J520" s="37" t="e" cm="1">
        <f t="array" aca="1" ref="J520" ca="1">_xlfn.IFS(SalesData[[#This Row],[Age]]&lt;=28,"18-28",I520&lt;=39,"29-39",I520&lt;=50,"40-50",I520&lt;=61,"51-61",I520&gt;=62,"62-Above")</f>
        <v>#NAME?</v>
      </c>
      <c r="K520" t="str">
        <f ca="1">IFERROR(_xlfn.XLOOKUP(SalesData[[#This Row],[Customer_ID]],CustomerData[Customer_ID],CustomerData[Gender]),"None")</f>
        <v>None</v>
      </c>
      <c r="L520" t="str">
        <f ca="1">IFERROR(_xlfn.XLOOKUP(SalesData[[#This Row],[Customer_ID]],CustomerData[Customer_ID],CustomerData[Preferred_Item]),"None")</f>
        <v>None</v>
      </c>
    </row>
    <row r="521" spans="1:12" x14ac:dyDescent="0.25">
      <c r="A521" s="6" t="s">
        <v>526</v>
      </c>
      <c r="B521" s="2" t="s">
        <v>953</v>
      </c>
      <c r="C521" s="2" t="s">
        <v>679</v>
      </c>
      <c r="D521" s="2">
        <v>2</v>
      </c>
      <c r="E521" s="4">
        <v>2.63</v>
      </c>
      <c r="F521" s="2" t="s">
        <v>684</v>
      </c>
      <c r="G521" s="3">
        <v>46077</v>
      </c>
      <c r="H521" s="7">
        <v>5.26</v>
      </c>
      <c r="I521" s="37" t="str">
        <f ca="1">IFERROR(_xlfn.XLOOKUP(SalesData[[#This Row],[Customer_ID]],CustomerData[Customer_ID],CustomerData[Age]),"None")</f>
        <v>None</v>
      </c>
      <c r="J521" s="37" t="e" cm="1">
        <f t="array" aca="1" ref="J521" ca="1">_xlfn.IFS(SalesData[[#This Row],[Age]]&lt;=28,"18-28",I521&lt;=39,"29-39",I521&lt;=50,"40-50",I521&lt;=61,"51-61",I521&gt;=62,"62-Above")</f>
        <v>#NAME?</v>
      </c>
      <c r="K521" t="str">
        <f ca="1">IFERROR(_xlfn.XLOOKUP(SalesData[[#This Row],[Customer_ID]],CustomerData[Customer_ID],CustomerData[Gender]),"None")</f>
        <v>None</v>
      </c>
      <c r="L521" t="str">
        <f ca="1">IFERROR(_xlfn.XLOOKUP(SalesData[[#This Row],[Customer_ID]],CustomerData[Customer_ID],CustomerData[Preferred_Item]),"None")</f>
        <v>None</v>
      </c>
    </row>
    <row r="522" spans="1:12" x14ac:dyDescent="0.25">
      <c r="A522" s="6" t="s">
        <v>527</v>
      </c>
      <c r="B522" s="2" t="s">
        <v>1328</v>
      </c>
      <c r="C522" s="2" t="s">
        <v>681</v>
      </c>
      <c r="D522" s="2">
        <v>5</v>
      </c>
      <c r="E522" s="4">
        <v>3.74</v>
      </c>
      <c r="F522" s="2" t="s">
        <v>682</v>
      </c>
      <c r="G522" s="3">
        <v>46078</v>
      </c>
      <c r="H522" s="7">
        <v>18.7</v>
      </c>
      <c r="I522" s="37" t="str">
        <f ca="1">IFERROR(_xlfn.XLOOKUP(SalesData[[#This Row],[Customer_ID]],CustomerData[Customer_ID],CustomerData[Age]),"None")</f>
        <v>None</v>
      </c>
      <c r="J522" s="37" t="e" cm="1">
        <f t="array" aca="1" ref="J522" ca="1">_xlfn.IFS(SalesData[[#This Row],[Age]]&lt;=28,"18-28",I522&lt;=39,"29-39",I522&lt;=50,"40-50",I522&lt;=61,"51-61",I522&gt;=62,"62-Above")</f>
        <v>#NAME?</v>
      </c>
      <c r="K522" t="str">
        <f ca="1">IFERROR(_xlfn.XLOOKUP(SalesData[[#This Row],[Customer_ID]],CustomerData[Customer_ID],CustomerData[Gender]),"None")</f>
        <v>None</v>
      </c>
      <c r="L522" t="str">
        <f ca="1">IFERROR(_xlfn.XLOOKUP(SalesData[[#This Row],[Customer_ID]],CustomerData[Customer_ID],CustomerData[Preferred_Item]),"None")</f>
        <v>None</v>
      </c>
    </row>
    <row r="523" spans="1:12" x14ac:dyDescent="0.25">
      <c r="A523" s="6" t="s">
        <v>528</v>
      </c>
      <c r="B523" s="2" t="s">
        <v>1174</v>
      </c>
      <c r="C523" s="2" t="s">
        <v>679</v>
      </c>
      <c r="D523" s="2">
        <v>2</v>
      </c>
      <c r="E523" s="4">
        <v>3.78</v>
      </c>
      <c r="F523" s="2" t="s">
        <v>685</v>
      </c>
      <c r="G523" s="3">
        <v>46080</v>
      </c>
      <c r="H523" s="7">
        <v>7.56</v>
      </c>
      <c r="I523" s="37" t="str">
        <f ca="1">IFERROR(_xlfn.XLOOKUP(SalesData[[#This Row],[Customer_ID]],CustomerData[Customer_ID],CustomerData[Age]),"None")</f>
        <v>None</v>
      </c>
      <c r="J523" s="37" t="e" cm="1">
        <f t="array" aca="1" ref="J523" ca="1">_xlfn.IFS(SalesData[[#This Row],[Age]]&lt;=28,"18-28",I523&lt;=39,"29-39",I523&lt;=50,"40-50",I523&lt;=61,"51-61",I523&gt;=62,"62-Above")</f>
        <v>#NAME?</v>
      </c>
      <c r="K523" t="str">
        <f ca="1">IFERROR(_xlfn.XLOOKUP(SalesData[[#This Row],[Customer_ID]],CustomerData[Customer_ID],CustomerData[Gender]),"None")</f>
        <v>None</v>
      </c>
      <c r="L523" t="str">
        <f ca="1">IFERROR(_xlfn.XLOOKUP(SalesData[[#This Row],[Customer_ID]],CustomerData[Customer_ID],CustomerData[Preferred_Item]),"None")</f>
        <v>None</v>
      </c>
    </row>
    <row r="524" spans="1:12" x14ac:dyDescent="0.25">
      <c r="A524" s="6" t="s">
        <v>529</v>
      </c>
      <c r="B524" s="2" t="s">
        <v>736</v>
      </c>
      <c r="C524" s="2" t="s">
        <v>679</v>
      </c>
      <c r="D524" s="2">
        <v>3</v>
      </c>
      <c r="E524" s="4">
        <v>3.32</v>
      </c>
      <c r="F524" s="2" t="s">
        <v>683</v>
      </c>
      <c r="G524" s="3">
        <v>46082</v>
      </c>
      <c r="H524" s="7">
        <v>9.9599999999999991</v>
      </c>
      <c r="I524" s="37" t="str">
        <f ca="1">IFERROR(_xlfn.XLOOKUP(SalesData[[#This Row],[Customer_ID]],CustomerData[Customer_ID],CustomerData[Age]),"None")</f>
        <v>None</v>
      </c>
      <c r="J524" s="37" t="e" cm="1">
        <f t="array" aca="1" ref="J524" ca="1">_xlfn.IFS(SalesData[[#This Row],[Age]]&lt;=28,"18-28",I524&lt;=39,"29-39",I524&lt;=50,"40-50",I524&lt;=61,"51-61",I524&gt;=62,"62-Above")</f>
        <v>#NAME?</v>
      </c>
      <c r="K524" t="str">
        <f ca="1">IFERROR(_xlfn.XLOOKUP(SalesData[[#This Row],[Customer_ID]],CustomerData[Customer_ID],CustomerData[Gender]),"None")</f>
        <v>None</v>
      </c>
      <c r="L524" t="str">
        <f ca="1">IFERROR(_xlfn.XLOOKUP(SalesData[[#This Row],[Customer_ID]],CustomerData[Customer_ID],CustomerData[Preferred_Item]),"None")</f>
        <v>None</v>
      </c>
    </row>
    <row r="525" spans="1:12" x14ac:dyDescent="0.25">
      <c r="A525" s="6" t="s">
        <v>530</v>
      </c>
      <c r="B525" s="2" t="s">
        <v>1071</v>
      </c>
      <c r="C525" s="2" t="s">
        <v>681</v>
      </c>
      <c r="D525" s="2">
        <v>1</v>
      </c>
      <c r="E525" s="4">
        <v>5.34</v>
      </c>
      <c r="F525" s="2" t="s">
        <v>683</v>
      </c>
      <c r="G525" s="3">
        <v>46083</v>
      </c>
      <c r="H525" s="7">
        <v>5.34</v>
      </c>
      <c r="I525" s="37" t="str">
        <f ca="1">IFERROR(_xlfn.XLOOKUP(SalesData[[#This Row],[Customer_ID]],CustomerData[Customer_ID],CustomerData[Age]),"None")</f>
        <v>None</v>
      </c>
      <c r="J525" s="37" t="e" cm="1">
        <f t="array" aca="1" ref="J525" ca="1">_xlfn.IFS(SalesData[[#This Row],[Age]]&lt;=28,"18-28",I525&lt;=39,"29-39",I525&lt;=50,"40-50",I525&lt;=61,"51-61",I525&gt;=62,"62-Above")</f>
        <v>#NAME?</v>
      </c>
      <c r="K525" t="str">
        <f ca="1">IFERROR(_xlfn.XLOOKUP(SalesData[[#This Row],[Customer_ID]],CustomerData[Customer_ID],CustomerData[Gender]),"None")</f>
        <v>None</v>
      </c>
      <c r="L525" t="str">
        <f ca="1">IFERROR(_xlfn.XLOOKUP(SalesData[[#This Row],[Customer_ID]],CustomerData[Customer_ID],CustomerData[Preferred_Item]),"None")</f>
        <v>None</v>
      </c>
    </row>
    <row r="526" spans="1:12" x14ac:dyDescent="0.25">
      <c r="A526" s="6" t="s">
        <v>531</v>
      </c>
      <c r="B526" s="2" t="s">
        <v>811</v>
      </c>
      <c r="C526" s="2" t="s">
        <v>679</v>
      </c>
      <c r="D526" s="2">
        <v>4</v>
      </c>
      <c r="E526" s="4">
        <v>2.82</v>
      </c>
      <c r="F526" s="2" t="s">
        <v>685</v>
      </c>
      <c r="G526" s="3">
        <v>46084</v>
      </c>
      <c r="H526" s="7">
        <v>11.28</v>
      </c>
      <c r="I526" s="37" t="str">
        <f ca="1">IFERROR(_xlfn.XLOOKUP(SalesData[[#This Row],[Customer_ID]],CustomerData[Customer_ID],CustomerData[Age]),"None")</f>
        <v>None</v>
      </c>
      <c r="J526" s="37" t="e" cm="1">
        <f t="array" aca="1" ref="J526" ca="1">_xlfn.IFS(SalesData[[#This Row],[Age]]&lt;=28,"18-28",I526&lt;=39,"29-39",I526&lt;=50,"40-50",I526&lt;=61,"51-61",I526&gt;=62,"62-Above")</f>
        <v>#NAME?</v>
      </c>
      <c r="K526" t="str">
        <f ca="1">IFERROR(_xlfn.XLOOKUP(SalesData[[#This Row],[Customer_ID]],CustomerData[Customer_ID],CustomerData[Gender]),"None")</f>
        <v>None</v>
      </c>
      <c r="L526" t="str">
        <f ca="1">IFERROR(_xlfn.XLOOKUP(SalesData[[#This Row],[Customer_ID]],CustomerData[Customer_ID],CustomerData[Preferred_Item]),"None")</f>
        <v>None</v>
      </c>
    </row>
    <row r="527" spans="1:12" x14ac:dyDescent="0.25">
      <c r="A527" s="6" t="s">
        <v>532</v>
      </c>
      <c r="B527" s="2" t="s">
        <v>1322</v>
      </c>
      <c r="C527" s="2" t="s">
        <v>677</v>
      </c>
      <c r="D527" s="2">
        <v>3</v>
      </c>
      <c r="E527" s="4">
        <v>5.07</v>
      </c>
      <c r="F527" s="2" t="s">
        <v>684</v>
      </c>
      <c r="G527" s="3">
        <v>46087</v>
      </c>
      <c r="H527" s="7">
        <v>15.21</v>
      </c>
      <c r="I527" s="37" t="str">
        <f ca="1">IFERROR(_xlfn.XLOOKUP(SalesData[[#This Row],[Customer_ID]],CustomerData[Customer_ID],CustomerData[Age]),"None")</f>
        <v>None</v>
      </c>
      <c r="J527" s="37" t="e" cm="1">
        <f t="array" aca="1" ref="J527" ca="1">_xlfn.IFS(SalesData[[#This Row],[Age]]&lt;=28,"18-28",I527&lt;=39,"29-39",I527&lt;=50,"40-50",I527&lt;=61,"51-61",I527&gt;=62,"62-Above")</f>
        <v>#NAME?</v>
      </c>
      <c r="K527" t="str">
        <f ca="1">IFERROR(_xlfn.XLOOKUP(SalesData[[#This Row],[Customer_ID]],CustomerData[Customer_ID],CustomerData[Gender]),"None")</f>
        <v>None</v>
      </c>
      <c r="L527" t="str">
        <f ca="1">IFERROR(_xlfn.XLOOKUP(SalesData[[#This Row],[Customer_ID]],CustomerData[Customer_ID],CustomerData[Preferred_Item]),"None")</f>
        <v>None</v>
      </c>
    </row>
    <row r="528" spans="1:12" x14ac:dyDescent="0.25">
      <c r="A528" s="6" t="s">
        <v>533</v>
      </c>
      <c r="B528" s="2" t="s">
        <v>1226</v>
      </c>
      <c r="C528" s="2" t="s">
        <v>677</v>
      </c>
      <c r="D528" s="2">
        <v>5</v>
      </c>
      <c r="E528" s="4">
        <v>5.03</v>
      </c>
      <c r="F528" s="2" t="s">
        <v>682</v>
      </c>
      <c r="G528" s="3">
        <v>46088</v>
      </c>
      <c r="H528" s="7">
        <v>25.15</v>
      </c>
      <c r="I528" s="37" t="str">
        <f ca="1">IFERROR(_xlfn.XLOOKUP(SalesData[[#This Row],[Customer_ID]],CustomerData[Customer_ID],CustomerData[Age]),"None")</f>
        <v>None</v>
      </c>
      <c r="J528" s="37" t="e" cm="1">
        <f t="array" aca="1" ref="J528" ca="1">_xlfn.IFS(SalesData[[#This Row],[Age]]&lt;=28,"18-28",I528&lt;=39,"29-39",I528&lt;=50,"40-50",I528&lt;=61,"51-61",I528&gt;=62,"62-Above")</f>
        <v>#NAME?</v>
      </c>
      <c r="K528" t="str">
        <f ca="1">IFERROR(_xlfn.XLOOKUP(SalesData[[#This Row],[Customer_ID]],CustomerData[Customer_ID],CustomerData[Gender]),"None")</f>
        <v>None</v>
      </c>
      <c r="L528" t="str">
        <f ca="1">IFERROR(_xlfn.XLOOKUP(SalesData[[#This Row],[Customer_ID]],CustomerData[Customer_ID],CustomerData[Preferred_Item]),"None")</f>
        <v>None</v>
      </c>
    </row>
    <row r="529" spans="1:12" x14ac:dyDescent="0.25">
      <c r="A529" s="6" t="s">
        <v>534</v>
      </c>
      <c r="B529" s="2" t="s">
        <v>1340</v>
      </c>
      <c r="C529" s="2" t="s">
        <v>678</v>
      </c>
      <c r="D529" s="2">
        <v>1</v>
      </c>
      <c r="E529" s="4">
        <v>5.28</v>
      </c>
      <c r="F529" s="2" t="s">
        <v>682</v>
      </c>
      <c r="G529" s="3">
        <v>46089</v>
      </c>
      <c r="H529" s="7">
        <v>5.28</v>
      </c>
      <c r="I529" s="37" t="str">
        <f ca="1">IFERROR(_xlfn.XLOOKUP(SalesData[[#This Row],[Customer_ID]],CustomerData[Customer_ID],CustomerData[Age]),"None")</f>
        <v>None</v>
      </c>
      <c r="J529" s="37" t="e" cm="1">
        <f t="array" aca="1" ref="J529" ca="1">_xlfn.IFS(SalesData[[#This Row],[Age]]&lt;=28,"18-28",I529&lt;=39,"29-39",I529&lt;=50,"40-50",I529&lt;=61,"51-61",I529&gt;=62,"62-Above")</f>
        <v>#NAME?</v>
      </c>
      <c r="K529" t="str">
        <f ca="1">IFERROR(_xlfn.XLOOKUP(SalesData[[#This Row],[Customer_ID]],CustomerData[Customer_ID],CustomerData[Gender]),"None")</f>
        <v>None</v>
      </c>
      <c r="L529" t="str">
        <f ca="1">IFERROR(_xlfn.XLOOKUP(SalesData[[#This Row],[Customer_ID]],CustomerData[Customer_ID],CustomerData[Preferred_Item]),"None")</f>
        <v>None</v>
      </c>
    </row>
    <row r="530" spans="1:12" x14ac:dyDescent="0.25">
      <c r="A530" s="6" t="s">
        <v>535</v>
      </c>
      <c r="B530" s="2" t="s">
        <v>843</v>
      </c>
      <c r="C530" s="2" t="s">
        <v>678</v>
      </c>
      <c r="D530" s="2">
        <v>1</v>
      </c>
      <c r="E530" s="4">
        <v>3.11</v>
      </c>
      <c r="F530" s="2" t="s">
        <v>683</v>
      </c>
      <c r="G530" s="3">
        <v>46090</v>
      </c>
      <c r="H530" s="7">
        <v>3.11</v>
      </c>
      <c r="I530" s="37" t="str">
        <f ca="1">IFERROR(_xlfn.XLOOKUP(SalesData[[#This Row],[Customer_ID]],CustomerData[Customer_ID],CustomerData[Age]),"None")</f>
        <v>None</v>
      </c>
      <c r="J530" s="37" t="e" cm="1">
        <f t="array" aca="1" ref="J530" ca="1">_xlfn.IFS(SalesData[[#This Row],[Age]]&lt;=28,"18-28",I530&lt;=39,"29-39",I530&lt;=50,"40-50",I530&lt;=61,"51-61",I530&gt;=62,"62-Above")</f>
        <v>#NAME?</v>
      </c>
      <c r="K530" t="str">
        <f ca="1">IFERROR(_xlfn.XLOOKUP(SalesData[[#This Row],[Customer_ID]],CustomerData[Customer_ID],CustomerData[Gender]),"None")</f>
        <v>None</v>
      </c>
      <c r="L530" t="str">
        <f ca="1">IFERROR(_xlfn.XLOOKUP(SalesData[[#This Row],[Customer_ID]],CustomerData[Customer_ID],CustomerData[Preferred_Item]),"None")</f>
        <v>None</v>
      </c>
    </row>
    <row r="531" spans="1:12" x14ac:dyDescent="0.25">
      <c r="A531" s="6" t="s">
        <v>536</v>
      </c>
      <c r="B531" s="2" t="s">
        <v>953</v>
      </c>
      <c r="C531" s="2" t="s">
        <v>679</v>
      </c>
      <c r="D531" s="2">
        <v>3</v>
      </c>
      <c r="E531" s="4">
        <v>5.39</v>
      </c>
      <c r="F531" s="2" t="s">
        <v>684</v>
      </c>
      <c r="G531" s="3">
        <v>46091</v>
      </c>
      <c r="H531" s="7">
        <v>16.170000000000002</v>
      </c>
      <c r="I531" s="37" t="str">
        <f ca="1">IFERROR(_xlfn.XLOOKUP(SalesData[[#This Row],[Customer_ID]],CustomerData[Customer_ID],CustomerData[Age]),"None")</f>
        <v>None</v>
      </c>
      <c r="J531" s="37" t="e" cm="1">
        <f t="array" aca="1" ref="J531" ca="1">_xlfn.IFS(SalesData[[#This Row],[Age]]&lt;=28,"18-28",I531&lt;=39,"29-39",I531&lt;=50,"40-50",I531&lt;=61,"51-61",I531&gt;=62,"62-Above")</f>
        <v>#NAME?</v>
      </c>
      <c r="K531" t="str">
        <f ca="1">IFERROR(_xlfn.XLOOKUP(SalesData[[#This Row],[Customer_ID]],CustomerData[Customer_ID],CustomerData[Gender]),"None")</f>
        <v>None</v>
      </c>
      <c r="L531" t="str">
        <f ca="1">IFERROR(_xlfn.XLOOKUP(SalesData[[#This Row],[Customer_ID]],CustomerData[Customer_ID],CustomerData[Preferred_Item]),"None")</f>
        <v>None</v>
      </c>
    </row>
    <row r="532" spans="1:12" x14ac:dyDescent="0.25">
      <c r="A532" s="6" t="s">
        <v>537</v>
      </c>
      <c r="B532" s="2" t="s">
        <v>1133</v>
      </c>
      <c r="C532" s="2" t="s">
        <v>677</v>
      </c>
      <c r="D532" s="2">
        <v>2</v>
      </c>
      <c r="E532" s="4">
        <v>4.91</v>
      </c>
      <c r="F532" s="2" t="s">
        <v>685</v>
      </c>
      <c r="G532" s="3">
        <v>46092</v>
      </c>
      <c r="H532" s="7">
        <v>9.82</v>
      </c>
      <c r="I532" s="37" t="str">
        <f ca="1">IFERROR(_xlfn.XLOOKUP(SalesData[[#This Row],[Customer_ID]],CustomerData[Customer_ID],CustomerData[Age]),"None")</f>
        <v>None</v>
      </c>
      <c r="J532" s="37" t="e" cm="1">
        <f t="array" aca="1" ref="J532" ca="1">_xlfn.IFS(SalesData[[#This Row],[Age]]&lt;=28,"18-28",I532&lt;=39,"29-39",I532&lt;=50,"40-50",I532&lt;=61,"51-61",I532&gt;=62,"62-Above")</f>
        <v>#NAME?</v>
      </c>
      <c r="K532" t="str">
        <f ca="1">IFERROR(_xlfn.XLOOKUP(SalesData[[#This Row],[Customer_ID]],CustomerData[Customer_ID],CustomerData[Gender]),"None")</f>
        <v>None</v>
      </c>
      <c r="L532" t="str">
        <f ca="1">IFERROR(_xlfn.XLOOKUP(SalesData[[#This Row],[Customer_ID]],CustomerData[Customer_ID],CustomerData[Preferred_Item]),"None")</f>
        <v>None</v>
      </c>
    </row>
    <row r="533" spans="1:12" x14ac:dyDescent="0.25">
      <c r="A533" s="6" t="s">
        <v>538</v>
      </c>
      <c r="B533" s="2" t="s">
        <v>752</v>
      </c>
      <c r="C533" s="2" t="s">
        <v>680</v>
      </c>
      <c r="D533" s="2">
        <v>4</v>
      </c>
      <c r="E533" s="4">
        <v>5.68</v>
      </c>
      <c r="F533" s="2" t="s">
        <v>683</v>
      </c>
      <c r="G533" s="3">
        <v>46094</v>
      </c>
      <c r="H533" s="7">
        <v>22.72</v>
      </c>
      <c r="I533" s="37" t="str">
        <f ca="1">IFERROR(_xlfn.XLOOKUP(SalesData[[#This Row],[Customer_ID]],CustomerData[Customer_ID],CustomerData[Age]),"None")</f>
        <v>None</v>
      </c>
      <c r="J533" s="37" t="e" cm="1">
        <f t="array" aca="1" ref="J533" ca="1">_xlfn.IFS(SalesData[[#This Row],[Age]]&lt;=28,"18-28",I533&lt;=39,"29-39",I533&lt;=50,"40-50",I533&lt;=61,"51-61",I533&gt;=62,"62-Above")</f>
        <v>#NAME?</v>
      </c>
      <c r="K533" t="str">
        <f ca="1">IFERROR(_xlfn.XLOOKUP(SalesData[[#This Row],[Customer_ID]],CustomerData[Customer_ID],CustomerData[Gender]),"None")</f>
        <v>None</v>
      </c>
      <c r="L533" t="str">
        <f ca="1">IFERROR(_xlfn.XLOOKUP(SalesData[[#This Row],[Customer_ID]],CustomerData[Customer_ID],CustomerData[Preferred_Item]),"None")</f>
        <v>None</v>
      </c>
    </row>
    <row r="534" spans="1:12" x14ac:dyDescent="0.25">
      <c r="A534" s="6" t="s">
        <v>539</v>
      </c>
      <c r="B534" s="2" t="s">
        <v>1177</v>
      </c>
      <c r="C534" s="2" t="s">
        <v>680</v>
      </c>
      <c r="D534" s="2">
        <v>2</v>
      </c>
      <c r="E534" s="4">
        <v>4.58</v>
      </c>
      <c r="F534" s="2" t="s">
        <v>682</v>
      </c>
      <c r="G534" s="3">
        <v>46095</v>
      </c>
      <c r="H534" s="7">
        <v>9.16</v>
      </c>
      <c r="I534" s="37" t="str">
        <f ca="1">IFERROR(_xlfn.XLOOKUP(SalesData[[#This Row],[Customer_ID]],CustomerData[Customer_ID],CustomerData[Age]),"None")</f>
        <v>None</v>
      </c>
      <c r="J534" s="37" t="e" cm="1">
        <f t="array" aca="1" ref="J534" ca="1">_xlfn.IFS(SalesData[[#This Row],[Age]]&lt;=28,"18-28",I534&lt;=39,"29-39",I534&lt;=50,"40-50",I534&lt;=61,"51-61",I534&gt;=62,"62-Above")</f>
        <v>#NAME?</v>
      </c>
      <c r="K534" t="str">
        <f ca="1">IFERROR(_xlfn.XLOOKUP(SalesData[[#This Row],[Customer_ID]],CustomerData[Customer_ID],CustomerData[Gender]),"None")</f>
        <v>None</v>
      </c>
      <c r="L534" t="str">
        <f ca="1">IFERROR(_xlfn.XLOOKUP(SalesData[[#This Row],[Customer_ID]],CustomerData[Customer_ID],CustomerData[Preferred_Item]),"None")</f>
        <v>None</v>
      </c>
    </row>
    <row r="535" spans="1:12" x14ac:dyDescent="0.25">
      <c r="A535" s="6" t="s">
        <v>540</v>
      </c>
      <c r="B535" s="2" t="s">
        <v>1261</v>
      </c>
      <c r="C535" s="2" t="s">
        <v>680</v>
      </c>
      <c r="D535" s="2">
        <v>3</v>
      </c>
      <c r="E535" s="4">
        <v>3.55</v>
      </c>
      <c r="F535" s="2" t="s">
        <v>684</v>
      </c>
      <c r="G535" s="3">
        <v>46096</v>
      </c>
      <c r="H535" s="7">
        <v>10.65</v>
      </c>
      <c r="I535" s="37" t="str">
        <f ca="1">IFERROR(_xlfn.XLOOKUP(SalesData[[#This Row],[Customer_ID]],CustomerData[Customer_ID],CustomerData[Age]),"None")</f>
        <v>None</v>
      </c>
      <c r="J535" s="37" t="e" cm="1">
        <f t="array" aca="1" ref="J535" ca="1">_xlfn.IFS(SalesData[[#This Row],[Age]]&lt;=28,"18-28",I535&lt;=39,"29-39",I535&lt;=50,"40-50",I535&lt;=61,"51-61",I535&gt;=62,"62-Above")</f>
        <v>#NAME?</v>
      </c>
      <c r="K535" t="str">
        <f ca="1">IFERROR(_xlfn.XLOOKUP(SalesData[[#This Row],[Customer_ID]],CustomerData[Customer_ID],CustomerData[Gender]),"None")</f>
        <v>None</v>
      </c>
      <c r="L535" t="str">
        <f ca="1">IFERROR(_xlfn.XLOOKUP(SalesData[[#This Row],[Customer_ID]],CustomerData[Customer_ID],CustomerData[Preferred_Item]),"None")</f>
        <v>None</v>
      </c>
    </row>
    <row r="536" spans="1:12" x14ac:dyDescent="0.25">
      <c r="A536" s="6" t="s">
        <v>541</v>
      </c>
      <c r="B536" s="2" t="s">
        <v>1199</v>
      </c>
      <c r="C536" s="2" t="s">
        <v>678</v>
      </c>
      <c r="D536" s="2">
        <v>5</v>
      </c>
      <c r="E536" s="4">
        <v>2.77</v>
      </c>
      <c r="F536" s="2" t="s">
        <v>685</v>
      </c>
      <c r="G536" s="3">
        <v>46099</v>
      </c>
      <c r="H536" s="7">
        <v>13.85</v>
      </c>
      <c r="I536" s="37" t="str">
        <f ca="1">IFERROR(_xlfn.XLOOKUP(SalesData[[#This Row],[Customer_ID]],CustomerData[Customer_ID],CustomerData[Age]),"None")</f>
        <v>None</v>
      </c>
      <c r="J536" s="37" t="e" cm="1">
        <f t="array" aca="1" ref="J536" ca="1">_xlfn.IFS(SalesData[[#This Row],[Age]]&lt;=28,"18-28",I536&lt;=39,"29-39",I536&lt;=50,"40-50",I536&lt;=61,"51-61",I536&gt;=62,"62-Above")</f>
        <v>#NAME?</v>
      </c>
      <c r="K536" t="str">
        <f ca="1">IFERROR(_xlfn.XLOOKUP(SalesData[[#This Row],[Customer_ID]],CustomerData[Customer_ID],CustomerData[Gender]),"None")</f>
        <v>None</v>
      </c>
      <c r="L536" t="str">
        <f ca="1">IFERROR(_xlfn.XLOOKUP(SalesData[[#This Row],[Customer_ID]],CustomerData[Customer_ID],CustomerData[Preferred_Item]),"None")</f>
        <v>None</v>
      </c>
    </row>
    <row r="537" spans="1:12" x14ac:dyDescent="0.25">
      <c r="A537" s="6" t="s">
        <v>542</v>
      </c>
      <c r="B537" s="2" t="s">
        <v>727</v>
      </c>
      <c r="C537" s="2" t="s">
        <v>679</v>
      </c>
      <c r="D537" s="2">
        <v>2</v>
      </c>
      <c r="E537" s="4">
        <v>5.2</v>
      </c>
      <c r="F537" s="2" t="s">
        <v>684</v>
      </c>
      <c r="G537" s="3">
        <v>46101</v>
      </c>
      <c r="H537" s="7">
        <v>10.4</v>
      </c>
      <c r="I537" s="37" t="str">
        <f ca="1">IFERROR(_xlfn.XLOOKUP(SalesData[[#This Row],[Customer_ID]],CustomerData[Customer_ID],CustomerData[Age]),"None")</f>
        <v>None</v>
      </c>
      <c r="J537" s="37" t="e" cm="1">
        <f t="array" aca="1" ref="J537" ca="1">_xlfn.IFS(SalesData[[#This Row],[Age]]&lt;=28,"18-28",I537&lt;=39,"29-39",I537&lt;=50,"40-50",I537&lt;=61,"51-61",I537&gt;=62,"62-Above")</f>
        <v>#NAME?</v>
      </c>
      <c r="K537" t="str">
        <f ca="1">IFERROR(_xlfn.XLOOKUP(SalesData[[#This Row],[Customer_ID]],CustomerData[Customer_ID],CustomerData[Gender]),"None")</f>
        <v>None</v>
      </c>
      <c r="L537" t="str">
        <f ca="1">IFERROR(_xlfn.XLOOKUP(SalesData[[#This Row],[Customer_ID]],CustomerData[Customer_ID],CustomerData[Preferred_Item]),"None")</f>
        <v>None</v>
      </c>
    </row>
    <row r="538" spans="1:12" x14ac:dyDescent="0.25">
      <c r="A538" s="6" t="s">
        <v>543</v>
      </c>
      <c r="B538" s="2" t="s">
        <v>745</v>
      </c>
      <c r="C538" s="2" t="s">
        <v>680</v>
      </c>
      <c r="D538" s="2">
        <v>3</v>
      </c>
      <c r="E538" s="4">
        <v>3.72</v>
      </c>
      <c r="F538" s="2" t="s">
        <v>684</v>
      </c>
      <c r="G538" s="3">
        <v>46102</v>
      </c>
      <c r="H538" s="7">
        <v>11.16</v>
      </c>
      <c r="I538" s="37" t="str">
        <f ca="1">IFERROR(_xlfn.XLOOKUP(SalesData[[#This Row],[Customer_ID]],CustomerData[Customer_ID],CustomerData[Age]),"None")</f>
        <v>None</v>
      </c>
      <c r="J538" s="37" t="e" cm="1">
        <f t="array" aca="1" ref="J538" ca="1">_xlfn.IFS(SalesData[[#This Row],[Age]]&lt;=28,"18-28",I538&lt;=39,"29-39",I538&lt;=50,"40-50",I538&lt;=61,"51-61",I538&gt;=62,"62-Above")</f>
        <v>#NAME?</v>
      </c>
      <c r="K538" t="str">
        <f ca="1">IFERROR(_xlfn.XLOOKUP(SalesData[[#This Row],[Customer_ID]],CustomerData[Customer_ID],CustomerData[Gender]),"None")</f>
        <v>None</v>
      </c>
      <c r="L538" t="str">
        <f ca="1">IFERROR(_xlfn.XLOOKUP(SalesData[[#This Row],[Customer_ID]],CustomerData[Customer_ID],CustomerData[Preferred_Item]),"None")</f>
        <v>None</v>
      </c>
    </row>
    <row r="539" spans="1:12" x14ac:dyDescent="0.25">
      <c r="A539" s="6" t="s">
        <v>544</v>
      </c>
      <c r="B539" s="2" t="s">
        <v>1068</v>
      </c>
      <c r="C539" s="2" t="s">
        <v>676</v>
      </c>
      <c r="D539" s="2">
        <v>2</v>
      </c>
      <c r="E539" s="4">
        <v>3.96</v>
      </c>
      <c r="F539" s="2" t="s">
        <v>682</v>
      </c>
      <c r="G539" s="3">
        <v>46104</v>
      </c>
      <c r="H539" s="7">
        <v>7.92</v>
      </c>
      <c r="I539" s="37" t="str">
        <f ca="1">IFERROR(_xlfn.XLOOKUP(SalesData[[#This Row],[Customer_ID]],CustomerData[Customer_ID],CustomerData[Age]),"None")</f>
        <v>None</v>
      </c>
      <c r="J539" s="37" t="e" cm="1">
        <f t="array" aca="1" ref="J539" ca="1">_xlfn.IFS(SalesData[[#This Row],[Age]]&lt;=28,"18-28",I539&lt;=39,"29-39",I539&lt;=50,"40-50",I539&lt;=61,"51-61",I539&gt;=62,"62-Above")</f>
        <v>#NAME?</v>
      </c>
      <c r="K539" t="str">
        <f ca="1">IFERROR(_xlfn.XLOOKUP(SalesData[[#This Row],[Customer_ID]],CustomerData[Customer_ID],CustomerData[Gender]),"None")</f>
        <v>None</v>
      </c>
      <c r="L539" t="str">
        <f ca="1">IFERROR(_xlfn.XLOOKUP(SalesData[[#This Row],[Customer_ID]],CustomerData[Customer_ID],CustomerData[Preferred_Item]),"None")</f>
        <v>None</v>
      </c>
    </row>
    <row r="540" spans="1:12" x14ac:dyDescent="0.25">
      <c r="A540" s="6" t="s">
        <v>545</v>
      </c>
      <c r="B540" s="2" t="s">
        <v>872</v>
      </c>
      <c r="C540" s="2" t="s">
        <v>678</v>
      </c>
      <c r="D540" s="2">
        <v>2</v>
      </c>
      <c r="E540" s="4">
        <v>5.54</v>
      </c>
      <c r="F540" s="2" t="s">
        <v>683</v>
      </c>
      <c r="G540" s="3">
        <v>46106</v>
      </c>
      <c r="H540" s="7">
        <v>11.08</v>
      </c>
      <c r="I540" s="37" t="str">
        <f ca="1">IFERROR(_xlfn.XLOOKUP(SalesData[[#This Row],[Customer_ID]],CustomerData[Customer_ID],CustomerData[Age]),"None")</f>
        <v>None</v>
      </c>
      <c r="J540" s="37" t="e" cm="1">
        <f t="array" aca="1" ref="J540" ca="1">_xlfn.IFS(SalesData[[#This Row],[Age]]&lt;=28,"18-28",I540&lt;=39,"29-39",I540&lt;=50,"40-50",I540&lt;=61,"51-61",I540&gt;=62,"62-Above")</f>
        <v>#NAME?</v>
      </c>
      <c r="K540" t="str">
        <f ca="1">IFERROR(_xlfn.XLOOKUP(SalesData[[#This Row],[Customer_ID]],CustomerData[Customer_ID],CustomerData[Gender]),"None")</f>
        <v>None</v>
      </c>
      <c r="L540" t="str">
        <f ca="1">IFERROR(_xlfn.XLOOKUP(SalesData[[#This Row],[Customer_ID]],CustomerData[Customer_ID],CustomerData[Preferred_Item]),"None")</f>
        <v>None</v>
      </c>
    </row>
    <row r="541" spans="1:12" x14ac:dyDescent="0.25">
      <c r="A541" s="6" t="s">
        <v>546</v>
      </c>
      <c r="B541" s="2" t="s">
        <v>690</v>
      </c>
      <c r="C541" s="2" t="s">
        <v>679</v>
      </c>
      <c r="D541" s="2">
        <v>2</v>
      </c>
      <c r="E541" s="4">
        <v>3.29</v>
      </c>
      <c r="F541" s="2" t="s">
        <v>684</v>
      </c>
      <c r="G541" s="3">
        <v>46107</v>
      </c>
      <c r="H541" s="7">
        <v>6.58</v>
      </c>
      <c r="I541" s="37" t="str">
        <f ca="1">IFERROR(_xlfn.XLOOKUP(SalesData[[#This Row],[Customer_ID]],CustomerData[Customer_ID],CustomerData[Age]),"None")</f>
        <v>None</v>
      </c>
      <c r="J541" s="37" t="e" cm="1">
        <f t="array" aca="1" ref="J541" ca="1">_xlfn.IFS(SalesData[[#This Row],[Age]]&lt;=28,"18-28",I541&lt;=39,"29-39",I541&lt;=50,"40-50",I541&lt;=61,"51-61",I541&gt;=62,"62-Above")</f>
        <v>#NAME?</v>
      </c>
      <c r="K541" t="str">
        <f ca="1">IFERROR(_xlfn.XLOOKUP(SalesData[[#This Row],[Customer_ID]],CustomerData[Customer_ID],CustomerData[Gender]),"None")</f>
        <v>None</v>
      </c>
      <c r="L541" t="str">
        <f ca="1">IFERROR(_xlfn.XLOOKUP(SalesData[[#This Row],[Customer_ID]],CustomerData[Customer_ID],CustomerData[Preferred_Item]),"None")</f>
        <v>None</v>
      </c>
    </row>
    <row r="542" spans="1:12" x14ac:dyDescent="0.25">
      <c r="A542" s="6" t="s">
        <v>547</v>
      </c>
      <c r="B542" s="2" t="s">
        <v>1310</v>
      </c>
      <c r="C542" s="2" t="s">
        <v>677</v>
      </c>
      <c r="D542" s="2">
        <v>5</v>
      </c>
      <c r="E542" s="4">
        <v>4.78</v>
      </c>
      <c r="F542" s="2" t="s">
        <v>685</v>
      </c>
      <c r="G542" s="3">
        <v>46108</v>
      </c>
      <c r="H542" s="7">
        <v>23.9</v>
      </c>
      <c r="I542" s="37" t="str">
        <f ca="1">IFERROR(_xlfn.XLOOKUP(SalesData[[#This Row],[Customer_ID]],CustomerData[Customer_ID],CustomerData[Age]),"None")</f>
        <v>None</v>
      </c>
      <c r="J542" s="37" t="e" cm="1">
        <f t="array" aca="1" ref="J542" ca="1">_xlfn.IFS(SalesData[[#This Row],[Age]]&lt;=28,"18-28",I542&lt;=39,"29-39",I542&lt;=50,"40-50",I542&lt;=61,"51-61",I542&gt;=62,"62-Above")</f>
        <v>#NAME?</v>
      </c>
      <c r="K542" t="str">
        <f ca="1">IFERROR(_xlfn.XLOOKUP(SalesData[[#This Row],[Customer_ID]],CustomerData[Customer_ID],CustomerData[Gender]),"None")</f>
        <v>None</v>
      </c>
      <c r="L542" t="str">
        <f ca="1">IFERROR(_xlfn.XLOOKUP(SalesData[[#This Row],[Customer_ID]],CustomerData[Customer_ID],CustomerData[Preferred_Item]),"None")</f>
        <v>None</v>
      </c>
    </row>
    <row r="543" spans="1:12" x14ac:dyDescent="0.25">
      <c r="A543" s="6" t="s">
        <v>548</v>
      </c>
      <c r="B543" s="2" t="s">
        <v>1015</v>
      </c>
      <c r="C543" s="2" t="s">
        <v>679</v>
      </c>
      <c r="D543" s="2">
        <v>1</v>
      </c>
      <c r="E543" s="4">
        <v>4.6100000000000003</v>
      </c>
      <c r="F543" s="2" t="s">
        <v>683</v>
      </c>
      <c r="G543" s="3">
        <v>46109</v>
      </c>
      <c r="H543" s="7">
        <v>4.6100000000000003</v>
      </c>
      <c r="I543" s="37" t="str">
        <f ca="1">IFERROR(_xlfn.XLOOKUP(SalesData[[#This Row],[Customer_ID]],CustomerData[Customer_ID],CustomerData[Age]),"None")</f>
        <v>None</v>
      </c>
      <c r="J543" s="37" t="e" cm="1">
        <f t="array" aca="1" ref="J543" ca="1">_xlfn.IFS(SalesData[[#This Row],[Age]]&lt;=28,"18-28",I543&lt;=39,"29-39",I543&lt;=50,"40-50",I543&lt;=61,"51-61",I543&gt;=62,"62-Above")</f>
        <v>#NAME?</v>
      </c>
      <c r="K543" t="str">
        <f ca="1">IFERROR(_xlfn.XLOOKUP(SalesData[[#This Row],[Customer_ID]],CustomerData[Customer_ID],CustomerData[Gender]),"None")</f>
        <v>None</v>
      </c>
      <c r="L543" t="str">
        <f ca="1">IFERROR(_xlfn.XLOOKUP(SalesData[[#This Row],[Customer_ID]],CustomerData[Customer_ID],CustomerData[Preferred_Item]),"None")</f>
        <v>None</v>
      </c>
    </row>
    <row r="544" spans="1:12" x14ac:dyDescent="0.25">
      <c r="A544" s="6" t="s">
        <v>549</v>
      </c>
      <c r="B544" s="2" t="s">
        <v>1183</v>
      </c>
      <c r="C544" s="2" t="s">
        <v>677</v>
      </c>
      <c r="D544" s="2">
        <v>4</v>
      </c>
      <c r="E544" s="4">
        <v>2.54</v>
      </c>
      <c r="F544" s="2" t="s">
        <v>683</v>
      </c>
      <c r="G544" s="3">
        <v>46110</v>
      </c>
      <c r="H544" s="7">
        <v>10.16</v>
      </c>
      <c r="I544" s="37" t="str">
        <f ca="1">IFERROR(_xlfn.XLOOKUP(SalesData[[#This Row],[Customer_ID]],CustomerData[Customer_ID],CustomerData[Age]),"None")</f>
        <v>None</v>
      </c>
      <c r="J544" s="37" t="e" cm="1">
        <f t="array" aca="1" ref="J544" ca="1">_xlfn.IFS(SalesData[[#This Row],[Age]]&lt;=28,"18-28",I544&lt;=39,"29-39",I544&lt;=50,"40-50",I544&lt;=61,"51-61",I544&gt;=62,"62-Above")</f>
        <v>#NAME?</v>
      </c>
      <c r="K544" t="str">
        <f ca="1">IFERROR(_xlfn.XLOOKUP(SalesData[[#This Row],[Customer_ID]],CustomerData[Customer_ID],CustomerData[Gender]),"None")</f>
        <v>None</v>
      </c>
      <c r="L544" t="str">
        <f ca="1">IFERROR(_xlfn.XLOOKUP(SalesData[[#This Row],[Customer_ID]],CustomerData[Customer_ID],CustomerData[Preferred_Item]),"None")</f>
        <v>None</v>
      </c>
    </row>
    <row r="545" spans="1:12" x14ac:dyDescent="0.25">
      <c r="A545" s="6" t="s">
        <v>550</v>
      </c>
      <c r="B545" s="2" t="s">
        <v>1126</v>
      </c>
      <c r="C545" s="2" t="s">
        <v>681</v>
      </c>
      <c r="D545" s="2">
        <v>1</v>
      </c>
      <c r="E545" s="4">
        <v>5.22</v>
      </c>
      <c r="F545" s="2" t="s">
        <v>685</v>
      </c>
      <c r="G545" s="3">
        <v>46111</v>
      </c>
      <c r="H545" s="7">
        <v>5.22</v>
      </c>
      <c r="I545" s="37" t="str">
        <f ca="1">IFERROR(_xlfn.XLOOKUP(SalesData[[#This Row],[Customer_ID]],CustomerData[Customer_ID],CustomerData[Age]),"None")</f>
        <v>None</v>
      </c>
      <c r="J545" s="37" t="e" cm="1">
        <f t="array" aca="1" ref="J545" ca="1">_xlfn.IFS(SalesData[[#This Row],[Age]]&lt;=28,"18-28",I545&lt;=39,"29-39",I545&lt;=50,"40-50",I545&lt;=61,"51-61",I545&gt;=62,"62-Above")</f>
        <v>#NAME?</v>
      </c>
      <c r="K545" t="str">
        <f ca="1">IFERROR(_xlfn.XLOOKUP(SalesData[[#This Row],[Customer_ID]],CustomerData[Customer_ID],CustomerData[Gender]),"None")</f>
        <v>None</v>
      </c>
      <c r="L545" t="str">
        <f ca="1">IFERROR(_xlfn.XLOOKUP(SalesData[[#This Row],[Customer_ID]],CustomerData[Customer_ID],CustomerData[Preferred_Item]),"None")</f>
        <v>None</v>
      </c>
    </row>
    <row r="546" spans="1:12" x14ac:dyDescent="0.25">
      <c r="A546" s="6" t="s">
        <v>551</v>
      </c>
      <c r="B546" s="2" t="s">
        <v>851</v>
      </c>
      <c r="C546" s="2" t="s">
        <v>677</v>
      </c>
      <c r="D546" s="2">
        <v>3</v>
      </c>
      <c r="E546" s="4">
        <v>3.57</v>
      </c>
      <c r="F546" s="2" t="s">
        <v>682</v>
      </c>
      <c r="G546" s="3">
        <v>46113</v>
      </c>
      <c r="H546" s="7">
        <v>10.71</v>
      </c>
      <c r="I546" s="37" t="str">
        <f ca="1">IFERROR(_xlfn.XLOOKUP(SalesData[[#This Row],[Customer_ID]],CustomerData[Customer_ID],CustomerData[Age]),"None")</f>
        <v>None</v>
      </c>
      <c r="J546" s="37" t="e" cm="1">
        <f t="array" aca="1" ref="J546" ca="1">_xlfn.IFS(SalesData[[#This Row],[Age]]&lt;=28,"18-28",I546&lt;=39,"29-39",I546&lt;=50,"40-50",I546&lt;=61,"51-61",I546&gt;=62,"62-Above")</f>
        <v>#NAME?</v>
      </c>
      <c r="K546" t="str">
        <f ca="1">IFERROR(_xlfn.XLOOKUP(SalesData[[#This Row],[Customer_ID]],CustomerData[Customer_ID],CustomerData[Gender]),"None")</f>
        <v>None</v>
      </c>
      <c r="L546" t="str">
        <f ca="1">IFERROR(_xlfn.XLOOKUP(SalesData[[#This Row],[Customer_ID]],CustomerData[Customer_ID],CustomerData[Preferred_Item]),"None")</f>
        <v>None</v>
      </c>
    </row>
    <row r="547" spans="1:12" x14ac:dyDescent="0.25">
      <c r="A547" s="6" t="s">
        <v>552</v>
      </c>
      <c r="B547" s="2" t="s">
        <v>856</v>
      </c>
      <c r="C547" s="2" t="s">
        <v>681</v>
      </c>
      <c r="D547" s="2">
        <v>5</v>
      </c>
      <c r="E547" s="4">
        <v>2.64</v>
      </c>
      <c r="F547" s="2" t="s">
        <v>682</v>
      </c>
      <c r="G547" s="3">
        <v>46114</v>
      </c>
      <c r="H547" s="7">
        <v>13.2</v>
      </c>
      <c r="I547" s="37" t="str">
        <f ca="1">IFERROR(_xlfn.XLOOKUP(SalesData[[#This Row],[Customer_ID]],CustomerData[Customer_ID],CustomerData[Age]),"None")</f>
        <v>None</v>
      </c>
      <c r="J547" s="37" t="e" cm="1">
        <f t="array" aca="1" ref="J547" ca="1">_xlfn.IFS(SalesData[[#This Row],[Age]]&lt;=28,"18-28",I547&lt;=39,"29-39",I547&lt;=50,"40-50",I547&lt;=61,"51-61",I547&gt;=62,"62-Above")</f>
        <v>#NAME?</v>
      </c>
      <c r="K547" t="str">
        <f ca="1">IFERROR(_xlfn.XLOOKUP(SalesData[[#This Row],[Customer_ID]],CustomerData[Customer_ID],CustomerData[Gender]),"None")</f>
        <v>None</v>
      </c>
      <c r="L547" t="str">
        <f ca="1">IFERROR(_xlfn.XLOOKUP(SalesData[[#This Row],[Customer_ID]],CustomerData[Customer_ID],CustomerData[Preferred_Item]),"None")</f>
        <v>None</v>
      </c>
    </row>
    <row r="548" spans="1:12" x14ac:dyDescent="0.25">
      <c r="A548" s="6" t="s">
        <v>553</v>
      </c>
      <c r="B548" s="2" t="s">
        <v>862</v>
      </c>
      <c r="C548" s="2" t="s">
        <v>680</v>
      </c>
      <c r="D548" s="2">
        <v>3</v>
      </c>
      <c r="E548" s="4">
        <v>4.3899999999999997</v>
      </c>
      <c r="F548" s="2" t="s">
        <v>684</v>
      </c>
      <c r="G548" s="3">
        <v>46115</v>
      </c>
      <c r="H548" s="7">
        <v>13.17</v>
      </c>
      <c r="I548" s="37" t="str">
        <f ca="1">IFERROR(_xlfn.XLOOKUP(SalesData[[#This Row],[Customer_ID]],CustomerData[Customer_ID],CustomerData[Age]),"None")</f>
        <v>None</v>
      </c>
      <c r="J548" s="37" t="e" cm="1">
        <f t="array" aca="1" ref="J548" ca="1">_xlfn.IFS(SalesData[[#This Row],[Age]]&lt;=28,"18-28",I548&lt;=39,"29-39",I548&lt;=50,"40-50",I548&lt;=61,"51-61",I548&gt;=62,"62-Above")</f>
        <v>#NAME?</v>
      </c>
      <c r="K548" t="str">
        <f ca="1">IFERROR(_xlfn.XLOOKUP(SalesData[[#This Row],[Customer_ID]],CustomerData[Customer_ID],CustomerData[Gender]),"None")</f>
        <v>None</v>
      </c>
      <c r="L548" t="str">
        <f ca="1">IFERROR(_xlfn.XLOOKUP(SalesData[[#This Row],[Customer_ID]],CustomerData[Customer_ID],CustomerData[Preferred_Item]),"None")</f>
        <v>None</v>
      </c>
    </row>
    <row r="549" spans="1:12" x14ac:dyDescent="0.25">
      <c r="A549" s="6" t="s">
        <v>554</v>
      </c>
      <c r="B549" s="2" t="s">
        <v>1154</v>
      </c>
      <c r="C549" s="2" t="s">
        <v>676</v>
      </c>
      <c r="D549" s="2">
        <v>2</v>
      </c>
      <c r="E549" s="4">
        <v>3.02</v>
      </c>
      <c r="F549" s="2" t="s">
        <v>684</v>
      </c>
      <c r="G549" s="3">
        <v>46116</v>
      </c>
      <c r="H549" s="7">
        <v>6.04</v>
      </c>
      <c r="I549" s="37" t="str">
        <f ca="1">IFERROR(_xlfn.XLOOKUP(SalesData[[#This Row],[Customer_ID]],CustomerData[Customer_ID],CustomerData[Age]),"None")</f>
        <v>None</v>
      </c>
      <c r="J549" s="37" t="e" cm="1">
        <f t="array" aca="1" ref="J549" ca="1">_xlfn.IFS(SalesData[[#This Row],[Age]]&lt;=28,"18-28",I549&lt;=39,"29-39",I549&lt;=50,"40-50",I549&lt;=61,"51-61",I549&gt;=62,"62-Above")</f>
        <v>#NAME?</v>
      </c>
      <c r="K549" t="str">
        <f ca="1">IFERROR(_xlfn.XLOOKUP(SalesData[[#This Row],[Customer_ID]],CustomerData[Customer_ID],CustomerData[Gender]),"None")</f>
        <v>None</v>
      </c>
      <c r="L549" t="str">
        <f ca="1">IFERROR(_xlfn.XLOOKUP(SalesData[[#This Row],[Customer_ID]],CustomerData[Customer_ID],CustomerData[Preferred_Item]),"None")</f>
        <v>None</v>
      </c>
    </row>
    <row r="550" spans="1:12" x14ac:dyDescent="0.25">
      <c r="A550" s="6" t="s">
        <v>555</v>
      </c>
      <c r="B550" s="2" t="s">
        <v>865</v>
      </c>
      <c r="C550" s="2" t="s">
        <v>678</v>
      </c>
      <c r="D550" s="2">
        <v>3</v>
      </c>
      <c r="E550" s="4">
        <v>2.68</v>
      </c>
      <c r="F550" s="2" t="s">
        <v>682</v>
      </c>
      <c r="G550" s="3">
        <v>46119</v>
      </c>
      <c r="H550" s="7">
        <v>8.0400000000000009</v>
      </c>
      <c r="I550" s="37" t="str">
        <f ca="1">IFERROR(_xlfn.XLOOKUP(SalesData[[#This Row],[Customer_ID]],CustomerData[Customer_ID],CustomerData[Age]),"None")</f>
        <v>None</v>
      </c>
      <c r="J550" s="37" t="e" cm="1">
        <f t="array" aca="1" ref="J550" ca="1">_xlfn.IFS(SalesData[[#This Row],[Age]]&lt;=28,"18-28",I550&lt;=39,"29-39",I550&lt;=50,"40-50",I550&lt;=61,"51-61",I550&gt;=62,"62-Above")</f>
        <v>#NAME?</v>
      </c>
      <c r="K550" t="str">
        <f ca="1">IFERROR(_xlfn.XLOOKUP(SalesData[[#This Row],[Customer_ID]],CustomerData[Customer_ID],CustomerData[Gender]),"None")</f>
        <v>None</v>
      </c>
      <c r="L550" t="str">
        <f ca="1">IFERROR(_xlfn.XLOOKUP(SalesData[[#This Row],[Customer_ID]],CustomerData[Customer_ID],CustomerData[Preferred_Item]),"None")</f>
        <v>None</v>
      </c>
    </row>
    <row r="551" spans="1:12" x14ac:dyDescent="0.25">
      <c r="A551" s="6" t="s">
        <v>556</v>
      </c>
      <c r="B551" s="2" t="s">
        <v>1305</v>
      </c>
      <c r="C551" s="2" t="s">
        <v>679</v>
      </c>
      <c r="D551" s="2">
        <v>4</v>
      </c>
      <c r="E551" s="4">
        <v>4.0599999999999996</v>
      </c>
      <c r="F551" s="2" t="s">
        <v>685</v>
      </c>
      <c r="G551" s="3">
        <v>46122</v>
      </c>
      <c r="H551" s="7">
        <v>16.239999999999998</v>
      </c>
      <c r="I551" s="37" t="str">
        <f ca="1">IFERROR(_xlfn.XLOOKUP(SalesData[[#This Row],[Customer_ID]],CustomerData[Customer_ID],CustomerData[Age]),"None")</f>
        <v>None</v>
      </c>
      <c r="J551" s="37" t="e" cm="1">
        <f t="array" aca="1" ref="J551" ca="1">_xlfn.IFS(SalesData[[#This Row],[Age]]&lt;=28,"18-28",I551&lt;=39,"29-39",I551&lt;=50,"40-50",I551&lt;=61,"51-61",I551&gt;=62,"62-Above")</f>
        <v>#NAME?</v>
      </c>
      <c r="K551" t="str">
        <f ca="1">IFERROR(_xlfn.XLOOKUP(SalesData[[#This Row],[Customer_ID]],CustomerData[Customer_ID],CustomerData[Gender]),"None")</f>
        <v>None</v>
      </c>
      <c r="L551" t="str">
        <f ca="1">IFERROR(_xlfn.XLOOKUP(SalesData[[#This Row],[Customer_ID]],CustomerData[Customer_ID],CustomerData[Preferred_Item]),"None")</f>
        <v>None</v>
      </c>
    </row>
    <row r="552" spans="1:12" x14ac:dyDescent="0.25">
      <c r="A552" s="6" t="s">
        <v>557</v>
      </c>
      <c r="B552" s="2" t="s">
        <v>1192</v>
      </c>
      <c r="C552" s="2" t="s">
        <v>678</v>
      </c>
      <c r="D552" s="2">
        <v>2</v>
      </c>
      <c r="E552" s="4">
        <v>4.58</v>
      </c>
      <c r="F552" s="2" t="s">
        <v>683</v>
      </c>
      <c r="G552" s="3">
        <v>46123</v>
      </c>
      <c r="H552" s="7">
        <v>9.16</v>
      </c>
      <c r="I552" s="37" t="str">
        <f ca="1">IFERROR(_xlfn.XLOOKUP(SalesData[[#This Row],[Customer_ID]],CustomerData[Customer_ID],CustomerData[Age]),"None")</f>
        <v>None</v>
      </c>
      <c r="J552" s="37" t="e" cm="1">
        <f t="array" aca="1" ref="J552" ca="1">_xlfn.IFS(SalesData[[#This Row],[Age]]&lt;=28,"18-28",I552&lt;=39,"29-39",I552&lt;=50,"40-50",I552&lt;=61,"51-61",I552&gt;=62,"62-Above")</f>
        <v>#NAME?</v>
      </c>
      <c r="K552" t="str">
        <f ca="1">IFERROR(_xlfn.XLOOKUP(SalesData[[#This Row],[Customer_ID]],CustomerData[Customer_ID],CustomerData[Gender]),"None")</f>
        <v>None</v>
      </c>
      <c r="L552" t="str">
        <f ca="1">IFERROR(_xlfn.XLOOKUP(SalesData[[#This Row],[Customer_ID]],CustomerData[Customer_ID],CustomerData[Preferred_Item]),"None")</f>
        <v>None</v>
      </c>
    </row>
    <row r="553" spans="1:12" x14ac:dyDescent="0.25">
      <c r="A553" s="6" t="s">
        <v>558</v>
      </c>
      <c r="B553" s="2" t="s">
        <v>1314</v>
      </c>
      <c r="C553" s="2" t="s">
        <v>680</v>
      </c>
      <c r="D553" s="2">
        <v>1</v>
      </c>
      <c r="E553" s="4">
        <v>4.2699999999999996</v>
      </c>
      <c r="F553" s="2" t="s">
        <v>685</v>
      </c>
      <c r="G553" s="3">
        <v>46124</v>
      </c>
      <c r="H553" s="7">
        <v>4.2699999999999996</v>
      </c>
      <c r="I553" s="37" t="str">
        <f ca="1">IFERROR(_xlfn.XLOOKUP(SalesData[[#This Row],[Customer_ID]],CustomerData[Customer_ID],CustomerData[Age]),"None")</f>
        <v>None</v>
      </c>
      <c r="J553" s="37" t="e" cm="1">
        <f t="array" aca="1" ref="J553" ca="1">_xlfn.IFS(SalesData[[#This Row],[Age]]&lt;=28,"18-28",I553&lt;=39,"29-39",I553&lt;=50,"40-50",I553&lt;=61,"51-61",I553&gt;=62,"62-Above")</f>
        <v>#NAME?</v>
      </c>
      <c r="K553" t="str">
        <f ca="1">IFERROR(_xlfn.XLOOKUP(SalesData[[#This Row],[Customer_ID]],CustomerData[Customer_ID],CustomerData[Gender]),"None")</f>
        <v>None</v>
      </c>
      <c r="L553" t="str">
        <f ca="1">IFERROR(_xlfn.XLOOKUP(SalesData[[#This Row],[Customer_ID]],CustomerData[Customer_ID],CustomerData[Preferred_Item]),"None")</f>
        <v>None</v>
      </c>
    </row>
    <row r="554" spans="1:12" x14ac:dyDescent="0.25">
      <c r="A554" s="6" t="s">
        <v>559</v>
      </c>
      <c r="B554" s="2" t="s">
        <v>872</v>
      </c>
      <c r="C554" s="2" t="s">
        <v>678</v>
      </c>
      <c r="D554" s="2">
        <v>3</v>
      </c>
      <c r="E554" s="4">
        <v>3.51</v>
      </c>
      <c r="F554" s="2" t="s">
        <v>683</v>
      </c>
      <c r="G554" s="3">
        <v>46126</v>
      </c>
      <c r="H554" s="7">
        <v>10.53</v>
      </c>
      <c r="I554" s="37" t="str">
        <f ca="1">IFERROR(_xlfn.XLOOKUP(SalesData[[#This Row],[Customer_ID]],CustomerData[Customer_ID],CustomerData[Age]),"None")</f>
        <v>None</v>
      </c>
      <c r="J554" s="37" t="e" cm="1">
        <f t="array" aca="1" ref="J554" ca="1">_xlfn.IFS(SalesData[[#This Row],[Age]]&lt;=28,"18-28",I554&lt;=39,"29-39",I554&lt;=50,"40-50",I554&lt;=61,"51-61",I554&gt;=62,"62-Above")</f>
        <v>#NAME?</v>
      </c>
      <c r="K554" t="str">
        <f ca="1">IFERROR(_xlfn.XLOOKUP(SalesData[[#This Row],[Customer_ID]],CustomerData[Customer_ID],CustomerData[Gender]),"None")</f>
        <v>None</v>
      </c>
      <c r="L554" t="str">
        <f ca="1">IFERROR(_xlfn.XLOOKUP(SalesData[[#This Row],[Customer_ID]],CustomerData[Customer_ID],CustomerData[Preferred_Item]),"None")</f>
        <v>None</v>
      </c>
    </row>
    <row r="555" spans="1:12" x14ac:dyDescent="0.25">
      <c r="A555" s="6" t="s">
        <v>560</v>
      </c>
      <c r="B555" s="2" t="s">
        <v>1099</v>
      </c>
      <c r="C555" s="2" t="s">
        <v>679</v>
      </c>
      <c r="D555" s="2">
        <v>5</v>
      </c>
      <c r="E555" s="4">
        <v>3.88</v>
      </c>
      <c r="F555" s="2" t="s">
        <v>684</v>
      </c>
      <c r="G555" s="3">
        <v>46127</v>
      </c>
      <c r="H555" s="7">
        <v>19.399999999999999</v>
      </c>
      <c r="I555" s="37" t="str">
        <f ca="1">IFERROR(_xlfn.XLOOKUP(SalesData[[#This Row],[Customer_ID]],CustomerData[Customer_ID],CustomerData[Age]),"None")</f>
        <v>None</v>
      </c>
      <c r="J555" s="37" t="e" cm="1">
        <f t="array" aca="1" ref="J555" ca="1">_xlfn.IFS(SalesData[[#This Row],[Age]]&lt;=28,"18-28",I555&lt;=39,"29-39",I555&lt;=50,"40-50",I555&lt;=61,"51-61",I555&gt;=62,"62-Above")</f>
        <v>#NAME?</v>
      </c>
      <c r="K555" t="str">
        <f ca="1">IFERROR(_xlfn.XLOOKUP(SalesData[[#This Row],[Customer_ID]],CustomerData[Customer_ID],CustomerData[Gender]),"None")</f>
        <v>None</v>
      </c>
      <c r="L555" t="str">
        <f ca="1">IFERROR(_xlfn.XLOOKUP(SalesData[[#This Row],[Customer_ID]],CustomerData[Customer_ID],CustomerData[Preferred_Item]),"None")</f>
        <v>None</v>
      </c>
    </row>
    <row r="556" spans="1:12" x14ac:dyDescent="0.25">
      <c r="A556" s="6" t="s">
        <v>561</v>
      </c>
      <c r="B556" s="2" t="s">
        <v>925</v>
      </c>
      <c r="C556" s="2" t="s">
        <v>678</v>
      </c>
      <c r="D556" s="2">
        <v>1</v>
      </c>
      <c r="E556" s="4">
        <v>2.96</v>
      </c>
      <c r="F556" s="2" t="s">
        <v>682</v>
      </c>
      <c r="G556" s="3">
        <v>46128</v>
      </c>
      <c r="H556" s="7">
        <v>2.96</v>
      </c>
      <c r="I556" s="37" t="str">
        <f ca="1">IFERROR(_xlfn.XLOOKUP(SalesData[[#This Row],[Customer_ID]],CustomerData[Customer_ID],CustomerData[Age]),"None")</f>
        <v>None</v>
      </c>
      <c r="J556" s="37" t="e" cm="1">
        <f t="array" aca="1" ref="J556" ca="1">_xlfn.IFS(SalesData[[#This Row],[Age]]&lt;=28,"18-28",I556&lt;=39,"29-39",I556&lt;=50,"40-50",I556&lt;=61,"51-61",I556&gt;=62,"62-Above")</f>
        <v>#NAME?</v>
      </c>
      <c r="K556" t="str">
        <f ca="1">IFERROR(_xlfn.XLOOKUP(SalesData[[#This Row],[Customer_ID]],CustomerData[Customer_ID],CustomerData[Gender]),"None")</f>
        <v>None</v>
      </c>
      <c r="L556" t="str">
        <f ca="1">IFERROR(_xlfn.XLOOKUP(SalesData[[#This Row],[Customer_ID]],CustomerData[Customer_ID],CustomerData[Preferred_Item]),"None")</f>
        <v>None</v>
      </c>
    </row>
    <row r="557" spans="1:12" x14ac:dyDescent="0.25">
      <c r="A557" s="6" t="s">
        <v>562</v>
      </c>
      <c r="B557" s="2" t="s">
        <v>1306</v>
      </c>
      <c r="C557" s="2" t="s">
        <v>676</v>
      </c>
      <c r="D557" s="2">
        <v>3</v>
      </c>
      <c r="E557" s="4">
        <v>4.5</v>
      </c>
      <c r="F557" s="2" t="s">
        <v>684</v>
      </c>
      <c r="G557" s="3">
        <v>46130</v>
      </c>
      <c r="H557" s="7">
        <v>13.5</v>
      </c>
      <c r="I557" s="37" t="str">
        <f ca="1">IFERROR(_xlfn.XLOOKUP(SalesData[[#This Row],[Customer_ID]],CustomerData[Customer_ID],CustomerData[Age]),"None")</f>
        <v>None</v>
      </c>
      <c r="J557" s="37" t="e" cm="1">
        <f t="array" aca="1" ref="J557" ca="1">_xlfn.IFS(SalesData[[#This Row],[Age]]&lt;=28,"18-28",I557&lt;=39,"29-39",I557&lt;=50,"40-50",I557&lt;=61,"51-61",I557&gt;=62,"62-Above")</f>
        <v>#NAME?</v>
      </c>
      <c r="K557" t="str">
        <f ca="1">IFERROR(_xlfn.XLOOKUP(SalesData[[#This Row],[Customer_ID]],CustomerData[Customer_ID],CustomerData[Gender]),"None")</f>
        <v>None</v>
      </c>
      <c r="L557" t="str">
        <f ca="1">IFERROR(_xlfn.XLOOKUP(SalesData[[#This Row],[Customer_ID]],CustomerData[Customer_ID],CustomerData[Preferred_Item]),"None")</f>
        <v>None</v>
      </c>
    </row>
    <row r="558" spans="1:12" x14ac:dyDescent="0.25">
      <c r="A558" s="6" t="s">
        <v>563</v>
      </c>
      <c r="B558" s="2" t="s">
        <v>1108</v>
      </c>
      <c r="C558" s="2" t="s">
        <v>678</v>
      </c>
      <c r="D558" s="2">
        <v>4</v>
      </c>
      <c r="E558" s="4">
        <v>2.67</v>
      </c>
      <c r="F558" s="2" t="s">
        <v>682</v>
      </c>
      <c r="G558" s="3">
        <v>46131</v>
      </c>
      <c r="H558" s="7">
        <v>10.68</v>
      </c>
      <c r="I558" s="37" t="str">
        <f ca="1">IFERROR(_xlfn.XLOOKUP(SalesData[[#This Row],[Customer_ID]],CustomerData[Customer_ID],CustomerData[Age]),"None")</f>
        <v>None</v>
      </c>
      <c r="J558" s="37" t="e" cm="1">
        <f t="array" aca="1" ref="J558" ca="1">_xlfn.IFS(SalesData[[#This Row],[Age]]&lt;=28,"18-28",I558&lt;=39,"29-39",I558&lt;=50,"40-50",I558&lt;=61,"51-61",I558&gt;=62,"62-Above")</f>
        <v>#NAME?</v>
      </c>
      <c r="K558" t="str">
        <f ca="1">IFERROR(_xlfn.XLOOKUP(SalesData[[#This Row],[Customer_ID]],CustomerData[Customer_ID],CustomerData[Gender]),"None")</f>
        <v>None</v>
      </c>
      <c r="L558" t="str">
        <f ca="1">IFERROR(_xlfn.XLOOKUP(SalesData[[#This Row],[Customer_ID]],CustomerData[Customer_ID],CustomerData[Preferred_Item]),"None")</f>
        <v>None</v>
      </c>
    </row>
    <row r="559" spans="1:12" x14ac:dyDescent="0.25">
      <c r="A559" s="6" t="s">
        <v>564</v>
      </c>
      <c r="B559" s="2" t="s">
        <v>932</v>
      </c>
      <c r="C559" s="2" t="s">
        <v>680</v>
      </c>
      <c r="D559" s="2">
        <v>5</v>
      </c>
      <c r="E559" s="4">
        <v>3.9</v>
      </c>
      <c r="F559" s="2" t="s">
        <v>684</v>
      </c>
      <c r="G559" s="3">
        <v>46132</v>
      </c>
      <c r="H559" s="7">
        <v>19.5</v>
      </c>
      <c r="I559" s="37" t="str">
        <f ca="1">IFERROR(_xlfn.XLOOKUP(SalesData[[#This Row],[Customer_ID]],CustomerData[Customer_ID],CustomerData[Age]),"None")</f>
        <v>None</v>
      </c>
      <c r="J559" s="37" t="e" cm="1">
        <f t="array" aca="1" ref="J559" ca="1">_xlfn.IFS(SalesData[[#This Row],[Age]]&lt;=28,"18-28",I559&lt;=39,"29-39",I559&lt;=50,"40-50",I559&lt;=61,"51-61",I559&gt;=62,"62-Above")</f>
        <v>#NAME?</v>
      </c>
      <c r="K559" t="str">
        <f ca="1">IFERROR(_xlfn.XLOOKUP(SalesData[[#This Row],[Customer_ID]],CustomerData[Customer_ID],CustomerData[Gender]),"None")</f>
        <v>None</v>
      </c>
      <c r="L559" t="str">
        <f ca="1">IFERROR(_xlfn.XLOOKUP(SalesData[[#This Row],[Customer_ID]],CustomerData[Customer_ID],CustomerData[Preferred_Item]),"None")</f>
        <v>None</v>
      </c>
    </row>
    <row r="560" spans="1:12" x14ac:dyDescent="0.25">
      <c r="A560" s="6" t="s">
        <v>565</v>
      </c>
      <c r="B560" s="2" t="s">
        <v>851</v>
      </c>
      <c r="C560" s="2" t="s">
        <v>677</v>
      </c>
      <c r="D560" s="2">
        <v>5</v>
      </c>
      <c r="E560" s="4">
        <v>2.8</v>
      </c>
      <c r="F560" s="2" t="s">
        <v>685</v>
      </c>
      <c r="G560" s="3">
        <v>46133</v>
      </c>
      <c r="H560" s="7">
        <v>14</v>
      </c>
      <c r="I560" s="37" t="str">
        <f ca="1">IFERROR(_xlfn.XLOOKUP(SalesData[[#This Row],[Customer_ID]],CustomerData[Customer_ID],CustomerData[Age]),"None")</f>
        <v>None</v>
      </c>
      <c r="J560" s="37" t="e" cm="1">
        <f t="array" aca="1" ref="J560" ca="1">_xlfn.IFS(SalesData[[#This Row],[Age]]&lt;=28,"18-28",I560&lt;=39,"29-39",I560&lt;=50,"40-50",I560&lt;=61,"51-61",I560&gt;=62,"62-Above")</f>
        <v>#NAME?</v>
      </c>
      <c r="K560" t="str">
        <f ca="1">IFERROR(_xlfn.XLOOKUP(SalesData[[#This Row],[Customer_ID]],CustomerData[Customer_ID],CustomerData[Gender]),"None")</f>
        <v>None</v>
      </c>
      <c r="L560" t="str">
        <f ca="1">IFERROR(_xlfn.XLOOKUP(SalesData[[#This Row],[Customer_ID]],CustomerData[Customer_ID],CustomerData[Preferred_Item]),"None")</f>
        <v>None</v>
      </c>
    </row>
    <row r="561" spans="1:12" x14ac:dyDescent="0.25">
      <c r="A561" s="6" t="s">
        <v>566</v>
      </c>
      <c r="B561" s="2" t="s">
        <v>1285</v>
      </c>
      <c r="C561" s="2" t="s">
        <v>678</v>
      </c>
      <c r="D561" s="2">
        <v>1</v>
      </c>
      <c r="E561" s="4">
        <v>5.21</v>
      </c>
      <c r="F561" s="2" t="s">
        <v>685</v>
      </c>
      <c r="G561" s="3">
        <v>46135</v>
      </c>
      <c r="H561" s="7">
        <v>5.21</v>
      </c>
      <c r="I561" s="37" t="str">
        <f ca="1">IFERROR(_xlfn.XLOOKUP(SalesData[[#This Row],[Customer_ID]],CustomerData[Customer_ID],CustomerData[Age]),"None")</f>
        <v>None</v>
      </c>
      <c r="J561" s="37" t="e" cm="1">
        <f t="array" aca="1" ref="J561" ca="1">_xlfn.IFS(SalesData[[#This Row],[Age]]&lt;=28,"18-28",I561&lt;=39,"29-39",I561&lt;=50,"40-50",I561&lt;=61,"51-61",I561&gt;=62,"62-Above")</f>
        <v>#NAME?</v>
      </c>
      <c r="K561" t="str">
        <f ca="1">IFERROR(_xlfn.XLOOKUP(SalesData[[#This Row],[Customer_ID]],CustomerData[Customer_ID],CustomerData[Gender]),"None")</f>
        <v>None</v>
      </c>
      <c r="L561" t="str">
        <f ca="1">IFERROR(_xlfn.XLOOKUP(SalesData[[#This Row],[Customer_ID]],CustomerData[Customer_ID],CustomerData[Preferred_Item]),"None")</f>
        <v>None</v>
      </c>
    </row>
    <row r="562" spans="1:12" x14ac:dyDescent="0.25">
      <c r="A562" s="6" t="s">
        <v>567</v>
      </c>
      <c r="B562" s="2" t="s">
        <v>1057</v>
      </c>
      <c r="C562" s="2" t="s">
        <v>676</v>
      </c>
      <c r="D562" s="2">
        <v>3</v>
      </c>
      <c r="E562" s="4">
        <v>2.96</v>
      </c>
      <c r="F562" s="2" t="s">
        <v>684</v>
      </c>
      <c r="G562" s="3">
        <v>46136</v>
      </c>
      <c r="H562" s="7">
        <v>8.879999999999999</v>
      </c>
      <c r="I562" s="37" t="str">
        <f ca="1">IFERROR(_xlfn.XLOOKUP(SalesData[[#This Row],[Customer_ID]],CustomerData[Customer_ID],CustomerData[Age]),"None")</f>
        <v>None</v>
      </c>
      <c r="J562" s="37" t="e" cm="1">
        <f t="array" aca="1" ref="J562" ca="1">_xlfn.IFS(SalesData[[#This Row],[Age]]&lt;=28,"18-28",I562&lt;=39,"29-39",I562&lt;=50,"40-50",I562&lt;=61,"51-61",I562&gt;=62,"62-Above")</f>
        <v>#NAME?</v>
      </c>
      <c r="K562" t="str">
        <f ca="1">IFERROR(_xlfn.XLOOKUP(SalesData[[#This Row],[Customer_ID]],CustomerData[Customer_ID],CustomerData[Gender]),"None")</f>
        <v>None</v>
      </c>
      <c r="L562" t="str">
        <f ca="1">IFERROR(_xlfn.XLOOKUP(SalesData[[#This Row],[Customer_ID]],CustomerData[Customer_ID],CustomerData[Preferred_Item]),"None")</f>
        <v>None</v>
      </c>
    </row>
    <row r="563" spans="1:12" x14ac:dyDescent="0.25">
      <c r="A563" s="6" t="s">
        <v>568</v>
      </c>
      <c r="B563" s="2" t="s">
        <v>1287</v>
      </c>
      <c r="C563" s="2" t="s">
        <v>679</v>
      </c>
      <c r="D563" s="2">
        <v>5</v>
      </c>
      <c r="E563" s="4">
        <v>2.97</v>
      </c>
      <c r="F563" s="2" t="s">
        <v>682</v>
      </c>
      <c r="G563" s="3">
        <v>46137</v>
      </c>
      <c r="H563" s="7">
        <v>14.85</v>
      </c>
      <c r="I563" s="37" t="str">
        <f ca="1">IFERROR(_xlfn.XLOOKUP(SalesData[[#This Row],[Customer_ID]],CustomerData[Customer_ID],CustomerData[Age]),"None")</f>
        <v>None</v>
      </c>
      <c r="J563" s="37" t="e" cm="1">
        <f t="array" aca="1" ref="J563" ca="1">_xlfn.IFS(SalesData[[#This Row],[Age]]&lt;=28,"18-28",I563&lt;=39,"29-39",I563&lt;=50,"40-50",I563&lt;=61,"51-61",I563&gt;=62,"62-Above")</f>
        <v>#NAME?</v>
      </c>
      <c r="K563" t="str">
        <f ca="1">IFERROR(_xlfn.XLOOKUP(SalesData[[#This Row],[Customer_ID]],CustomerData[Customer_ID],CustomerData[Gender]),"None")</f>
        <v>None</v>
      </c>
      <c r="L563" t="str">
        <f ca="1">IFERROR(_xlfn.XLOOKUP(SalesData[[#This Row],[Customer_ID]],CustomerData[Customer_ID],CustomerData[Preferred_Item]),"None")</f>
        <v>None</v>
      </c>
    </row>
    <row r="564" spans="1:12" x14ac:dyDescent="0.25">
      <c r="A564" s="6" t="s">
        <v>569</v>
      </c>
      <c r="B564" s="2" t="s">
        <v>1201</v>
      </c>
      <c r="C564" s="2" t="s">
        <v>680</v>
      </c>
      <c r="D564" s="2">
        <v>2</v>
      </c>
      <c r="E564" s="4">
        <v>4.46</v>
      </c>
      <c r="F564" s="2" t="s">
        <v>685</v>
      </c>
      <c r="G564" s="3">
        <v>46138</v>
      </c>
      <c r="H564" s="7">
        <v>8.92</v>
      </c>
      <c r="I564" s="37" t="str">
        <f ca="1">IFERROR(_xlfn.XLOOKUP(SalesData[[#This Row],[Customer_ID]],CustomerData[Customer_ID],CustomerData[Age]),"None")</f>
        <v>None</v>
      </c>
      <c r="J564" s="37" t="e" cm="1">
        <f t="array" aca="1" ref="J564" ca="1">_xlfn.IFS(SalesData[[#This Row],[Age]]&lt;=28,"18-28",I564&lt;=39,"29-39",I564&lt;=50,"40-50",I564&lt;=61,"51-61",I564&gt;=62,"62-Above")</f>
        <v>#NAME?</v>
      </c>
      <c r="K564" t="str">
        <f ca="1">IFERROR(_xlfn.XLOOKUP(SalesData[[#This Row],[Customer_ID]],CustomerData[Customer_ID],CustomerData[Gender]),"None")</f>
        <v>None</v>
      </c>
      <c r="L564" t="str">
        <f ca="1">IFERROR(_xlfn.XLOOKUP(SalesData[[#This Row],[Customer_ID]],CustomerData[Customer_ID],CustomerData[Preferred_Item]),"None")</f>
        <v>None</v>
      </c>
    </row>
    <row r="565" spans="1:12" x14ac:dyDescent="0.25">
      <c r="A565" s="6" t="s">
        <v>570</v>
      </c>
      <c r="B565" s="2" t="s">
        <v>980</v>
      </c>
      <c r="C565" s="2" t="s">
        <v>680</v>
      </c>
      <c r="D565" s="2">
        <v>5</v>
      </c>
      <c r="E565" s="4">
        <v>4.78</v>
      </c>
      <c r="F565" s="2" t="s">
        <v>682</v>
      </c>
      <c r="G565" s="3">
        <v>46140</v>
      </c>
      <c r="H565" s="7">
        <v>23.9</v>
      </c>
      <c r="I565" s="37" t="str">
        <f ca="1">IFERROR(_xlfn.XLOOKUP(SalesData[[#This Row],[Customer_ID]],CustomerData[Customer_ID],CustomerData[Age]),"None")</f>
        <v>None</v>
      </c>
      <c r="J565" s="37" t="e" cm="1">
        <f t="array" aca="1" ref="J565" ca="1">_xlfn.IFS(SalesData[[#This Row],[Age]]&lt;=28,"18-28",I565&lt;=39,"29-39",I565&lt;=50,"40-50",I565&lt;=61,"51-61",I565&gt;=62,"62-Above")</f>
        <v>#NAME?</v>
      </c>
      <c r="K565" t="str">
        <f ca="1">IFERROR(_xlfn.XLOOKUP(SalesData[[#This Row],[Customer_ID]],CustomerData[Customer_ID],CustomerData[Gender]),"None")</f>
        <v>None</v>
      </c>
      <c r="L565" t="str">
        <f ca="1">IFERROR(_xlfn.XLOOKUP(SalesData[[#This Row],[Customer_ID]],CustomerData[Customer_ID],CustomerData[Preferred_Item]),"None")</f>
        <v>None</v>
      </c>
    </row>
    <row r="566" spans="1:12" x14ac:dyDescent="0.25">
      <c r="A566" s="6" t="s">
        <v>571</v>
      </c>
      <c r="B566" s="2" t="s">
        <v>741</v>
      </c>
      <c r="C566" s="2" t="s">
        <v>677</v>
      </c>
      <c r="D566" s="2">
        <v>1</v>
      </c>
      <c r="E566" s="4">
        <v>3.19</v>
      </c>
      <c r="F566" s="2" t="s">
        <v>685</v>
      </c>
      <c r="G566" s="3">
        <v>46141</v>
      </c>
      <c r="H566" s="7">
        <v>3.19</v>
      </c>
      <c r="I566" s="37" t="str">
        <f ca="1">IFERROR(_xlfn.XLOOKUP(SalesData[[#This Row],[Customer_ID]],CustomerData[Customer_ID],CustomerData[Age]),"None")</f>
        <v>None</v>
      </c>
      <c r="J566" s="37" t="e" cm="1">
        <f t="array" aca="1" ref="J566" ca="1">_xlfn.IFS(SalesData[[#This Row],[Age]]&lt;=28,"18-28",I566&lt;=39,"29-39",I566&lt;=50,"40-50",I566&lt;=61,"51-61",I566&gt;=62,"62-Above")</f>
        <v>#NAME?</v>
      </c>
      <c r="K566" t="str">
        <f ca="1">IFERROR(_xlfn.XLOOKUP(SalesData[[#This Row],[Customer_ID]],CustomerData[Customer_ID],CustomerData[Gender]),"None")</f>
        <v>None</v>
      </c>
      <c r="L566" t="str">
        <f ca="1">IFERROR(_xlfn.XLOOKUP(SalesData[[#This Row],[Customer_ID]],CustomerData[Customer_ID],CustomerData[Preferred_Item]),"None")</f>
        <v>None</v>
      </c>
    </row>
    <row r="567" spans="1:12" x14ac:dyDescent="0.25">
      <c r="A567" s="6" t="s">
        <v>572</v>
      </c>
      <c r="B567" s="2" t="s">
        <v>741</v>
      </c>
      <c r="C567" s="2" t="s">
        <v>677</v>
      </c>
      <c r="D567" s="2">
        <v>5</v>
      </c>
      <c r="E567" s="4">
        <v>4.66</v>
      </c>
      <c r="F567" s="2" t="s">
        <v>684</v>
      </c>
      <c r="G567" s="3">
        <v>46142</v>
      </c>
      <c r="H567" s="7">
        <v>23.3</v>
      </c>
      <c r="I567" s="37" t="str">
        <f ca="1">IFERROR(_xlfn.XLOOKUP(SalesData[[#This Row],[Customer_ID]],CustomerData[Customer_ID],CustomerData[Age]),"None")</f>
        <v>None</v>
      </c>
      <c r="J567" s="37" t="e" cm="1">
        <f t="array" aca="1" ref="J567" ca="1">_xlfn.IFS(SalesData[[#This Row],[Age]]&lt;=28,"18-28",I567&lt;=39,"29-39",I567&lt;=50,"40-50",I567&lt;=61,"51-61",I567&gt;=62,"62-Above")</f>
        <v>#NAME?</v>
      </c>
      <c r="K567" t="str">
        <f ca="1">IFERROR(_xlfn.XLOOKUP(SalesData[[#This Row],[Customer_ID]],CustomerData[Customer_ID],CustomerData[Gender]),"None")</f>
        <v>None</v>
      </c>
      <c r="L567" t="str">
        <f ca="1">IFERROR(_xlfn.XLOOKUP(SalesData[[#This Row],[Customer_ID]],CustomerData[Customer_ID],CustomerData[Preferred_Item]),"None")</f>
        <v>None</v>
      </c>
    </row>
    <row r="568" spans="1:12" x14ac:dyDescent="0.25">
      <c r="A568" s="6" t="s">
        <v>573</v>
      </c>
      <c r="B568" s="2" t="s">
        <v>1064</v>
      </c>
      <c r="C568" s="2" t="s">
        <v>677</v>
      </c>
      <c r="D568" s="2">
        <v>5</v>
      </c>
      <c r="E568" s="4">
        <v>5.22</v>
      </c>
      <c r="F568" s="2" t="s">
        <v>685</v>
      </c>
      <c r="G568" s="3">
        <v>46146</v>
      </c>
      <c r="H568" s="7">
        <v>26.1</v>
      </c>
      <c r="I568" s="37" t="str">
        <f ca="1">IFERROR(_xlfn.XLOOKUP(SalesData[[#This Row],[Customer_ID]],CustomerData[Customer_ID],CustomerData[Age]),"None")</f>
        <v>None</v>
      </c>
      <c r="J568" s="37" t="e" cm="1">
        <f t="array" aca="1" ref="J568" ca="1">_xlfn.IFS(SalesData[[#This Row],[Age]]&lt;=28,"18-28",I568&lt;=39,"29-39",I568&lt;=50,"40-50",I568&lt;=61,"51-61",I568&gt;=62,"62-Above")</f>
        <v>#NAME?</v>
      </c>
      <c r="K568" t="str">
        <f ca="1">IFERROR(_xlfn.XLOOKUP(SalesData[[#This Row],[Customer_ID]],CustomerData[Customer_ID],CustomerData[Gender]),"None")</f>
        <v>None</v>
      </c>
      <c r="L568" t="str">
        <f ca="1">IFERROR(_xlfn.XLOOKUP(SalesData[[#This Row],[Customer_ID]],CustomerData[Customer_ID],CustomerData[Preferred_Item]),"None")</f>
        <v>None</v>
      </c>
    </row>
    <row r="569" spans="1:12" x14ac:dyDescent="0.25">
      <c r="A569" s="6" t="s">
        <v>574</v>
      </c>
      <c r="B569" s="2" t="s">
        <v>831</v>
      </c>
      <c r="C569" s="2" t="s">
        <v>678</v>
      </c>
      <c r="D569" s="2">
        <v>4</v>
      </c>
      <c r="E569" s="4">
        <v>3.63</v>
      </c>
      <c r="F569" s="2" t="s">
        <v>683</v>
      </c>
      <c r="G569" s="3">
        <v>46147</v>
      </c>
      <c r="H569" s="7">
        <v>14.52</v>
      </c>
      <c r="I569" s="37" t="str">
        <f ca="1">IFERROR(_xlfn.XLOOKUP(SalesData[[#This Row],[Customer_ID]],CustomerData[Customer_ID],CustomerData[Age]),"None")</f>
        <v>None</v>
      </c>
      <c r="J569" s="37" t="e" cm="1">
        <f t="array" aca="1" ref="J569" ca="1">_xlfn.IFS(SalesData[[#This Row],[Age]]&lt;=28,"18-28",I569&lt;=39,"29-39",I569&lt;=50,"40-50",I569&lt;=61,"51-61",I569&gt;=62,"62-Above")</f>
        <v>#NAME?</v>
      </c>
      <c r="K569" t="str">
        <f ca="1">IFERROR(_xlfn.XLOOKUP(SalesData[[#This Row],[Customer_ID]],CustomerData[Customer_ID],CustomerData[Gender]),"None")</f>
        <v>None</v>
      </c>
      <c r="L569" t="str">
        <f ca="1">IFERROR(_xlfn.XLOOKUP(SalesData[[#This Row],[Customer_ID]],CustomerData[Customer_ID],CustomerData[Preferred_Item]),"None")</f>
        <v>None</v>
      </c>
    </row>
    <row r="570" spans="1:12" x14ac:dyDescent="0.25">
      <c r="A570" s="6" t="s">
        <v>575</v>
      </c>
      <c r="B570" s="2" t="s">
        <v>1327</v>
      </c>
      <c r="C570" s="2" t="s">
        <v>680</v>
      </c>
      <c r="D570" s="2">
        <v>1</v>
      </c>
      <c r="E570" s="4">
        <v>5.73</v>
      </c>
      <c r="F570" s="2" t="s">
        <v>684</v>
      </c>
      <c r="G570" s="3">
        <v>46148</v>
      </c>
      <c r="H570" s="7">
        <v>5.73</v>
      </c>
      <c r="I570" s="37" t="str">
        <f ca="1">IFERROR(_xlfn.XLOOKUP(SalesData[[#This Row],[Customer_ID]],CustomerData[Customer_ID],CustomerData[Age]),"None")</f>
        <v>None</v>
      </c>
      <c r="J570" s="37" t="e" cm="1">
        <f t="array" aca="1" ref="J570" ca="1">_xlfn.IFS(SalesData[[#This Row],[Age]]&lt;=28,"18-28",I570&lt;=39,"29-39",I570&lt;=50,"40-50",I570&lt;=61,"51-61",I570&gt;=62,"62-Above")</f>
        <v>#NAME?</v>
      </c>
      <c r="K570" t="str">
        <f ca="1">IFERROR(_xlfn.XLOOKUP(SalesData[[#This Row],[Customer_ID]],CustomerData[Customer_ID],CustomerData[Gender]),"None")</f>
        <v>None</v>
      </c>
      <c r="L570" t="str">
        <f ca="1">IFERROR(_xlfn.XLOOKUP(SalesData[[#This Row],[Customer_ID]],CustomerData[Customer_ID],CustomerData[Preferred_Item]),"None")</f>
        <v>None</v>
      </c>
    </row>
    <row r="571" spans="1:12" x14ac:dyDescent="0.25">
      <c r="A571" s="6" t="s">
        <v>576</v>
      </c>
      <c r="B571" s="2" t="s">
        <v>968</v>
      </c>
      <c r="C571" s="2" t="s">
        <v>681</v>
      </c>
      <c r="D571" s="2">
        <v>3</v>
      </c>
      <c r="E571" s="4">
        <v>2.81</v>
      </c>
      <c r="F571" s="2" t="s">
        <v>685</v>
      </c>
      <c r="G571" s="3">
        <v>46149</v>
      </c>
      <c r="H571" s="7">
        <v>8.43</v>
      </c>
      <c r="I571" s="37" t="str">
        <f ca="1">IFERROR(_xlfn.XLOOKUP(SalesData[[#This Row],[Customer_ID]],CustomerData[Customer_ID],CustomerData[Age]),"None")</f>
        <v>None</v>
      </c>
      <c r="J571" s="37" t="e" cm="1">
        <f t="array" aca="1" ref="J571" ca="1">_xlfn.IFS(SalesData[[#This Row],[Age]]&lt;=28,"18-28",I571&lt;=39,"29-39",I571&lt;=50,"40-50",I571&lt;=61,"51-61",I571&gt;=62,"62-Above")</f>
        <v>#NAME?</v>
      </c>
      <c r="K571" t="str">
        <f ca="1">IFERROR(_xlfn.XLOOKUP(SalesData[[#This Row],[Customer_ID]],CustomerData[Customer_ID],CustomerData[Gender]),"None")</f>
        <v>None</v>
      </c>
      <c r="L571" t="str">
        <f ca="1">IFERROR(_xlfn.XLOOKUP(SalesData[[#This Row],[Customer_ID]],CustomerData[Customer_ID],CustomerData[Preferred_Item]),"None")</f>
        <v>None</v>
      </c>
    </row>
    <row r="572" spans="1:12" x14ac:dyDescent="0.25">
      <c r="A572" s="6" t="s">
        <v>577</v>
      </c>
      <c r="B572" s="2" t="s">
        <v>1163</v>
      </c>
      <c r="C572" s="2" t="s">
        <v>676</v>
      </c>
      <c r="D572" s="2">
        <v>2</v>
      </c>
      <c r="E572" s="4">
        <v>4.8499999999999996</v>
      </c>
      <c r="F572" s="2" t="s">
        <v>684</v>
      </c>
      <c r="G572" s="3">
        <v>46150</v>
      </c>
      <c r="H572" s="7">
        <v>9.6999999999999993</v>
      </c>
      <c r="I572" s="37" t="str">
        <f ca="1">IFERROR(_xlfn.XLOOKUP(SalesData[[#This Row],[Customer_ID]],CustomerData[Customer_ID],CustomerData[Age]),"None")</f>
        <v>None</v>
      </c>
      <c r="J572" s="37" t="e" cm="1">
        <f t="array" aca="1" ref="J572" ca="1">_xlfn.IFS(SalesData[[#This Row],[Age]]&lt;=28,"18-28",I572&lt;=39,"29-39",I572&lt;=50,"40-50",I572&lt;=61,"51-61",I572&gt;=62,"62-Above")</f>
        <v>#NAME?</v>
      </c>
      <c r="K572" t="str">
        <f ca="1">IFERROR(_xlfn.XLOOKUP(SalesData[[#This Row],[Customer_ID]],CustomerData[Customer_ID],CustomerData[Gender]),"None")</f>
        <v>None</v>
      </c>
      <c r="L572" t="str">
        <f ca="1">IFERROR(_xlfn.XLOOKUP(SalesData[[#This Row],[Customer_ID]],CustomerData[Customer_ID],CustomerData[Preferred_Item]),"None")</f>
        <v>None</v>
      </c>
    </row>
    <row r="573" spans="1:12" x14ac:dyDescent="0.25">
      <c r="A573" s="6" t="s">
        <v>578</v>
      </c>
      <c r="B573" s="2" t="s">
        <v>979</v>
      </c>
      <c r="C573" s="2" t="s">
        <v>677</v>
      </c>
      <c r="D573" s="2">
        <v>2</v>
      </c>
      <c r="E573" s="4">
        <v>3.98</v>
      </c>
      <c r="F573" s="2" t="s">
        <v>683</v>
      </c>
      <c r="G573" s="3">
        <v>46151</v>
      </c>
      <c r="H573" s="7">
        <v>7.96</v>
      </c>
      <c r="I573" s="37" t="str">
        <f ca="1">IFERROR(_xlfn.XLOOKUP(SalesData[[#This Row],[Customer_ID]],CustomerData[Customer_ID],CustomerData[Age]),"None")</f>
        <v>None</v>
      </c>
      <c r="J573" s="37" t="e" cm="1">
        <f t="array" aca="1" ref="J573" ca="1">_xlfn.IFS(SalesData[[#This Row],[Age]]&lt;=28,"18-28",I573&lt;=39,"29-39",I573&lt;=50,"40-50",I573&lt;=61,"51-61",I573&gt;=62,"62-Above")</f>
        <v>#NAME?</v>
      </c>
      <c r="K573" t="str">
        <f ca="1">IFERROR(_xlfn.XLOOKUP(SalesData[[#This Row],[Customer_ID]],CustomerData[Customer_ID],CustomerData[Gender]),"None")</f>
        <v>None</v>
      </c>
      <c r="L573" t="str">
        <f ca="1">IFERROR(_xlfn.XLOOKUP(SalesData[[#This Row],[Customer_ID]],CustomerData[Customer_ID],CustomerData[Preferred_Item]),"None")</f>
        <v>None</v>
      </c>
    </row>
    <row r="574" spans="1:12" x14ac:dyDescent="0.25">
      <c r="A574" s="6" t="s">
        <v>579</v>
      </c>
      <c r="B574" s="2" t="s">
        <v>737</v>
      </c>
      <c r="C574" s="2" t="s">
        <v>680</v>
      </c>
      <c r="D574" s="2">
        <v>3</v>
      </c>
      <c r="E574" s="4">
        <v>3.72</v>
      </c>
      <c r="F574" s="2" t="s">
        <v>683</v>
      </c>
      <c r="G574" s="3">
        <v>46152</v>
      </c>
      <c r="H574" s="7">
        <v>11.16</v>
      </c>
      <c r="I574" s="37" t="str">
        <f ca="1">IFERROR(_xlfn.XLOOKUP(SalesData[[#This Row],[Customer_ID]],CustomerData[Customer_ID],CustomerData[Age]),"None")</f>
        <v>None</v>
      </c>
      <c r="J574" s="37" t="e" cm="1">
        <f t="array" aca="1" ref="J574" ca="1">_xlfn.IFS(SalesData[[#This Row],[Age]]&lt;=28,"18-28",I574&lt;=39,"29-39",I574&lt;=50,"40-50",I574&lt;=61,"51-61",I574&gt;=62,"62-Above")</f>
        <v>#NAME?</v>
      </c>
      <c r="K574" t="str">
        <f ca="1">IFERROR(_xlfn.XLOOKUP(SalesData[[#This Row],[Customer_ID]],CustomerData[Customer_ID],CustomerData[Gender]),"None")</f>
        <v>None</v>
      </c>
      <c r="L574" t="str">
        <f ca="1">IFERROR(_xlfn.XLOOKUP(SalesData[[#This Row],[Customer_ID]],CustomerData[Customer_ID],CustomerData[Preferred_Item]),"None")</f>
        <v>None</v>
      </c>
    </row>
    <row r="575" spans="1:12" x14ac:dyDescent="0.25">
      <c r="A575" s="6" t="s">
        <v>580</v>
      </c>
      <c r="B575" s="2" t="s">
        <v>1296</v>
      </c>
      <c r="C575" s="2" t="s">
        <v>679</v>
      </c>
      <c r="D575" s="2">
        <v>3</v>
      </c>
      <c r="E575" s="4">
        <v>3.62</v>
      </c>
      <c r="F575" s="2" t="s">
        <v>684</v>
      </c>
      <c r="G575" s="3">
        <v>46153</v>
      </c>
      <c r="H575" s="7">
        <v>10.86</v>
      </c>
      <c r="I575" s="37" t="str">
        <f ca="1">IFERROR(_xlfn.XLOOKUP(SalesData[[#This Row],[Customer_ID]],CustomerData[Customer_ID],CustomerData[Age]),"None")</f>
        <v>None</v>
      </c>
      <c r="J575" s="37" t="e" cm="1">
        <f t="array" aca="1" ref="J575" ca="1">_xlfn.IFS(SalesData[[#This Row],[Age]]&lt;=28,"18-28",I575&lt;=39,"29-39",I575&lt;=50,"40-50",I575&lt;=61,"51-61",I575&gt;=62,"62-Above")</f>
        <v>#NAME?</v>
      </c>
      <c r="K575" t="str">
        <f ca="1">IFERROR(_xlfn.XLOOKUP(SalesData[[#This Row],[Customer_ID]],CustomerData[Customer_ID],CustomerData[Gender]),"None")</f>
        <v>None</v>
      </c>
      <c r="L575" t="str">
        <f ca="1">IFERROR(_xlfn.XLOOKUP(SalesData[[#This Row],[Customer_ID]],CustomerData[Customer_ID],CustomerData[Preferred_Item]),"None")</f>
        <v>None</v>
      </c>
    </row>
    <row r="576" spans="1:12" x14ac:dyDescent="0.25">
      <c r="A576" s="6" t="s">
        <v>581</v>
      </c>
      <c r="B576" s="2" t="s">
        <v>1342</v>
      </c>
      <c r="C576" s="2" t="s">
        <v>677</v>
      </c>
      <c r="D576" s="2">
        <v>3</v>
      </c>
      <c r="E576" s="4">
        <v>2.58</v>
      </c>
      <c r="F576" s="2" t="s">
        <v>684</v>
      </c>
      <c r="G576" s="3">
        <v>46155</v>
      </c>
      <c r="H576" s="7">
        <v>7.74</v>
      </c>
      <c r="I576" s="37" t="str">
        <f ca="1">IFERROR(_xlfn.XLOOKUP(SalesData[[#This Row],[Customer_ID]],CustomerData[Customer_ID],CustomerData[Age]),"None")</f>
        <v>None</v>
      </c>
      <c r="J576" s="37" t="e" cm="1">
        <f t="array" aca="1" ref="J576" ca="1">_xlfn.IFS(SalesData[[#This Row],[Age]]&lt;=28,"18-28",I576&lt;=39,"29-39",I576&lt;=50,"40-50",I576&lt;=61,"51-61",I576&gt;=62,"62-Above")</f>
        <v>#NAME?</v>
      </c>
      <c r="K576" t="str">
        <f ca="1">IFERROR(_xlfn.XLOOKUP(SalesData[[#This Row],[Customer_ID]],CustomerData[Customer_ID],CustomerData[Gender]),"None")</f>
        <v>None</v>
      </c>
      <c r="L576" t="str">
        <f ca="1">IFERROR(_xlfn.XLOOKUP(SalesData[[#This Row],[Customer_ID]],CustomerData[Customer_ID],CustomerData[Preferred_Item]),"None")</f>
        <v>None</v>
      </c>
    </row>
    <row r="577" spans="1:12" x14ac:dyDescent="0.25">
      <c r="A577" s="6" t="s">
        <v>582</v>
      </c>
      <c r="B577" s="2" t="s">
        <v>1133</v>
      </c>
      <c r="C577" s="2" t="s">
        <v>677</v>
      </c>
      <c r="D577" s="2">
        <v>5</v>
      </c>
      <c r="E577" s="4">
        <v>5.96</v>
      </c>
      <c r="F577" s="2" t="s">
        <v>682</v>
      </c>
      <c r="G577" s="3">
        <v>46157</v>
      </c>
      <c r="H577" s="7">
        <v>29.8</v>
      </c>
      <c r="I577" s="37" t="str">
        <f ca="1">IFERROR(_xlfn.XLOOKUP(SalesData[[#This Row],[Customer_ID]],CustomerData[Customer_ID],CustomerData[Age]),"None")</f>
        <v>None</v>
      </c>
      <c r="J577" s="37" t="e" cm="1">
        <f t="array" aca="1" ref="J577" ca="1">_xlfn.IFS(SalesData[[#This Row],[Age]]&lt;=28,"18-28",I577&lt;=39,"29-39",I577&lt;=50,"40-50",I577&lt;=61,"51-61",I577&gt;=62,"62-Above")</f>
        <v>#NAME?</v>
      </c>
      <c r="K577" t="str">
        <f ca="1">IFERROR(_xlfn.XLOOKUP(SalesData[[#This Row],[Customer_ID]],CustomerData[Customer_ID],CustomerData[Gender]),"None")</f>
        <v>None</v>
      </c>
      <c r="L577" t="str">
        <f ca="1">IFERROR(_xlfn.XLOOKUP(SalesData[[#This Row],[Customer_ID]],CustomerData[Customer_ID],CustomerData[Preferred_Item]),"None")</f>
        <v>None</v>
      </c>
    </row>
    <row r="578" spans="1:12" x14ac:dyDescent="0.25">
      <c r="A578" s="6" t="s">
        <v>583</v>
      </c>
      <c r="B578" s="2" t="s">
        <v>844</v>
      </c>
      <c r="C578" s="2" t="s">
        <v>680</v>
      </c>
      <c r="D578" s="2">
        <v>5</v>
      </c>
      <c r="E578" s="4">
        <v>4.66</v>
      </c>
      <c r="F578" s="2" t="s">
        <v>683</v>
      </c>
      <c r="G578" s="3">
        <v>46158</v>
      </c>
      <c r="H578" s="7">
        <v>23.3</v>
      </c>
      <c r="I578" s="37" t="str">
        <f ca="1">IFERROR(_xlfn.XLOOKUP(SalesData[[#This Row],[Customer_ID]],CustomerData[Customer_ID],CustomerData[Age]),"None")</f>
        <v>None</v>
      </c>
      <c r="J578" s="37" t="e" cm="1">
        <f t="array" aca="1" ref="J578" ca="1">_xlfn.IFS(SalesData[[#This Row],[Age]]&lt;=28,"18-28",I578&lt;=39,"29-39",I578&lt;=50,"40-50",I578&lt;=61,"51-61",I578&gt;=62,"62-Above")</f>
        <v>#NAME?</v>
      </c>
      <c r="K578" t="str">
        <f ca="1">IFERROR(_xlfn.XLOOKUP(SalesData[[#This Row],[Customer_ID]],CustomerData[Customer_ID],CustomerData[Gender]),"None")</f>
        <v>None</v>
      </c>
      <c r="L578" t="str">
        <f ca="1">IFERROR(_xlfn.XLOOKUP(SalesData[[#This Row],[Customer_ID]],CustomerData[Customer_ID],CustomerData[Preferred_Item]),"None")</f>
        <v>None</v>
      </c>
    </row>
    <row r="579" spans="1:12" x14ac:dyDescent="0.25">
      <c r="A579" s="6" t="s">
        <v>584</v>
      </c>
      <c r="B579" s="2" t="s">
        <v>831</v>
      </c>
      <c r="C579" s="2" t="s">
        <v>678</v>
      </c>
      <c r="D579" s="2">
        <v>4</v>
      </c>
      <c r="E579" s="4">
        <v>5.97</v>
      </c>
      <c r="F579" s="2" t="s">
        <v>684</v>
      </c>
      <c r="G579" s="3">
        <v>46159</v>
      </c>
      <c r="H579" s="7">
        <v>23.88</v>
      </c>
      <c r="I579" s="37" t="str">
        <f ca="1">IFERROR(_xlfn.XLOOKUP(SalesData[[#This Row],[Customer_ID]],CustomerData[Customer_ID],CustomerData[Age]),"None")</f>
        <v>None</v>
      </c>
      <c r="J579" s="37" t="e" cm="1">
        <f t="array" aca="1" ref="J579" ca="1">_xlfn.IFS(SalesData[[#This Row],[Age]]&lt;=28,"18-28",I579&lt;=39,"29-39",I579&lt;=50,"40-50",I579&lt;=61,"51-61",I579&gt;=62,"62-Above")</f>
        <v>#NAME?</v>
      </c>
      <c r="K579" t="str">
        <f ca="1">IFERROR(_xlfn.XLOOKUP(SalesData[[#This Row],[Customer_ID]],CustomerData[Customer_ID],CustomerData[Gender]),"None")</f>
        <v>None</v>
      </c>
      <c r="L579" t="str">
        <f ca="1">IFERROR(_xlfn.XLOOKUP(SalesData[[#This Row],[Customer_ID]],CustomerData[Customer_ID],CustomerData[Preferred_Item]),"None")</f>
        <v>None</v>
      </c>
    </row>
    <row r="580" spans="1:12" x14ac:dyDescent="0.25">
      <c r="A580" s="6" t="s">
        <v>585</v>
      </c>
      <c r="B580" s="2" t="s">
        <v>1206</v>
      </c>
      <c r="C580" s="2" t="s">
        <v>681</v>
      </c>
      <c r="D580" s="2">
        <v>5</v>
      </c>
      <c r="E580" s="4">
        <v>4.05</v>
      </c>
      <c r="F580" s="2" t="s">
        <v>682</v>
      </c>
      <c r="G580" s="3">
        <v>46160</v>
      </c>
      <c r="H580" s="7">
        <v>20.25</v>
      </c>
      <c r="I580" s="37" t="str">
        <f ca="1">IFERROR(_xlfn.XLOOKUP(SalesData[[#This Row],[Customer_ID]],CustomerData[Customer_ID],CustomerData[Age]),"None")</f>
        <v>None</v>
      </c>
      <c r="J580" s="37" t="e" cm="1">
        <f t="array" aca="1" ref="J580" ca="1">_xlfn.IFS(SalesData[[#This Row],[Age]]&lt;=28,"18-28",I580&lt;=39,"29-39",I580&lt;=50,"40-50",I580&lt;=61,"51-61",I580&gt;=62,"62-Above")</f>
        <v>#NAME?</v>
      </c>
      <c r="K580" t="str">
        <f ca="1">IFERROR(_xlfn.XLOOKUP(SalesData[[#This Row],[Customer_ID]],CustomerData[Customer_ID],CustomerData[Gender]),"None")</f>
        <v>None</v>
      </c>
      <c r="L580" t="str">
        <f ca="1">IFERROR(_xlfn.XLOOKUP(SalesData[[#This Row],[Customer_ID]],CustomerData[Customer_ID],CustomerData[Preferred_Item]),"None")</f>
        <v>None</v>
      </c>
    </row>
    <row r="581" spans="1:12" x14ac:dyDescent="0.25">
      <c r="A581" s="6" t="s">
        <v>586</v>
      </c>
      <c r="B581" s="2" t="s">
        <v>926</v>
      </c>
      <c r="C581" s="2" t="s">
        <v>681</v>
      </c>
      <c r="D581" s="2">
        <v>1</v>
      </c>
      <c r="E581" s="4">
        <v>3.01</v>
      </c>
      <c r="F581" s="2" t="s">
        <v>685</v>
      </c>
      <c r="G581" s="3">
        <v>46161</v>
      </c>
      <c r="H581" s="7">
        <v>3.01</v>
      </c>
      <c r="I581" s="37" t="str">
        <f ca="1">IFERROR(_xlfn.XLOOKUP(SalesData[[#This Row],[Customer_ID]],CustomerData[Customer_ID],CustomerData[Age]),"None")</f>
        <v>None</v>
      </c>
      <c r="J581" s="37" t="e" cm="1">
        <f t="array" aca="1" ref="J581" ca="1">_xlfn.IFS(SalesData[[#This Row],[Age]]&lt;=28,"18-28",I581&lt;=39,"29-39",I581&lt;=50,"40-50",I581&lt;=61,"51-61",I581&gt;=62,"62-Above")</f>
        <v>#NAME?</v>
      </c>
      <c r="K581" t="str">
        <f ca="1">IFERROR(_xlfn.XLOOKUP(SalesData[[#This Row],[Customer_ID]],CustomerData[Customer_ID],CustomerData[Gender]),"None")</f>
        <v>None</v>
      </c>
      <c r="L581" t="str">
        <f ca="1">IFERROR(_xlfn.XLOOKUP(SalesData[[#This Row],[Customer_ID]],CustomerData[Customer_ID],CustomerData[Preferred_Item]),"None")</f>
        <v>None</v>
      </c>
    </row>
    <row r="582" spans="1:12" x14ac:dyDescent="0.25">
      <c r="A582" s="6" t="s">
        <v>587</v>
      </c>
      <c r="B582" s="2" t="s">
        <v>802</v>
      </c>
      <c r="C582" s="2" t="s">
        <v>680</v>
      </c>
      <c r="D582" s="2">
        <v>3</v>
      </c>
      <c r="E582" s="4">
        <v>5.36</v>
      </c>
      <c r="F582" s="2" t="s">
        <v>685</v>
      </c>
      <c r="G582" s="3">
        <v>46163</v>
      </c>
      <c r="H582" s="7">
        <v>16.079999999999998</v>
      </c>
      <c r="I582" s="37" t="str">
        <f ca="1">IFERROR(_xlfn.XLOOKUP(SalesData[[#This Row],[Customer_ID]],CustomerData[Customer_ID],CustomerData[Age]),"None")</f>
        <v>None</v>
      </c>
      <c r="J582" s="37" t="e" cm="1">
        <f t="array" aca="1" ref="J582" ca="1">_xlfn.IFS(SalesData[[#This Row],[Age]]&lt;=28,"18-28",I582&lt;=39,"29-39",I582&lt;=50,"40-50",I582&lt;=61,"51-61",I582&gt;=62,"62-Above")</f>
        <v>#NAME?</v>
      </c>
      <c r="K582" t="str">
        <f ca="1">IFERROR(_xlfn.XLOOKUP(SalesData[[#This Row],[Customer_ID]],CustomerData[Customer_ID],CustomerData[Gender]),"None")</f>
        <v>None</v>
      </c>
      <c r="L582" t="str">
        <f ca="1">IFERROR(_xlfn.XLOOKUP(SalesData[[#This Row],[Customer_ID]],CustomerData[Customer_ID],CustomerData[Preferred_Item]),"None")</f>
        <v>None</v>
      </c>
    </row>
    <row r="583" spans="1:12" x14ac:dyDescent="0.25">
      <c r="A583" s="6" t="s">
        <v>588</v>
      </c>
      <c r="B583" s="2" t="s">
        <v>708</v>
      </c>
      <c r="C583" s="2" t="s">
        <v>676</v>
      </c>
      <c r="D583" s="2">
        <v>4</v>
      </c>
      <c r="E583" s="4">
        <v>3.2</v>
      </c>
      <c r="F583" s="2" t="s">
        <v>684</v>
      </c>
      <c r="G583" s="3">
        <v>46164</v>
      </c>
      <c r="H583" s="7">
        <v>12.8</v>
      </c>
      <c r="I583" s="37" t="str">
        <f ca="1">IFERROR(_xlfn.XLOOKUP(SalesData[[#This Row],[Customer_ID]],CustomerData[Customer_ID],CustomerData[Age]),"None")</f>
        <v>None</v>
      </c>
      <c r="J583" s="37" t="e" cm="1">
        <f t="array" aca="1" ref="J583" ca="1">_xlfn.IFS(SalesData[[#This Row],[Age]]&lt;=28,"18-28",I583&lt;=39,"29-39",I583&lt;=50,"40-50",I583&lt;=61,"51-61",I583&gt;=62,"62-Above")</f>
        <v>#NAME?</v>
      </c>
      <c r="K583" t="str">
        <f ca="1">IFERROR(_xlfn.XLOOKUP(SalesData[[#This Row],[Customer_ID]],CustomerData[Customer_ID],CustomerData[Gender]),"None")</f>
        <v>None</v>
      </c>
      <c r="L583" t="str">
        <f ca="1">IFERROR(_xlfn.XLOOKUP(SalesData[[#This Row],[Customer_ID]],CustomerData[Customer_ID],CustomerData[Preferred_Item]),"None")</f>
        <v>None</v>
      </c>
    </row>
    <row r="584" spans="1:12" x14ac:dyDescent="0.25">
      <c r="A584" s="6" t="s">
        <v>589</v>
      </c>
      <c r="B584" s="2" t="s">
        <v>1316</v>
      </c>
      <c r="C584" s="2" t="s">
        <v>681</v>
      </c>
      <c r="D584" s="2">
        <v>5</v>
      </c>
      <c r="E584" s="4">
        <v>5.15</v>
      </c>
      <c r="F584" s="2" t="s">
        <v>684</v>
      </c>
      <c r="G584" s="3">
        <v>46166</v>
      </c>
      <c r="H584" s="7">
        <v>25.75</v>
      </c>
      <c r="I584" s="37" t="str">
        <f ca="1">IFERROR(_xlfn.XLOOKUP(SalesData[[#This Row],[Customer_ID]],CustomerData[Customer_ID],CustomerData[Age]),"None")</f>
        <v>None</v>
      </c>
      <c r="J584" s="37" t="e" cm="1">
        <f t="array" aca="1" ref="J584" ca="1">_xlfn.IFS(SalesData[[#This Row],[Age]]&lt;=28,"18-28",I584&lt;=39,"29-39",I584&lt;=50,"40-50",I584&lt;=61,"51-61",I584&gt;=62,"62-Above")</f>
        <v>#NAME?</v>
      </c>
      <c r="K584" t="str">
        <f ca="1">IFERROR(_xlfn.XLOOKUP(SalesData[[#This Row],[Customer_ID]],CustomerData[Customer_ID],CustomerData[Gender]),"None")</f>
        <v>None</v>
      </c>
      <c r="L584" t="str">
        <f ca="1">IFERROR(_xlfn.XLOOKUP(SalesData[[#This Row],[Customer_ID]],CustomerData[Customer_ID],CustomerData[Preferred_Item]),"None")</f>
        <v>None</v>
      </c>
    </row>
    <row r="585" spans="1:12" x14ac:dyDescent="0.25">
      <c r="A585" s="6" t="s">
        <v>590</v>
      </c>
      <c r="B585" s="2" t="s">
        <v>904</v>
      </c>
      <c r="C585" s="2" t="s">
        <v>677</v>
      </c>
      <c r="D585" s="2">
        <v>3</v>
      </c>
      <c r="E585" s="4">
        <v>5.82</v>
      </c>
      <c r="F585" s="2" t="s">
        <v>684</v>
      </c>
      <c r="G585" s="3">
        <v>46170</v>
      </c>
      <c r="H585" s="7">
        <v>17.46</v>
      </c>
      <c r="I585" s="37" t="str">
        <f ca="1">IFERROR(_xlfn.XLOOKUP(SalesData[[#This Row],[Customer_ID]],CustomerData[Customer_ID],CustomerData[Age]),"None")</f>
        <v>None</v>
      </c>
      <c r="J585" s="37" t="e" cm="1">
        <f t="array" aca="1" ref="J585" ca="1">_xlfn.IFS(SalesData[[#This Row],[Age]]&lt;=28,"18-28",I585&lt;=39,"29-39",I585&lt;=50,"40-50",I585&lt;=61,"51-61",I585&gt;=62,"62-Above")</f>
        <v>#NAME?</v>
      </c>
      <c r="K585" t="str">
        <f ca="1">IFERROR(_xlfn.XLOOKUP(SalesData[[#This Row],[Customer_ID]],CustomerData[Customer_ID],CustomerData[Gender]),"None")</f>
        <v>None</v>
      </c>
      <c r="L585" t="str">
        <f ca="1">IFERROR(_xlfn.XLOOKUP(SalesData[[#This Row],[Customer_ID]],CustomerData[Customer_ID],CustomerData[Preferred_Item]),"None")</f>
        <v>None</v>
      </c>
    </row>
    <row r="586" spans="1:12" x14ac:dyDescent="0.25">
      <c r="A586" s="6" t="s">
        <v>591</v>
      </c>
      <c r="B586" s="2" t="s">
        <v>980</v>
      </c>
      <c r="C586" s="2" t="s">
        <v>680</v>
      </c>
      <c r="D586" s="2">
        <v>4</v>
      </c>
      <c r="E586" s="4">
        <v>5.74</v>
      </c>
      <c r="F586" s="2" t="s">
        <v>682</v>
      </c>
      <c r="G586" s="3">
        <v>46171</v>
      </c>
      <c r="H586" s="7">
        <v>22.96</v>
      </c>
      <c r="I586" s="37" t="str">
        <f ca="1">IFERROR(_xlfn.XLOOKUP(SalesData[[#This Row],[Customer_ID]],CustomerData[Customer_ID],CustomerData[Age]),"None")</f>
        <v>None</v>
      </c>
      <c r="J586" s="37" t="e" cm="1">
        <f t="array" aca="1" ref="J586" ca="1">_xlfn.IFS(SalesData[[#This Row],[Age]]&lt;=28,"18-28",I586&lt;=39,"29-39",I586&lt;=50,"40-50",I586&lt;=61,"51-61",I586&gt;=62,"62-Above")</f>
        <v>#NAME?</v>
      </c>
      <c r="K586" t="str">
        <f ca="1">IFERROR(_xlfn.XLOOKUP(SalesData[[#This Row],[Customer_ID]],CustomerData[Customer_ID],CustomerData[Gender]),"None")</f>
        <v>None</v>
      </c>
      <c r="L586" t="str">
        <f ca="1">IFERROR(_xlfn.XLOOKUP(SalesData[[#This Row],[Customer_ID]],CustomerData[Customer_ID],CustomerData[Preferred_Item]),"None")</f>
        <v>None</v>
      </c>
    </row>
    <row r="587" spans="1:12" x14ac:dyDescent="0.25">
      <c r="A587" s="6" t="s">
        <v>592</v>
      </c>
      <c r="B587" s="2" t="s">
        <v>1031</v>
      </c>
      <c r="C587" s="2" t="s">
        <v>677</v>
      </c>
      <c r="D587" s="2">
        <v>1</v>
      </c>
      <c r="E587" s="4">
        <v>5.54</v>
      </c>
      <c r="F587" s="2" t="s">
        <v>685</v>
      </c>
      <c r="G587" s="3">
        <v>46172</v>
      </c>
      <c r="H587" s="7">
        <v>5.54</v>
      </c>
      <c r="I587" s="37" t="str">
        <f ca="1">IFERROR(_xlfn.XLOOKUP(SalesData[[#This Row],[Customer_ID]],CustomerData[Customer_ID],CustomerData[Age]),"None")</f>
        <v>None</v>
      </c>
      <c r="J587" s="37" t="e" cm="1">
        <f t="array" aca="1" ref="J587" ca="1">_xlfn.IFS(SalesData[[#This Row],[Age]]&lt;=28,"18-28",I587&lt;=39,"29-39",I587&lt;=50,"40-50",I587&lt;=61,"51-61",I587&gt;=62,"62-Above")</f>
        <v>#NAME?</v>
      </c>
      <c r="K587" t="str">
        <f ca="1">IFERROR(_xlfn.XLOOKUP(SalesData[[#This Row],[Customer_ID]],CustomerData[Customer_ID],CustomerData[Gender]),"None")</f>
        <v>None</v>
      </c>
      <c r="L587" t="str">
        <f ca="1">IFERROR(_xlfn.XLOOKUP(SalesData[[#This Row],[Customer_ID]],CustomerData[Customer_ID],CustomerData[Preferred_Item]),"None")</f>
        <v>None</v>
      </c>
    </row>
    <row r="588" spans="1:12" x14ac:dyDescent="0.25">
      <c r="A588" s="6" t="s">
        <v>593</v>
      </c>
      <c r="B588" s="2" t="s">
        <v>992</v>
      </c>
      <c r="C588" s="2" t="s">
        <v>679</v>
      </c>
      <c r="D588" s="2">
        <v>4</v>
      </c>
      <c r="E588" s="4">
        <v>5.37</v>
      </c>
      <c r="F588" s="2" t="s">
        <v>685</v>
      </c>
      <c r="G588" s="3">
        <v>46173</v>
      </c>
      <c r="H588" s="7">
        <v>21.48</v>
      </c>
      <c r="I588" s="37" t="str">
        <f ca="1">IFERROR(_xlfn.XLOOKUP(SalesData[[#This Row],[Customer_ID]],CustomerData[Customer_ID],CustomerData[Age]),"None")</f>
        <v>None</v>
      </c>
      <c r="J588" s="37" t="e" cm="1">
        <f t="array" aca="1" ref="J588" ca="1">_xlfn.IFS(SalesData[[#This Row],[Age]]&lt;=28,"18-28",I588&lt;=39,"29-39",I588&lt;=50,"40-50",I588&lt;=61,"51-61",I588&gt;=62,"62-Above")</f>
        <v>#NAME?</v>
      </c>
      <c r="K588" t="str">
        <f ca="1">IFERROR(_xlfn.XLOOKUP(SalesData[[#This Row],[Customer_ID]],CustomerData[Customer_ID],CustomerData[Gender]),"None")</f>
        <v>None</v>
      </c>
      <c r="L588" t="str">
        <f ca="1">IFERROR(_xlfn.XLOOKUP(SalesData[[#This Row],[Customer_ID]],CustomerData[Customer_ID],CustomerData[Preferred_Item]),"None")</f>
        <v>None</v>
      </c>
    </row>
    <row r="589" spans="1:12" x14ac:dyDescent="0.25">
      <c r="A589" s="6" t="s">
        <v>594</v>
      </c>
      <c r="B589" s="2" t="s">
        <v>1051</v>
      </c>
      <c r="C589" s="2" t="s">
        <v>680</v>
      </c>
      <c r="D589" s="2">
        <v>3</v>
      </c>
      <c r="E589" s="4">
        <v>2.5499999999999998</v>
      </c>
      <c r="F589" s="2" t="s">
        <v>684</v>
      </c>
      <c r="G589" s="3">
        <v>46174</v>
      </c>
      <c r="H589" s="7">
        <v>7.6499999999999986</v>
      </c>
      <c r="I589" s="37" t="str">
        <f ca="1">IFERROR(_xlfn.XLOOKUP(SalesData[[#This Row],[Customer_ID]],CustomerData[Customer_ID],CustomerData[Age]),"None")</f>
        <v>None</v>
      </c>
      <c r="J589" s="37" t="e" cm="1">
        <f t="array" aca="1" ref="J589" ca="1">_xlfn.IFS(SalesData[[#This Row],[Age]]&lt;=28,"18-28",I589&lt;=39,"29-39",I589&lt;=50,"40-50",I589&lt;=61,"51-61",I589&gt;=62,"62-Above")</f>
        <v>#NAME?</v>
      </c>
      <c r="K589" t="str">
        <f ca="1">IFERROR(_xlfn.XLOOKUP(SalesData[[#This Row],[Customer_ID]],CustomerData[Customer_ID],CustomerData[Gender]),"None")</f>
        <v>None</v>
      </c>
      <c r="L589" t="str">
        <f ca="1">IFERROR(_xlfn.XLOOKUP(SalesData[[#This Row],[Customer_ID]],CustomerData[Customer_ID],CustomerData[Preferred_Item]),"None")</f>
        <v>None</v>
      </c>
    </row>
    <row r="590" spans="1:12" x14ac:dyDescent="0.25">
      <c r="A590" s="6" t="s">
        <v>595</v>
      </c>
      <c r="B590" s="2" t="s">
        <v>1116</v>
      </c>
      <c r="C590" s="2" t="s">
        <v>678</v>
      </c>
      <c r="D590" s="2">
        <v>5</v>
      </c>
      <c r="E590" s="4">
        <v>4.93</v>
      </c>
      <c r="F590" s="2" t="s">
        <v>685</v>
      </c>
      <c r="G590" s="3">
        <v>46175</v>
      </c>
      <c r="H590" s="7">
        <v>24.65</v>
      </c>
      <c r="I590" s="37" t="str">
        <f ca="1">IFERROR(_xlfn.XLOOKUP(SalesData[[#This Row],[Customer_ID]],CustomerData[Customer_ID],CustomerData[Age]),"None")</f>
        <v>None</v>
      </c>
      <c r="J590" s="37" t="e" cm="1">
        <f t="array" aca="1" ref="J590" ca="1">_xlfn.IFS(SalesData[[#This Row],[Age]]&lt;=28,"18-28",I590&lt;=39,"29-39",I590&lt;=50,"40-50",I590&lt;=61,"51-61",I590&gt;=62,"62-Above")</f>
        <v>#NAME?</v>
      </c>
      <c r="K590" t="str">
        <f ca="1">IFERROR(_xlfn.XLOOKUP(SalesData[[#This Row],[Customer_ID]],CustomerData[Customer_ID],CustomerData[Gender]),"None")</f>
        <v>None</v>
      </c>
      <c r="L590" t="str">
        <f ca="1">IFERROR(_xlfn.XLOOKUP(SalesData[[#This Row],[Customer_ID]],CustomerData[Customer_ID],CustomerData[Preferred_Item]),"None")</f>
        <v>None</v>
      </c>
    </row>
    <row r="591" spans="1:12" x14ac:dyDescent="0.25">
      <c r="A591" s="6" t="s">
        <v>596</v>
      </c>
      <c r="B591" s="2" t="s">
        <v>1266</v>
      </c>
      <c r="C591" s="2" t="s">
        <v>679</v>
      </c>
      <c r="D591" s="2">
        <v>1</v>
      </c>
      <c r="E591" s="4">
        <v>4.08</v>
      </c>
      <c r="F591" s="2" t="s">
        <v>683</v>
      </c>
      <c r="G591" s="3">
        <v>46177</v>
      </c>
      <c r="H591" s="7">
        <v>4.08</v>
      </c>
      <c r="I591" s="37" t="str">
        <f ca="1">IFERROR(_xlfn.XLOOKUP(SalesData[[#This Row],[Customer_ID]],CustomerData[Customer_ID],CustomerData[Age]),"None")</f>
        <v>None</v>
      </c>
      <c r="J591" s="37" t="e" cm="1">
        <f t="array" aca="1" ref="J591" ca="1">_xlfn.IFS(SalesData[[#This Row],[Age]]&lt;=28,"18-28",I591&lt;=39,"29-39",I591&lt;=50,"40-50",I591&lt;=61,"51-61",I591&gt;=62,"62-Above")</f>
        <v>#NAME?</v>
      </c>
      <c r="K591" t="str">
        <f ca="1">IFERROR(_xlfn.XLOOKUP(SalesData[[#This Row],[Customer_ID]],CustomerData[Customer_ID],CustomerData[Gender]),"None")</f>
        <v>None</v>
      </c>
      <c r="L591" t="str">
        <f ca="1">IFERROR(_xlfn.XLOOKUP(SalesData[[#This Row],[Customer_ID]],CustomerData[Customer_ID],CustomerData[Preferred_Item]),"None")</f>
        <v>None</v>
      </c>
    </row>
    <row r="592" spans="1:12" x14ac:dyDescent="0.25">
      <c r="A592" s="6" t="s">
        <v>597</v>
      </c>
      <c r="B592" s="2" t="s">
        <v>950</v>
      </c>
      <c r="C592" s="2" t="s">
        <v>676</v>
      </c>
      <c r="D592" s="2">
        <v>5</v>
      </c>
      <c r="E592" s="4">
        <v>2.58</v>
      </c>
      <c r="F592" s="2" t="s">
        <v>682</v>
      </c>
      <c r="G592" s="3">
        <v>46178</v>
      </c>
      <c r="H592" s="7">
        <v>12.9</v>
      </c>
      <c r="I592" s="37" t="str">
        <f ca="1">IFERROR(_xlfn.XLOOKUP(SalesData[[#This Row],[Customer_ID]],CustomerData[Customer_ID],CustomerData[Age]),"None")</f>
        <v>None</v>
      </c>
      <c r="J592" s="37" t="e" cm="1">
        <f t="array" aca="1" ref="J592" ca="1">_xlfn.IFS(SalesData[[#This Row],[Age]]&lt;=28,"18-28",I592&lt;=39,"29-39",I592&lt;=50,"40-50",I592&lt;=61,"51-61",I592&gt;=62,"62-Above")</f>
        <v>#NAME?</v>
      </c>
      <c r="K592" t="str">
        <f ca="1">IFERROR(_xlfn.XLOOKUP(SalesData[[#This Row],[Customer_ID]],CustomerData[Customer_ID],CustomerData[Gender]),"None")</f>
        <v>None</v>
      </c>
      <c r="L592" t="str">
        <f ca="1">IFERROR(_xlfn.XLOOKUP(SalesData[[#This Row],[Customer_ID]],CustomerData[Customer_ID],CustomerData[Preferred_Item]),"None")</f>
        <v>None</v>
      </c>
    </row>
    <row r="593" spans="1:12" x14ac:dyDescent="0.25">
      <c r="A593" s="6" t="s">
        <v>598</v>
      </c>
      <c r="B593" s="2" t="s">
        <v>1093</v>
      </c>
      <c r="C593" s="2" t="s">
        <v>676</v>
      </c>
      <c r="D593" s="2">
        <v>5</v>
      </c>
      <c r="E593" s="4">
        <v>4.38</v>
      </c>
      <c r="F593" s="2" t="s">
        <v>684</v>
      </c>
      <c r="G593" s="3">
        <v>46180</v>
      </c>
      <c r="H593" s="7">
        <v>21.9</v>
      </c>
      <c r="I593" s="37" t="str">
        <f ca="1">IFERROR(_xlfn.XLOOKUP(SalesData[[#This Row],[Customer_ID]],CustomerData[Customer_ID],CustomerData[Age]),"None")</f>
        <v>None</v>
      </c>
      <c r="J593" s="37" t="e" cm="1">
        <f t="array" aca="1" ref="J593" ca="1">_xlfn.IFS(SalesData[[#This Row],[Age]]&lt;=28,"18-28",I593&lt;=39,"29-39",I593&lt;=50,"40-50",I593&lt;=61,"51-61",I593&gt;=62,"62-Above")</f>
        <v>#NAME?</v>
      </c>
      <c r="K593" t="str">
        <f ca="1">IFERROR(_xlfn.XLOOKUP(SalesData[[#This Row],[Customer_ID]],CustomerData[Customer_ID],CustomerData[Gender]),"None")</f>
        <v>None</v>
      </c>
      <c r="L593" t="str">
        <f ca="1">IFERROR(_xlfn.XLOOKUP(SalesData[[#This Row],[Customer_ID]],CustomerData[Customer_ID],CustomerData[Preferred_Item]),"None")</f>
        <v>None</v>
      </c>
    </row>
    <row r="594" spans="1:12" x14ac:dyDescent="0.25">
      <c r="A594" s="6" t="s">
        <v>599</v>
      </c>
      <c r="B594" s="2" t="s">
        <v>959</v>
      </c>
      <c r="C594" s="2" t="s">
        <v>680</v>
      </c>
      <c r="D594" s="2">
        <v>4</v>
      </c>
      <c r="E594" s="4">
        <v>4.33</v>
      </c>
      <c r="F594" s="2" t="s">
        <v>683</v>
      </c>
      <c r="G594" s="3">
        <v>46182</v>
      </c>
      <c r="H594" s="7">
        <v>17.32</v>
      </c>
      <c r="I594" s="37" t="str">
        <f ca="1">IFERROR(_xlfn.XLOOKUP(SalesData[[#This Row],[Customer_ID]],CustomerData[Customer_ID],CustomerData[Age]),"None")</f>
        <v>None</v>
      </c>
      <c r="J594" s="37" t="e" cm="1">
        <f t="array" aca="1" ref="J594" ca="1">_xlfn.IFS(SalesData[[#This Row],[Age]]&lt;=28,"18-28",I594&lt;=39,"29-39",I594&lt;=50,"40-50",I594&lt;=61,"51-61",I594&gt;=62,"62-Above")</f>
        <v>#NAME?</v>
      </c>
      <c r="K594" t="str">
        <f ca="1">IFERROR(_xlfn.XLOOKUP(SalesData[[#This Row],[Customer_ID]],CustomerData[Customer_ID],CustomerData[Gender]),"None")</f>
        <v>None</v>
      </c>
      <c r="L594" t="str">
        <f ca="1">IFERROR(_xlfn.XLOOKUP(SalesData[[#This Row],[Customer_ID]],CustomerData[Customer_ID],CustomerData[Preferred_Item]),"None")</f>
        <v>None</v>
      </c>
    </row>
    <row r="595" spans="1:12" x14ac:dyDescent="0.25">
      <c r="A595" s="6" t="s">
        <v>600</v>
      </c>
      <c r="B595" s="2" t="s">
        <v>1160</v>
      </c>
      <c r="C595" s="2" t="s">
        <v>677</v>
      </c>
      <c r="D595" s="2">
        <v>4</v>
      </c>
      <c r="E595" s="4">
        <v>3.41</v>
      </c>
      <c r="F595" s="2" t="s">
        <v>685</v>
      </c>
      <c r="G595" s="3">
        <v>46183</v>
      </c>
      <c r="H595" s="7">
        <v>13.64</v>
      </c>
      <c r="I595" s="37" t="str">
        <f ca="1">IFERROR(_xlfn.XLOOKUP(SalesData[[#This Row],[Customer_ID]],CustomerData[Customer_ID],CustomerData[Age]),"None")</f>
        <v>None</v>
      </c>
      <c r="J595" s="37" t="e" cm="1">
        <f t="array" aca="1" ref="J595" ca="1">_xlfn.IFS(SalesData[[#This Row],[Age]]&lt;=28,"18-28",I595&lt;=39,"29-39",I595&lt;=50,"40-50",I595&lt;=61,"51-61",I595&gt;=62,"62-Above")</f>
        <v>#NAME?</v>
      </c>
      <c r="K595" t="str">
        <f ca="1">IFERROR(_xlfn.XLOOKUP(SalesData[[#This Row],[Customer_ID]],CustomerData[Customer_ID],CustomerData[Gender]),"None")</f>
        <v>None</v>
      </c>
      <c r="L595" t="str">
        <f ca="1">IFERROR(_xlfn.XLOOKUP(SalesData[[#This Row],[Customer_ID]],CustomerData[Customer_ID],CustomerData[Preferred_Item]),"None")</f>
        <v>None</v>
      </c>
    </row>
    <row r="596" spans="1:12" x14ac:dyDescent="0.25">
      <c r="A596" s="6" t="s">
        <v>601</v>
      </c>
      <c r="B596" s="2" t="s">
        <v>1074</v>
      </c>
      <c r="C596" s="2" t="s">
        <v>676</v>
      </c>
      <c r="D596" s="2">
        <v>1</v>
      </c>
      <c r="E596" s="4">
        <v>4.1900000000000004</v>
      </c>
      <c r="F596" s="2" t="s">
        <v>684</v>
      </c>
      <c r="G596" s="3">
        <v>46184</v>
      </c>
      <c r="H596" s="7">
        <v>4.1900000000000004</v>
      </c>
      <c r="I596" s="37" t="str">
        <f ca="1">IFERROR(_xlfn.XLOOKUP(SalesData[[#This Row],[Customer_ID]],CustomerData[Customer_ID],CustomerData[Age]),"None")</f>
        <v>None</v>
      </c>
      <c r="J596" s="37" t="e" cm="1">
        <f t="array" aca="1" ref="J596" ca="1">_xlfn.IFS(SalesData[[#This Row],[Age]]&lt;=28,"18-28",I596&lt;=39,"29-39",I596&lt;=50,"40-50",I596&lt;=61,"51-61",I596&gt;=62,"62-Above")</f>
        <v>#NAME?</v>
      </c>
      <c r="K596" t="str">
        <f ca="1">IFERROR(_xlfn.XLOOKUP(SalesData[[#This Row],[Customer_ID]],CustomerData[Customer_ID],CustomerData[Gender]),"None")</f>
        <v>None</v>
      </c>
      <c r="L596" t="str">
        <f ca="1">IFERROR(_xlfn.XLOOKUP(SalesData[[#This Row],[Customer_ID]],CustomerData[Customer_ID],CustomerData[Preferred_Item]),"None")</f>
        <v>None</v>
      </c>
    </row>
    <row r="597" spans="1:12" x14ac:dyDescent="0.25">
      <c r="A597" s="6" t="s">
        <v>602</v>
      </c>
      <c r="B597" s="2" t="s">
        <v>1261</v>
      </c>
      <c r="C597" s="2" t="s">
        <v>680</v>
      </c>
      <c r="D597" s="2">
        <v>3</v>
      </c>
      <c r="E597" s="4">
        <v>5.05</v>
      </c>
      <c r="F597" s="2" t="s">
        <v>684</v>
      </c>
      <c r="G597" s="3">
        <v>46185</v>
      </c>
      <c r="H597" s="7">
        <v>15.15</v>
      </c>
      <c r="I597" s="37" t="str">
        <f ca="1">IFERROR(_xlfn.XLOOKUP(SalesData[[#This Row],[Customer_ID]],CustomerData[Customer_ID],CustomerData[Age]),"None")</f>
        <v>None</v>
      </c>
      <c r="J597" s="37" t="e" cm="1">
        <f t="array" aca="1" ref="J597" ca="1">_xlfn.IFS(SalesData[[#This Row],[Age]]&lt;=28,"18-28",I597&lt;=39,"29-39",I597&lt;=50,"40-50",I597&lt;=61,"51-61",I597&gt;=62,"62-Above")</f>
        <v>#NAME?</v>
      </c>
      <c r="K597" t="str">
        <f ca="1">IFERROR(_xlfn.XLOOKUP(SalesData[[#This Row],[Customer_ID]],CustomerData[Customer_ID],CustomerData[Gender]),"None")</f>
        <v>None</v>
      </c>
      <c r="L597" t="str">
        <f ca="1">IFERROR(_xlfn.XLOOKUP(SalesData[[#This Row],[Customer_ID]],CustomerData[Customer_ID],CustomerData[Preferred_Item]),"None")</f>
        <v>None</v>
      </c>
    </row>
    <row r="598" spans="1:12" x14ac:dyDescent="0.25">
      <c r="A598" s="6" t="s">
        <v>603</v>
      </c>
      <c r="B598" s="2" t="s">
        <v>983</v>
      </c>
      <c r="C598" s="2" t="s">
        <v>679</v>
      </c>
      <c r="D598" s="2">
        <v>2</v>
      </c>
      <c r="E598" s="4">
        <v>2.99</v>
      </c>
      <c r="F598" s="2" t="s">
        <v>682</v>
      </c>
      <c r="G598" s="3">
        <v>46186</v>
      </c>
      <c r="H598" s="7">
        <v>5.98</v>
      </c>
      <c r="I598" s="37" t="str">
        <f ca="1">IFERROR(_xlfn.XLOOKUP(SalesData[[#This Row],[Customer_ID]],CustomerData[Customer_ID],CustomerData[Age]),"None")</f>
        <v>None</v>
      </c>
      <c r="J598" s="37" t="e" cm="1">
        <f t="array" aca="1" ref="J598" ca="1">_xlfn.IFS(SalesData[[#This Row],[Age]]&lt;=28,"18-28",I598&lt;=39,"29-39",I598&lt;=50,"40-50",I598&lt;=61,"51-61",I598&gt;=62,"62-Above")</f>
        <v>#NAME?</v>
      </c>
      <c r="K598" t="str">
        <f ca="1">IFERROR(_xlfn.XLOOKUP(SalesData[[#This Row],[Customer_ID]],CustomerData[Customer_ID],CustomerData[Gender]),"None")</f>
        <v>None</v>
      </c>
      <c r="L598" t="str">
        <f ca="1">IFERROR(_xlfn.XLOOKUP(SalesData[[#This Row],[Customer_ID]],CustomerData[Customer_ID],CustomerData[Preferred_Item]),"None")</f>
        <v>None</v>
      </c>
    </row>
    <row r="599" spans="1:12" x14ac:dyDescent="0.25">
      <c r="A599" s="6" t="s">
        <v>604</v>
      </c>
      <c r="B599" s="2" t="s">
        <v>879</v>
      </c>
      <c r="C599" s="2" t="s">
        <v>678</v>
      </c>
      <c r="D599" s="2">
        <v>5</v>
      </c>
      <c r="E599" s="4">
        <v>2.56</v>
      </c>
      <c r="F599" s="2" t="s">
        <v>682</v>
      </c>
      <c r="G599" s="3">
        <v>46188</v>
      </c>
      <c r="H599" s="7">
        <v>12.8</v>
      </c>
      <c r="I599" s="37" t="str">
        <f ca="1">IFERROR(_xlfn.XLOOKUP(SalesData[[#This Row],[Customer_ID]],CustomerData[Customer_ID],CustomerData[Age]),"None")</f>
        <v>None</v>
      </c>
      <c r="J599" s="37" t="e" cm="1">
        <f t="array" aca="1" ref="J599" ca="1">_xlfn.IFS(SalesData[[#This Row],[Age]]&lt;=28,"18-28",I599&lt;=39,"29-39",I599&lt;=50,"40-50",I599&lt;=61,"51-61",I599&gt;=62,"62-Above")</f>
        <v>#NAME?</v>
      </c>
      <c r="K599" t="str">
        <f ca="1">IFERROR(_xlfn.XLOOKUP(SalesData[[#This Row],[Customer_ID]],CustomerData[Customer_ID],CustomerData[Gender]),"None")</f>
        <v>None</v>
      </c>
      <c r="L599" t="str">
        <f ca="1">IFERROR(_xlfn.XLOOKUP(SalesData[[#This Row],[Customer_ID]],CustomerData[Customer_ID],CustomerData[Preferred_Item]),"None")</f>
        <v>None</v>
      </c>
    </row>
    <row r="600" spans="1:12" x14ac:dyDescent="0.25">
      <c r="A600" s="6" t="s">
        <v>605</v>
      </c>
      <c r="B600" s="2" t="s">
        <v>721</v>
      </c>
      <c r="C600" s="2" t="s">
        <v>680</v>
      </c>
      <c r="D600" s="2">
        <v>1</v>
      </c>
      <c r="E600" s="4">
        <v>4.54</v>
      </c>
      <c r="F600" s="2" t="s">
        <v>682</v>
      </c>
      <c r="G600" s="3">
        <v>46189</v>
      </c>
      <c r="H600" s="7">
        <v>4.54</v>
      </c>
      <c r="I600" s="37" t="str">
        <f ca="1">IFERROR(_xlfn.XLOOKUP(SalesData[[#This Row],[Customer_ID]],CustomerData[Customer_ID],CustomerData[Age]),"None")</f>
        <v>None</v>
      </c>
      <c r="J600" s="37" t="e" cm="1">
        <f t="array" aca="1" ref="J600" ca="1">_xlfn.IFS(SalesData[[#This Row],[Age]]&lt;=28,"18-28",I600&lt;=39,"29-39",I600&lt;=50,"40-50",I600&lt;=61,"51-61",I600&gt;=62,"62-Above")</f>
        <v>#NAME?</v>
      </c>
      <c r="K600" t="str">
        <f ca="1">IFERROR(_xlfn.XLOOKUP(SalesData[[#This Row],[Customer_ID]],CustomerData[Customer_ID],CustomerData[Gender]),"None")</f>
        <v>None</v>
      </c>
      <c r="L600" t="str">
        <f ca="1">IFERROR(_xlfn.XLOOKUP(SalesData[[#This Row],[Customer_ID]],CustomerData[Customer_ID],CustomerData[Preferred_Item]),"None")</f>
        <v>None</v>
      </c>
    </row>
    <row r="601" spans="1:12" x14ac:dyDescent="0.25">
      <c r="A601" s="6" t="s">
        <v>606</v>
      </c>
      <c r="B601" s="2" t="s">
        <v>1171</v>
      </c>
      <c r="C601" s="2" t="s">
        <v>677</v>
      </c>
      <c r="D601" s="2">
        <v>1</v>
      </c>
      <c r="E601" s="4">
        <v>4.82</v>
      </c>
      <c r="F601" s="2" t="s">
        <v>685</v>
      </c>
      <c r="G601" s="3">
        <v>46190</v>
      </c>
      <c r="H601" s="7">
        <v>4.82</v>
      </c>
      <c r="I601" s="37" t="str">
        <f ca="1">IFERROR(_xlfn.XLOOKUP(SalesData[[#This Row],[Customer_ID]],CustomerData[Customer_ID],CustomerData[Age]),"None")</f>
        <v>None</v>
      </c>
      <c r="J601" s="37" t="e" cm="1">
        <f t="array" aca="1" ref="J601" ca="1">_xlfn.IFS(SalesData[[#This Row],[Age]]&lt;=28,"18-28",I601&lt;=39,"29-39",I601&lt;=50,"40-50",I601&lt;=61,"51-61",I601&gt;=62,"62-Above")</f>
        <v>#NAME?</v>
      </c>
      <c r="K601" t="str">
        <f ca="1">IFERROR(_xlfn.XLOOKUP(SalesData[[#This Row],[Customer_ID]],CustomerData[Customer_ID],CustomerData[Gender]),"None")</f>
        <v>None</v>
      </c>
      <c r="L601" t="str">
        <f ca="1">IFERROR(_xlfn.XLOOKUP(SalesData[[#This Row],[Customer_ID]],CustomerData[Customer_ID],CustomerData[Preferred_Item]),"None")</f>
        <v>None</v>
      </c>
    </row>
    <row r="602" spans="1:12" x14ac:dyDescent="0.25">
      <c r="A602" s="6" t="s">
        <v>607</v>
      </c>
      <c r="B602" s="2" t="s">
        <v>1135</v>
      </c>
      <c r="C602" s="2" t="s">
        <v>677</v>
      </c>
      <c r="D602" s="2">
        <v>2</v>
      </c>
      <c r="E602" s="4">
        <v>2.65</v>
      </c>
      <c r="F602" s="2" t="s">
        <v>682</v>
      </c>
      <c r="G602" s="3">
        <v>46191</v>
      </c>
      <c r="H602" s="7">
        <v>5.3</v>
      </c>
      <c r="I602" s="37" t="str">
        <f ca="1">IFERROR(_xlfn.XLOOKUP(SalesData[[#This Row],[Customer_ID]],CustomerData[Customer_ID],CustomerData[Age]),"None")</f>
        <v>None</v>
      </c>
      <c r="J602" s="37" t="e" cm="1">
        <f t="array" aca="1" ref="J602" ca="1">_xlfn.IFS(SalesData[[#This Row],[Age]]&lt;=28,"18-28",I602&lt;=39,"29-39",I602&lt;=50,"40-50",I602&lt;=61,"51-61",I602&gt;=62,"62-Above")</f>
        <v>#NAME?</v>
      </c>
      <c r="K602" t="str">
        <f ca="1">IFERROR(_xlfn.XLOOKUP(SalesData[[#This Row],[Customer_ID]],CustomerData[Customer_ID],CustomerData[Gender]),"None")</f>
        <v>None</v>
      </c>
      <c r="L602" t="str">
        <f ca="1">IFERROR(_xlfn.XLOOKUP(SalesData[[#This Row],[Customer_ID]],CustomerData[Customer_ID],CustomerData[Preferred_Item]),"None")</f>
        <v>None</v>
      </c>
    </row>
    <row r="603" spans="1:12" x14ac:dyDescent="0.25">
      <c r="A603" s="6" t="s">
        <v>608</v>
      </c>
      <c r="B603" s="2" t="s">
        <v>1007</v>
      </c>
      <c r="C603" s="2" t="s">
        <v>678</v>
      </c>
      <c r="D603" s="2">
        <v>5</v>
      </c>
      <c r="E603" s="4">
        <v>3.1</v>
      </c>
      <c r="F603" s="2" t="s">
        <v>685</v>
      </c>
      <c r="G603" s="3">
        <v>46192</v>
      </c>
      <c r="H603" s="7">
        <v>15.5</v>
      </c>
      <c r="I603" s="37" t="str">
        <f ca="1">IFERROR(_xlfn.XLOOKUP(SalesData[[#This Row],[Customer_ID]],CustomerData[Customer_ID],CustomerData[Age]),"None")</f>
        <v>None</v>
      </c>
      <c r="J603" s="37" t="e" cm="1">
        <f t="array" aca="1" ref="J603" ca="1">_xlfn.IFS(SalesData[[#This Row],[Age]]&lt;=28,"18-28",I603&lt;=39,"29-39",I603&lt;=50,"40-50",I603&lt;=61,"51-61",I603&gt;=62,"62-Above")</f>
        <v>#NAME?</v>
      </c>
      <c r="K603" t="str">
        <f ca="1">IFERROR(_xlfn.XLOOKUP(SalesData[[#This Row],[Customer_ID]],CustomerData[Customer_ID],CustomerData[Gender]),"None")</f>
        <v>None</v>
      </c>
      <c r="L603" t="str">
        <f ca="1">IFERROR(_xlfn.XLOOKUP(SalesData[[#This Row],[Customer_ID]],CustomerData[Customer_ID],CustomerData[Preferred_Item]),"None")</f>
        <v>None</v>
      </c>
    </row>
    <row r="604" spans="1:12" x14ac:dyDescent="0.25">
      <c r="A604" s="6" t="s">
        <v>609</v>
      </c>
      <c r="B604" s="2" t="s">
        <v>1022</v>
      </c>
      <c r="C604" s="2" t="s">
        <v>678</v>
      </c>
      <c r="D604" s="2">
        <v>1</v>
      </c>
      <c r="E604" s="4">
        <v>4.66</v>
      </c>
      <c r="F604" s="2" t="s">
        <v>682</v>
      </c>
      <c r="G604" s="3">
        <v>46195</v>
      </c>
      <c r="H604" s="7">
        <v>4.66</v>
      </c>
      <c r="I604" s="37" t="str">
        <f ca="1">IFERROR(_xlfn.XLOOKUP(SalesData[[#This Row],[Customer_ID]],CustomerData[Customer_ID],CustomerData[Age]),"None")</f>
        <v>None</v>
      </c>
      <c r="J604" s="37" t="e" cm="1">
        <f t="array" aca="1" ref="J604" ca="1">_xlfn.IFS(SalesData[[#This Row],[Age]]&lt;=28,"18-28",I604&lt;=39,"29-39",I604&lt;=50,"40-50",I604&lt;=61,"51-61",I604&gt;=62,"62-Above")</f>
        <v>#NAME?</v>
      </c>
      <c r="K604" t="str">
        <f ca="1">IFERROR(_xlfn.XLOOKUP(SalesData[[#This Row],[Customer_ID]],CustomerData[Customer_ID],CustomerData[Gender]),"None")</f>
        <v>None</v>
      </c>
      <c r="L604" t="str">
        <f ca="1">IFERROR(_xlfn.XLOOKUP(SalesData[[#This Row],[Customer_ID]],CustomerData[Customer_ID],CustomerData[Preferred_Item]),"None")</f>
        <v>None</v>
      </c>
    </row>
    <row r="605" spans="1:12" x14ac:dyDescent="0.25">
      <c r="A605" s="6" t="s">
        <v>610</v>
      </c>
      <c r="B605" s="2" t="s">
        <v>851</v>
      </c>
      <c r="C605" s="2" t="s">
        <v>677</v>
      </c>
      <c r="D605" s="2">
        <v>4</v>
      </c>
      <c r="E605" s="4">
        <v>2.5299999999999998</v>
      </c>
      <c r="F605" s="2" t="s">
        <v>684</v>
      </c>
      <c r="G605" s="3">
        <v>46198</v>
      </c>
      <c r="H605" s="7">
        <v>10.119999999999999</v>
      </c>
      <c r="I605" s="37" t="str">
        <f ca="1">IFERROR(_xlfn.XLOOKUP(SalesData[[#This Row],[Customer_ID]],CustomerData[Customer_ID],CustomerData[Age]),"None")</f>
        <v>None</v>
      </c>
      <c r="J605" s="37" t="e" cm="1">
        <f t="array" aca="1" ref="J605" ca="1">_xlfn.IFS(SalesData[[#This Row],[Age]]&lt;=28,"18-28",I605&lt;=39,"29-39",I605&lt;=50,"40-50",I605&lt;=61,"51-61",I605&gt;=62,"62-Above")</f>
        <v>#NAME?</v>
      </c>
      <c r="K605" t="str">
        <f ca="1">IFERROR(_xlfn.XLOOKUP(SalesData[[#This Row],[Customer_ID]],CustomerData[Customer_ID],CustomerData[Gender]),"None")</f>
        <v>None</v>
      </c>
      <c r="L605" t="str">
        <f ca="1">IFERROR(_xlfn.XLOOKUP(SalesData[[#This Row],[Customer_ID]],CustomerData[Customer_ID],CustomerData[Preferred_Item]),"None")</f>
        <v>None</v>
      </c>
    </row>
    <row r="606" spans="1:12" x14ac:dyDescent="0.25">
      <c r="A606" s="6" t="s">
        <v>611</v>
      </c>
      <c r="B606" s="2" t="s">
        <v>709</v>
      </c>
      <c r="C606" s="2" t="s">
        <v>680</v>
      </c>
      <c r="D606" s="2">
        <v>1</v>
      </c>
      <c r="E606" s="4">
        <v>3.86</v>
      </c>
      <c r="F606" s="2" t="s">
        <v>682</v>
      </c>
      <c r="G606" s="3">
        <v>46199</v>
      </c>
      <c r="H606" s="7">
        <v>3.86</v>
      </c>
      <c r="I606" s="37" t="str">
        <f ca="1">IFERROR(_xlfn.XLOOKUP(SalesData[[#This Row],[Customer_ID]],CustomerData[Customer_ID],CustomerData[Age]),"None")</f>
        <v>None</v>
      </c>
      <c r="J606" s="37" t="e" cm="1">
        <f t="array" aca="1" ref="J606" ca="1">_xlfn.IFS(SalesData[[#This Row],[Age]]&lt;=28,"18-28",I606&lt;=39,"29-39",I606&lt;=50,"40-50",I606&lt;=61,"51-61",I606&gt;=62,"62-Above")</f>
        <v>#NAME?</v>
      </c>
      <c r="K606" t="str">
        <f ca="1">IFERROR(_xlfn.XLOOKUP(SalesData[[#This Row],[Customer_ID]],CustomerData[Customer_ID],CustomerData[Gender]),"None")</f>
        <v>None</v>
      </c>
      <c r="L606" t="str">
        <f ca="1">IFERROR(_xlfn.XLOOKUP(SalesData[[#This Row],[Customer_ID]],CustomerData[Customer_ID],CustomerData[Preferred_Item]),"None")</f>
        <v>None</v>
      </c>
    </row>
    <row r="607" spans="1:12" x14ac:dyDescent="0.25">
      <c r="A607" s="6" t="s">
        <v>612</v>
      </c>
      <c r="B607" s="2" t="s">
        <v>1353</v>
      </c>
      <c r="C607" s="2" t="s">
        <v>681</v>
      </c>
      <c r="D607" s="2">
        <v>2</v>
      </c>
      <c r="E607" s="4">
        <v>3.45</v>
      </c>
      <c r="F607" s="2" t="s">
        <v>682</v>
      </c>
      <c r="G607" s="3">
        <v>46200</v>
      </c>
      <c r="H607" s="7">
        <v>6.9</v>
      </c>
      <c r="I607" s="37" t="str">
        <f ca="1">IFERROR(_xlfn.XLOOKUP(SalesData[[#This Row],[Customer_ID]],CustomerData[Customer_ID],CustomerData[Age]),"None")</f>
        <v>None</v>
      </c>
      <c r="J607" s="37" t="e" cm="1">
        <f t="array" aca="1" ref="J607" ca="1">_xlfn.IFS(SalesData[[#This Row],[Age]]&lt;=28,"18-28",I607&lt;=39,"29-39",I607&lt;=50,"40-50",I607&lt;=61,"51-61",I607&gt;=62,"62-Above")</f>
        <v>#NAME?</v>
      </c>
      <c r="K607" t="str">
        <f ca="1">IFERROR(_xlfn.XLOOKUP(SalesData[[#This Row],[Customer_ID]],CustomerData[Customer_ID],CustomerData[Gender]),"None")</f>
        <v>None</v>
      </c>
      <c r="L607" t="str">
        <f ca="1">IFERROR(_xlfn.XLOOKUP(SalesData[[#This Row],[Customer_ID]],CustomerData[Customer_ID],CustomerData[Preferred_Item]),"None")</f>
        <v>None</v>
      </c>
    </row>
    <row r="608" spans="1:12" x14ac:dyDescent="0.25">
      <c r="A608" s="6" t="s">
        <v>613</v>
      </c>
      <c r="B608" s="2" t="s">
        <v>931</v>
      </c>
      <c r="C608" s="2" t="s">
        <v>677</v>
      </c>
      <c r="D608" s="2">
        <v>5</v>
      </c>
      <c r="E608" s="4">
        <v>5.48</v>
      </c>
      <c r="F608" s="2" t="s">
        <v>685</v>
      </c>
      <c r="G608" s="3">
        <v>46201</v>
      </c>
      <c r="H608" s="7">
        <v>27.4</v>
      </c>
      <c r="I608" s="37" t="str">
        <f ca="1">IFERROR(_xlfn.XLOOKUP(SalesData[[#This Row],[Customer_ID]],CustomerData[Customer_ID],CustomerData[Age]),"None")</f>
        <v>None</v>
      </c>
      <c r="J608" s="37" t="e" cm="1">
        <f t="array" aca="1" ref="J608" ca="1">_xlfn.IFS(SalesData[[#This Row],[Age]]&lt;=28,"18-28",I608&lt;=39,"29-39",I608&lt;=50,"40-50",I608&lt;=61,"51-61",I608&gt;=62,"62-Above")</f>
        <v>#NAME?</v>
      </c>
      <c r="K608" t="str">
        <f ca="1">IFERROR(_xlfn.XLOOKUP(SalesData[[#This Row],[Customer_ID]],CustomerData[Customer_ID],CustomerData[Gender]),"None")</f>
        <v>None</v>
      </c>
      <c r="L608" t="str">
        <f ca="1">IFERROR(_xlfn.XLOOKUP(SalesData[[#This Row],[Customer_ID]],CustomerData[Customer_ID],CustomerData[Preferred_Item]),"None")</f>
        <v>None</v>
      </c>
    </row>
    <row r="609" spans="1:12" x14ac:dyDescent="0.25">
      <c r="A609" s="6" t="s">
        <v>614</v>
      </c>
      <c r="B609" s="2" t="s">
        <v>1298</v>
      </c>
      <c r="C609" s="2" t="s">
        <v>676</v>
      </c>
      <c r="D609" s="2">
        <v>4</v>
      </c>
      <c r="E609" s="4">
        <v>4.8099999999999996</v>
      </c>
      <c r="F609" s="2" t="s">
        <v>684</v>
      </c>
      <c r="G609" s="3">
        <v>46202</v>
      </c>
      <c r="H609" s="7">
        <v>19.239999999999998</v>
      </c>
      <c r="I609" s="37" t="str">
        <f ca="1">IFERROR(_xlfn.XLOOKUP(SalesData[[#This Row],[Customer_ID]],CustomerData[Customer_ID],CustomerData[Age]),"None")</f>
        <v>None</v>
      </c>
      <c r="J609" s="37" t="e" cm="1">
        <f t="array" aca="1" ref="J609" ca="1">_xlfn.IFS(SalesData[[#This Row],[Age]]&lt;=28,"18-28",I609&lt;=39,"29-39",I609&lt;=50,"40-50",I609&lt;=61,"51-61",I609&gt;=62,"62-Above")</f>
        <v>#NAME?</v>
      </c>
      <c r="K609" t="str">
        <f ca="1">IFERROR(_xlfn.XLOOKUP(SalesData[[#This Row],[Customer_ID]],CustomerData[Customer_ID],CustomerData[Gender]),"None")</f>
        <v>None</v>
      </c>
      <c r="L609" t="str">
        <f ca="1">IFERROR(_xlfn.XLOOKUP(SalesData[[#This Row],[Customer_ID]],CustomerData[Customer_ID],CustomerData[Preferred_Item]),"None")</f>
        <v>None</v>
      </c>
    </row>
    <row r="610" spans="1:12" x14ac:dyDescent="0.25">
      <c r="A610" s="6" t="s">
        <v>615</v>
      </c>
      <c r="B610" s="2" t="s">
        <v>1303</v>
      </c>
      <c r="C610" s="2" t="s">
        <v>678</v>
      </c>
      <c r="D610" s="2">
        <v>2</v>
      </c>
      <c r="E610" s="4">
        <v>2.57</v>
      </c>
      <c r="F610" s="2" t="s">
        <v>683</v>
      </c>
      <c r="G610" s="3">
        <v>46204</v>
      </c>
      <c r="H610" s="7">
        <v>5.14</v>
      </c>
      <c r="I610" s="37" t="str">
        <f ca="1">IFERROR(_xlfn.XLOOKUP(SalesData[[#This Row],[Customer_ID]],CustomerData[Customer_ID],CustomerData[Age]),"None")</f>
        <v>None</v>
      </c>
      <c r="J610" s="37" t="e" cm="1">
        <f t="array" aca="1" ref="J610" ca="1">_xlfn.IFS(SalesData[[#This Row],[Age]]&lt;=28,"18-28",I610&lt;=39,"29-39",I610&lt;=50,"40-50",I610&lt;=61,"51-61",I610&gt;=62,"62-Above")</f>
        <v>#NAME?</v>
      </c>
      <c r="K610" t="str">
        <f ca="1">IFERROR(_xlfn.XLOOKUP(SalesData[[#This Row],[Customer_ID]],CustomerData[Customer_ID],CustomerData[Gender]),"None")</f>
        <v>None</v>
      </c>
      <c r="L610" t="str">
        <f ca="1">IFERROR(_xlfn.XLOOKUP(SalesData[[#This Row],[Customer_ID]],CustomerData[Customer_ID],CustomerData[Preferred_Item]),"None")</f>
        <v>None</v>
      </c>
    </row>
    <row r="611" spans="1:12" x14ac:dyDescent="0.25">
      <c r="A611" s="6" t="s">
        <v>616</v>
      </c>
      <c r="B611" s="2" t="s">
        <v>1098</v>
      </c>
      <c r="C611" s="2" t="s">
        <v>676</v>
      </c>
      <c r="D611" s="2">
        <v>1</v>
      </c>
      <c r="E611" s="4">
        <v>5.54</v>
      </c>
      <c r="F611" s="2" t="s">
        <v>683</v>
      </c>
      <c r="G611" s="3">
        <v>46205</v>
      </c>
      <c r="H611" s="7">
        <v>5.54</v>
      </c>
      <c r="I611" s="37" t="str">
        <f ca="1">IFERROR(_xlfn.XLOOKUP(SalesData[[#This Row],[Customer_ID]],CustomerData[Customer_ID],CustomerData[Age]),"None")</f>
        <v>None</v>
      </c>
      <c r="J611" s="37" t="e" cm="1">
        <f t="array" aca="1" ref="J611" ca="1">_xlfn.IFS(SalesData[[#This Row],[Age]]&lt;=28,"18-28",I611&lt;=39,"29-39",I611&lt;=50,"40-50",I611&lt;=61,"51-61",I611&gt;=62,"62-Above")</f>
        <v>#NAME?</v>
      </c>
      <c r="K611" t="str">
        <f ca="1">IFERROR(_xlfn.XLOOKUP(SalesData[[#This Row],[Customer_ID]],CustomerData[Customer_ID],CustomerData[Gender]),"None")</f>
        <v>None</v>
      </c>
      <c r="L611" t="str">
        <f ca="1">IFERROR(_xlfn.XLOOKUP(SalesData[[#This Row],[Customer_ID]],CustomerData[Customer_ID],CustomerData[Preferred_Item]),"None")</f>
        <v>None</v>
      </c>
    </row>
    <row r="612" spans="1:12" x14ac:dyDescent="0.25">
      <c r="A612" s="6" t="s">
        <v>617</v>
      </c>
      <c r="B612" s="2" t="s">
        <v>1293</v>
      </c>
      <c r="C612" s="2" t="s">
        <v>678</v>
      </c>
      <c r="D612" s="2">
        <v>4</v>
      </c>
      <c r="E612" s="4">
        <v>4.7699999999999996</v>
      </c>
      <c r="F612" s="2" t="s">
        <v>684</v>
      </c>
      <c r="G612" s="3">
        <v>46206</v>
      </c>
      <c r="H612" s="7">
        <v>19.079999999999998</v>
      </c>
      <c r="I612" s="37" t="str">
        <f ca="1">IFERROR(_xlfn.XLOOKUP(SalesData[[#This Row],[Customer_ID]],CustomerData[Customer_ID],CustomerData[Age]),"None")</f>
        <v>None</v>
      </c>
      <c r="J612" s="37" t="e" cm="1">
        <f t="array" aca="1" ref="J612" ca="1">_xlfn.IFS(SalesData[[#This Row],[Age]]&lt;=28,"18-28",I612&lt;=39,"29-39",I612&lt;=50,"40-50",I612&lt;=61,"51-61",I612&gt;=62,"62-Above")</f>
        <v>#NAME?</v>
      </c>
      <c r="K612" t="str">
        <f ca="1">IFERROR(_xlfn.XLOOKUP(SalesData[[#This Row],[Customer_ID]],CustomerData[Customer_ID],CustomerData[Gender]),"None")</f>
        <v>None</v>
      </c>
      <c r="L612" t="str">
        <f ca="1">IFERROR(_xlfn.XLOOKUP(SalesData[[#This Row],[Customer_ID]],CustomerData[Customer_ID],CustomerData[Preferred_Item]),"None")</f>
        <v>None</v>
      </c>
    </row>
    <row r="613" spans="1:12" x14ac:dyDescent="0.25">
      <c r="A613" s="6" t="s">
        <v>618</v>
      </c>
      <c r="B613" s="2" t="s">
        <v>1290</v>
      </c>
      <c r="C613" s="2" t="s">
        <v>681</v>
      </c>
      <c r="D613" s="2">
        <v>3</v>
      </c>
      <c r="E613" s="4">
        <v>3.31</v>
      </c>
      <c r="F613" s="2" t="s">
        <v>682</v>
      </c>
      <c r="G613" s="3">
        <v>46207</v>
      </c>
      <c r="H613" s="7">
        <v>9.93</v>
      </c>
      <c r="I613" s="37" t="str">
        <f ca="1">IFERROR(_xlfn.XLOOKUP(SalesData[[#This Row],[Customer_ID]],CustomerData[Customer_ID],CustomerData[Age]),"None")</f>
        <v>None</v>
      </c>
      <c r="J613" s="37" t="e" cm="1">
        <f t="array" aca="1" ref="J613" ca="1">_xlfn.IFS(SalesData[[#This Row],[Age]]&lt;=28,"18-28",I613&lt;=39,"29-39",I613&lt;=50,"40-50",I613&lt;=61,"51-61",I613&gt;=62,"62-Above")</f>
        <v>#NAME?</v>
      </c>
      <c r="K613" t="str">
        <f ca="1">IFERROR(_xlfn.XLOOKUP(SalesData[[#This Row],[Customer_ID]],CustomerData[Customer_ID],CustomerData[Gender]),"None")</f>
        <v>None</v>
      </c>
      <c r="L613" t="str">
        <f ca="1">IFERROR(_xlfn.XLOOKUP(SalesData[[#This Row],[Customer_ID]],CustomerData[Customer_ID],CustomerData[Preferred_Item]),"None")</f>
        <v>None</v>
      </c>
    </row>
    <row r="614" spans="1:12" x14ac:dyDescent="0.25">
      <c r="A614" s="6" t="s">
        <v>619</v>
      </c>
      <c r="B614" s="2" t="s">
        <v>1091</v>
      </c>
      <c r="C614" s="2" t="s">
        <v>679</v>
      </c>
      <c r="D614" s="2">
        <v>1</v>
      </c>
      <c r="E614" s="4">
        <v>5.92</v>
      </c>
      <c r="F614" s="2" t="s">
        <v>685</v>
      </c>
      <c r="G614" s="3">
        <v>46209</v>
      </c>
      <c r="H614" s="7">
        <v>5.92</v>
      </c>
      <c r="I614" s="37" t="str">
        <f ca="1">IFERROR(_xlfn.XLOOKUP(SalesData[[#This Row],[Customer_ID]],CustomerData[Customer_ID],CustomerData[Age]),"None")</f>
        <v>None</v>
      </c>
      <c r="J614" s="37" t="e" cm="1">
        <f t="array" aca="1" ref="J614" ca="1">_xlfn.IFS(SalesData[[#This Row],[Age]]&lt;=28,"18-28",I614&lt;=39,"29-39",I614&lt;=50,"40-50",I614&lt;=61,"51-61",I614&gt;=62,"62-Above")</f>
        <v>#NAME?</v>
      </c>
      <c r="K614" t="str">
        <f ca="1">IFERROR(_xlfn.XLOOKUP(SalesData[[#This Row],[Customer_ID]],CustomerData[Customer_ID],CustomerData[Gender]),"None")</f>
        <v>None</v>
      </c>
      <c r="L614" t="str">
        <f ca="1">IFERROR(_xlfn.XLOOKUP(SalesData[[#This Row],[Customer_ID]],CustomerData[Customer_ID],CustomerData[Preferred_Item]),"None")</f>
        <v>None</v>
      </c>
    </row>
    <row r="615" spans="1:12" x14ac:dyDescent="0.25">
      <c r="A615" s="6" t="s">
        <v>620</v>
      </c>
      <c r="B615" s="2" t="s">
        <v>759</v>
      </c>
      <c r="C615" s="2" t="s">
        <v>680</v>
      </c>
      <c r="D615" s="2">
        <v>1</v>
      </c>
      <c r="E615" s="4">
        <v>2.85</v>
      </c>
      <c r="F615" s="2" t="s">
        <v>683</v>
      </c>
      <c r="G615" s="3">
        <v>46210</v>
      </c>
      <c r="H615" s="7">
        <v>2.85</v>
      </c>
      <c r="I615" s="37" t="str">
        <f ca="1">IFERROR(_xlfn.XLOOKUP(SalesData[[#This Row],[Customer_ID]],CustomerData[Customer_ID],CustomerData[Age]),"None")</f>
        <v>None</v>
      </c>
      <c r="J615" s="37" t="e" cm="1">
        <f t="array" aca="1" ref="J615" ca="1">_xlfn.IFS(SalesData[[#This Row],[Age]]&lt;=28,"18-28",I615&lt;=39,"29-39",I615&lt;=50,"40-50",I615&lt;=61,"51-61",I615&gt;=62,"62-Above")</f>
        <v>#NAME?</v>
      </c>
      <c r="K615" t="str">
        <f ca="1">IFERROR(_xlfn.XLOOKUP(SalesData[[#This Row],[Customer_ID]],CustomerData[Customer_ID],CustomerData[Gender]),"None")</f>
        <v>None</v>
      </c>
      <c r="L615" t="str">
        <f ca="1">IFERROR(_xlfn.XLOOKUP(SalesData[[#This Row],[Customer_ID]],CustomerData[Customer_ID],CustomerData[Preferred_Item]),"None")</f>
        <v>None</v>
      </c>
    </row>
    <row r="616" spans="1:12" x14ac:dyDescent="0.25">
      <c r="A616" s="6" t="s">
        <v>621</v>
      </c>
      <c r="B616" s="2" t="s">
        <v>906</v>
      </c>
      <c r="C616" s="2" t="s">
        <v>676</v>
      </c>
      <c r="D616" s="2">
        <v>1</v>
      </c>
      <c r="E616" s="4">
        <v>3.6</v>
      </c>
      <c r="F616" s="2" t="s">
        <v>684</v>
      </c>
      <c r="G616" s="3">
        <v>46211</v>
      </c>
      <c r="H616" s="7">
        <v>3.6</v>
      </c>
      <c r="I616" s="37" t="str">
        <f ca="1">IFERROR(_xlfn.XLOOKUP(SalesData[[#This Row],[Customer_ID]],CustomerData[Customer_ID],CustomerData[Age]),"None")</f>
        <v>None</v>
      </c>
      <c r="J616" s="37" t="e" cm="1">
        <f t="array" aca="1" ref="J616" ca="1">_xlfn.IFS(SalesData[[#This Row],[Age]]&lt;=28,"18-28",I616&lt;=39,"29-39",I616&lt;=50,"40-50",I616&lt;=61,"51-61",I616&gt;=62,"62-Above")</f>
        <v>#NAME?</v>
      </c>
      <c r="K616" t="str">
        <f ca="1">IFERROR(_xlfn.XLOOKUP(SalesData[[#This Row],[Customer_ID]],CustomerData[Customer_ID],CustomerData[Gender]),"None")</f>
        <v>None</v>
      </c>
      <c r="L616" t="str">
        <f ca="1">IFERROR(_xlfn.XLOOKUP(SalesData[[#This Row],[Customer_ID]],CustomerData[Customer_ID],CustomerData[Preferred_Item]),"None")</f>
        <v>None</v>
      </c>
    </row>
    <row r="617" spans="1:12" x14ac:dyDescent="0.25">
      <c r="A617" s="6" t="s">
        <v>622</v>
      </c>
      <c r="B617" s="2" t="s">
        <v>767</v>
      </c>
      <c r="C617" s="2" t="s">
        <v>678</v>
      </c>
      <c r="D617" s="2">
        <v>3</v>
      </c>
      <c r="E617" s="4">
        <v>4.3600000000000003</v>
      </c>
      <c r="F617" s="2" t="s">
        <v>682</v>
      </c>
      <c r="G617" s="3">
        <v>46213</v>
      </c>
      <c r="H617" s="7">
        <v>13.08</v>
      </c>
      <c r="I617" s="37" t="str">
        <f ca="1">IFERROR(_xlfn.XLOOKUP(SalesData[[#This Row],[Customer_ID]],CustomerData[Customer_ID],CustomerData[Age]),"None")</f>
        <v>None</v>
      </c>
      <c r="J617" s="37" t="e" cm="1">
        <f t="array" aca="1" ref="J617" ca="1">_xlfn.IFS(SalesData[[#This Row],[Age]]&lt;=28,"18-28",I617&lt;=39,"29-39",I617&lt;=50,"40-50",I617&lt;=61,"51-61",I617&gt;=62,"62-Above")</f>
        <v>#NAME?</v>
      </c>
      <c r="K617" t="str">
        <f ca="1">IFERROR(_xlfn.XLOOKUP(SalesData[[#This Row],[Customer_ID]],CustomerData[Customer_ID],CustomerData[Gender]),"None")</f>
        <v>None</v>
      </c>
      <c r="L617" t="str">
        <f ca="1">IFERROR(_xlfn.XLOOKUP(SalesData[[#This Row],[Customer_ID]],CustomerData[Customer_ID],CustomerData[Preferred_Item]),"None")</f>
        <v>None</v>
      </c>
    </row>
    <row r="618" spans="1:12" x14ac:dyDescent="0.25">
      <c r="A618" s="6" t="s">
        <v>623</v>
      </c>
      <c r="B618" s="2" t="s">
        <v>758</v>
      </c>
      <c r="C618" s="2" t="s">
        <v>678</v>
      </c>
      <c r="D618" s="2">
        <v>5</v>
      </c>
      <c r="E618" s="4">
        <v>3.15</v>
      </c>
      <c r="F618" s="2" t="s">
        <v>685</v>
      </c>
      <c r="G618" s="3">
        <v>46214</v>
      </c>
      <c r="H618" s="7">
        <v>15.75</v>
      </c>
      <c r="I618" s="37" t="str">
        <f ca="1">IFERROR(_xlfn.XLOOKUP(SalesData[[#This Row],[Customer_ID]],CustomerData[Customer_ID],CustomerData[Age]),"None")</f>
        <v>None</v>
      </c>
      <c r="J618" s="37" t="e" cm="1">
        <f t="array" aca="1" ref="J618" ca="1">_xlfn.IFS(SalesData[[#This Row],[Age]]&lt;=28,"18-28",I618&lt;=39,"29-39",I618&lt;=50,"40-50",I618&lt;=61,"51-61",I618&gt;=62,"62-Above")</f>
        <v>#NAME?</v>
      </c>
      <c r="K618" t="str">
        <f ca="1">IFERROR(_xlfn.XLOOKUP(SalesData[[#This Row],[Customer_ID]],CustomerData[Customer_ID],CustomerData[Gender]),"None")</f>
        <v>None</v>
      </c>
      <c r="L618" t="str">
        <f ca="1">IFERROR(_xlfn.XLOOKUP(SalesData[[#This Row],[Customer_ID]],CustomerData[Customer_ID],CustomerData[Preferred_Item]),"None")</f>
        <v>None</v>
      </c>
    </row>
    <row r="619" spans="1:12" x14ac:dyDescent="0.25">
      <c r="A619" s="6" t="s">
        <v>624</v>
      </c>
      <c r="B619" s="2" t="s">
        <v>1226</v>
      </c>
      <c r="C619" s="2" t="s">
        <v>677</v>
      </c>
      <c r="D619" s="2">
        <v>1</v>
      </c>
      <c r="E619" s="4">
        <v>4.25</v>
      </c>
      <c r="F619" s="2" t="s">
        <v>685</v>
      </c>
      <c r="G619" s="3">
        <v>46215</v>
      </c>
      <c r="H619" s="7">
        <v>4.25</v>
      </c>
      <c r="I619" s="37" t="str">
        <f ca="1">IFERROR(_xlfn.XLOOKUP(SalesData[[#This Row],[Customer_ID]],CustomerData[Customer_ID],CustomerData[Age]),"None")</f>
        <v>None</v>
      </c>
      <c r="J619" s="37" t="e" cm="1">
        <f t="array" aca="1" ref="J619" ca="1">_xlfn.IFS(SalesData[[#This Row],[Age]]&lt;=28,"18-28",I619&lt;=39,"29-39",I619&lt;=50,"40-50",I619&lt;=61,"51-61",I619&gt;=62,"62-Above")</f>
        <v>#NAME?</v>
      </c>
      <c r="K619" t="str">
        <f ca="1">IFERROR(_xlfn.XLOOKUP(SalesData[[#This Row],[Customer_ID]],CustomerData[Customer_ID],CustomerData[Gender]),"None")</f>
        <v>None</v>
      </c>
      <c r="L619" t="str">
        <f ca="1">IFERROR(_xlfn.XLOOKUP(SalesData[[#This Row],[Customer_ID]],CustomerData[Customer_ID],CustomerData[Preferred_Item]),"None")</f>
        <v>None</v>
      </c>
    </row>
    <row r="620" spans="1:12" x14ac:dyDescent="0.25">
      <c r="A620" s="6" t="s">
        <v>625</v>
      </c>
      <c r="B620" s="2" t="s">
        <v>1079</v>
      </c>
      <c r="C620" s="2" t="s">
        <v>677</v>
      </c>
      <c r="D620" s="2">
        <v>5</v>
      </c>
      <c r="E620" s="4">
        <v>4.0999999999999996</v>
      </c>
      <c r="F620" s="2" t="s">
        <v>684</v>
      </c>
      <c r="G620" s="3">
        <v>46216</v>
      </c>
      <c r="H620" s="7">
        <v>20.5</v>
      </c>
      <c r="I620" s="37" t="str">
        <f ca="1">IFERROR(_xlfn.XLOOKUP(SalesData[[#This Row],[Customer_ID]],CustomerData[Customer_ID],CustomerData[Age]),"None")</f>
        <v>None</v>
      </c>
      <c r="J620" s="37" t="e" cm="1">
        <f t="array" aca="1" ref="J620" ca="1">_xlfn.IFS(SalesData[[#This Row],[Age]]&lt;=28,"18-28",I620&lt;=39,"29-39",I620&lt;=50,"40-50",I620&lt;=61,"51-61",I620&gt;=62,"62-Above")</f>
        <v>#NAME?</v>
      </c>
      <c r="K620" t="str">
        <f ca="1">IFERROR(_xlfn.XLOOKUP(SalesData[[#This Row],[Customer_ID]],CustomerData[Customer_ID],CustomerData[Gender]),"None")</f>
        <v>None</v>
      </c>
      <c r="L620" t="str">
        <f ca="1">IFERROR(_xlfn.XLOOKUP(SalesData[[#This Row],[Customer_ID]],CustomerData[Customer_ID],CustomerData[Preferred_Item]),"None")</f>
        <v>None</v>
      </c>
    </row>
    <row r="621" spans="1:12" x14ac:dyDescent="0.25">
      <c r="A621" s="6" t="s">
        <v>626</v>
      </c>
      <c r="B621" s="2" t="s">
        <v>1353</v>
      </c>
      <c r="C621" s="2" t="s">
        <v>681</v>
      </c>
      <c r="D621" s="2">
        <v>2</v>
      </c>
      <c r="E621" s="4">
        <v>5.74</v>
      </c>
      <c r="F621" s="2" t="s">
        <v>685</v>
      </c>
      <c r="G621" s="3">
        <v>46217</v>
      </c>
      <c r="H621" s="7">
        <v>11.48</v>
      </c>
      <c r="I621" s="37" t="str">
        <f ca="1">IFERROR(_xlfn.XLOOKUP(SalesData[[#This Row],[Customer_ID]],CustomerData[Customer_ID],CustomerData[Age]),"None")</f>
        <v>None</v>
      </c>
      <c r="J621" s="37" t="e" cm="1">
        <f t="array" aca="1" ref="J621" ca="1">_xlfn.IFS(SalesData[[#This Row],[Age]]&lt;=28,"18-28",I621&lt;=39,"29-39",I621&lt;=50,"40-50",I621&lt;=61,"51-61",I621&gt;=62,"62-Above")</f>
        <v>#NAME?</v>
      </c>
      <c r="K621" t="str">
        <f ca="1">IFERROR(_xlfn.XLOOKUP(SalesData[[#This Row],[Customer_ID]],CustomerData[Customer_ID],CustomerData[Gender]),"None")</f>
        <v>None</v>
      </c>
      <c r="L621" t="str">
        <f ca="1">IFERROR(_xlfn.XLOOKUP(SalesData[[#This Row],[Customer_ID]],CustomerData[Customer_ID],CustomerData[Preferred_Item]),"None")</f>
        <v>None</v>
      </c>
    </row>
    <row r="622" spans="1:12" x14ac:dyDescent="0.25">
      <c r="A622" s="6" t="s">
        <v>627</v>
      </c>
      <c r="B622" s="2" t="s">
        <v>1225</v>
      </c>
      <c r="C622" s="2" t="s">
        <v>679</v>
      </c>
      <c r="D622" s="2">
        <v>3</v>
      </c>
      <c r="E622" s="4">
        <v>2.58</v>
      </c>
      <c r="F622" s="2" t="s">
        <v>684</v>
      </c>
      <c r="G622" s="3">
        <v>46218</v>
      </c>
      <c r="H622" s="7">
        <v>7.74</v>
      </c>
      <c r="I622" s="37" t="str">
        <f ca="1">IFERROR(_xlfn.XLOOKUP(SalesData[[#This Row],[Customer_ID]],CustomerData[Customer_ID],CustomerData[Age]),"None")</f>
        <v>None</v>
      </c>
      <c r="J622" s="37" t="e" cm="1">
        <f t="array" aca="1" ref="J622" ca="1">_xlfn.IFS(SalesData[[#This Row],[Age]]&lt;=28,"18-28",I622&lt;=39,"29-39",I622&lt;=50,"40-50",I622&lt;=61,"51-61",I622&gt;=62,"62-Above")</f>
        <v>#NAME?</v>
      </c>
      <c r="K622" t="str">
        <f ca="1">IFERROR(_xlfn.XLOOKUP(SalesData[[#This Row],[Customer_ID]],CustomerData[Customer_ID],CustomerData[Gender]),"None")</f>
        <v>None</v>
      </c>
      <c r="L622" t="str">
        <f ca="1">IFERROR(_xlfn.XLOOKUP(SalesData[[#This Row],[Customer_ID]],CustomerData[Customer_ID],CustomerData[Preferred_Item]),"None")</f>
        <v>None</v>
      </c>
    </row>
    <row r="623" spans="1:12" x14ac:dyDescent="0.25">
      <c r="A623" s="6" t="s">
        <v>628</v>
      </c>
      <c r="B623" s="2" t="s">
        <v>751</v>
      </c>
      <c r="C623" s="2" t="s">
        <v>678</v>
      </c>
      <c r="D623" s="2">
        <v>4</v>
      </c>
      <c r="E623" s="4">
        <v>3.88</v>
      </c>
      <c r="F623" s="2" t="s">
        <v>682</v>
      </c>
      <c r="G623" s="3">
        <v>46222</v>
      </c>
      <c r="H623" s="7">
        <v>15.52</v>
      </c>
      <c r="I623" s="37" t="str">
        <f ca="1">IFERROR(_xlfn.XLOOKUP(SalesData[[#This Row],[Customer_ID]],CustomerData[Customer_ID],CustomerData[Age]),"None")</f>
        <v>None</v>
      </c>
      <c r="J623" s="37" t="e" cm="1">
        <f t="array" aca="1" ref="J623" ca="1">_xlfn.IFS(SalesData[[#This Row],[Age]]&lt;=28,"18-28",I623&lt;=39,"29-39",I623&lt;=50,"40-50",I623&lt;=61,"51-61",I623&gt;=62,"62-Above")</f>
        <v>#NAME?</v>
      </c>
      <c r="K623" t="str">
        <f ca="1">IFERROR(_xlfn.XLOOKUP(SalesData[[#This Row],[Customer_ID]],CustomerData[Customer_ID],CustomerData[Gender]),"None")</f>
        <v>None</v>
      </c>
      <c r="L623" t="str">
        <f ca="1">IFERROR(_xlfn.XLOOKUP(SalesData[[#This Row],[Customer_ID]],CustomerData[Customer_ID],CustomerData[Preferred_Item]),"None")</f>
        <v>None</v>
      </c>
    </row>
    <row r="624" spans="1:12" x14ac:dyDescent="0.25">
      <c r="A624" s="6" t="s">
        <v>629</v>
      </c>
      <c r="B624" s="2" t="s">
        <v>711</v>
      </c>
      <c r="C624" s="2" t="s">
        <v>677</v>
      </c>
      <c r="D624" s="2">
        <v>4</v>
      </c>
      <c r="E624" s="4">
        <v>3.05</v>
      </c>
      <c r="F624" s="2" t="s">
        <v>685</v>
      </c>
      <c r="G624" s="3">
        <v>46223</v>
      </c>
      <c r="H624" s="7">
        <v>12.2</v>
      </c>
      <c r="I624" s="37" t="str">
        <f ca="1">IFERROR(_xlfn.XLOOKUP(SalesData[[#This Row],[Customer_ID]],CustomerData[Customer_ID],CustomerData[Age]),"None")</f>
        <v>None</v>
      </c>
      <c r="J624" s="37" t="e" cm="1">
        <f t="array" aca="1" ref="J624" ca="1">_xlfn.IFS(SalesData[[#This Row],[Age]]&lt;=28,"18-28",I624&lt;=39,"29-39",I624&lt;=50,"40-50",I624&lt;=61,"51-61",I624&gt;=62,"62-Above")</f>
        <v>#NAME?</v>
      </c>
      <c r="K624" t="str">
        <f ca="1">IFERROR(_xlfn.XLOOKUP(SalesData[[#This Row],[Customer_ID]],CustomerData[Customer_ID],CustomerData[Gender]),"None")</f>
        <v>None</v>
      </c>
      <c r="L624" t="str">
        <f ca="1">IFERROR(_xlfn.XLOOKUP(SalesData[[#This Row],[Customer_ID]],CustomerData[Customer_ID],CustomerData[Preferred_Item]),"None")</f>
        <v>None</v>
      </c>
    </row>
    <row r="625" spans="1:12" x14ac:dyDescent="0.25">
      <c r="A625" s="6" t="s">
        <v>630</v>
      </c>
      <c r="B625" s="2" t="s">
        <v>1035</v>
      </c>
      <c r="C625" s="2" t="s">
        <v>681</v>
      </c>
      <c r="D625" s="2">
        <v>3</v>
      </c>
      <c r="E625" s="4">
        <v>3.71</v>
      </c>
      <c r="F625" s="2" t="s">
        <v>683</v>
      </c>
      <c r="G625" s="3">
        <v>46224</v>
      </c>
      <c r="H625" s="7">
        <v>11.13</v>
      </c>
      <c r="I625" s="37" t="str">
        <f ca="1">IFERROR(_xlfn.XLOOKUP(SalesData[[#This Row],[Customer_ID]],CustomerData[Customer_ID],CustomerData[Age]),"None")</f>
        <v>None</v>
      </c>
      <c r="J625" s="37" t="e" cm="1">
        <f t="array" aca="1" ref="J625" ca="1">_xlfn.IFS(SalesData[[#This Row],[Age]]&lt;=28,"18-28",I625&lt;=39,"29-39",I625&lt;=50,"40-50",I625&lt;=61,"51-61",I625&gt;=62,"62-Above")</f>
        <v>#NAME?</v>
      </c>
      <c r="K625" t="str">
        <f ca="1">IFERROR(_xlfn.XLOOKUP(SalesData[[#This Row],[Customer_ID]],CustomerData[Customer_ID],CustomerData[Gender]),"None")</f>
        <v>None</v>
      </c>
      <c r="L625" t="str">
        <f ca="1">IFERROR(_xlfn.XLOOKUP(SalesData[[#This Row],[Customer_ID]],CustomerData[Customer_ID],CustomerData[Preferred_Item]),"None")</f>
        <v>None</v>
      </c>
    </row>
    <row r="626" spans="1:12" x14ac:dyDescent="0.25">
      <c r="A626" s="6" t="s">
        <v>631</v>
      </c>
      <c r="B626" s="2" t="s">
        <v>1202</v>
      </c>
      <c r="C626" s="2" t="s">
        <v>680</v>
      </c>
      <c r="D626" s="2">
        <v>1</v>
      </c>
      <c r="E626" s="4">
        <v>3.33</v>
      </c>
      <c r="F626" s="2" t="s">
        <v>685</v>
      </c>
      <c r="G626" s="3">
        <v>46227</v>
      </c>
      <c r="H626" s="7">
        <v>3.33</v>
      </c>
      <c r="I626" s="37" t="str">
        <f ca="1">IFERROR(_xlfn.XLOOKUP(SalesData[[#This Row],[Customer_ID]],CustomerData[Customer_ID],CustomerData[Age]),"None")</f>
        <v>None</v>
      </c>
      <c r="J626" s="37" t="e" cm="1">
        <f t="array" aca="1" ref="J626" ca="1">_xlfn.IFS(SalesData[[#This Row],[Age]]&lt;=28,"18-28",I626&lt;=39,"29-39",I626&lt;=50,"40-50",I626&lt;=61,"51-61",I626&gt;=62,"62-Above")</f>
        <v>#NAME?</v>
      </c>
      <c r="K626" t="str">
        <f ca="1">IFERROR(_xlfn.XLOOKUP(SalesData[[#This Row],[Customer_ID]],CustomerData[Customer_ID],CustomerData[Gender]),"None")</f>
        <v>None</v>
      </c>
      <c r="L626" t="str">
        <f ca="1">IFERROR(_xlfn.XLOOKUP(SalesData[[#This Row],[Customer_ID]],CustomerData[Customer_ID],CustomerData[Preferred_Item]),"None")</f>
        <v>None</v>
      </c>
    </row>
    <row r="627" spans="1:12" x14ac:dyDescent="0.25">
      <c r="A627" s="6" t="s">
        <v>632</v>
      </c>
      <c r="B627" s="2" t="s">
        <v>1151</v>
      </c>
      <c r="C627" s="2" t="s">
        <v>678</v>
      </c>
      <c r="D627" s="2">
        <v>5</v>
      </c>
      <c r="E627" s="4">
        <v>5.92</v>
      </c>
      <c r="F627" s="2" t="s">
        <v>683</v>
      </c>
      <c r="G627" s="3">
        <v>46228</v>
      </c>
      <c r="H627" s="7">
        <v>29.6</v>
      </c>
      <c r="I627" s="37" t="str">
        <f ca="1">IFERROR(_xlfn.XLOOKUP(SalesData[[#This Row],[Customer_ID]],CustomerData[Customer_ID],CustomerData[Age]),"None")</f>
        <v>None</v>
      </c>
      <c r="J627" s="37" t="e" cm="1">
        <f t="array" aca="1" ref="J627" ca="1">_xlfn.IFS(SalesData[[#This Row],[Age]]&lt;=28,"18-28",I627&lt;=39,"29-39",I627&lt;=50,"40-50",I627&lt;=61,"51-61",I627&gt;=62,"62-Above")</f>
        <v>#NAME?</v>
      </c>
      <c r="K627" t="str">
        <f ca="1">IFERROR(_xlfn.XLOOKUP(SalesData[[#This Row],[Customer_ID]],CustomerData[Customer_ID],CustomerData[Gender]),"None")</f>
        <v>None</v>
      </c>
      <c r="L627" t="str">
        <f ca="1">IFERROR(_xlfn.XLOOKUP(SalesData[[#This Row],[Customer_ID]],CustomerData[Customer_ID],CustomerData[Preferred_Item]),"None")</f>
        <v>None</v>
      </c>
    </row>
    <row r="628" spans="1:12" x14ac:dyDescent="0.25">
      <c r="A628" s="6" t="s">
        <v>633</v>
      </c>
      <c r="B628" s="2" t="s">
        <v>1308</v>
      </c>
      <c r="C628" s="2" t="s">
        <v>677</v>
      </c>
      <c r="D628" s="2">
        <v>1</v>
      </c>
      <c r="E628" s="4">
        <v>4.25</v>
      </c>
      <c r="F628" s="2" t="s">
        <v>684</v>
      </c>
      <c r="G628" s="3">
        <v>46229</v>
      </c>
      <c r="H628" s="7">
        <v>4.25</v>
      </c>
      <c r="I628" s="37" t="str">
        <f ca="1">IFERROR(_xlfn.XLOOKUP(SalesData[[#This Row],[Customer_ID]],CustomerData[Customer_ID],CustomerData[Age]),"None")</f>
        <v>None</v>
      </c>
      <c r="J628" s="37" t="e" cm="1">
        <f t="array" aca="1" ref="J628" ca="1">_xlfn.IFS(SalesData[[#This Row],[Age]]&lt;=28,"18-28",I628&lt;=39,"29-39",I628&lt;=50,"40-50",I628&lt;=61,"51-61",I628&gt;=62,"62-Above")</f>
        <v>#NAME?</v>
      </c>
      <c r="K628" t="str">
        <f ca="1">IFERROR(_xlfn.XLOOKUP(SalesData[[#This Row],[Customer_ID]],CustomerData[Customer_ID],CustomerData[Gender]),"None")</f>
        <v>None</v>
      </c>
      <c r="L628" t="str">
        <f ca="1">IFERROR(_xlfn.XLOOKUP(SalesData[[#This Row],[Customer_ID]],CustomerData[Customer_ID],CustomerData[Preferred_Item]),"None")</f>
        <v>None</v>
      </c>
    </row>
    <row r="629" spans="1:12" x14ac:dyDescent="0.25">
      <c r="A629" s="6" t="s">
        <v>634</v>
      </c>
      <c r="B629" s="2" t="s">
        <v>1188</v>
      </c>
      <c r="C629" s="2" t="s">
        <v>680</v>
      </c>
      <c r="D629" s="2">
        <v>1</v>
      </c>
      <c r="E629" s="4">
        <v>4.6900000000000004</v>
      </c>
      <c r="F629" s="2" t="s">
        <v>683</v>
      </c>
      <c r="G629" s="3">
        <v>46231</v>
      </c>
      <c r="H629" s="7">
        <v>4.6900000000000004</v>
      </c>
      <c r="I629" s="37" t="str">
        <f ca="1">IFERROR(_xlfn.XLOOKUP(SalesData[[#This Row],[Customer_ID]],CustomerData[Customer_ID],CustomerData[Age]),"None")</f>
        <v>None</v>
      </c>
      <c r="J629" s="37" t="e" cm="1">
        <f t="array" aca="1" ref="J629" ca="1">_xlfn.IFS(SalesData[[#This Row],[Age]]&lt;=28,"18-28",I629&lt;=39,"29-39",I629&lt;=50,"40-50",I629&lt;=61,"51-61",I629&gt;=62,"62-Above")</f>
        <v>#NAME?</v>
      </c>
      <c r="K629" t="str">
        <f ca="1">IFERROR(_xlfn.XLOOKUP(SalesData[[#This Row],[Customer_ID]],CustomerData[Customer_ID],CustomerData[Gender]),"None")</f>
        <v>None</v>
      </c>
      <c r="L629" t="str">
        <f ca="1">IFERROR(_xlfn.XLOOKUP(SalesData[[#This Row],[Customer_ID]],CustomerData[Customer_ID],CustomerData[Preferred_Item]),"None")</f>
        <v>None</v>
      </c>
    </row>
    <row r="630" spans="1:12" x14ac:dyDescent="0.25">
      <c r="A630" s="6" t="s">
        <v>635</v>
      </c>
      <c r="B630" s="2" t="s">
        <v>922</v>
      </c>
      <c r="C630" s="2" t="s">
        <v>677</v>
      </c>
      <c r="D630" s="2">
        <v>5</v>
      </c>
      <c r="E630" s="4">
        <v>5.58</v>
      </c>
      <c r="F630" s="2" t="s">
        <v>682</v>
      </c>
      <c r="G630" s="3">
        <v>46232</v>
      </c>
      <c r="H630" s="7">
        <v>27.9</v>
      </c>
      <c r="I630" s="37" t="str">
        <f ca="1">IFERROR(_xlfn.XLOOKUP(SalesData[[#This Row],[Customer_ID]],CustomerData[Customer_ID],CustomerData[Age]),"None")</f>
        <v>None</v>
      </c>
      <c r="J630" s="37" t="e" cm="1">
        <f t="array" aca="1" ref="J630" ca="1">_xlfn.IFS(SalesData[[#This Row],[Age]]&lt;=28,"18-28",I630&lt;=39,"29-39",I630&lt;=50,"40-50",I630&lt;=61,"51-61",I630&gt;=62,"62-Above")</f>
        <v>#NAME?</v>
      </c>
      <c r="K630" t="str">
        <f ca="1">IFERROR(_xlfn.XLOOKUP(SalesData[[#This Row],[Customer_ID]],CustomerData[Customer_ID],CustomerData[Gender]),"None")</f>
        <v>None</v>
      </c>
      <c r="L630" t="str">
        <f ca="1">IFERROR(_xlfn.XLOOKUP(SalesData[[#This Row],[Customer_ID]],CustomerData[Customer_ID],CustomerData[Preferred_Item]),"None")</f>
        <v>None</v>
      </c>
    </row>
    <row r="631" spans="1:12" x14ac:dyDescent="0.25">
      <c r="A631" s="6" t="s">
        <v>636</v>
      </c>
      <c r="B631" s="2" t="s">
        <v>743</v>
      </c>
      <c r="C631" s="2" t="s">
        <v>678</v>
      </c>
      <c r="D631" s="2">
        <v>1</v>
      </c>
      <c r="E631" s="4">
        <v>5.35</v>
      </c>
      <c r="F631" s="2" t="s">
        <v>682</v>
      </c>
      <c r="G631" s="3">
        <v>46234</v>
      </c>
      <c r="H631" s="7">
        <v>5.35</v>
      </c>
      <c r="I631" s="37" t="str">
        <f ca="1">IFERROR(_xlfn.XLOOKUP(SalesData[[#This Row],[Customer_ID]],CustomerData[Customer_ID],CustomerData[Age]),"None")</f>
        <v>None</v>
      </c>
      <c r="J631" s="37" t="e" cm="1">
        <f t="array" aca="1" ref="J631" ca="1">_xlfn.IFS(SalesData[[#This Row],[Age]]&lt;=28,"18-28",I631&lt;=39,"29-39",I631&lt;=50,"40-50",I631&lt;=61,"51-61",I631&gt;=62,"62-Above")</f>
        <v>#NAME?</v>
      </c>
      <c r="K631" t="str">
        <f ca="1">IFERROR(_xlfn.XLOOKUP(SalesData[[#This Row],[Customer_ID]],CustomerData[Customer_ID],CustomerData[Gender]),"None")</f>
        <v>None</v>
      </c>
      <c r="L631" t="str">
        <f ca="1">IFERROR(_xlfn.XLOOKUP(SalesData[[#This Row],[Customer_ID]],CustomerData[Customer_ID],CustomerData[Preferred_Item]),"None")</f>
        <v>None</v>
      </c>
    </row>
    <row r="632" spans="1:12" x14ac:dyDescent="0.25">
      <c r="A632" s="6" t="s">
        <v>637</v>
      </c>
      <c r="B632" s="2" t="s">
        <v>933</v>
      </c>
      <c r="C632" s="2" t="s">
        <v>681</v>
      </c>
      <c r="D632" s="2">
        <v>5</v>
      </c>
      <c r="E632" s="4">
        <v>4.4400000000000004</v>
      </c>
      <c r="F632" s="2" t="s">
        <v>685</v>
      </c>
      <c r="G632" s="3">
        <v>46236</v>
      </c>
      <c r="H632" s="7">
        <v>22.2</v>
      </c>
      <c r="I632" s="37" t="str">
        <f ca="1">IFERROR(_xlfn.XLOOKUP(SalesData[[#This Row],[Customer_ID]],CustomerData[Customer_ID],CustomerData[Age]),"None")</f>
        <v>None</v>
      </c>
      <c r="J632" s="37" t="e" cm="1">
        <f t="array" aca="1" ref="J632" ca="1">_xlfn.IFS(SalesData[[#This Row],[Age]]&lt;=28,"18-28",I632&lt;=39,"29-39",I632&lt;=50,"40-50",I632&lt;=61,"51-61",I632&gt;=62,"62-Above")</f>
        <v>#NAME?</v>
      </c>
      <c r="K632" t="str">
        <f ca="1">IFERROR(_xlfn.XLOOKUP(SalesData[[#This Row],[Customer_ID]],CustomerData[Customer_ID],CustomerData[Gender]),"None")</f>
        <v>None</v>
      </c>
      <c r="L632" t="str">
        <f ca="1">IFERROR(_xlfn.XLOOKUP(SalesData[[#This Row],[Customer_ID]],CustomerData[Customer_ID],CustomerData[Preferred_Item]),"None")</f>
        <v>None</v>
      </c>
    </row>
    <row r="633" spans="1:12" x14ac:dyDescent="0.25">
      <c r="A633" s="6" t="s">
        <v>638</v>
      </c>
      <c r="B633" s="2" t="s">
        <v>1037</v>
      </c>
      <c r="C633" s="2" t="s">
        <v>678</v>
      </c>
      <c r="D633" s="2">
        <v>1</v>
      </c>
      <c r="E633" s="4">
        <v>3.48</v>
      </c>
      <c r="F633" s="2" t="s">
        <v>683</v>
      </c>
      <c r="G633" s="3">
        <v>46237</v>
      </c>
      <c r="H633" s="7">
        <v>3.48</v>
      </c>
      <c r="I633" s="37" t="str">
        <f ca="1">IFERROR(_xlfn.XLOOKUP(SalesData[[#This Row],[Customer_ID]],CustomerData[Customer_ID],CustomerData[Age]),"None")</f>
        <v>None</v>
      </c>
      <c r="J633" s="37" t="e" cm="1">
        <f t="array" aca="1" ref="J633" ca="1">_xlfn.IFS(SalesData[[#This Row],[Age]]&lt;=28,"18-28",I633&lt;=39,"29-39",I633&lt;=50,"40-50",I633&lt;=61,"51-61",I633&gt;=62,"62-Above")</f>
        <v>#NAME?</v>
      </c>
      <c r="K633" t="str">
        <f ca="1">IFERROR(_xlfn.XLOOKUP(SalesData[[#This Row],[Customer_ID]],CustomerData[Customer_ID],CustomerData[Gender]),"None")</f>
        <v>None</v>
      </c>
      <c r="L633" t="str">
        <f ca="1">IFERROR(_xlfn.XLOOKUP(SalesData[[#This Row],[Customer_ID]],CustomerData[Customer_ID],CustomerData[Preferred_Item]),"None")</f>
        <v>None</v>
      </c>
    </row>
    <row r="634" spans="1:12" x14ac:dyDescent="0.25">
      <c r="A634" s="6" t="s">
        <v>639</v>
      </c>
      <c r="B634" s="2" t="s">
        <v>979</v>
      </c>
      <c r="C634" s="2" t="s">
        <v>677</v>
      </c>
      <c r="D634" s="2">
        <v>3</v>
      </c>
      <c r="E634" s="4">
        <v>3.03</v>
      </c>
      <c r="F634" s="2" t="s">
        <v>685</v>
      </c>
      <c r="G634" s="3">
        <v>46238</v>
      </c>
      <c r="H634" s="7">
        <v>9.09</v>
      </c>
      <c r="I634" s="37" t="str">
        <f ca="1">IFERROR(_xlfn.XLOOKUP(SalesData[[#This Row],[Customer_ID]],CustomerData[Customer_ID],CustomerData[Age]),"None")</f>
        <v>None</v>
      </c>
      <c r="J634" s="37" t="e" cm="1">
        <f t="array" aca="1" ref="J634" ca="1">_xlfn.IFS(SalesData[[#This Row],[Age]]&lt;=28,"18-28",I634&lt;=39,"29-39",I634&lt;=50,"40-50",I634&lt;=61,"51-61",I634&gt;=62,"62-Above")</f>
        <v>#NAME?</v>
      </c>
      <c r="K634" t="str">
        <f ca="1">IFERROR(_xlfn.XLOOKUP(SalesData[[#This Row],[Customer_ID]],CustomerData[Customer_ID],CustomerData[Gender]),"None")</f>
        <v>None</v>
      </c>
      <c r="L634" t="str">
        <f ca="1">IFERROR(_xlfn.XLOOKUP(SalesData[[#This Row],[Customer_ID]],CustomerData[Customer_ID],CustomerData[Preferred_Item]),"None")</f>
        <v>None</v>
      </c>
    </row>
    <row r="635" spans="1:12" x14ac:dyDescent="0.25">
      <c r="A635" s="6" t="s">
        <v>640</v>
      </c>
      <c r="B635" s="2" t="s">
        <v>1351</v>
      </c>
      <c r="C635" s="2" t="s">
        <v>676</v>
      </c>
      <c r="D635" s="2">
        <v>1</v>
      </c>
      <c r="E635" s="4">
        <v>2.81</v>
      </c>
      <c r="F635" s="2" t="s">
        <v>683</v>
      </c>
      <c r="G635" s="3">
        <v>46241</v>
      </c>
      <c r="H635" s="7">
        <v>2.81</v>
      </c>
      <c r="I635" s="37" t="str">
        <f ca="1">IFERROR(_xlfn.XLOOKUP(SalesData[[#This Row],[Customer_ID]],CustomerData[Customer_ID],CustomerData[Age]),"None")</f>
        <v>None</v>
      </c>
      <c r="J635" s="37" t="e" cm="1">
        <f t="array" aca="1" ref="J635" ca="1">_xlfn.IFS(SalesData[[#This Row],[Age]]&lt;=28,"18-28",I635&lt;=39,"29-39",I635&lt;=50,"40-50",I635&lt;=61,"51-61",I635&gt;=62,"62-Above")</f>
        <v>#NAME?</v>
      </c>
      <c r="K635" t="str">
        <f ca="1">IFERROR(_xlfn.XLOOKUP(SalesData[[#This Row],[Customer_ID]],CustomerData[Customer_ID],CustomerData[Gender]),"None")</f>
        <v>None</v>
      </c>
      <c r="L635" t="str">
        <f ca="1">IFERROR(_xlfn.XLOOKUP(SalesData[[#This Row],[Customer_ID]],CustomerData[Customer_ID],CustomerData[Preferred_Item]),"None")</f>
        <v>None</v>
      </c>
    </row>
    <row r="636" spans="1:12" x14ac:dyDescent="0.25">
      <c r="A636" s="6" t="s">
        <v>641</v>
      </c>
      <c r="B636" s="2" t="s">
        <v>1348</v>
      </c>
      <c r="C636" s="2" t="s">
        <v>681</v>
      </c>
      <c r="D636" s="2">
        <v>3</v>
      </c>
      <c r="E636" s="4">
        <v>3.84</v>
      </c>
      <c r="F636" s="2" t="s">
        <v>684</v>
      </c>
      <c r="G636" s="3">
        <v>46242</v>
      </c>
      <c r="H636" s="7">
        <v>11.52</v>
      </c>
      <c r="I636" s="37" t="str">
        <f ca="1">IFERROR(_xlfn.XLOOKUP(SalesData[[#This Row],[Customer_ID]],CustomerData[Customer_ID],CustomerData[Age]),"None")</f>
        <v>None</v>
      </c>
      <c r="J636" s="37" t="e" cm="1">
        <f t="array" aca="1" ref="J636" ca="1">_xlfn.IFS(SalesData[[#This Row],[Age]]&lt;=28,"18-28",I636&lt;=39,"29-39",I636&lt;=50,"40-50",I636&lt;=61,"51-61",I636&gt;=62,"62-Above")</f>
        <v>#NAME?</v>
      </c>
      <c r="K636" t="str">
        <f ca="1">IFERROR(_xlfn.XLOOKUP(SalesData[[#This Row],[Customer_ID]],CustomerData[Customer_ID],CustomerData[Gender]),"None")</f>
        <v>None</v>
      </c>
      <c r="L636" t="str">
        <f ca="1">IFERROR(_xlfn.XLOOKUP(SalesData[[#This Row],[Customer_ID]],CustomerData[Customer_ID],CustomerData[Preferred_Item]),"None")</f>
        <v>None</v>
      </c>
    </row>
    <row r="637" spans="1:12" x14ac:dyDescent="0.25">
      <c r="A637" s="6" t="s">
        <v>642</v>
      </c>
      <c r="B637" s="2" t="s">
        <v>823</v>
      </c>
      <c r="C637" s="2" t="s">
        <v>680</v>
      </c>
      <c r="D637" s="2">
        <v>4</v>
      </c>
      <c r="E637" s="4">
        <v>5.86</v>
      </c>
      <c r="F637" s="2" t="s">
        <v>682</v>
      </c>
      <c r="G637" s="3">
        <v>46243</v>
      </c>
      <c r="H637" s="7">
        <v>23.44</v>
      </c>
      <c r="I637" s="37" t="str">
        <f ca="1">IFERROR(_xlfn.XLOOKUP(SalesData[[#This Row],[Customer_ID]],CustomerData[Customer_ID],CustomerData[Age]),"None")</f>
        <v>None</v>
      </c>
      <c r="J637" s="37" t="e" cm="1">
        <f t="array" aca="1" ref="J637" ca="1">_xlfn.IFS(SalesData[[#This Row],[Age]]&lt;=28,"18-28",I637&lt;=39,"29-39",I637&lt;=50,"40-50",I637&lt;=61,"51-61",I637&gt;=62,"62-Above")</f>
        <v>#NAME?</v>
      </c>
      <c r="K637" t="str">
        <f ca="1">IFERROR(_xlfn.XLOOKUP(SalesData[[#This Row],[Customer_ID]],CustomerData[Customer_ID],CustomerData[Gender]),"None")</f>
        <v>None</v>
      </c>
      <c r="L637" t="str">
        <f ca="1">IFERROR(_xlfn.XLOOKUP(SalesData[[#This Row],[Customer_ID]],CustomerData[Customer_ID],CustomerData[Preferred_Item]),"None")</f>
        <v>None</v>
      </c>
    </row>
    <row r="638" spans="1:12" x14ac:dyDescent="0.25">
      <c r="A638" s="6" t="s">
        <v>643</v>
      </c>
      <c r="B638" s="2" t="s">
        <v>817</v>
      </c>
      <c r="C638" s="2" t="s">
        <v>679</v>
      </c>
      <c r="D638" s="2">
        <v>4</v>
      </c>
      <c r="E638" s="4">
        <v>4.6399999999999997</v>
      </c>
      <c r="F638" s="2" t="s">
        <v>684</v>
      </c>
      <c r="G638" s="3">
        <v>46244</v>
      </c>
      <c r="H638" s="7">
        <v>18.559999999999999</v>
      </c>
      <c r="I638" s="37" t="str">
        <f ca="1">IFERROR(_xlfn.XLOOKUP(SalesData[[#This Row],[Customer_ID]],CustomerData[Customer_ID],CustomerData[Age]),"None")</f>
        <v>None</v>
      </c>
      <c r="J638" s="37" t="e" cm="1">
        <f t="array" aca="1" ref="J638" ca="1">_xlfn.IFS(SalesData[[#This Row],[Age]]&lt;=28,"18-28",I638&lt;=39,"29-39",I638&lt;=50,"40-50",I638&lt;=61,"51-61",I638&gt;=62,"62-Above")</f>
        <v>#NAME?</v>
      </c>
      <c r="K638" t="str">
        <f ca="1">IFERROR(_xlfn.XLOOKUP(SalesData[[#This Row],[Customer_ID]],CustomerData[Customer_ID],CustomerData[Gender]),"None")</f>
        <v>None</v>
      </c>
      <c r="L638" t="str">
        <f ca="1">IFERROR(_xlfn.XLOOKUP(SalesData[[#This Row],[Customer_ID]],CustomerData[Customer_ID],CustomerData[Preferred_Item]),"None")</f>
        <v>None</v>
      </c>
    </row>
    <row r="639" spans="1:12" x14ac:dyDescent="0.25">
      <c r="A639" s="6" t="s">
        <v>644</v>
      </c>
      <c r="B639" s="2" t="s">
        <v>1103</v>
      </c>
      <c r="C639" s="2" t="s">
        <v>680</v>
      </c>
      <c r="D639" s="2">
        <v>4</v>
      </c>
      <c r="E639" s="4">
        <v>4.6900000000000004</v>
      </c>
      <c r="F639" s="2" t="s">
        <v>684</v>
      </c>
      <c r="G639" s="3">
        <v>46245</v>
      </c>
      <c r="H639" s="7">
        <v>18.760000000000002</v>
      </c>
      <c r="I639" s="37" t="str">
        <f ca="1">IFERROR(_xlfn.XLOOKUP(SalesData[[#This Row],[Customer_ID]],CustomerData[Customer_ID],CustomerData[Age]),"None")</f>
        <v>None</v>
      </c>
      <c r="J639" s="37" t="e" cm="1">
        <f t="array" aca="1" ref="J639" ca="1">_xlfn.IFS(SalesData[[#This Row],[Age]]&lt;=28,"18-28",I639&lt;=39,"29-39",I639&lt;=50,"40-50",I639&lt;=61,"51-61",I639&gt;=62,"62-Above")</f>
        <v>#NAME?</v>
      </c>
      <c r="K639" t="str">
        <f ca="1">IFERROR(_xlfn.XLOOKUP(SalesData[[#This Row],[Customer_ID]],CustomerData[Customer_ID],CustomerData[Gender]),"None")</f>
        <v>None</v>
      </c>
      <c r="L639" t="str">
        <f ca="1">IFERROR(_xlfn.XLOOKUP(SalesData[[#This Row],[Customer_ID]],CustomerData[Customer_ID],CustomerData[Preferred_Item]),"None")</f>
        <v>None</v>
      </c>
    </row>
    <row r="640" spans="1:12" x14ac:dyDescent="0.25">
      <c r="A640" s="6" t="s">
        <v>645</v>
      </c>
      <c r="B640" s="2" t="s">
        <v>1346</v>
      </c>
      <c r="C640" s="2" t="s">
        <v>677</v>
      </c>
      <c r="D640" s="2">
        <v>4</v>
      </c>
      <c r="E640" s="4">
        <v>3.34</v>
      </c>
      <c r="F640" s="2" t="s">
        <v>684</v>
      </c>
      <c r="G640" s="3">
        <v>46247</v>
      </c>
      <c r="H640" s="7">
        <v>13.36</v>
      </c>
      <c r="I640" s="37" t="str">
        <f ca="1">IFERROR(_xlfn.XLOOKUP(SalesData[[#This Row],[Customer_ID]],CustomerData[Customer_ID],CustomerData[Age]),"None")</f>
        <v>None</v>
      </c>
      <c r="J640" s="37" t="e" cm="1">
        <f t="array" aca="1" ref="J640" ca="1">_xlfn.IFS(SalesData[[#This Row],[Age]]&lt;=28,"18-28",I640&lt;=39,"29-39",I640&lt;=50,"40-50",I640&lt;=61,"51-61",I640&gt;=62,"62-Above")</f>
        <v>#NAME?</v>
      </c>
      <c r="K640" t="str">
        <f ca="1">IFERROR(_xlfn.XLOOKUP(SalesData[[#This Row],[Customer_ID]],CustomerData[Customer_ID],CustomerData[Gender]),"None")</f>
        <v>None</v>
      </c>
      <c r="L640" t="str">
        <f ca="1">IFERROR(_xlfn.XLOOKUP(SalesData[[#This Row],[Customer_ID]],CustomerData[Customer_ID],CustomerData[Preferred_Item]),"None")</f>
        <v>None</v>
      </c>
    </row>
    <row r="641" spans="1:12" x14ac:dyDescent="0.25">
      <c r="A641" s="6" t="s">
        <v>646</v>
      </c>
      <c r="B641" s="2" t="s">
        <v>834</v>
      </c>
      <c r="C641" s="2" t="s">
        <v>680</v>
      </c>
      <c r="D641" s="2">
        <v>2</v>
      </c>
      <c r="E641" s="4">
        <v>3.03</v>
      </c>
      <c r="F641" s="2" t="s">
        <v>682</v>
      </c>
      <c r="G641" s="3">
        <v>46248</v>
      </c>
      <c r="H641" s="7">
        <v>6.06</v>
      </c>
      <c r="I641" s="37" t="str">
        <f ca="1">IFERROR(_xlfn.XLOOKUP(SalesData[[#This Row],[Customer_ID]],CustomerData[Customer_ID],CustomerData[Age]),"None")</f>
        <v>None</v>
      </c>
      <c r="J641" s="37" t="e" cm="1">
        <f t="array" aca="1" ref="J641" ca="1">_xlfn.IFS(SalesData[[#This Row],[Age]]&lt;=28,"18-28",I641&lt;=39,"29-39",I641&lt;=50,"40-50",I641&lt;=61,"51-61",I641&gt;=62,"62-Above")</f>
        <v>#NAME?</v>
      </c>
      <c r="K641" t="str">
        <f ca="1">IFERROR(_xlfn.XLOOKUP(SalesData[[#This Row],[Customer_ID]],CustomerData[Customer_ID],CustomerData[Gender]),"None")</f>
        <v>None</v>
      </c>
      <c r="L641" t="str">
        <f ca="1">IFERROR(_xlfn.XLOOKUP(SalesData[[#This Row],[Customer_ID]],CustomerData[Customer_ID],CustomerData[Preferred_Item]),"None")</f>
        <v>None</v>
      </c>
    </row>
    <row r="642" spans="1:12" x14ac:dyDescent="0.25">
      <c r="A642" s="6" t="s">
        <v>647</v>
      </c>
      <c r="B642" s="2" t="s">
        <v>1037</v>
      </c>
      <c r="C642" s="2" t="s">
        <v>678</v>
      </c>
      <c r="D642" s="2">
        <v>5</v>
      </c>
      <c r="E642" s="4">
        <v>5.9</v>
      </c>
      <c r="F642" s="2" t="s">
        <v>685</v>
      </c>
      <c r="G642" s="3">
        <v>46249</v>
      </c>
      <c r="H642" s="7">
        <v>29.5</v>
      </c>
      <c r="I642" s="37" t="str">
        <f ca="1">IFERROR(_xlfn.XLOOKUP(SalesData[[#This Row],[Customer_ID]],CustomerData[Customer_ID],CustomerData[Age]),"None")</f>
        <v>None</v>
      </c>
      <c r="J642" s="37" t="e" cm="1">
        <f t="array" aca="1" ref="J642" ca="1">_xlfn.IFS(SalesData[[#This Row],[Age]]&lt;=28,"18-28",I642&lt;=39,"29-39",I642&lt;=50,"40-50",I642&lt;=61,"51-61",I642&gt;=62,"62-Above")</f>
        <v>#NAME?</v>
      </c>
      <c r="K642" t="str">
        <f ca="1">IFERROR(_xlfn.XLOOKUP(SalesData[[#This Row],[Customer_ID]],CustomerData[Customer_ID],CustomerData[Gender]),"None")</f>
        <v>None</v>
      </c>
      <c r="L642" t="str">
        <f ca="1">IFERROR(_xlfn.XLOOKUP(SalesData[[#This Row],[Customer_ID]],CustomerData[Customer_ID],CustomerData[Preferred_Item]),"None")</f>
        <v>None</v>
      </c>
    </row>
    <row r="643" spans="1:12" x14ac:dyDescent="0.25">
      <c r="A643" s="6" t="s">
        <v>648</v>
      </c>
      <c r="B643" s="2" t="s">
        <v>796</v>
      </c>
      <c r="C643" s="2" t="s">
        <v>680</v>
      </c>
      <c r="D643" s="2">
        <v>2</v>
      </c>
      <c r="E643" s="4">
        <v>5.68</v>
      </c>
      <c r="F643" s="2" t="s">
        <v>684</v>
      </c>
      <c r="G643" s="3">
        <v>46250</v>
      </c>
      <c r="H643" s="7">
        <v>11.36</v>
      </c>
      <c r="I643" s="37" t="str">
        <f ca="1">IFERROR(_xlfn.XLOOKUP(SalesData[[#This Row],[Customer_ID]],CustomerData[Customer_ID],CustomerData[Age]),"None")</f>
        <v>None</v>
      </c>
      <c r="J643" s="37" t="e" cm="1">
        <f t="array" aca="1" ref="J643" ca="1">_xlfn.IFS(SalesData[[#This Row],[Age]]&lt;=28,"18-28",I643&lt;=39,"29-39",I643&lt;=50,"40-50",I643&lt;=61,"51-61",I643&gt;=62,"62-Above")</f>
        <v>#NAME?</v>
      </c>
      <c r="K643" t="str">
        <f ca="1">IFERROR(_xlfn.XLOOKUP(SalesData[[#This Row],[Customer_ID]],CustomerData[Customer_ID],CustomerData[Gender]),"None")</f>
        <v>None</v>
      </c>
      <c r="L643" t="str">
        <f ca="1">IFERROR(_xlfn.XLOOKUP(SalesData[[#This Row],[Customer_ID]],CustomerData[Customer_ID],CustomerData[Preferred_Item]),"None")</f>
        <v>None</v>
      </c>
    </row>
    <row r="644" spans="1:12" x14ac:dyDescent="0.25">
      <c r="A644" s="6" t="s">
        <v>649</v>
      </c>
      <c r="B644" s="2" t="s">
        <v>1193</v>
      </c>
      <c r="C644" s="2" t="s">
        <v>677</v>
      </c>
      <c r="D644" s="2">
        <v>2</v>
      </c>
      <c r="E644" s="4">
        <v>3.65</v>
      </c>
      <c r="F644" s="2" t="s">
        <v>684</v>
      </c>
      <c r="G644" s="3">
        <v>46251</v>
      </c>
      <c r="H644" s="7">
        <v>7.3</v>
      </c>
      <c r="I644" s="37" t="str">
        <f ca="1">IFERROR(_xlfn.XLOOKUP(SalesData[[#This Row],[Customer_ID]],CustomerData[Customer_ID],CustomerData[Age]),"None")</f>
        <v>None</v>
      </c>
      <c r="J644" s="37" t="e" cm="1">
        <f t="array" aca="1" ref="J644" ca="1">_xlfn.IFS(SalesData[[#This Row],[Age]]&lt;=28,"18-28",I644&lt;=39,"29-39",I644&lt;=50,"40-50",I644&lt;=61,"51-61",I644&gt;=62,"62-Above")</f>
        <v>#NAME?</v>
      </c>
      <c r="K644" t="str">
        <f ca="1">IFERROR(_xlfn.XLOOKUP(SalesData[[#This Row],[Customer_ID]],CustomerData[Customer_ID],CustomerData[Gender]),"None")</f>
        <v>None</v>
      </c>
      <c r="L644" t="str">
        <f ca="1">IFERROR(_xlfn.XLOOKUP(SalesData[[#This Row],[Customer_ID]],CustomerData[Customer_ID],CustomerData[Preferred_Item]),"None")</f>
        <v>None</v>
      </c>
    </row>
    <row r="645" spans="1:12" x14ac:dyDescent="0.25">
      <c r="A645" s="6" t="s">
        <v>650</v>
      </c>
      <c r="B645" s="2" t="s">
        <v>784</v>
      </c>
      <c r="C645" s="2" t="s">
        <v>681</v>
      </c>
      <c r="D645" s="2">
        <v>4</v>
      </c>
      <c r="E645" s="4">
        <v>4.4000000000000004</v>
      </c>
      <c r="F645" s="2" t="s">
        <v>683</v>
      </c>
      <c r="G645" s="3">
        <v>46252</v>
      </c>
      <c r="H645" s="7">
        <v>17.600000000000001</v>
      </c>
      <c r="I645" s="37" t="str">
        <f ca="1">IFERROR(_xlfn.XLOOKUP(SalesData[[#This Row],[Customer_ID]],CustomerData[Customer_ID],CustomerData[Age]),"None")</f>
        <v>None</v>
      </c>
      <c r="J645" s="37" t="e" cm="1">
        <f t="array" aca="1" ref="J645" ca="1">_xlfn.IFS(SalesData[[#This Row],[Age]]&lt;=28,"18-28",I645&lt;=39,"29-39",I645&lt;=50,"40-50",I645&lt;=61,"51-61",I645&gt;=62,"62-Above")</f>
        <v>#NAME?</v>
      </c>
      <c r="K645" t="str">
        <f ca="1">IFERROR(_xlfn.XLOOKUP(SalesData[[#This Row],[Customer_ID]],CustomerData[Customer_ID],CustomerData[Gender]),"None")</f>
        <v>None</v>
      </c>
      <c r="L645" t="str">
        <f ca="1">IFERROR(_xlfn.XLOOKUP(SalesData[[#This Row],[Customer_ID]],CustomerData[Customer_ID],CustomerData[Preferred_Item]),"None")</f>
        <v>None</v>
      </c>
    </row>
    <row r="646" spans="1:12" x14ac:dyDescent="0.25">
      <c r="A646" s="6" t="s">
        <v>651</v>
      </c>
      <c r="B646" s="2" t="s">
        <v>816</v>
      </c>
      <c r="C646" s="2" t="s">
        <v>680</v>
      </c>
      <c r="D646" s="2">
        <v>5</v>
      </c>
      <c r="E646" s="4">
        <v>3.22</v>
      </c>
      <c r="F646" s="2" t="s">
        <v>683</v>
      </c>
      <c r="G646" s="3">
        <v>46253</v>
      </c>
      <c r="H646" s="7">
        <v>16.100000000000001</v>
      </c>
      <c r="I646" s="37" t="str">
        <f ca="1">IFERROR(_xlfn.XLOOKUP(SalesData[[#This Row],[Customer_ID]],CustomerData[Customer_ID],CustomerData[Age]),"None")</f>
        <v>None</v>
      </c>
      <c r="J646" s="37" t="e" cm="1">
        <f t="array" aca="1" ref="J646" ca="1">_xlfn.IFS(SalesData[[#This Row],[Age]]&lt;=28,"18-28",I646&lt;=39,"29-39",I646&lt;=50,"40-50",I646&lt;=61,"51-61",I646&gt;=62,"62-Above")</f>
        <v>#NAME?</v>
      </c>
      <c r="K646" t="str">
        <f ca="1">IFERROR(_xlfn.XLOOKUP(SalesData[[#This Row],[Customer_ID]],CustomerData[Customer_ID],CustomerData[Gender]),"None")</f>
        <v>None</v>
      </c>
      <c r="L646" t="str">
        <f ca="1">IFERROR(_xlfn.XLOOKUP(SalesData[[#This Row],[Customer_ID]],CustomerData[Customer_ID],CustomerData[Preferred_Item]),"None")</f>
        <v>None</v>
      </c>
    </row>
    <row r="647" spans="1:12" x14ac:dyDescent="0.25">
      <c r="A647" s="6" t="s">
        <v>652</v>
      </c>
      <c r="B647" s="2" t="s">
        <v>1118</v>
      </c>
      <c r="C647" s="2" t="s">
        <v>679</v>
      </c>
      <c r="D647" s="2">
        <v>2</v>
      </c>
      <c r="E647" s="4">
        <v>4.3899999999999997</v>
      </c>
      <c r="F647" s="2" t="s">
        <v>685</v>
      </c>
      <c r="G647" s="3">
        <v>46255</v>
      </c>
      <c r="H647" s="7">
        <v>8.7799999999999994</v>
      </c>
      <c r="I647" s="37" t="str">
        <f ca="1">IFERROR(_xlfn.XLOOKUP(SalesData[[#This Row],[Customer_ID]],CustomerData[Customer_ID],CustomerData[Age]),"None")</f>
        <v>None</v>
      </c>
      <c r="J647" s="37" t="e" cm="1">
        <f t="array" aca="1" ref="J647" ca="1">_xlfn.IFS(SalesData[[#This Row],[Age]]&lt;=28,"18-28",I647&lt;=39,"29-39",I647&lt;=50,"40-50",I647&lt;=61,"51-61",I647&gt;=62,"62-Above")</f>
        <v>#NAME?</v>
      </c>
      <c r="K647" t="str">
        <f ca="1">IFERROR(_xlfn.XLOOKUP(SalesData[[#This Row],[Customer_ID]],CustomerData[Customer_ID],CustomerData[Gender]),"None")</f>
        <v>None</v>
      </c>
      <c r="L647" t="str">
        <f ca="1">IFERROR(_xlfn.XLOOKUP(SalesData[[#This Row],[Customer_ID]],CustomerData[Customer_ID],CustomerData[Preferred_Item]),"None")</f>
        <v>None</v>
      </c>
    </row>
    <row r="648" spans="1:12" x14ac:dyDescent="0.25">
      <c r="A648" s="6" t="s">
        <v>653</v>
      </c>
      <c r="B648" s="2" t="s">
        <v>1260</v>
      </c>
      <c r="C648" s="2" t="s">
        <v>677</v>
      </c>
      <c r="D648" s="2">
        <v>3</v>
      </c>
      <c r="E648" s="4">
        <v>5.3</v>
      </c>
      <c r="F648" s="2" t="s">
        <v>683</v>
      </c>
      <c r="G648" s="3">
        <v>46256</v>
      </c>
      <c r="H648" s="7">
        <v>15.9</v>
      </c>
      <c r="I648" s="37" t="str">
        <f ca="1">IFERROR(_xlfn.XLOOKUP(SalesData[[#This Row],[Customer_ID]],CustomerData[Customer_ID],CustomerData[Age]),"None")</f>
        <v>None</v>
      </c>
      <c r="J648" s="37" t="e" cm="1">
        <f t="array" aca="1" ref="J648" ca="1">_xlfn.IFS(SalesData[[#This Row],[Age]]&lt;=28,"18-28",I648&lt;=39,"29-39",I648&lt;=50,"40-50",I648&lt;=61,"51-61",I648&gt;=62,"62-Above")</f>
        <v>#NAME?</v>
      </c>
      <c r="K648" t="str">
        <f ca="1">IFERROR(_xlfn.XLOOKUP(SalesData[[#This Row],[Customer_ID]],CustomerData[Customer_ID],CustomerData[Gender]),"None")</f>
        <v>None</v>
      </c>
      <c r="L648" t="str">
        <f ca="1">IFERROR(_xlfn.XLOOKUP(SalesData[[#This Row],[Customer_ID]],CustomerData[Customer_ID],CustomerData[Preferred_Item]),"None")</f>
        <v>None</v>
      </c>
    </row>
    <row r="649" spans="1:12" x14ac:dyDescent="0.25">
      <c r="A649" s="6" t="s">
        <v>654</v>
      </c>
      <c r="B649" s="2" t="s">
        <v>1089</v>
      </c>
      <c r="C649" s="2" t="s">
        <v>681</v>
      </c>
      <c r="D649" s="2">
        <v>1</v>
      </c>
      <c r="E649" s="4">
        <v>3.58</v>
      </c>
      <c r="F649" s="2" t="s">
        <v>682</v>
      </c>
      <c r="G649" s="3">
        <v>46258</v>
      </c>
      <c r="H649" s="7">
        <v>3.58</v>
      </c>
      <c r="I649" s="37" t="str">
        <f ca="1">IFERROR(_xlfn.XLOOKUP(SalesData[[#This Row],[Customer_ID]],CustomerData[Customer_ID],CustomerData[Age]),"None")</f>
        <v>None</v>
      </c>
      <c r="J649" s="37" t="e" cm="1">
        <f t="array" aca="1" ref="J649" ca="1">_xlfn.IFS(SalesData[[#This Row],[Age]]&lt;=28,"18-28",I649&lt;=39,"29-39",I649&lt;=50,"40-50",I649&lt;=61,"51-61",I649&gt;=62,"62-Above")</f>
        <v>#NAME?</v>
      </c>
      <c r="K649" t="str">
        <f ca="1">IFERROR(_xlfn.XLOOKUP(SalesData[[#This Row],[Customer_ID]],CustomerData[Customer_ID],CustomerData[Gender]),"None")</f>
        <v>None</v>
      </c>
      <c r="L649" t="str">
        <f ca="1">IFERROR(_xlfn.XLOOKUP(SalesData[[#This Row],[Customer_ID]],CustomerData[Customer_ID],CustomerData[Preferred_Item]),"None")</f>
        <v>None</v>
      </c>
    </row>
    <row r="650" spans="1:12" x14ac:dyDescent="0.25">
      <c r="A650" s="6" t="s">
        <v>655</v>
      </c>
      <c r="B650" s="2" t="s">
        <v>1163</v>
      </c>
      <c r="C650" s="2" t="s">
        <v>676</v>
      </c>
      <c r="D650" s="2">
        <v>5</v>
      </c>
      <c r="E650" s="4">
        <v>4.97</v>
      </c>
      <c r="F650" s="2" t="s">
        <v>683</v>
      </c>
      <c r="G650" s="3">
        <v>46259</v>
      </c>
      <c r="H650" s="7">
        <v>24.85</v>
      </c>
      <c r="I650" s="37" t="str">
        <f ca="1">IFERROR(_xlfn.XLOOKUP(SalesData[[#This Row],[Customer_ID]],CustomerData[Customer_ID],CustomerData[Age]),"None")</f>
        <v>None</v>
      </c>
      <c r="J650" s="37" t="e" cm="1">
        <f t="array" aca="1" ref="J650" ca="1">_xlfn.IFS(SalesData[[#This Row],[Age]]&lt;=28,"18-28",I650&lt;=39,"29-39",I650&lt;=50,"40-50",I650&lt;=61,"51-61",I650&gt;=62,"62-Above")</f>
        <v>#NAME?</v>
      </c>
      <c r="K650" t="str">
        <f ca="1">IFERROR(_xlfn.XLOOKUP(SalesData[[#This Row],[Customer_ID]],CustomerData[Customer_ID],CustomerData[Gender]),"None")</f>
        <v>None</v>
      </c>
      <c r="L650" t="str">
        <f ca="1">IFERROR(_xlfn.XLOOKUP(SalesData[[#This Row],[Customer_ID]],CustomerData[Customer_ID],CustomerData[Preferred_Item]),"None")</f>
        <v>None</v>
      </c>
    </row>
    <row r="651" spans="1:12" x14ac:dyDescent="0.25">
      <c r="A651" s="6" t="s">
        <v>656</v>
      </c>
      <c r="B651" s="2" t="s">
        <v>1053</v>
      </c>
      <c r="C651" s="2" t="s">
        <v>678</v>
      </c>
      <c r="D651" s="2">
        <v>2</v>
      </c>
      <c r="E651" s="4">
        <v>2.97</v>
      </c>
      <c r="F651" s="2" t="s">
        <v>685</v>
      </c>
      <c r="G651" s="3">
        <v>46261</v>
      </c>
      <c r="H651" s="7">
        <v>5.94</v>
      </c>
      <c r="I651" s="37" t="str">
        <f ca="1">IFERROR(_xlfn.XLOOKUP(SalesData[[#This Row],[Customer_ID]],CustomerData[Customer_ID],CustomerData[Age]),"None")</f>
        <v>None</v>
      </c>
      <c r="J651" s="37" t="e" cm="1">
        <f t="array" aca="1" ref="J651" ca="1">_xlfn.IFS(SalesData[[#This Row],[Age]]&lt;=28,"18-28",I651&lt;=39,"29-39",I651&lt;=50,"40-50",I651&lt;=61,"51-61",I651&gt;=62,"62-Above")</f>
        <v>#NAME?</v>
      </c>
      <c r="K651" t="str">
        <f ca="1">IFERROR(_xlfn.XLOOKUP(SalesData[[#This Row],[Customer_ID]],CustomerData[Customer_ID],CustomerData[Gender]),"None")</f>
        <v>None</v>
      </c>
      <c r="L651" t="str">
        <f ca="1">IFERROR(_xlfn.XLOOKUP(SalesData[[#This Row],[Customer_ID]],CustomerData[Customer_ID],CustomerData[Preferred_Item]),"None")</f>
        <v>None</v>
      </c>
    </row>
    <row r="652" spans="1:12" x14ac:dyDescent="0.25">
      <c r="A652" s="6" t="s">
        <v>657</v>
      </c>
      <c r="B652" s="2" t="s">
        <v>1193</v>
      </c>
      <c r="C652" s="2" t="s">
        <v>677</v>
      </c>
      <c r="D652" s="2">
        <v>1</v>
      </c>
      <c r="E652" s="4">
        <v>5.92</v>
      </c>
      <c r="F652" s="2" t="s">
        <v>682</v>
      </c>
      <c r="G652" s="3">
        <v>46263</v>
      </c>
      <c r="H652" s="7">
        <v>5.92</v>
      </c>
      <c r="I652" s="37" t="str">
        <f ca="1">IFERROR(_xlfn.XLOOKUP(SalesData[[#This Row],[Customer_ID]],CustomerData[Customer_ID],CustomerData[Age]),"None")</f>
        <v>None</v>
      </c>
      <c r="J652" s="37" t="e" cm="1">
        <f t="array" aca="1" ref="J652" ca="1">_xlfn.IFS(SalesData[[#This Row],[Age]]&lt;=28,"18-28",I652&lt;=39,"29-39",I652&lt;=50,"40-50",I652&lt;=61,"51-61",I652&gt;=62,"62-Above")</f>
        <v>#NAME?</v>
      </c>
      <c r="K652" t="str">
        <f ca="1">IFERROR(_xlfn.XLOOKUP(SalesData[[#This Row],[Customer_ID]],CustomerData[Customer_ID],CustomerData[Gender]),"None")</f>
        <v>None</v>
      </c>
      <c r="L652" t="str">
        <f ca="1">IFERROR(_xlfn.XLOOKUP(SalesData[[#This Row],[Customer_ID]],CustomerData[Customer_ID],CustomerData[Preferred_Item]),"None")</f>
        <v>None</v>
      </c>
    </row>
    <row r="653" spans="1:12" x14ac:dyDescent="0.25">
      <c r="A653" s="6" t="s">
        <v>658</v>
      </c>
      <c r="B653" s="2" t="s">
        <v>1316</v>
      </c>
      <c r="C653" s="2" t="s">
        <v>681</v>
      </c>
      <c r="D653" s="2">
        <v>1</v>
      </c>
      <c r="E653" s="4">
        <v>3.01</v>
      </c>
      <c r="F653" s="2" t="s">
        <v>685</v>
      </c>
      <c r="G653" s="3">
        <v>46264</v>
      </c>
      <c r="H653" s="7">
        <v>3.01</v>
      </c>
      <c r="I653" s="37" t="str">
        <f ca="1">IFERROR(_xlfn.XLOOKUP(SalesData[[#This Row],[Customer_ID]],CustomerData[Customer_ID],CustomerData[Age]),"None")</f>
        <v>None</v>
      </c>
      <c r="J653" s="37" t="e" cm="1">
        <f t="array" aca="1" ref="J653" ca="1">_xlfn.IFS(SalesData[[#This Row],[Age]]&lt;=28,"18-28",I653&lt;=39,"29-39",I653&lt;=50,"40-50",I653&lt;=61,"51-61",I653&gt;=62,"62-Above")</f>
        <v>#NAME?</v>
      </c>
      <c r="K653" t="str">
        <f ca="1">IFERROR(_xlfn.XLOOKUP(SalesData[[#This Row],[Customer_ID]],CustomerData[Customer_ID],CustomerData[Gender]),"None")</f>
        <v>None</v>
      </c>
      <c r="L653" t="str">
        <f ca="1">IFERROR(_xlfn.XLOOKUP(SalesData[[#This Row],[Customer_ID]],CustomerData[Customer_ID],CustomerData[Preferred_Item]),"None")</f>
        <v>None</v>
      </c>
    </row>
    <row r="654" spans="1:12" x14ac:dyDescent="0.25">
      <c r="A654" s="6" t="s">
        <v>659</v>
      </c>
      <c r="B654" s="2" t="s">
        <v>1024</v>
      </c>
      <c r="C654" s="2" t="s">
        <v>676</v>
      </c>
      <c r="D654" s="2">
        <v>5</v>
      </c>
      <c r="E654" s="4">
        <v>5.77</v>
      </c>
      <c r="F654" s="2" t="s">
        <v>683</v>
      </c>
      <c r="G654" s="3">
        <v>46265</v>
      </c>
      <c r="H654" s="7">
        <v>28.85</v>
      </c>
      <c r="I654" s="37" t="str">
        <f ca="1">IFERROR(_xlfn.XLOOKUP(SalesData[[#This Row],[Customer_ID]],CustomerData[Customer_ID],CustomerData[Age]),"None")</f>
        <v>None</v>
      </c>
      <c r="J654" s="37" t="e" cm="1">
        <f t="array" aca="1" ref="J654" ca="1">_xlfn.IFS(SalesData[[#This Row],[Age]]&lt;=28,"18-28",I654&lt;=39,"29-39",I654&lt;=50,"40-50",I654&lt;=61,"51-61",I654&gt;=62,"62-Above")</f>
        <v>#NAME?</v>
      </c>
      <c r="K654" t="str">
        <f ca="1">IFERROR(_xlfn.XLOOKUP(SalesData[[#This Row],[Customer_ID]],CustomerData[Customer_ID],CustomerData[Gender]),"None")</f>
        <v>None</v>
      </c>
      <c r="L654" t="str">
        <f ca="1">IFERROR(_xlfn.XLOOKUP(SalesData[[#This Row],[Customer_ID]],CustomerData[Customer_ID],CustomerData[Preferred_Item]),"None")</f>
        <v>None</v>
      </c>
    </row>
    <row r="655" spans="1:12" x14ac:dyDescent="0.25">
      <c r="A655" s="6" t="s">
        <v>660</v>
      </c>
      <c r="B655" s="2" t="s">
        <v>1126</v>
      </c>
      <c r="C655" s="2" t="s">
        <v>681</v>
      </c>
      <c r="D655" s="2">
        <v>5</v>
      </c>
      <c r="E655" s="4">
        <v>5.71</v>
      </c>
      <c r="F655" s="2" t="s">
        <v>685</v>
      </c>
      <c r="G655" s="3">
        <v>46266</v>
      </c>
      <c r="H655" s="7">
        <v>28.55</v>
      </c>
      <c r="I655" s="37" t="str">
        <f ca="1">IFERROR(_xlfn.XLOOKUP(SalesData[[#This Row],[Customer_ID]],CustomerData[Customer_ID],CustomerData[Age]),"None")</f>
        <v>None</v>
      </c>
      <c r="J655" s="37" t="e" cm="1">
        <f t="array" aca="1" ref="J655" ca="1">_xlfn.IFS(SalesData[[#This Row],[Age]]&lt;=28,"18-28",I655&lt;=39,"29-39",I655&lt;=50,"40-50",I655&lt;=61,"51-61",I655&gt;=62,"62-Above")</f>
        <v>#NAME?</v>
      </c>
      <c r="K655" t="str">
        <f ca="1">IFERROR(_xlfn.XLOOKUP(SalesData[[#This Row],[Customer_ID]],CustomerData[Customer_ID],CustomerData[Gender]),"None")</f>
        <v>None</v>
      </c>
      <c r="L655" t="str">
        <f ca="1">IFERROR(_xlfn.XLOOKUP(SalesData[[#This Row],[Customer_ID]],CustomerData[Customer_ID],CustomerData[Preferred_Item]),"None")</f>
        <v>None</v>
      </c>
    </row>
    <row r="656" spans="1:12" x14ac:dyDescent="0.25">
      <c r="A656" s="6" t="s">
        <v>661</v>
      </c>
      <c r="B656" s="2" t="s">
        <v>903</v>
      </c>
      <c r="C656" s="2" t="s">
        <v>681</v>
      </c>
      <c r="D656" s="2">
        <v>5</v>
      </c>
      <c r="E656" s="4">
        <v>4.45</v>
      </c>
      <c r="F656" s="2" t="s">
        <v>682</v>
      </c>
      <c r="G656" s="3">
        <v>46268</v>
      </c>
      <c r="H656" s="7">
        <v>22.25</v>
      </c>
      <c r="I656" s="37" t="str">
        <f ca="1">IFERROR(_xlfn.XLOOKUP(SalesData[[#This Row],[Customer_ID]],CustomerData[Customer_ID],CustomerData[Age]),"None")</f>
        <v>None</v>
      </c>
      <c r="J656" s="37" t="e" cm="1">
        <f t="array" aca="1" ref="J656" ca="1">_xlfn.IFS(SalesData[[#This Row],[Age]]&lt;=28,"18-28",I656&lt;=39,"29-39",I656&lt;=50,"40-50",I656&lt;=61,"51-61",I656&gt;=62,"62-Above")</f>
        <v>#NAME?</v>
      </c>
      <c r="K656" t="str">
        <f ca="1">IFERROR(_xlfn.XLOOKUP(SalesData[[#This Row],[Customer_ID]],CustomerData[Customer_ID],CustomerData[Gender]),"None")</f>
        <v>None</v>
      </c>
      <c r="L656" t="str">
        <f ca="1">IFERROR(_xlfn.XLOOKUP(SalesData[[#This Row],[Customer_ID]],CustomerData[Customer_ID],CustomerData[Preferred_Item]),"None")</f>
        <v>None</v>
      </c>
    </row>
    <row r="657" spans="1:12" x14ac:dyDescent="0.25">
      <c r="A657" s="6" t="s">
        <v>662</v>
      </c>
      <c r="B657" s="2" t="s">
        <v>1345</v>
      </c>
      <c r="C657" s="2" t="s">
        <v>679</v>
      </c>
      <c r="D657" s="2">
        <v>3</v>
      </c>
      <c r="E657" s="4">
        <v>3.61</v>
      </c>
      <c r="F657" s="2" t="s">
        <v>682</v>
      </c>
      <c r="G657" s="3">
        <v>46271</v>
      </c>
      <c r="H657" s="7">
        <v>10.83</v>
      </c>
      <c r="I657" s="37" t="str">
        <f ca="1">IFERROR(_xlfn.XLOOKUP(SalesData[[#This Row],[Customer_ID]],CustomerData[Customer_ID],CustomerData[Age]),"None")</f>
        <v>None</v>
      </c>
      <c r="J657" s="37" t="e" cm="1">
        <f t="array" aca="1" ref="J657" ca="1">_xlfn.IFS(SalesData[[#This Row],[Age]]&lt;=28,"18-28",I657&lt;=39,"29-39",I657&lt;=50,"40-50",I657&lt;=61,"51-61",I657&gt;=62,"62-Above")</f>
        <v>#NAME?</v>
      </c>
      <c r="K657" t="str">
        <f ca="1">IFERROR(_xlfn.XLOOKUP(SalesData[[#This Row],[Customer_ID]],CustomerData[Customer_ID],CustomerData[Gender]),"None")</f>
        <v>None</v>
      </c>
      <c r="L657" t="str">
        <f ca="1">IFERROR(_xlfn.XLOOKUP(SalesData[[#This Row],[Customer_ID]],CustomerData[Customer_ID],CustomerData[Preferred_Item]),"None")</f>
        <v>None</v>
      </c>
    </row>
    <row r="658" spans="1:12" x14ac:dyDescent="0.25">
      <c r="A658" s="6" t="s">
        <v>663</v>
      </c>
      <c r="B658" s="2" t="s">
        <v>789</v>
      </c>
      <c r="C658" s="2" t="s">
        <v>676</v>
      </c>
      <c r="D658" s="2">
        <v>2</v>
      </c>
      <c r="E658" s="4">
        <v>5.58</v>
      </c>
      <c r="F658" s="2" t="s">
        <v>682</v>
      </c>
      <c r="G658" s="3">
        <v>46272</v>
      </c>
      <c r="H658" s="7">
        <v>11.16</v>
      </c>
      <c r="I658" s="37" t="str">
        <f ca="1">IFERROR(_xlfn.XLOOKUP(SalesData[[#This Row],[Customer_ID]],CustomerData[Customer_ID],CustomerData[Age]),"None")</f>
        <v>None</v>
      </c>
      <c r="J658" s="37" t="e" cm="1">
        <f t="array" aca="1" ref="J658" ca="1">_xlfn.IFS(SalesData[[#This Row],[Age]]&lt;=28,"18-28",I658&lt;=39,"29-39",I658&lt;=50,"40-50",I658&lt;=61,"51-61",I658&gt;=62,"62-Above")</f>
        <v>#NAME?</v>
      </c>
      <c r="K658" t="str">
        <f ca="1">IFERROR(_xlfn.XLOOKUP(SalesData[[#This Row],[Customer_ID]],CustomerData[Customer_ID],CustomerData[Gender]),"None")</f>
        <v>None</v>
      </c>
      <c r="L658" t="str">
        <f ca="1">IFERROR(_xlfn.XLOOKUP(SalesData[[#This Row],[Customer_ID]],CustomerData[Customer_ID],CustomerData[Preferred_Item]),"None")</f>
        <v>None</v>
      </c>
    </row>
    <row r="659" spans="1:12" x14ac:dyDescent="0.25">
      <c r="A659" s="6" t="s">
        <v>664</v>
      </c>
      <c r="B659" s="2" t="s">
        <v>952</v>
      </c>
      <c r="C659" s="2" t="s">
        <v>678</v>
      </c>
      <c r="D659" s="2">
        <v>3</v>
      </c>
      <c r="E659" s="4">
        <v>5.04</v>
      </c>
      <c r="F659" s="2" t="s">
        <v>685</v>
      </c>
      <c r="G659" s="3">
        <v>46273</v>
      </c>
      <c r="H659" s="7">
        <v>15.12</v>
      </c>
      <c r="I659" s="37" t="str">
        <f ca="1">IFERROR(_xlfn.XLOOKUP(SalesData[[#This Row],[Customer_ID]],CustomerData[Customer_ID],CustomerData[Age]),"None")</f>
        <v>None</v>
      </c>
      <c r="J659" s="37" t="e" cm="1">
        <f t="array" aca="1" ref="J659" ca="1">_xlfn.IFS(SalesData[[#This Row],[Age]]&lt;=28,"18-28",I659&lt;=39,"29-39",I659&lt;=50,"40-50",I659&lt;=61,"51-61",I659&gt;=62,"62-Above")</f>
        <v>#NAME?</v>
      </c>
      <c r="K659" t="str">
        <f ca="1">IFERROR(_xlfn.XLOOKUP(SalesData[[#This Row],[Customer_ID]],CustomerData[Customer_ID],CustomerData[Gender]),"None")</f>
        <v>None</v>
      </c>
      <c r="L659" t="str">
        <f ca="1">IFERROR(_xlfn.XLOOKUP(SalesData[[#This Row],[Customer_ID]],CustomerData[Customer_ID],CustomerData[Preferred_Item]),"None")</f>
        <v>None</v>
      </c>
    </row>
    <row r="660" spans="1:12" x14ac:dyDescent="0.25">
      <c r="A660" s="6" t="s">
        <v>665</v>
      </c>
      <c r="B660" s="2" t="s">
        <v>958</v>
      </c>
      <c r="C660" s="2" t="s">
        <v>677</v>
      </c>
      <c r="D660" s="2">
        <v>2</v>
      </c>
      <c r="E660" s="4">
        <v>5.18</v>
      </c>
      <c r="F660" s="2" t="s">
        <v>684</v>
      </c>
      <c r="G660" s="3">
        <v>46274</v>
      </c>
      <c r="H660" s="7">
        <v>10.36</v>
      </c>
      <c r="I660" s="37" t="str">
        <f ca="1">IFERROR(_xlfn.XLOOKUP(SalesData[[#This Row],[Customer_ID]],CustomerData[Customer_ID],CustomerData[Age]),"None")</f>
        <v>None</v>
      </c>
      <c r="J660" s="37" t="e" cm="1">
        <f t="array" aca="1" ref="J660" ca="1">_xlfn.IFS(SalesData[[#This Row],[Age]]&lt;=28,"18-28",I660&lt;=39,"29-39",I660&lt;=50,"40-50",I660&lt;=61,"51-61",I660&gt;=62,"62-Above")</f>
        <v>#NAME?</v>
      </c>
      <c r="K660" t="str">
        <f ca="1">IFERROR(_xlfn.XLOOKUP(SalesData[[#This Row],[Customer_ID]],CustomerData[Customer_ID],CustomerData[Gender]),"None")</f>
        <v>None</v>
      </c>
      <c r="L660" t="str">
        <f ca="1">IFERROR(_xlfn.XLOOKUP(SalesData[[#This Row],[Customer_ID]],CustomerData[Customer_ID],CustomerData[Preferred_Item]),"None")</f>
        <v>None</v>
      </c>
    </row>
    <row r="661" spans="1:12" x14ac:dyDescent="0.25">
      <c r="A661" s="6" t="s">
        <v>666</v>
      </c>
      <c r="B661" s="2" t="s">
        <v>805</v>
      </c>
      <c r="C661" s="2" t="s">
        <v>677</v>
      </c>
      <c r="D661" s="2">
        <v>4</v>
      </c>
      <c r="E661" s="4">
        <v>5.58</v>
      </c>
      <c r="F661" s="2" t="s">
        <v>683</v>
      </c>
      <c r="G661" s="3">
        <v>46275</v>
      </c>
      <c r="H661" s="7">
        <v>22.32</v>
      </c>
      <c r="I661" s="37" t="str">
        <f ca="1">IFERROR(_xlfn.XLOOKUP(SalesData[[#This Row],[Customer_ID]],CustomerData[Customer_ID],CustomerData[Age]),"None")</f>
        <v>None</v>
      </c>
      <c r="J661" s="37" t="e" cm="1">
        <f t="array" aca="1" ref="J661" ca="1">_xlfn.IFS(SalesData[[#This Row],[Age]]&lt;=28,"18-28",I661&lt;=39,"29-39",I661&lt;=50,"40-50",I661&lt;=61,"51-61",I661&gt;=62,"62-Above")</f>
        <v>#NAME?</v>
      </c>
      <c r="K661" t="str">
        <f ca="1">IFERROR(_xlfn.XLOOKUP(SalesData[[#This Row],[Customer_ID]],CustomerData[Customer_ID],CustomerData[Gender]),"None")</f>
        <v>None</v>
      </c>
      <c r="L661" t="str">
        <f ca="1">IFERROR(_xlfn.XLOOKUP(SalesData[[#This Row],[Customer_ID]],CustomerData[Customer_ID],CustomerData[Preferred_Item]),"None")</f>
        <v>None</v>
      </c>
    </row>
    <row r="662" spans="1:12" x14ac:dyDescent="0.25">
      <c r="A662" s="6" t="s">
        <v>667</v>
      </c>
      <c r="B662" s="2" t="s">
        <v>1010</v>
      </c>
      <c r="C662" s="2" t="s">
        <v>681</v>
      </c>
      <c r="D662" s="2">
        <v>5</v>
      </c>
      <c r="E662" s="4">
        <v>3.95</v>
      </c>
      <c r="F662" s="2" t="s">
        <v>682</v>
      </c>
      <c r="G662" s="3">
        <v>46276</v>
      </c>
      <c r="H662" s="7">
        <v>19.75</v>
      </c>
      <c r="I662" s="37" t="str">
        <f ca="1">IFERROR(_xlfn.XLOOKUP(SalesData[[#This Row],[Customer_ID]],CustomerData[Customer_ID],CustomerData[Age]),"None")</f>
        <v>None</v>
      </c>
      <c r="J662" s="37" t="e" cm="1">
        <f t="array" aca="1" ref="J662" ca="1">_xlfn.IFS(SalesData[[#This Row],[Age]]&lt;=28,"18-28",I662&lt;=39,"29-39",I662&lt;=50,"40-50",I662&lt;=61,"51-61",I662&gt;=62,"62-Above")</f>
        <v>#NAME?</v>
      </c>
      <c r="K662" t="str">
        <f ca="1">IFERROR(_xlfn.XLOOKUP(SalesData[[#This Row],[Customer_ID]],CustomerData[Customer_ID],CustomerData[Gender]),"None")</f>
        <v>None</v>
      </c>
      <c r="L662" t="str">
        <f ca="1">IFERROR(_xlfn.XLOOKUP(SalesData[[#This Row],[Customer_ID]],CustomerData[Customer_ID],CustomerData[Preferred_Item]),"None")</f>
        <v>None</v>
      </c>
    </row>
    <row r="663" spans="1:12" x14ac:dyDescent="0.25">
      <c r="A663" s="6" t="s">
        <v>668</v>
      </c>
      <c r="B663" s="2" t="s">
        <v>1057</v>
      </c>
      <c r="C663" s="2" t="s">
        <v>676</v>
      </c>
      <c r="D663" s="2">
        <v>2</v>
      </c>
      <c r="E663" s="4">
        <v>3.94</v>
      </c>
      <c r="F663" s="2" t="s">
        <v>682</v>
      </c>
      <c r="G663" s="3">
        <v>46277</v>
      </c>
      <c r="H663" s="7">
        <v>7.88</v>
      </c>
      <c r="I663" s="37" t="str">
        <f ca="1">IFERROR(_xlfn.XLOOKUP(SalesData[[#This Row],[Customer_ID]],CustomerData[Customer_ID],CustomerData[Age]),"None")</f>
        <v>None</v>
      </c>
      <c r="J663" s="37" t="e" cm="1">
        <f t="array" aca="1" ref="J663" ca="1">_xlfn.IFS(SalesData[[#This Row],[Age]]&lt;=28,"18-28",I663&lt;=39,"29-39",I663&lt;=50,"40-50",I663&lt;=61,"51-61",I663&gt;=62,"62-Above")</f>
        <v>#NAME?</v>
      </c>
      <c r="K663" t="str">
        <f ca="1">IFERROR(_xlfn.XLOOKUP(SalesData[[#This Row],[Customer_ID]],CustomerData[Customer_ID],CustomerData[Gender]),"None")</f>
        <v>None</v>
      </c>
      <c r="L663" t="str">
        <f ca="1">IFERROR(_xlfn.XLOOKUP(SalesData[[#This Row],[Customer_ID]],CustomerData[Customer_ID],CustomerData[Preferred_Item]),"None")</f>
        <v>None</v>
      </c>
    </row>
    <row r="664" spans="1:12" x14ac:dyDescent="0.25">
      <c r="A664" s="6" t="s">
        <v>669</v>
      </c>
      <c r="B664" s="2" t="s">
        <v>731</v>
      </c>
      <c r="C664" s="2" t="s">
        <v>678</v>
      </c>
      <c r="D664" s="2">
        <v>2</v>
      </c>
      <c r="E664" s="4">
        <v>4.05</v>
      </c>
      <c r="F664" s="2" t="s">
        <v>684</v>
      </c>
      <c r="G664" s="3">
        <v>46278</v>
      </c>
      <c r="H664" s="7">
        <v>8.1</v>
      </c>
      <c r="I664" s="37" t="str">
        <f ca="1">IFERROR(_xlfn.XLOOKUP(SalesData[[#This Row],[Customer_ID]],CustomerData[Customer_ID],CustomerData[Age]),"None")</f>
        <v>None</v>
      </c>
      <c r="J664" s="37" t="e" cm="1">
        <f t="array" aca="1" ref="J664" ca="1">_xlfn.IFS(SalesData[[#This Row],[Age]]&lt;=28,"18-28",I664&lt;=39,"29-39",I664&lt;=50,"40-50",I664&lt;=61,"51-61",I664&gt;=62,"62-Above")</f>
        <v>#NAME?</v>
      </c>
      <c r="K664" t="str">
        <f ca="1">IFERROR(_xlfn.XLOOKUP(SalesData[[#This Row],[Customer_ID]],CustomerData[Customer_ID],CustomerData[Gender]),"None")</f>
        <v>None</v>
      </c>
      <c r="L664" t="str">
        <f ca="1">IFERROR(_xlfn.XLOOKUP(SalesData[[#This Row],[Customer_ID]],CustomerData[Customer_ID],CustomerData[Preferred_Item]),"None")</f>
        <v>None</v>
      </c>
    </row>
    <row r="665" spans="1:12" x14ac:dyDescent="0.25">
      <c r="A665" s="6" t="s">
        <v>670</v>
      </c>
      <c r="B665" s="2" t="s">
        <v>1162</v>
      </c>
      <c r="C665" s="2" t="s">
        <v>676</v>
      </c>
      <c r="D665" s="2">
        <v>2</v>
      </c>
      <c r="E665" s="4">
        <v>5.63</v>
      </c>
      <c r="F665" s="2" t="s">
        <v>682</v>
      </c>
      <c r="G665" s="3">
        <v>46280</v>
      </c>
      <c r="H665" s="7">
        <v>11.26</v>
      </c>
      <c r="I665" s="37" t="str">
        <f ca="1">IFERROR(_xlfn.XLOOKUP(SalesData[[#This Row],[Customer_ID]],CustomerData[Customer_ID],CustomerData[Age]),"None")</f>
        <v>None</v>
      </c>
      <c r="J665" s="37" t="e" cm="1">
        <f t="array" aca="1" ref="J665" ca="1">_xlfn.IFS(SalesData[[#This Row],[Age]]&lt;=28,"18-28",I665&lt;=39,"29-39",I665&lt;=50,"40-50",I665&lt;=61,"51-61",I665&gt;=62,"62-Above")</f>
        <v>#NAME?</v>
      </c>
      <c r="K665" t="str">
        <f ca="1">IFERROR(_xlfn.XLOOKUP(SalesData[[#This Row],[Customer_ID]],CustomerData[Customer_ID],CustomerData[Gender]),"None")</f>
        <v>None</v>
      </c>
      <c r="L665" t="str">
        <f ca="1">IFERROR(_xlfn.XLOOKUP(SalesData[[#This Row],[Customer_ID]],CustomerData[Customer_ID],CustomerData[Preferred_Item]),"None")</f>
        <v>None</v>
      </c>
    </row>
    <row r="666" spans="1:12" x14ac:dyDescent="0.25">
      <c r="A666" s="6" t="s">
        <v>671</v>
      </c>
      <c r="B666" s="2" t="s">
        <v>918</v>
      </c>
      <c r="C666" s="2" t="s">
        <v>681</v>
      </c>
      <c r="D666" s="2">
        <v>5</v>
      </c>
      <c r="E666" s="4">
        <v>5.77</v>
      </c>
      <c r="F666" s="2" t="s">
        <v>684</v>
      </c>
      <c r="G666" s="3">
        <v>46281</v>
      </c>
      <c r="H666" s="7">
        <v>28.85</v>
      </c>
      <c r="I666" s="37" t="str">
        <f ca="1">IFERROR(_xlfn.XLOOKUP(SalesData[[#This Row],[Customer_ID]],CustomerData[Customer_ID],CustomerData[Age]),"None")</f>
        <v>None</v>
      </c>
      <c r="J666" s="37" t="e" cm="1">
        <f t="array" aca="1" ref="J666" ca="1">_xlfn.IFS(SalesData[[#This Row],[Age]]&lt;=28,"18-28",I666&lt;=39,"29-39",I666&lt;=50,"40-50",I666&lt;=61,"51-61",I666&gt;=62,"62-Above")</f>
        <v>#NAME?</v>
      </c>
      <c r="K666" t="str">
        <f ca="1">IFERROR(_xlfn.XLOOKUP(SalesData[[#This Row],[Customer_ID]],CustomerData[Customer_ID],CustomerData[Gender]),"None")</f>
        <v>None</v>
      </c>
      <c r="L666" t="str">
        <f ca="1">IFERROR(_xlfn.XLOOKUP(SalesData[[#This Row],[Customer_ID]],CustomerData[Customer_ID],CustomerData[Preferred_Item]),"None")</f>
        <v>None</v>
      </c>
    </row>
    <row r="667" spans="1:12" x14ac:dyDescent="0.25">
      <c r="A667" s="6" t="s">
        <v>672</v>
      </c>
      <c r="B667" s="2" t="s">
        <v>870</v>
      </c>
      <c r="C667" s="2" t="s">
        <v>679</v>
      </c>
      <c r="D667" s="2">
        <v>1</v>
      </c>
      <c r="E667" s="4">
        <v>2.87</v>
      </c>
      <c r="F667" s="2" t="s">
        <v>684</v>
      </c>
      <c r="G667" s="3">
        <v>46284</v>
      </c>
      <c r="H667" s="7">
        <v>2.87</v>
      </c>
      <c r="I667" s="37" t="str">
        <f ca="1">IFERROR(_xlfn.XLOOKUP(SalesData[[#This Row],[Customer_ID]],CustomerData[Customer_ID],CustomerData[Age]),"None")</f>
        <v>None</v>
      </c>
      <c r="J667" s="37" t="e" cm="1">
        <f t="array" aca="1" ref="J667" ca="1">_xlfn.IFS(SalesData[[#This Row],[Age]]&lt;=28,"18-28",I667&lt;=39,"29-39",I667&lt;=50,"40-50",I667&lt;=61,"51-61",I667&gt;=62,"62-Above")</f>
        <v>#NAME?</v>
      </c>
      <c r="K667" t="str">
        <f ca="1">IFERROR(_xlfn.XLOOKUP(SalesData[[#This Row],[Customer_ID]],CustomerData[Customer_ID],CustomerData[Gender]),"None")</f>
        <v>None</v>
      </c>
      <c r="L667" t="str">
        <f ca="1">IFERROR(_xlfn.XLOOKUP(SalesData[[#This Row],[Customer_ID]],CustomerData[Customer_ID],CustomerData[Preferred_Item]),"None")</f>
        <v>None</v>
      </c>
    </row>
    <row r="668" spans="1:12" x14ac:dyDescent="0.25">
      <c r="A668" s="6" t="s">
        <v>673</v>
      </c>
      <c r="B668" s="2" t="s">
        <v>779</v>
      </c>
      <c r="C668" s="2" t="s">
        <v>681</v>
      </c>
      <c r="D668" s="2">
        <v>5</v>
      </c>
      <c r="E668" s="4">
        <v>5.17</v>
      </c>
      <c r="F668" s="2" t="s">
        <v>683</v>
      </c>
      <c r="G668" s="3">
        <v>46286</v>
      </c>
      <c r="H668" s="7">
        <v>25.85</v>
      </c>
      <c r="I668" s="37" t="str">
        <f ca="1">IFERROR(_xlfn.XLOOKUP(SalesData[[#This Row],[Customer_ID]],CustomerData[Customer_ID],CustomerData[Age]),"None")</f>
        <v>None</v>
      </c>
      <c r="J668" s="37" t="e" cm="1">
        <f t="array" aca="1" ref="J668" ca="1">_xlfn.IFS(SalesData[[#This Row],[Age]]&lt;=28,"18-28",I668&lt;=39,"29-39",I668&lt;=50,"40-50",I668&lt;=61,"51-61",I668&gt;=62,"62-Above")</f>
        <v>#NAME?</v>
      </c>
      <c r="K668" t="str">
        <f ca="1">IFERROR(_xlfn.XLOOKUP(SalesData[[#This Row],[Customer_ID]],CustomerData[Customer_ID],CustomerData[Gender]),"None")</f>
        <v>None</v>
      </c>
      <c r="L668" t="str">
        <f ca="1">IFERROR(_xlfn.XLOOKUP(SalesData[[#This Row],[Customer_ID]],CustomerData[Customer_ID],CustomerData[Preferred_Item]),"None")</f>
        <v>None</v>
      </c>
    </row>
    <row r="669" spans="1:12" x14ac:dyDescent="0.25">
      <c r="A669" s="6" t="s">
        <v>674</v>
      </c>
      <c r="B669" s="2" t="s">
        <v>1356</v>
      </c>
      <c r="C669" s="2" t="s">
        <v>679</v>
      </c>
      <c r="D669" s="2">
        <v>1</v>
      </c>
      <c r="E669" s="4">
        <v>4.6399999999999997</v>
      </c>
      <c r="F669" s="2" t="s">
        <v>685</v>
      </c>
      <c r="G669" s="3">
        <v>46287</v>
      </c>
      <c r="H669" s="7">
        <v>4.6399999999999997</v>
      </c>
      <c r="I669" s="37" t="str">
        <f ca="1">IFERROR(_xlfn.XLOOKUP(SalesData[[#This Row],[Customer_ID]],CustomerData[Customer_ID],CustomerData[Age]),"None")</f>
        <v>None</v>
      </c>
      <c r="J669" s="37" t="e" cm="1">
        <f t="array" aca="1" ref="J669" ca="1">_xlfn.IFS(SalesData[[#This Row],[Age]]&lt;=28,"18-28",I669&lt;=39,"29-39",I669&lt;=50,"40-50",I669&lt;=61,"51-61",I669&gt;=62,"62-Above")</f>
        <v>#NAME?</v>
      </c>
      <c r="K669" t="str">
        <f ca="1">IFERROR(_xlfn.XLOOKUP(SalesData[[#This Row],[Customer_ID]],CustomerData[Customer_ID],CustomerData[Gender]),"None")</f>
        <v>None</v>
      </c>
      <c r="L669" t="str">
        <f ca="1">IFERROR(_xlfn.XLOOKUP(SalesData[[#This Row],[Customer_ID]],CustomerData[Customer_ID],CustomerData[Preferred_Item]),"None")</f>
        <v>None</v>
      </c>
    </row>
    <row r="670" spans="1:12" x14ac:dyDescent="0.25">
      <c r="A670" s="6" t="s">
        <v>675</v>
      </c>
      <c r="B670" s="2" t="s">
        <v>1251</v>
      </c>
      <c r="C670" s="2" t="s">
        <v>677</v>
      </c>
      <c r="D670" s="2">
        <v>5</v>
      </c>
      <c r="E670" s="4">
        <v>3.43</v>
      </c>
      <c r="F670" s="2" t="s">
        <v>684</v>
      </c>
      <c r="G670" s="3">
        <v>46288</v>
      </c>
      <c r="H670" s="7">
        <v>17.149999999999999</v>
      </c>
      <c r="I670" s="37" t="str">
        <f ca="1">IFERROR(_xlfn.XLOOKUP(SalesData[[#This Row],[Customer_ID]],CustomerData[Customer_ID],CustomerData[Age]),"None")</f>
        <v>None</v>
      </c>
      <c r="J670" s="37" t="e" cm="1">
        <f t="array" aca="1" ref="J670" ca="1">_xlfn.IFS(SalesData[[#This Row],[Age]]&lt;=28,"18-28",I670&lt;=39,"29-39",I670&lt;=50,"40-50",I670&lt;=61,"51-61",I670&gt;=62,"62-Above")</f>
        <v>#NAME?</v>
      </c>
      <c r="K670" t="str">
        <f ca="1">IFERROR(_xlfn.XLOOKUP(SalesData[[#This Row],[Customer_ID]],CustomerData[Customer_ID],CustomerData[Gender]),"None")</f>
        <v>None</v>
      </c>
      <c r="L670" t="str">
        <f ca="1">IFERROR(_xlfn.XLOOKUP(SalesData[[#This Row],[Customer_ID]],CustomerData[Customer_ID],CustomerData[Preferred_Item]),"None")</f>
        <v>None</v>
      </c>
    </row>
    <row r="671" spans="1:12" x14ac:dyDescent="0.25">
      <c r="G671"/>
    </row>
    <row r="672" spans="1:12" x14ac:dyDescent="0.25">
      <c r="G672"/>
    </row>
    <row r="673" spans="7:7" x14ac:dyDescent="0.25">
      <c r="G673"/>
    </row>
    <row r="674" spans="7:7" x14ac:dyDescent="0.25">
      <c r="G674"/>
    </row>
    <row r="675" spans="7:7" x14ac:dyDescent="0.25">
      <c r="G675"/>
    </row>
    <row r="676" spans="7:7" x14ac:dyDescent="0.25">
      <c r="G676"/>
    </row>
    <row r="677" spans="7:7" x14ac:dyDescent="0.25">
      <c r="G677"/>
    </row>
    <row r="678" spans="7:7" x14ac:dyDescent="0.25">
      <c r="G678"/>
    </row>
    <row r="679" spans="7:7" x14ac:dyDescent="0.25">
      <c r="G679"/>
    </row>
    <row r="680" spans="7:7" x14ac:dyDescent="0.25">
      <c r="G680"/>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6"/>
  <sheetViews>
    <sheetView workbookViewId="0">
      <selection activeCell="C19" sqref="C19"/>
    </sheetView>
  </sheetViews>
  <sheetFormatPr defaultRowHeight="15" x14ac:dyDescent="0.25"/>
  <cols>
    <col min="1" max="1" width="14.5703125" customWidth="1"/>
    <col min="3" max="3" width="9.85546875" customWidth="1"/>
    <col min="4" max="4" width="16.85546875" customWidth="1"/>
  </cols>
  <sheetData>
    <row r="1" spans="1:4" x14ac:dyDescent="0.25">
      <c r="A1" s="20" t="s">
        <v>686</v>
      </c>
      <c r="B1" s="21" t="s">
        <v>687</v>
      </c>
      <c r="C1" s="21" t="s">
        <v>688</v>
      </c>
      <c r="D1" s="22" t="s">
        <v>689</v>
      </c>
    </row>
    <row r="2" spans="1:4" x14ac:dyDescent="0.25">
      <c r="A2" s="6" t="s">
        <v>690</v>
      </c>
      <c r="B2" s="2">
        <v>58</v>
      </c>
      <c r="C2" s="2" t="s">
        <v>1691</v>
      </c>
      <c r="D2" s="19" t="s">
        <v>679</v>
      </c>
    </row>
    <row r="3" spans="1:4" x14ac:dyDescent="0.25">
      <c r="A3" s="6" t="s">
        <v>691</v>
      </c>
      <c r="B3" s="2">
        <v>25</v>
      </c>
      <c r="C3" s="2" t="s">
        <v>1690</v>
      </c>
      <c r="D3" s="19" t="s">
        <v>680</v>
      </c>
    </row>
    <row r="4" spans="1:4" x14ac:dyDescent="0.25">
      <c r="A4" s="6" t="s">
        <v>692</v>
      </c>
      <c r="B4" s="2">
        <v>19</v>
      </c>
      <c r="C4" s="2" t="s">
        <v>1691</v>
      </c>
      <c r="D4" s="19" t="s">
        <v>681</v>
      </c>
    </row>
    <row r="5" spans="1:4" x14ac:dyDescent="0.25">
      <c r="A5" s="6" t="s">
        <v>693</v>
      </c>
      <c r="B5" s="2">
        <v>65</v>
      </c>
      <c r="C5" s="2" t="s">
        <v>1691</v>
      </c>
      <c r="D5" s="19" t="s">
        <v>681</v>
      </c>
    </row>
    <row r="6" spans="1:4" x14ac:dyDescent="0.25">
      <c r="A6" s="6" t="s">
        <v>694</v>
      </c>
      <c r="B6" s="2">
        <v>35</v>
      </c>
      <c r="C6" s="2" t="s">
        <v>1691</v>
      </c>
      <c r="D6" s="19" t="s">
        <v>679</v>
      </c>
    </row>
    <row r="7" spans="1:4" x14ac:dyDescent="0.25">
      <c r="A7" s="6" t="s">
        <v>695</v>
      </c>
      <c r="B7" s="2">
        <v>33</v>
      </c>
      <c r="C7" s="2" t="s">
        <v>1691</v>
      </c>
      <c r="D7" s="19" t="s">
        <v>678</v>
      </c>
    </row>
    <row r="8" spans="1:4" x14ac:dyDescent="0.25">
      <c r="A8" s="6" t="s">
        <v>696</v>
      </c>
      <c r="B8" s="2">
        <v>32</v>
      </c>
      <c r="C8" s="2" t="s">
        <v>1691</v>
      </c>
      <c r="D8" s="19" t="s">
        <v>680</v>
      </c>
    </row>
    <row r="9" spans="1:4" x14ac:dyDescent="0.25">
      <c r="A9" s="6" t="s">
        <v>697</v>
      </c>
      <c r="B9" s="2">
        <v>26</v>
      </c>
      <c r="C9" s="2" t="s">
        <v>1691</v>
      </c>
      <c r="D9" s="19" t="s">
        <v>676</v>
      </c>
    </row>
    <row r="10" spans="1:4" x14ac:dyDescent="0.25">
      <c r="A10" s="6" t="s">
        <v>698</v>
      </c>
      <c r="B10" s="2">
        <v>65</v>
      </c>
      <c r="C10" s="2" t="s">
        <v>1690</v>
      </c>
      <c r="D10" s="19" t="s">
        <v>676</v>
      </c>
    </row>
    <row r="11" spans="1:4" x14ac:dyDescent="0.25">
      <c r="A11" s="6" t="s">
        <v>699</v>
      </c>
      <c r="B11" s="2">
        <v>24</v>
      </c>
      <c r="C11" s="2" t="s">
        <v>1690</v>
      </c>
      <c r="D11" s="19" t="s">
        <v>679</v>
      </c>
    </row>
    <row r="12" spans="1:4" x14ac:dyDescent="0.25">
      <c r="A12" s="6" t="s">
        <v>700</v>
      </c>
      <c r="B12" s="2">
        <v>61</v>
      </c>
      <c r="C12" s="2" t="s">
        <v>1690</v>
      </c>
      <c r="D12" s="19" t="s">
        <v>677</v>
      </c>
    </row>
    <row r="13" spans="1:4" x14ac:dyDescent="0.25">
      <c r="A13" s="6" t="s">
        <v>701</v>
      </c>
      <c r="B13" s="2">
        <v>65</v>
      </c>
      <c r="C13" s="2" t="s">
        <v>1690</v>
      </c>
      <c r="D13" s="19" t="s">
        <v>678</v>
      </c>
    </row>
    <row r="14" spans="1:4" x14ac:dyDescent="0.25">
      <c r="A14" s="6" t="s">
        <v>702</v>
      </c>
      <c r="B14" s="2">
        <v>52</v>
      </c>
      <c r="C14" s="2" t="s">
        <v>1691</v>
      </c>
      <c r="D14" s="19" t="s">
        <v>681</v>
      </c>
    </row>
    <row r="15" spans="1:4" x14ac:dyDescent="0.25">
      <c r="A15" s="6" t="s">
        <v>703</v>
      </c>
      <c r="B15" s="2">
        <v>23</v>
      </c>
      <c r="C15" s="2" t="s">
        <v>1690</v>
      </c>
      <c r="D15" s="19" t="s">
        <v>678</v>
      </c>
    </row>
    <row r="16" spans="1:4" x14ac:dyDescent="0.25">
      <c r="A16" s="6" t="s">
        <v>704</v>
      </c>
      <c r="B16" s="2">
        <v>55</v>
      </c>
      <c r="C16" s="2" t="s">
        <v>1690</v>
      </c>
      <c r="D16" s="19" t="s">
        <v>679</v>
      </c>
    </row>
    <row r="17" spans="1:4" x14ac:dyDescent="0.25">
      <c r="A17" s="6" t="s">
        <v>705</v>
      </c>
      <c r="B17" s="2">
        <v>45</v>
      </c>
      <c r="C17" s="2" t="s">
        <v>1690</v>
      </c>
      <c r="D17" s="19" t="s">
        <v>678</v>
      </c>
    </row>
    <row r="18" spans="1:4" x14ac:dyDescent="0.25">
      <c r="A18" s="6" t="s">
        <v>706</v>
      </c>
      <c r="B18" s="2">
        <v>20</v>
      </c>
      <c r="C18" s="2" t="s">
        <v>1690</v>
      </c>
      <c r="D18" s="19" t="s">
        <v>676</v>
      </c>
    </row>
    <row r="19" spans="1:4" x14ac:dyDescent="0.25">
      <c r="A19" s="6" t="s">
        <v>707</v>
      </c>
      <c r="B19" s="2">
        <v>19</v>
      </c>
      <c r="C19" s="2" t="s">
        <v>1690</v>
      </c>
      <c r="D19" s="19" t="s">
        <v>679</v>
      </c>
    </row>
    <row r="20" spans="1:4" x14ac:dyDescent="0.25">
      <c r="A20" s="6" t="s">
        <v>708</v>
      </c>
      <c r="B20" s="2">
        <v>23</v>
      </c>
      <c r="C20" s="2" t="s">
        <v>1690</v>
      </c>
      <c r="D20" s="19" t="s">
        <v>676</v>
      </c>
    </row>
    <row r="21" spans="1:4" x14ac:dyDescent="0.25">
      <c r="A21" s="6" t="s">
        <v>709</v>
      </c>
      <c r="B21" s="2">
        <v>31</v>
      </c>
      <c r="C21" s="2" t="s">
        <v>1690</v>
      </c>
      <c r="D21" s="19" t="s">
        <v>680</v>
      </c>
    </row>
    <row r="22" spans="1:4" x14ac:dyDescent="0.25">
      <c r="A22" s="6" t="s">
        <v>710</v>
      </c>
      <c r="B22" s="2">
        <v>32</v>
      </c>
      <c r="C22" s="2" t="s">
        <v>1691</v>
      </c>
      <c r="D22" s="19" t="s">
        <v>680</v>
      </c>
    </row>
    <row r="23" spans="1:4" x14ac:dyDescent="0.25">
      <c r="A23" s="6" t="s">
        <v>711</v>
      </c>
      <c r="B23" s="2">
        <v>50</v>
      </c>
      <c r="C23" s="2" t="s">
        <v>1691</v>
      </c>
      <c r="D23" s="19" t="s">
        <v>677</v>
      </c>
    </row>
    <row r="24" spans="1:4" x14ac:dyDescent="0.25">
      <c r="A24" s="6" t="s">
        <v>712</v>
      </c>
      <c r="B24" s="2">
        <v>56</v>
      </c>
      <c r="C24" s="2" t="s">
        <v>1691</v>
      </c>
      <c r="D24" s="19" t="s">
        <v>678</v>
      </c>
    </row>
    <row r="25" spans="1:4" x14ac:dyDescent="0.25">
      <c r="A25" s="6" t="s">
        <v>713</v>
      </c>
      <c r="B25" s="2">
        <v>19</v>
      </c>
      <c r="C25" s="2" t="s">
        <v>1691</v>
      </c>
      <c r="D25" s="19" t="s">
        <v>680</v>
      </c>
    </row>
    <row r="26" spans="1:4" x14ac:dyDescent="0.25">
      <c r="A26" s="6" t="s">
        <v>714</v>
      </c>
      <c r="B26" s="2">
        <v>53</v>
      </c>
      <c r="C26" s="2" t="s">
        <v>1690</v>
      </c>
      <c r="D26" s="19" t="s">
        <v>678</v>
      </c>
    </row>
    <row r="27" spans="1:4" x14ac:dyDescent="0.25">
      <c r="A27" s="6" t="s">
        <v>715</v>
      </c>
      <c r="B27" s="2">
        <v>30</v>
      </c>
      <c r="C27" s="2" t="s">
        <v>1690</v>
      </c>
      <c r="D27" s="19" t="s">
        <v>676</v>
      </c>
    </row>
    <row r="28" spans="1:4" x14ac:dyDescent="0.25">
      <c r="A28" s="6" t="s">
        <v>716</v>
      </c>
      <c r="B28" s="2">
        <v>63</v>
      </c>
      <c r="C28" s="2" t="s">
        <v>1691</v>
      </c>
      <c r="D28" s="19" t="s">
        <v>679</v>
      </c>
    </row>
    <row r="29" spans="1:4" x14ac:dyDescent="0.25">
      <c r="A29" s="6" t="s">
        <v>717</v>
      </c>
      <c r="B29" s="2">
        <v>59</v>
      </c>
      <c r="C29" s="2" t="s">
        <v>1691</v>
      </c>
      <c r="D29" s="19" t="s">
        <v>680</v>
      </c>
    </row>
    <row r="30" spans="1:4" x14ac:dyDescent="0.25">
      <c r="A30" s="6" t="s">
        <v>718</v>
      </c>
      <c r="B30" s="2">
        <v>62</v>
      </c>
      <c r="C30" s="2" t="s">
        <v>1691</v>
      </c>
      <c r="D30" s="19" t="s">
        <v>679</v>
      </c>
    </row>
    <row r="31" spans="1:4" x14ac:dyDescent="0.25">
      <c r="A31" s="6" t="s">
        <v>719</v>
      </c>
      <c r="B31" s="2">
        <v>52</v>
      </c>
      <c r="C31" s="2" t="s">
        <v>1690</v>
      </c>
      <c r="D31" s="19" t="s">
        <v>680</v>
      </c>
    </row>
    <row r="32" spans="1:4" x14ac:dyDescent="0.25">
      <c r="A32" s="6" t="s">
        <v>720</v>
      </c>
      <c r="B32" s="2">
        <v>44</v>
      </c>
      <c r="C32" s="2" t="s">
        <v>1690</v>
      </c>
      <c r="D32" s="19" t="s">
        <v>678</v>
      </c>
    </row>
    <row r="33" spans="1:4" x14ac:dyDescent="0.25">
      <c r="A33" s="6" t="s">
        <v>721</v>
      </c>
      <c r="B33" s="2">
        <v>32</v>
      </c>
      <c r="C33" s="2" t="s">
        <v>1691</v>
      </c>
      <c r="D33" s="19" t="s">
        <v>680</v>
      </c>
    </row>
    <row r="34" spans="1:4" x14ac:dyDescent="0.25">
      <c r="A34" s="6" t="s">
        <v>722</v>
      </c>
      <c r="B34" s="2">
        <v>46</v>
      </c>
      <c r="C34" s="2" t="s">
        <v>1690</v>
      </c>
      <c r="D34" s="19" t="s">
        <v>681</v>
      </c>
    </row>
    <row r="35" spans="1:4" x14ac:dyDescent="0.25">
      <c r="A35" s="6" t="s">
        <v>723</v>
      </c>
      <c r="B35" s="2">
        <v>55</v>
      </c>
      <c r="C35" s="2" t="s">
        <v>1691</v>
      </c>
      <c r="D35" s="19" t="s">
        <v>680</v>
      </c>
    </row>
    <row r="36" spans="1:4" x14ac:dyDescent="0.25">
      <c r="A36" s="6" t="s">
        <v>724</v>
      </c>
      <c r="B36" s="2">
        <v>35</v>
      </c>
      <c r="C36" s="2" t="s">
        <v>1690</v>
      </c>
      <c r="D36" s="19" t="s">
        <v>676</v>
      </c>
    </row>
    <row r="37" spans="1:4" x14ac:dyDescent="0.25">
      <c r="A37" s="6" t="s">
        <v>725</v>
      </c>
      <c r="B37" s="2">
        <v>18</v>
      </c>
      <c r="C37" s="2" t="s">
        <v>1690</v>
      </c>
      <c r="D37" s="19" t="s">
        <v>677</v>
      </c>
    </row>
    <row r="38" spans="1:4" x14ac:dyDescent="0.25">
      <c r="A38" s="6" t="s">
        <v>726</v>
      </c>
      <c r="B38" s="2">
        <v>28</v>
      </c>
      <c r="C38" s="2" t="s">
        <v>1690</v>
      </c>
      <c r="D38" s="19" t="s">
        <v>676</v>
      </c>
    </row>
    <row r="39" spans="1:4" x14ac:dyDescent="0.25">
      <c r="A39" s="6" t="s">
        <v>727</v>
      </c>
      <c r="B39" s="2">
        <v>62</v>
      </c>
      <c r="C39" s="2" t="s">
        <v>1691</v>
      </c>
      <c r="D39" s="19" t="s">
        <v>679</v>
      </c>
    </row>
    <row r="40" spans="1:4" x14ac:dyDescent="0.25">
      <c r="A40" s="6" t="s">
        <v>728</v>
      </c>
      <c r="B40" s="2">
        <v>45</v>
      </c>
      <c r="C40" s="2" t="s">
        <v>1690</v>
      </c>
      <c r="D40" s="19" t="s">
        <v>678</v>
      </c>
    </row>
    <row r="41" spans="1:4" x14ac:dyDescent="0.25">
      <c r="A41" s="6" t="s">
        <v>729</v>
      </c>
      <c r="B41" s="2">
        <v>39</v>
      </c>
      <c r="C41" s="2" t="s">
        <v>1690</v>
      </c>
      <c r="D41" s="19" t="s">
        <v>678</v>
      </c>
    </row>
    <row r="42" spans="1:4" x14ac:dyDescent="0.25">
      <c r="A42" s="6" t="s">
        <v>730</v>
      </c>
      <c r="B42" s="2">
        <v>35</v>
      </c>
      <c r="C42" s="2" t="s">
        <v>1690</v>
      </c>
      <c r="D42" s="19" t="s">
        <v>680</v>
      </c>
    </row>
    <row r="43" spans="1:4" x14ac:dyDescent="0.25">
      <c r="A43" s="6" t="s">
        <v>731</v>
      </c>
      <c r="B43" s="2">
        <v>27</v>
      </c>
      <c r="C43" s="2" t="s">
        <v>1690</v>
      </c>
      <c r="D43" s="19" t="s">
        <v>678</v>
      </c>
    </row>
    <row r="44" spans="1:4" x14ac:dyDescent="0.25">
      <c r="A44" s="6" t="s">
        <v>732</v>
      </c>
      <c r="B44" s="2">
        <v>31</v>
      </c>
      <c r="C44" s="2" t="s">
        <v>1691</v>
      </c>
      <c r="D44" s="19" t="s">
        <v>677</v>
      </c>
    </row>
    <row r="45" spans="1:4" x14ac:dyDescent="0.25">
      <c r="A45" s="6" t="s">
        <v>733</v>
      </c>
      <c r="B45" s="2">
        <v>39</v>
      </c>
      <c r="C45" s="2" t="s">
        <v>1691</v>
      </c>
      <c r="D45" s="19" t="s">
        <v>677</v>
      </c>
    </row>
    <row r="46" spans="1:4" x14ac:dyDescent="0.25">
      <c r="A46" s="6" t="s">
        <v>734</v>
      </c>
      <c r="B46" s="2">
        <v>24</v>
      </c>
      <c r="C46" s="2" t="s">
        <v>1691</v>
      </c>
      <c r="D46" s="19" t="s">
        <v>680</v>
      </c>
    </row>
    <row r="47" spans="1:4" x14ac:dyDescent="0.25">
      <c r="A47" s="6" t="s">
        <v>735</v>
      </c>
      <c r="B47" s="2">
        <v>23</v>
      </c>
      <c r="C47" s="2" t="s">
        <v>1690</v>
      </c>
      <c r="D47" s="19" t="s">
        <v>680</v>
      </c>
    </row>
    <row r="48" spans="1:4" x14ac:dyDescent="0.25">
      <c r="A48" s="6" t="s">
        <v>736</v>
      </c>
      <c r="B48" s="2">
        <v>42</v>
      </c>
      <c r="C48" s="2" t="s">
        <v>1691</v>
      </c>
      <c r="D48" s="19" t="s">
        <v>679</v>
      </c>
    </row>
    <row r="49" spans="1:4" x14ac:dyDescent="0.25">
      <c r="A49" s="6" t="s">
        <v>737</v>
      </c>
      <c r="B49" s="2">
        <v>24</v>
      </c>
      <c r="C49" s="2" t="s">
        <v>1691</v>
      </c>
      <c r="D49" s="19" t="s">
        <v>680</v>
      </c>
    </row>
    <row r="50" spans="1:4" x14ac:dyDescent="0.25">
      <c r="A50" s="6" t="s">
        <v>738</v>
      </c>
      <c r="B50" s="2">
        <v>40</v>
      </c>
      <c r="C50" s="2" t="s">
        <v>1691</v>
      </c>
      <c r="D50" s="19" t="s">
        <v>676</v>
      </c>
    </row>
    <row r="51" spans="1:4" x14ac:dyDescent="0.25">
      <c r="A51" s="6" t="s">
        <v>739</v>
      </c>
      <c r="B51" s="2">
        <v>40</v>
      </c>
      <c r="C51" s="2" t="s">
        <v>1691</v>
      </c>
      <c r="D51" s="19" t="s">
        <v>676</v>
      </c>
    </row>
    <row r="52" spans="1:4" x14ac:dyDescent="0.25">
      <c r="A52" s="6" t="s">
        <v>740</v>
      </c>
      <c r="B52" s="2">
        <v>56</v>
      </c>
      <c r="C52" s="2" t="s">
        <v>1691</v>
      </c>
      <c r="D52" s="19" t="s">
        <v>676</v>
      </c>
    </row>
    <row r="53" spans="1:4" x14ac:dyDescent="0.25">
      <c r="A53" s="6" t="s">
        <v>741</v>
      </c>
      <c r="B53" s="2">
        <v>34</v>
      </c>
      <c r="C53" s="2" t="s">
        <v>1691</v>
      </c>
      <c r="D53" s="19" t="s">
        <v>677</v>
      </c>
    </row>
    <row r="54" spans="1:4" x14ac:dyDescent="0.25">
      <c r="A54" s="6" t="s">
        <v>742</v>
      </c>
      <c r="B54" s="2">
        <v>20</v>
      </c>
      <c r="C54" s="2" t="s">
        <v>1690</v>
      </c>
      <c r="D54" s="19" t="s">
        <v>681</v>
      </c>
    </row>
    <row r="55" spans="1:4" x14ac:dyDescent="0.25">
      <c r="A55" s="6" t="s">
        <v>743</v>
      </c>
      <c r="B55" s="2">
        <v>64</v>
      </c>
      <c r="C55" s="2" t="s">
        <v>1690</v>
      </c>
      <c r="D55" s="19" t="s">
        <v>678</v>
      </c>
    </row>
    <row r="56" spans="1:4" x14ac:dyDescent="0.25">
      <c r="A56" s="6" t="s">
        <v>744</v>
      </c>
      <c r="B56" s="2">
        <v>47</v>
      </c>
      <c r="C56" s="2" t="s">
        <v>1691</v>
      </c>
      <c r="D56" s="19" t="s">
        <v>679</v>
      </c>
    </row>
    <row r="57" spans="1:4" x14ac:dyDescent="0.25">
      <c r="A57" s="6" t="s">
        <v>745</v>
      </c>
      <c r="B57" s="2">
        <v>52</v>
      </c>
      <c r="C57" s="2" t="s">
        <v>1691</v>
      </c>
      <c r="D57" s="19" t="s">
        <v>680</v>
      </c>
    </row>
    <row r="58" spans="1:4" x14ac:dyDescent="0.25">
      <c r="A58" s="6" t="s">
        <v>746</v>
      </c>
      <c r="B58" s="2">
        <v>25</v>
      </c>
      <c r="C58" s="2" t="s">
        <v>1691</v>
      </c>
      <c r="D58" s="19" t="s">
        <v>679</v>
      </c>
    </row>
    <row r="59" spans="1:4" x14ac:dyDescent="0.25">
      <c r="A59" s="6" t="s">
        <v>747</v>
      </c>
      <c r="B59" s="2">
        <v>42</v>
      </c>
      <c r="C59" s="2" t="s">
        <v>1690</v>
      </c>
      <c r="D59" s="19" t="s">
        <v>677</v>
      </c>
    </row>
    <row r="60" spans="1:4" x14ac:dyDescent="0.25">
      <c r="A60" s="6" t="s">
        <v>748</v>
      </c>
      <c r="B60" s="2">
        <v>23</v>
      </c>
      <c r="C60" s="2" t="s">
        <v>1690</v>
      </c>
      <c r="D60" s="19" t="s">
        <v>680</v>
      </c>
    </row>
    <row r="61" spans="1:4" x14ac:dyDescent="0.25">
      <c r="A61" s="6" t="s">
        <v>749</v>
      </c>
      <c r="B61" s="2">
        <v>53</v>
      </c>
      <c r="C61" s="2" t="s">
        <v>1690</v>
      </c>
      <c r="D61" s="19" t="s">
        <v>680</v>
      </c>
    </row>
    <row r="62" spans="1:4" x14ac:dyDescent="0.25">
      <c r="A62" s="6" t="s">
        <v>750</v>
      </c>
      <c r="B62" s="2">
        <v>36</v>
      </c>
      <c r="C62" s="2" t="s">
        <v>1690</v>
      </c>
      <c r="D62" s="19" t="s">
        <v>677</v>
      </c>
    </row>
    <row r="63" spans="1:4" x14ac:dyDescent="0.25">
      <c r="A63" s="6" t="s">
        <v>751</v>
      </c>
      <c r="B63" s="2">
        <v>58</v>
      </c>
      <c r="C63" s="2" t="s">
        <v>1691</v>
      </c>
      <c r="D63" s="19" t="s">
        <v>678</v>
      </c>
    </row>
    <row r="64" spans="1:4" x14ac:dyDescent="0.25">
      <c r="A64" s="6" t="s">
        <v>752</v>
      </c>
      <c r="B64" s="2">
        <v>57</v>
      </c>
      <c r="C64" s="2" t="s">
        <v>1690</v>
      </c>
      <c r="D64" s="19" t="s">
        <v>680</v>
      </c>
    </row>
    <row r="65" spans="1:4" x14ac:dyDescent="0.25">
      <c r="A65" s="6" t="s">
        <v>753</v>
      </c>
      <c r="B65" s="2">
        <v>41</v>
      </c>
      <c r="C65" s="2" t="s">
        <v>1690</v>
      </c>
      <c r="D65" s="19" t="s">
        <v>678</v>
      </c>
    </row>
    <row r="66" spans="1:4" x14ac:dyDescent="0.25">
      <c r="A66" s="6" t="s">
        <v>754</v>
      </c>
      <c r="B66" s="2">
        <v>54</v>
      </c>
      <c r="C66" s="2" t="s">
        <v>1691</v>
      </c>
      <c r="D66" s="19" t="s">
        <v>677</v>
      </c>
    </row>
    <row r="67" spans="1:4" x14ac:dyDescent="0.25">
      <c r="A67" s="6" t="s">
        <v>755</v>
      </c>
      <c r="B67" s="2">
        <v>30</v>
      </c>
      <c r="C67" s="2" t="s">
        <v>1691</v>
      </c>
      <c r="D67" s="19" t="s">
        <v>679</v>
      </c>
    </row>
    <row r="68" spans="1:4" x14ac:dyDescent="0.25">
      <c r="A68" s="6" t="s">
        <v>756</v>
      </c>
      <c r="B68" s="2">
        <v>63</v>
      </c>
      <c r="C68" s="2" t="s">
        <v>1691</v>
      </c>
      <c r="D68" s="19" t="s">
        <v>680</v>
      </c>
    </row>
    <row r="69" spans="1:4" x14ac:dyDescent="0.25">
      <c r="A69" s="6" t="s">
        <v>757</v>
      </c>
      <c r="B69" s="2">
        <v>22</v>
      </c>
      <c r="C69" s="2" t="s">
        <v>1690</v>
      </c>
      <c r="D69" s="19" t="s">
        <v>681</v>
      </c>
    </row>
    <row r="70" spans="1:4" x14ac:dyDescent="0.25">
      <c r="A70" s="6" t="s">
        <v>758</v>
      </c>
      <c r="B70" s="2">
        <v>20</v>
      </c>
      <c r="C70" s="2" t="s">
        <v>1691</v>
      </c>
      <c r="D70" s="19" t="s">
        <v>678</v>
      </c>
    </row>
    <row r="71" spans="1:4" x14ac:dyDescent="0.25">
      <c r="A71" s="6" t="s">
        <v>759</v>
      </c>
      <c r="B71" s="2">
        <v>60</v>
      </c>
      <c r="C71" s="2" t="s">
        <v>1691</v>
      </c>
      <c r="D71" s="19" t="s">
        <v>680</v>
      </c>
    </row>
    <row r="72" spans="1:4" x14ac:dyDescent="0.25">
      <c r="A72" s="6" t="s">
        <v>760</v>
      </c>
      <c r="B72" s="2">
        <v>32</v>
      </c>
      <c r="C72" s="2" t="s">
        <v>1690</v>
      </c>
      <c r="D72" s="19" t="s">
        <v>678</v>
      </c>
    </row>
    <row r="73" spans="1:4" x14ac:dyDescent="0.25">
      <c r="A73" s="6" t="s">
        <v>761</v>
      </c>
      <c r="B73" s="2">
        <v>36</v>
      </c>
      <c r="C73" s="2" t="s">
        <v>1691</v>
      </c>
      <c r="D73" s="19" t="s">
        <v>680</v>
      </c>
    </row>
    <row r="74" spans="1:4" x14ac:dyDescent="0.25">
      <c r="A74" s="6" t="s">
        <v>762</v>
      </c>
      <c r="B74" s="2">
        <v>23</v>
      </c>
      <c r="C74" s="2" t="s">
        <v>1691</v>
      </c>
      <c r="D74" s="19" t="s">
        <v>680</v>
      </c>
    </row>
    <row r="75" spans="1:4" x14ac:dyDescent="0.25">
      <c r="A75" s="6" t="s">
        <v>763</v>
      </c>
      <c r="B75" s="2">
        <v>32</v>
      </c>
      <c r="C75" s="2" t="s">
        <v>1691</v>
      </c>
      <c r="D75" s="19" t="s">
        <v>680</v>
      </c>
    </row>
    <row r="76" spans="1:4" x14ac:dyDescent="0.25">
      <c r="A76" s="6" t="s">
        <v>764</v>
      </c>
      <c r="B76" s="2">
        <v>24</v>
      </c>
      <c r="C76" s="2" t="s">
        <v>1691</v>
      </c>
      <c r="D76" s="19" t="s">
        <v>679</v>
      </c>
    </row>
    <row r="77" spans="1:4" x14ac:dyDescent="0.25">
      <c r="A77" s="6" t="s">
        <v>765</v>
      </c>
      <c r="B77" s="2">
        <v>42</v>
      </c>
      <c r="C77" s="2" t="s">
        <v>1691</v>
      </c>
      <c r="D77" s="19" t="s">
        <v>681</v>
      </c>
    </row>
    <row r="78" spans="1:4" x14ac:dyDescent="0.25">
      <c r="A78" s="6" t="s">
        <v>766</v>
      </c>
      <c r="B78" s="2">
        <v>35</v>
      </c>
      <c r="C78" s="2" t="s">
        <v>1690</v>
      </c>
      <c r="D78" s="19" t="s">
        <v>680</v>
      </c>
    </row>
    <row r="79" spans="1:4" x14ac:dyDescent="0.25">
      <c r="A79" s="6" t="s">
        <v>767</v>
      </c>
      <c r="B79" s="2">
        <v>47</v>
      </c>
      <c r="C79" s="2" t="s">
        <v>1690</v>
      </c>
      <c r="D79" s="19" t="s">
        <v>678</v>
      </c>
    </row>
    <row r="80" spans="1:4" x14ac:dyDescent="0.25">
      <c r="A80" s="6" t="s">
        <v>768</v>
      </c>
      <c r="B80" s="2">
        <v>58</v>
      </c>
      <c r="C80" s="2" t="s">
        <v>1691</v>
      </c>
      <c r="D80" s="19" t="s">
        <v>679</v>
      </c>
    </row>
    <row r="81" spans="1:4" x14ac:dyDescent="0.25">
      <c r="A81" s="6" t="s">
        <v>769</v>
      </c>
      <c r="B81" s="2">
        <v>41</v>
      </c>
      <c r="C81" s="2" t="s">
        <v>1691</v>
      </c>
      <c r="D81" s="19" t="s">
        <v>676</v>
      </c>
    </row>
    <row r="82" spans="1:4" x14ac:dyDescent="0.25">
      <c r="A82" s="6" t="s">
        <v>770</v>
      </c>
      <c r="B82" s="2">
        <v>28</v>
      </c>
      <c r="C82" s="2" t="s">
        <v>1691</v>
      </c>
      <c r="D82" s="19" t="s">
        <v>678</v>
      </c>
    </row>
    <row r="83" spans="1:4" x14ac:dyDescent="0.25">
      <c r="A83" s="6" t="s">
        <v>771</v>
      </c>
      <c r="B83" s="2">
        <v>41</v>
      </c>
      <c r="C83" s="2" t="s">
        <v>1691</v>
      </c>
      <c r="D83" s="19" t="s">
        <v>678</v>
      </c>
    </row>
    <row r="84" spans="1:4" x14ac:dyDescent="0.25">
      <c r="A84" s="6" t="s">
        <v>772</v>
      </c>
      <c r="B84" s="2">
        <v>40</v>
      </c>
      <c r="C84" s="2" t="s">
        <v>1691</v>
      </c>
      <c r="D84" s="19" t="s">
        <v>681</v>
      </c>
    </row>
    <row r="85" spans="1:4" x14ac:dyDescent="0.25">
      <c r="A85" s="6" t="s">
        <v>773</v>
      </c>
      <c r="B85" s="2">
        <v>31</v>
      </c>
      <c r="C85" s="2" t="s">
        <v>1690</v>
      </c>
      <c r="D85" s="19" t="s">
        <v>676</v>
      </c>
    </row>
    <row r="86" spans="1:4" x14ac:dyDescent="0.25">
      <c r="A86" s="6" t="s">
        <v>774</v>
      </c>
      <c r="B86" s="2">
        <v>60</v>
      </c>
      <c r="C86" s="2" t="s">
        <v>1691</v>
      </c>
      <c r="D86" s="19" t="s">
        <v>679</v>
      </c>
    </row>
    <row r="87" spans="1:4" x14ac:dyDescent="0.25">
      <c r="A87" s="6" t="s">
        <v>775</v>
      </c>
      <c r="B87" s="2">
        <v>35</v>
      </c>
      <c r="C87" s="2" t="s">
        <v>1690</v>
      </c>
      <c r="D87" s="19" t="s">
        <v>680</v>
      </c>
    </row>
    <row r="88" spans="1:4" x14ac:dyDescent="0.25">
      <c r="A88" s="6" t="s">
        <v>776</v>
      </c>
      <c r="B88" s="2">
        <v>62</v>
      </c>
      <c r="C88" s="2" t="s">
        <v>1691</v>
      </c>
      <c r="D88" s="19" t="s">
        <v>678</v>
      </c>
    </row>
    <row r="89" spans="1:4" x14ac:dyDescent="0.25">
      <c r="A89" s="6" t="s">
        <v>777</v>
      </c>
      <c r="B89" s="2">
        <v>61</v>
      </c>
      <c r="C89" s="2" t="s">
        <v>1691</v>
      </c>
      <c r="D89" s="19" t="s">
        <v>681</v>
      </c>
    </row>
    <row r="90" spans="1:4" x14ac:dyDescent="0.25">
      <c r="A90" s="6" t="s">
        <v>778</v>
      </c>
      <c r="B90" s="2">
        <v>59</v>
      </c>
      <c r="C90" s="2" t="s">
        <v>1691</v>
      </c>
      <c r="D90" s="19" t="s">
        <v>681</v>
      </c>
    </row>
    <row r="91" spans="1:4" x14ac:dyDescent="0.25">
      <c r="A91" s="6" t="s">
        <v>779</v>
      </c>
      <c r="B91" s="2">
        <v>22</v>
      </c>
      <c r="C91" s="2" t="s">
        <v>1690</v>
      </c>
      <c r="D91" s="19" t="s">
        <v>681</v>
      </c>
    </row>
    <row r="92" spans="1:4" x14ac:dyDescent="0.25">
      <c r="A92" s="6" t="s">
        <v>780</v>
      </c>
      <c r="B92" s="2">
        <v>56</v>
      </c>
      <c r="C92" s="2" t="s">
        <v>1691</v>
      </c>
      <c r="D92" s="19" t="s">
        <v>676</v>
      </c>
    </row>
    <row r="93" spans="1:4" x14ac:dyDescent="0.25">
      <c r="A93" s="6" t="s">
        <v>781</v>
      </c>
      <c r="B93" s="2">
        <v>58</v>
      </c>
      <c r="C93" s="2" t="s">
        <v>1690</v>
      </c>
      <c r="D93" s="19" t="s">
        <v>680</v>
      </c>
    </row>
    <row r="94" spans="1:4" x14ac:dyDescent="0.25">
      <c r="A94" s="6" t="s">
        <v>782</v>
      </c>
      <c r="B94" s="2">
        <v>28</v>
      </c>
      <c r="C94" s="2" t="s">
        <v>1691</v>
      </c>
      <c r="D94" s="19" t="s">
        <v>679</v>
      </c>
    </row>
    <row r="95" spans="1:4" x14ac:dyDescent="0.25">
      <c r="A95" s="6" t="s">
        <v>783</v>
      </c>
      <c r="B95" s="2">
        <v>52</v>
      </c>
      <c r="C95" s="2" t="s">
        <v>1691</v>
      </c>
      <c r="D95" s="19" t="s">
        <v>678</v>
      </c>
    </row>
    <row r="96" spans="1:4" x14ac:dyDescent="0.25">
      <c r="A96" s="6" t="s">
        <v>784</v>
      </c>
      <c r="B96" s="2">
        <v>64</v>
      </c>
      <c r="C96" s="2" t="s">
        <v>1690</v>
      </c>
      <c r="D96" s="19" t="s">
        <v>681</v>
      </c>
    </row>
    <row r="97" spans="1:4" x14ac:dyDescent="0.25">
      <c r="A97" s="6" t="s">
        <v>785</v>
      </c>
      <c r="B97" s="2">
        <v>33</v>
      </c>
      <c r="C97" s="2" t="s">
        <v>1690</v>
      </c>
      <c r="D97" s="19" t="s">
        <v>680</v>
      </c>
    </row>
    <row r="98" spans="1:4" x14ac:dyDescent="0.25">
      <c r="A98" s="6" t="s">
        <v>786</v>
      </c>
      <c r="B98" s="2">
        <v>28</v>
      </c>
      <c r="C98" s="2" t="s">
        <v>1691</v>
      </c>
      <c r="D98" s="19" t="s">
        <v>680</v>
      </c>
    </row>
    <row r="99" spans="1:4" x14ac:dyDescent="0.25">
      <c r="A99" s="6" t="s">
        <v>787</v>
      </c>
      <c r="B99" s="2">
        <v>47</v>
      </c>
      <c r="C99" s="2" t="s">
        <v>1691</v>
      </c>
      <c r="D99" s="19" t="s">
        <v>677</v>
      </c>
    </row>
    <row r="100" spans="1:4" x14ac:dyDescent="0.25">
      <c r="A100" s="6" t="s">
        <v>788</v>
      </c>
      <c r="B100" s="2">
        <v>42</v>
      </c>
      <c r="C100" s="2" t="s">
        <v>1691</v>
      </c>
      <c r="D100" s="19" t="s">
        <v>681</v>
      </c>
    </row>
    <row r="101" spans="1:4" x14ac:dyDescent="0.25">
      <c r="A101" s="6" t="s">
        <v>789</v>
      </c>
      <c r="B101" s="2">
        <v>35</v>
      </c>
      <c r="C101" s="2" t="s">
        <v>1690</v>
      </c>
      <c r="D101" s="19" t="s">
        <v>676</v>
      </c>
    </row>
    <row r="102" spans="1:4" x14ac:dyDescent="0.25">
      <c r="A102" s="6" t="s">
        <v>790</v>
      </c>
      <c r="B102" s="2">
        <v>58</v>
      </c>
      <c r="C102" s="2" t="s">
        <v>1690</v>
      </c>
      <c r="D102" s="19" t="s">
        <v>680</v>
      </c>
    </row>
    <row r="103" spans="1:4" x14ac:dyDescent="0.25">
      <c r="A103" s="6" t="s">
        <v>791</v>
      </c>
      <c r="B103" s="2">
        <v>62</v>
      </c>
      <c r="C103" s="2" t="s">
        <v>1691</v>
      </c>
      <c r="D103" s="19" t="s">
        <v>679</v>
      </c>
    </row>
    <row r="104" spans="1:4" x14ac:dyDescent="0.25">
      <c r="A104" s="6" t="s">
        <v>792</v>
      </c>
      <c r="B104" s="2">
        <v>53</v>
      </c>
      <c r="C104" s="2" t="s">
        <v>1690</v>
      </c>
      <c r="D104" s="19" t="s">
        <v>677</v>
      </c>
    </row>
    <row r="105" spans="1:4" x14ac:dyDescent="0.25">
      <c r="A105" s="6" t="s">
        <v>793</v>
      </c>
      <c r="B105" s="2">
        <v>32</v>
      </c>
      <c r="C105" s="2" t="s">
        <v>1691</v>
      </c>
      <c r="D105" s="19" t="s">
        <v>680</v>
      </c>
    </row>
    <row r="106" spans="1:4" x14ac:dyDescent="0.25">
      <c r="A106" s="6" t="s">
        <v>794</v>
      </c>
      <c r="B106" s="2">
        <v>61</v>
      </c>
      <c r="C106" s="2" t="s">
        <v>1691</v>
      </c>
      <c r="D106" s="19" t="s">
        <v>681</v>
      </c>
    </row>
    <row r="107" spans="1:4" x14ac:dyDescent="0.25">
      <c r="A107" s="6" t="s">
        <v>795</v>
      </c>
      <c r="B107" s="2">
        <v>38</v>
      </c>
      <c r="C107" s="2" t="s">
        <v>1691</v>
      </c>
      <c r="D107" s="19" t="s">
        <v>681</v>
      </c>
    </row>
    <row r="108" spans="1:4" x14ac:dyDescent="0.25">
      <c r="A108" s="6" t="s">
        <v>796</v>
      </c>
      <c r="B108" s="2">
        <v>21</v>
      </c>
      <c r="C108" s="2" t="s">
        <v>1690</v>
      </c>
      <c r="D108" s="19" t="s">
        <v>680</v>
      </c>
    </row>
    <row r="109" spans="1:4" x14ac:dyDescent="0.25">
      <c r="A109" s="6" t="s">
        <v>797</v>
      </c>
      <c r="B109" s="2">
        <v>32</v>
      </c>
      <c r="C109" s="2" t="s">
        <v>1690</v>
      </c>
      <c r="D109" s="19" t="s">
        <v>679</v>
      </c>
    </row>
    <row r="110" spans="1:4" x14ac:dyDescent="0.25">
      <c r="A110" s="6" t="s">
        <v>798</v>
      </c>
      <c r="B110" s="2">
        <v>20</v>
      </c>
      <c r="C110" s="2" t="s">
        <v>1690</v>
      </c>
      <c r="D110" s="19" t="s">
        <v>677</v>
      </c>
    </row>
    <row r="111" spans="1:4" x14ac:dyDescent="0.25">
      <c r="A111" s="6" t="s">
        <v>799</v>
      </c>
      <c r="B111" s="2">
        <v>38</v>
      </c>
      <c r="C111" s="2" t="s">
        <v>1690</v>
      </c>
      <c r="D111" s="19" t="s">
        <v>681</v>
      </c>
    </row>
    <row r="112" spans="1:4" x14ac:dyDescent="0.25">
      <c r="A112" s="6" t="s">
        <v>800</v>
      </c>
      <c r="B112" s="2">
        <v>43</v>
      </c>
      <c r="C112" s="2" t="s">
        <v>1691</v>
      </c>
      <c r="D112" s="19" t="s">
        <v>677</v>
      </c>
    </row>
    <row r="113" spans="1:4" x14ac:dyDescent="0.25">
      <c r="A113" s="6" t="s">
        <v>801</v>
      </c>
      <c r="B113" s="2">
        <v>35</v>
      </c>
      <c r="C113" s="2" t="s">
        <v>1690</v>
      </c>
      <c r="D113" s="19" t="s">
        <v>676</v>
      </c>
    </row>
    <row r="114" spans="1:4" x14ac:dyDescent="0.25">
      <c r="A114" s="6" t="s">
        <v>802</v>
      </c>
      <c r="B114" s="2">
        <v>22</v>
      </c>
      <c r="C114" s="2" t="s">
        <v>1691</v>
      </c>
      <c r="D114" s="19" t="s">
        <v>680</v>
      </c>
    </row>
    <row r="115" spans="1:4" x14ac:dyDescent="0.25">
      <c r="A115" s="6" t="s">
        <v>803</v>
      </c>
      <c r="B115" s="2">
        <v>31</v>
      </c>
      <c r="C115" s="2" t="s">
        <v>1690</v>
      </c>
      <c r="D115" s="19" t="s">
        <v>681</v>
      </c>
    </row>
    <row r="116" spans="1:4" x14ac:dyDescent="0.25">
      <c r="A116" s="6" t="s">
        <v>804</v>
      </c>
      <c r="B116" s="2">
        <v>54</v>
      </c>
      <c r="C116" s="2" t="s">
        <v>1690</v>
      </c>
      <c r="D116" s="19" t="s">
        <v>676</v>
      </c>
    </row>
    <row r="117" spans="1:4" x14ac:dyDescent="0.25">
      <c r="A117" s="6" t="s">
        <v>805</v>
      </c>
      <c r="B117" s="2">
        <v>63</v>
      </c>
      <c r="C117" s="2" t="s">
        <v>1690</v>
      </c>
      <c r="D117" s="19" t="s">
        <v>677</v>
      </c>
    </row>
    <row r="118" spans="1:4" x14ac:dyDescent="0.25">
      <c r="A118" s="6" t="s">
        <v>806</v>
      </c>
      <c r="B118" s="2">
        <v>38</v>
      </c>
      <c r="C118" s="2" t="s">
        <v>1691</v>
      </c>
      <c r="D118" s="19" t="s">
        <v>676</v>
      </c>
    </row>
    <row r="119" spans="1:4" x14ac:dyDescent="0.25">
      <c r="A119" s="6" t="s">
        <v>807</v>
      </c>
      <c r="B119" s="2">
        <v>31</v>
      </c>
      <c r="C119" s="2" t="s">
        <v>1690</v>
      </c>
      <c r="D119" s="19" t="s">
        <v>679</v>
      </c>
    </row>
    <row r="120" spans="1:4" x14ac:dyDescent="0.25">
      <c r="A120" s="6" t="s">
        <v>808</v>
      </c>
      <c r="B120" s="2">
        <v>59</v>
      </c>
      <c r="C120" s="2" t="s">
        <v>1690</v>
      </c>
      <c r="D120" s="19" t="s">
        <v>678</v>
      </c>
    </row>
    <row r="121" spans="1:4" x14ac:dyDescent="0.25">
      <c r="A121" s="6" t="s">
        <v>809</v>
      </c>
      <c r="B121" s="2">
        <v>49</v>
      </c>
      <c r="C121" s="2" t="s">
        <v>1691</v>
      </c>
      <c r="D121" s="19" t="s">
        <v>679</v>
      </c>
    </row>
    <row r="122" spans="1:4" x14ac:dyDescent="0.25">
      <c r="A122" s="6" t="s">
        <v>810</v>
      </c>
      <c r="B122" s="2">
        <v>43</v>
      </c>
      <c r="C122" s="2" t="s">
        <v>1691</v>
      </c>
      <c r="D122" s="19" t="s">
        <v>677</v>
      </c>
    </row>
    <row r="123" spans="1:4" x14ac:dyDescent="0.25">
      <c r="A123" s="6" t="s">
        <v>811</v>
      </c>
      <c r="B123" s="2">
        <v>59</v>
      </c>
      <c r="C123" s="2" t="s">
        <v>1691</v>
      </c>
      <c r="D123" s="19" t="s">
        <v>679</v>
      </c>
    </row>
    <row r="124" spans="1:4" x14ac:dyDescent="0.25">
      <c r="A124" s="6" t="s">
        <v>812</v>
      </c>
      <c r="B124" s="2">
        <v>47</v>
      </c>
      <c r="C124" s="2" t="s">
        <v>1691</v>
      </c>
      <c r="D124" s="19" t="s">
        <v>681</v>
      </c>
    </row>
    <row r="125" spans="1:4" x14ac:dyDescent="0.25">
      <c r="A125" s="6" t="s">
        <v>813</v>
      </c>
      <c r="B125" s="2">
        <v>27</v>
      </c>
      <c r="C125" s="2" t="s">
        <v>1691</v>
      </c>
      <c r="D125" s="19" t="s">
        <v>677</v>
      </c>
    </row>
    <row r="126" spans="1:4" x14ac:dyDescent="0.25">
      <c r="A126" s="6" t="s">
        <v>814</v>
      </c>
      <c r="B126" s="2">
        <v>34</v>
      </c>
      <c r="C126" s="2" t="s">
        <v>1691</v>
      </c>
      <c r="D126" s="19" t="s">
        <v>679</v>
      </c>
    </row>
    <row r="127" spans="1:4" x14ac:dyDescent="0.25">
      <c r="A127" s="6" t="s">
        <v>815</v>
      </c>
      <c r="B127" s="2">
        <v>26</v>
      </c>
      <c r="C127" s="2" t="s">
        <v>1690</v>
      </c>
      <c r="D127" s="19" t="s">
        <v>680</v>
      </c>
    </row>
    <row r="128" spans="1:4" x14ac:dyDescent="0.25">
      <c r="A128" s="6" t="s">
        <v>816</v>
      </c>
      <c r="B128" s="2">
        <v>33</v>
      </c>
      <c r="C128" s="2" t="s">
        <v>1691</v>
      </c>
      <c r="D128" s="19" t="s">
        <v>680</v>
      </c>
    </row>
    <row r="129" spans="1:4" x14ac:dyDescent="0.25">
      <c r="A129" s="6" t="s">
        <v>817</v>
      </c>
      <c r="B129" s="2">
        <v>65</v>
      </c>
      <c r="C129" s="2" t="s">
        <v>1690</v>
      </c>
      <c r="D129" s="19" t="s">
        <v>679</v>
      </c>
    </row>
    <row r="130" spans="1:4" x14ac:dyDescent="0.25">
      <c r="A130" s="6" t="s">
        <v>818</v>
      </c>
      <c r="B130" s="2">
        <v>53</v>
      </c>
      <c r="C130" s="2" t="s">
        <v>1691</v>
      </c>
      <c r="D130" s="19" t="s">
        <v>681</v>
      </c>
    </row>
    <row r="131" spans="1:4" x14ac:dyDescent="0.25">
      <c r="A131" s="6" t="s">
        <v>819</v>
      </c>
      <c r="B131" s="2">
        <v>52</v>
      </c>
      <c r="C131" s="2" t="s">
        <v>1690</v>
      </c>
      <c r="D131" s="19" t="s">
        <v>681</v>
      </c>
    </row>
    <row r="132" spans="1:4" x14ac:dyDescent="0.25">
      <c r="A132" s="6" t="s">
        <v>820</v>
      </c>
      <c r="B132" s="2">
        <v>34</v>
      </c>
      <c r="C132" s="2" t="s">
        <v>1690</v>
      </c>
      <c r="D132" s="19" t="s">
        <v>676</v>
      </c>
    </row>
    <row r="133" spans="1:4" x14ac:dyDescent="0.25">
      <c r="A133" s="6" t="s">
        <v>821</v>
      </c>
      <c r="B133" s="2">
        <v>65</v>
      </c>
      <c r="C133" s="2" t="s">
        <v>1690</v>
      </c>
      <c r="D133" s="19" t="s">
        <v>681</v>
      </c>
    </row>
    <row r="134" spans="1:4" x14ac:dyDescent="0.25">
      <c r="A134" s="6" t="s">
        <v>822</v>
      </c>
      <c r="B134" s="2">
        <v>55</v>
      </c>
      <c r="C134" s="2" t="s">
        <v>1691</v>
      </c>
      <c r="D134" s="19" t="s">
        <v>677</v>
      </c>
    </row>
    <row r="135" spans="1:4" x14ac:dyDescent="0.25">
      <c r="A135" s="6" t="s">
        <v>823</v>
      </c>
      <c r="B135" s="2">
        <v>45</v>
      </c>
      <c r="C135" s="2" t="s">
        <v>1691</v>
      </c>
      <c r="D135" s="19" t="s">
        <v>680</v>
      </c>
    </row>
    <row r="136" spans="1:4" x14ac:dyDescent="0.25">
      <c r="A136" s="6" t="s">
        <v>824</v>
      </c>
      <c r="B136" s="2">
        <v>55</v>
      </c>
      <c r="C136" s="2" t="s">
        <v>1691</v>
      </c>
      <c r="D136" s="19" t="s">
        <v>677</v>
      </c>
    </row>
    <row r="137" spans="1:4" x14ac:dyDescent="0.25">
      <c r="A137" s="6" t="s">
        <v>825</v>
      </c>
      <c r="B137" s="2">
        <v>43</v>
      </c>
      <c r="C137" s="2" t="s">
        <v>1691</v>
      </c>
      <c r="D137" s="19" t="s">
        <v>680</v>
      </c>
    </row>
    <row r="138" spans="1:4" x14ac:dyDescent="0.25">
      <c r="A138" s="6" t="s">
        <v>826</v>
      </c>
      <c r="B138" s="2">
        <v>41</v>
      </c>
      <c r="C138" s="2" t="s">
        <v>1690</v>
      </c>
      <c r="D138" s="19" t="s">
        <v>678</v>
      </c>
    </row>
    <row r="139" spans="1:4" x14ac:dyDescent="0.25">
      <c r="A139" s="6" t="s">
        <v>827</v>
      </c>
      <c r="B139" s="2">
        <v>32</v>
      </c>
      <c r="C139" s="2" t="s">
        <v>1691</v>
      </c>
      <c r="D139" s="19" t="s">
        <v>681</v>
      </c>
    </row>
    <row r="140" spans="1:4" x14ac:dyDescent="0.25">
      <c r="A140" s="6" t="s">
        <v>828</v>
      </c>
      <c r="B140" s="2">
        <v>26</v>
      </c>
      <c r="C140" s="2" t="s">
        <v>1691</v>
      </c>
      <c r="D140" s="19" t="s">
        <v>679</v>
      </c>
    </row>
    <row r="141" spans="1:4" x14ac:dyDescent="0.25">
      <c r="A141" s="6" t="s">
        <v>829</v>
      </c>
      <c r="B141" s="2">
        <v>50</v>
      </c>
      <c r="C141" s="2" t="s">
        <v>1691</v>
      </c>
      <c r="D141" s="19" t="s">
        <v>680</v>
      </c>
    </row>
    <row r="142" spans="1:4" x14ac:dyDescent="0.25">
      <c r="A142" s="6" t="s">
        <v>830</v>
      </c>
      <c r="B142" s="2">
        <v>49</v>
      </c>
      <c r="C142" s="2" t="s">
        <v>1690</v>
      </c>
      <c r="D142" s="19" t="s">
        <v>679</v>
      </c>
    </row>
    <row r="143" spans="1:4" x14ac:dyDescent="0.25">
      <c r="A143" s="6" t="s">
        <v>831</v>
      </c>
      <c r="B143" s="2">
        <v>23</v>
      </c>
      <c r="C143" s="2" t="s">
        <v>1691</v>
      </c>
      <c r="D143" s="19" t="s">
        <v>678</v>
      </c>
    </row>
    <row r="144" spans="1:4" x14ac:dyDescent="0.25">
      <c r="A144" s="6" t="s">
        <v>832</v>
      </c>
      <c r="B144" s="2">
        <v>21</v>
      </c>
      <c r="C144" s="2" t="s">
        <v>1691</v>
      </c>
      <c r="D144" s="19" t="s">
        <v>677</v>
      </c>
    </row>
    <row r="145" spans="1:4" x14ac:dyDescent="0.25">
      <c r="A145" s="6" t="s">
        <v>833</v>
      </c>
      <c r="B145" s="2">
        <v>25</v>
      </c>
      <c r="C145" s="2" t="s">
        <v>1691</v>
      </c>
      <c r="D145" s="19" t="s">
        <v>679</v>
      </c>
    </row>
    <row r="146" spans="1:4" x14ac:dyDescent="0.25">
      <c r="A146" s="6" t="s">
        <v>834</v>
      </c>
      <c r="B146" s="2">
        <v>27</v>
      </c>
      <c r="C146" s="2" t="s">
        <v>1691</v>
      </c>
      <c r="D146" s="19" t="s">
        <v>680</v>
      </c>
    </row>
    <row r="147" spans="1:4" x14ac:dyDescent="0.25">
      <c r="A147" s="6" t="s">
        <v>835</v>
      </c>
      <c r="B147" s="2">
        <v>58</v>
      </c>
      <c r="C147" s="2" t="s">
        <v>1691</v>
      </c>
      <c r="D147" s="19" t="s">
        <v>678</v>
      </c>
    </row>
    <row r="148" spans="1:4" x14ac:dyDescent="0.25">
      <c r="A148" s="6" t="s">
        <v>836</v>
      </c>
      <c r="B148" s="2">
        <v>28</v>
      </c>
      <c r="C148" s="2" t="s">
        <v>1691</v>
      </c>
      <c r="D148" s="19" t="s">
        <v>680</v>
      </c>
    </row>
    <row r="149" spans="1:4" x14ac:dyDescent="0.25">
      <c r="A149" s="6" t="s">
        <v>837</v>
      </c>
      <c r="B149" s="2">
        <v>61</v>
      </c>
      <c r="C149" s="2" t="s">
        <v>1691</v>
      </c>
      <c r="D149" s="19" t="s">
        <v>678</v>
      </c>
    </row>
    <row r="150" spans="1:4" x14ac:dyDescent="0.25">
      <c r="A150" s="6" t="s">
        <v>838</v>
      </c>
      <c r="B150" s="2">
        <v>45</v>
      </c>
      <c r="C150" s="2" t="s">
        <v>1690</v>
      </c>
      <c r="D150" s="19" t="s">
        <v>681</v>
      </c>
    </row>
    <row r="151" spans="1:4" x14ac:dyDescent="0.25">
      <c r="A151" s="6" t="s">
        <v>839</v>
      </c>
      <c r="B151" s="2">
        <v>56</v>
      </c>
      <c r="C151" s="2" t="s">
        <v>1690</v>
      </c>
      <c r="D151" s="19" t="s">
        <v>681</v>
      </c>
    </row>
    <row r="152" spans="1:4" x14ac:dyDescent="0.25">
      <c r="A152" s="6" t="s">
        <v>840</v>
      </c>
      <c r="B152" s="2">
        <v>22</v>
      </c>
      <c r="C152" s="2" t="s">
        <v>1691</v>
      </c>
      <c r="D152" s="19" t="s">
        <v>681</v>
      </c>
    </row>
    <row r="153" spans="1:4" x14ac:dyDescent="0.25">
      <c r="A153" s="6" t="s">
        <v>841</v>
      </c>
      <c r="B153" s="2">
        <v>42</v>
      </c>
      <c r="C153" s="2" t="s">
        <v>1690</v>
      </c>
      <c r="D153" s="19" t="s">
        <v>681</v>
      </c>
    </row>
    <row r="154" spans="1:4" x14ac:dyDescent="0.25">
      <c r="A154" s="6" t="s">
        <v>842</v>
      </c>
      <c r="B154" s="2">
        <v>42</v>
      </c>
      <c r="C154" s="2" t="s">
        <v>1691</v>
      </c>
      <c r="D154" s="19" t="s">
        <v>681</v>
      </c>
    </row>
    <row r="155" spans="1:4" x14ac:dyDescent="0.25">
      <c r="A155" s="6" t="s">
        <v>843</v>
      </c>
      <c r="B155" s="2">
        <v>56</v>
      </c>
      <c r="C155" s="2" t="s">
        <v>1690</v>
      </c>
      <c r="D155" s="19" t="s">
        <v>678</v>
      </c>
    </row>
    <row r="156" spans="1:4" x14ac:dyDescent="0.25">
      <c r="A156" s="6" t="s">
        <v>844</v>
      </c>
      <c r="B156" s="2">
        <v>47</v>
      </c>
      <c r="C156" s="2" t="s">
        <v>1691</v>
      </c>
      <c r="D156" s="19" t="s">
        <v>680</v>
      </c>
    </row>
    <row r="157" spans="1:4" x14ac:dyDescent="0.25">
      <c r="A157" s="6" t="s">
        <v>845</v>
      </c>
      <c r="B157" s="2">
        <v>51</v>
      </c>
      <c r="C157" s="2" t="s">
        <v>1691</v>
      </c>
      <c r="D157" s="19" t="s">
        <v>679</v>
      </c>
    </row>
    <row r="158" spans="1:4" x14ac:dyDescent="0.25">
      <c r="A158" s="6" t="s">
        <v>846</v>
      </c>
      <c r="B158" s="2">
        <v>34</v>
      </c>
      <c r="C158" s="2" t="s">
        <v>1691</v>
      </c>
      <c r="D158" s="19" t="s">
        <v>677</v>
      </c>
    </row>
    <row r="159" spans="1:4" x14ac:dyDescent="0.25">
      <c r="A159" s="6" t="s">
        <v>847</v>
      </c>
      <c r="B159" s="2">
        <v>53</v>
      </c>
      <c r="C159" s="2" t="s">
        <v>1691</v>
      </c>
      <c r="D159" s="19" t="s">
        <v>677</v>
      </c>
    </row>
    <row r="160" spans="1:4" x14ac:dyDescent="0.25">
      <c r="A160" s="6" t="s">
        <v>848</v>
      </c>
      <c r="B160" s="2">
        <v>18</v>
      </c>
      <c r="C160" s="2" t="s">
        <v>1690</v>
      </c>
      <c r="D160" s="19" t="s">
        <v>678</v>
      </c>
    </row>
    <row r="161" spans="1:4" x14ac:dyDescent="0.25">
      <c r="A161" s="6" t="s">
        <v>849</v>
      </c>
      <c r="B161" s="2">
        <v>61</v>
      </c>
      <c r="C161" s="2" t="s">
        <v>1691</v>
      </c>
      <c r="D161" s="19" t="s">
        <v>680</v>
      </c>
    </row>
    <row r="162" spans="1:4" x14ac:dyDescent="0.25">
      <c r="A162" s="6" t="s">
        <v>850</v>
      </c>
      <c r="B162" s="2">
        <v>64</v>
      </c>
      <c r="C162" s="2" t="s">
        <v>1690</v>
      </c>
      <c r="D162" s="19" t="s">
        <v>678</v>
      </c>
    </row>
    <row r="163" spans="1:4" x14ac:dyDescent="0.25">
      <c r="A163" s="6" t="s">
        <v>851</v>
      </c>
      <c r="B163" s="2">
        <v>25</v>
      </c>
      <c r="C163" s="2" t="s">
        <v>1690</v>
      </c>
      <c r="D163" s="19" t="s">
        <v>677</v>
      </c>
    </row>
    <row r="164" spans="1:4" x14ac:dyDescent="0.25">
      <c r="A164" s="6" t="s">
        <v>852</v>
      </c>
      <c r="B164" s="2">
        <v>61</v>
      </c>
      <c r="C164" s="2" t="s">
        <v>1691</v>
      </c>
      <c r="D164" s="19" t="s">
        <v>678</v>
      </c>
    </row>
    <row r="165" spans="1:4" x14ac:dyDescent="0.25">
      <c r="A165" s="6" t="s">
        <v>853</v>
      </c>
      <c r="B165" s="2">
        <v>52</v>
      </c>
      <c r="C165" s="2" t="s">
        <v>1690</v>
      </c>
      <c r="D165" s="19" t="s">
        <v>678</v>
      </c>
    </row>
    <row r="166" spans="1:4" x14ac:dyDescent="0.25">
      <c r="A166" s="6" t="s">
        <v>854</v>
      </c>
      <c r="B166" s="2">
        <v>35</v>
      </c>
      <c r="C166" s="2" t="s">
        <v>1691</v>
      </c>
      <c r="D166" s="19" t="s">
        <v>681</v>
      </c>
    </row>
    <row r="167" spans="1:4" x14ac:dyDescent="0.25">
      <c r="A167" s="6" t="s">
        <v>855</v>
      </c>
      <c r="B167" s="2">
        <v>59</v>
      </c>
      <c r="C167" s="2" t="s">
        <v>1690</v>
      </c>
      <c r="D167" s="19" t="s">
        <v>677</v>
      </c>
    </row>
    <row r="168" spans="1:4" x14ac:dyDescent="0.25">
      <c r="A168" s="6" t="s">
        <v>856</v>
      </c>
      <c r="B168" s="2">
        <v>39</v>
      </c>
      <c r="C168" s="2" t="s">
        <v>1691</v>
      </c>
      <c r="D168" s="19" t="s">
        <v>681</v>
      </c>
    </row>
    <row r="169" spans="1:4" x14ac:dyDescent="0.25">
      <c r="A169" s="6" t="s">
        <v>857</v>
      </c>
      <c r="B169" s="2">
        <v>25</v>
      </c>
      <c r="C169" s="2" t="s">
        <v>1690</v>
      </c>
      <c r="D169" s="19" t="s">
        <v>681</v>
      </c>
    </row>
    <row r="170" spans="1:4" x14ac:dyDescent="0.25">
      <c r="A170" s="6" t="s">
        <v>858</v>
      </c>
      <c r="B170" s="2">
        <v>36</v>
      </c>
      <c r="C170" s="2" t="s">
        <v>1690</v>
      </c>
      <c r="D170" s="19" t="s">
        <v>679</v>
      </c>
    </row>
    <row r="171" spans="1:4" x14ac:dyDescent="0.25">
      <c r="A171" s="6" t="s">
        <v>859</v>
      </c>
      <c r="B171" s="2">
        <v>45</v>
      </c>
      <c r="C171" s="2" t="s">
        <v>1691</v>
      </c>
      <c r="D171" s="19" t="s">
        <v>678</v>
      </c>
    </row>
    <row r="172" spans="1:4" x14ac:dyDescent="0.25">
      <c r="A172" s="6" t="s">
        <v>860</v>
      </c>
      <c r="B172" s="2">
        <v>28</v>
      </c>
      <c r="C172" s="2" t="s">
        <v>1690</v>
      </c>
      <c r="D172" s="19" t="s">
        <v>679</v>
      </c>
    </row>
    <row r="173" spans="1:4" x14ac:dyDescent="0.25">
      <c r="A173" s="6" t="s">
        <v>861</v>
      </c>
      <c r="B173" s="2">
        <v>47</v>
      </c>
      <c r="C173" s="2" t="s">
        <v>1690</v>
      </c>
      <c r="D173" s="19" t="s">
        <v>678</v>
      </c>
    </row>
    <row r="174" spans="1:4" x14ac:dyDescent="0.25">
      <c r="A174" s="6" t="s">
        <v>862</v>
      </c>
      <c r="B174" s="2">
        <v>18</v>
      </c>
      <c r="C174" s="2" t="s">
        <v>1691</v>
      </c>
      <c r="D174" s="19" t="s">
        <v>680</v>
      </c>
    </row>
    <row r="175" spans="1:4" x14ac:dyDescent="0.25">
      <c r="A175" s="6" t="s">
        <v>863</v>
      </c>
      <c r="B175" s="2">
        <v>64</v>
      </c>
      <c r="C175" s="2" t="s">
        <v>1691</v>
      </c>
      <c r="D175" s="19" t="s">
        <v>681</v>
      </c>
    </row>
    <row r="176" spans="1:4" x14ac:dyDescent="0.25">
      <c r="A176" s="6" t="s">
        <v>864</v>
      </c>
      <c r="B176" s="2">
        <v>64</v>
      </c>
      <c r="C176" s="2" t="s">
        <v>1691</v>
      </c>
      <c r="D176" s="19" t="s">
        <v>678</v>
      </c>
    </row>
    <row r="177" spans="1:4" x14ac:dyDescent="0.25">
      <c r="A177" s="6" t="s">
        <v>865</v>
      </c>
      <c r="B177" s="2">
        <v>34</v>
      </c>
      <c r="C177" s="2" t="s">
        <v>1691</v>
      </c>
      <c r="D177" s="19" t="s">
        <v>678</v>
      </c>
    </row>
    <row r="178" spans="1:4" x14ac:dyDescent="0.25">
      <c r="A178" s="6" t="s">
        <v>866</v>
      </c>
      <c r="B178" s="2">
        <v>50</v>
      </c>
      <c r="C178" s="2" t="s">
        <v>1690</v>
      </c>
      <c r="D178" s="19" t="s">
        <v>676</v>
      </c>
    </row>
    <row r="179" spans="1:4" x14ac:dyDescent="0.25">
      <c r="A179" s="6" t="s">
        <v>867</v>
      </c>
      <c r="B179" s="2">
        <v>29</v>
      </c>
      <c r="C179" s="2" t="s">
        <v>1691</v>
      </c>
      <c r="D179" s="19" t="s">
        <v>680</v>
      </c>
    </row>
    <row r="180" spans="1:4" x14ac:dyDescent="0.25">
      <c r="A180" s="6" t="s">
        <v>868</v>
      </c>
      <c r="B180" s="2">
        <v>50</v>
      </c>
      <c r="C180" s="2" t="s">
        <v>1691</v>
      </c>
      <c r="D180" s="19" t="s">
        <v>681</v>
      </c>
    </row>
    <row r="181" spans="1:4" x14ac:dyDescent="0.25">
      <c r="A181" s="6" t="s">
        <v>869</v>
      </c>
      <c r="B181" s="2">
        <v>24</v>
      </c>
      <c r="C181" s="2" t="s">
        <v>1691</v>
      </c>
      <c r="D181" s="19" t="s">
        <v>680</v>
      </c>
    </row>
    <row r="182" spans="1:4" x14ac:dyDescent="0.25">
      <c r="A182" s="6" t="s">
        <v>870</v>
      </c>
      <c r="B182" s="2">
        <v>58</v>
      </c>
      <c r="C182" s="2" t="s">
        <v>1691</v>
      </c>
      <c r="D182" s="19" t="s">
        <v>679</v>
      </c>
    </row>
    <row r="183" spans="1:4" x14ac:dyDescent="0.25">
      <c r="A183" s="6" t="s">
        <v>871</v>
      </c>
      <c r="B183" s="2">
        <v>37</v>
      </c>
      <c r="C183" s="2" t="s">
        <v>1690</v>
      </c>
      <c r="D183" s="19" t="s">
        <v>679</v>
      </c>
    </row>
    <row r="184" spans="1:4" x14ac:dyDescent="0.25">
      <c r="A184" s="6" t="s">
        <v>872</v>
      </c>
      <c r="B184" s="2">
        <v>58</v>
      </c>
      <c r="C184" s="2" t="s">
        <v>1690</v>
      </c>
      <c r="D184" s="19" t="s">
        <v>678</v>
      </c>
    </row>
    <row r="185" spans="1:4" x14ac:dyDescent="0.25">
      <c r="A185" s="6" t="s">
        <v>873</v>
      </c>
      <c r="B185" s="2">
        <v>50</v>
      </c>
      <c r="C185" s="2" t="s">
        <v>1690</v>
      </c>
      <c r="D185" s="19" t="s">
        <v>677</v>
      </c>
    </row>
    <row r="186" spans="1:4" x14ac:dyDescent="0.25">
      <c r="A186" s="6" t="s">
        <v>874</v>
      </c>
      <c r="B186" s="2">
        <v>56</v>
      </c>
      <c r="C186" s="2" t="s">
        <v>1691</v>
      </c>
      <c r="D186" s="19" t="s">
        <v>678</v>
      </c>
    </row>
    <row r="187" spans="1:4" x14ac:dyDescent="0.25">
      <c r="A187" s="6" t="s">
        <v>875</v>
      </c>
      <c r="B187" s="2">
        <v>30</v>
      </c>
      <c r="C187" s="2" t="s">
        <v>1690</v>
      </c>
      <c r="D187" s="19" t="s">
        <v>676</v>
      </c>
    </row>
    <row r="188" spans="1:4" x14ac:dyDescent="0.25">
      <c r="A188" s="6" t="s">
        <v>876</v>
      </c>
      <c r="B188" s="2">
        <v>27</v>
      </c>
      <c r="C188" s="2" t="s">
        <v>1690</v>
      </c>
      <c r="D188" s="19" t="s">
        <v>678</v>
      </c>
    </row>
    <row r="189" spans="1:4" x14ac:dyDescent="0.25">
      <c r="A189" s="6" t="s">
        <v>877</v>
      </c>
      <c r="B189" s="2">
        <v>41</v>
      </c>
      <c r="C189" s="2" t="s">
        <v>1691</v>
      </c>
      <c r="D189" s="19" t="s">
        <v>681</v>
      </c>
    </row>
    <row r="190" spans="1:4" x14ac:dyDescent="0.25">
      <c r="A190" s="6" t="s">
        <v>878</v>
      </c>
      <c r="B190" s="2">
        <v>28</v>
      </c>
      <c r="C190" s="2" t="s">
        <v>1690</v>
      </c>
      <c r="D190" s="19" t="s">
        <v>676</v>
      </c>
    </row>
    <row r="191" spans="1:4" x14ac:dyDescent="0.25">
      <c r="A191" s="6" t="s">
        <v>879</v>
      </c>
      <c r="B191" s="2">
        <v>52</v>
      </c>
      <c r="C191" s="2" t="s">
        <v>1690</v>
      </c>
      <c r="D191" s="19" t="s">
        <v>678</v>
      </c>
    </row>
    <row r="192" spans="1:4" x14ac:dyDescent="0.25">
      <c r="A192" s="6" t="s">
        <v>880</v>
      </c>
      <c r="B192" s="2">
        <v>51</v>
      </c>
      <c r="C192" s="2" t="s">
        <v>1691</v>
      </c>
      <c r="D192" s="19" t="s">
        <v>679</v>
      </c>
    </row>
    <row r="193" spans="1:4" x14ac:dyDescent="0.25">
      <c r="A193" s="6" t="s">
        <v>881</v>
      </c>
      <c r="B193" s="2">
        <v>18</v>
      </c>
      <c r="C193" s="2" t="s">
        <v>1690</v>
      </c>
      <c r="D193" s="19" t="s">
        <v>681</v>
      </c>
    </row>
    <row r="194" spans="1:4" x14ac:dyDescent="0.25">
      <c r="A194" s="6" t="s">
        <v>882</v>
      </c>
      <c r="B194" s="2">
        <v>56</v>
      </c>
      <c r="C194" s="2" t="s">
        <v>1691</v>
      </c>
      <c r="D194" s="19" t="s">
        <v>678</v>
      </c>
    </row>
    <row r="195" spans="1:4" x14ac:dyDescent="0.25">
      <c r="A195" s="6" t="s">
        <v>883</v>
      </c>
      <c r="B195" s="2">
        <v>38</v>
      </c>
      <c r="C195" s="2" t="s">
        <v>1690</v>
      </c>
      <c r="D195" s="19" t="s">
        <v>681</v>
      </c>
    </row>
    <row r="196" spans="1:4" x14ac:dyDescent="0.25">
      <c r="A196" s="6" t="s">
        <v>884</v>
      </c>
      <c r="B196" s="2">
        <v>49</v>
      </c>
      <c r="C196" s="2" t="s">
        <v>1690</v>
      </c>
      <c r="D196" s="19" t="s">
        <v>679</v>
      </c>
    </row>
    <row r="197" spans="1:4" x14ac:dyDescent="0.25">
      <c r="A197" s="6" t="s">
        <v>885</v>
      </c>
      <c r="B197" s="2">
        <v>19</v>
      </c>
      <c r="C197" s="2" t="s">
        <v>1691</v>
      </c>
      <c r="D197" s="19" t="s">
        <v>677</v>
      </c>
    </row>
    <row r="198" spans="1:4" x14ac:dyDescent="0.25">
      <c r="A198" s="6" t="s">
        <v>886</v>
      </c>
      <c r="B198" s="2">
        <v>25</v>
      </c>
      <c r="C198" s="2" t="s">
        <v>1690</v>
      </c>
      <c r="D198" s="19" t="s">
        <v>677</v>
      </c>
    </row>
    <row r="199" spans="1:4" x14ac:dyDescent="0.25">
      <c r="A199" s="6" t="s">
        <v>887</v>
      </c>
      <c r="B199" s="2">
        <v>41</v>
      </c>
      <c r="C199" s="2" t="s">
        <v>1691</v>
      </c>
      <c r="D199" s="19" t="s">
        <v>680</v>
      </c>
    </row>
    <row r="200" spans="1:4" x14ac:dyDescent="0.25">
      <c r="A200" s="6" t="s">
        <v>888</v>
      </c>
      <c r="B200" s="2">
        <v>37</v>
      </c>
      <c r="C200" s="2" t="s">
        <v>1691</v>
      </c>
      <c r="D200" s="19" t="s">
        <v>678</v>
      </c>
    </row>
    <row r="201" spans="1:4" x14ac:dyDescent="0.25">
      <c r="A201" s="6" t="s">
        <v>889</v>
      </c>
      <c r="B201" s="2">
        <v>33</v>
      </c>
      <c r="C201" s="2" t="s">
        <v>1691</v>
      </c>
      <c r="D201" s="19" t="s">
        <v>680</v>
      </c>
    </row>
    <row r="202" spans="1:4" x14ac:dyDescent="0.25">
      <c r="A202" s="6" t="s">
        <v>890</v>
      </c>
      <c r="B202" s="2">
        <v>21</v>
      </c>
      <c r="C202" s="2" t="s">
        <v>1691</v>
      </c>
      <c r="D202" s="19" t="s">
        <v>681</v>
      </c>
    </row>
    <row r="203" spans="1:4" x14ac:dyDescent="0.25">
      <c r="A203" s="6" t="s">
        <v>891</v>
      </c>
      <c r="B203" s="2">
        <v>33</v>
      </c>
      <c r="C203" s="2" t="s">
        <v>1690</v>
      </c>
      <c r="D203" s="19" t="s">
        <v>678</v>
      </c>
    </row>
    <row r="204" spans="1:4" x14ac:dyDescent="0.25">
      <c r="A204" s="6" t="s">
        <v>892</v>
      </c>
      <c r="B204" s="2">
        <v>54</v>
      </c>
      <c r="C204" s="2" t="s">
        <v>1690</v>
      </c>
      <c r="D204" s="19" t="s">
        <v>677</v>
      </c>
    </row>
    <row r="205" spans="1:4" x14ac:dyDescent="0.25">
      <c r="A205" s="6" t="s">
        <v>893</v>
      </c>
      <c r="B205" s="2">
        <v>23</v>
      </c>
      <c r="C205" s="2" t="s">
        <v>1691</v>
      </c>
      <c r="D205" s="19" t="s">
        <v>676</v>
      </c>
    </row>
    <row r="206" spans="1:4" x14ac:dyDescent="0.25">
      <c r="A206" s="6" t="s">
        <v>894</v>
      </c>
      <c r="B206" s="2">
        <v>23</v>
      </c>
      <c r="C206" s="2" t="s">
        <v>1690</v>
      </c>
      <c r="D206" s="19" t="s">
        <v>680</v>
      </c>
    </row>
    <row r="207" spans="1:4" x14ac:dyDescent="0.25">
      <c r="A207" s="6" t="s">
        <v>895</v>
      </c>
      <c r="B207" s="2">
        <v>64</v>
      </c>
      <c r="C207" s="2" t="s">
        <v>1690</v>
      </c>
      <c r="D207" s="19" t="s">
        <v>681</v>
      </c>
    </row>
    <row r="208" spans="1:4" x14ac:dyDescent="0.25">
      <c r="A208" s="6" t="s">
        <v>896</v>
      </c>
      <c r="B208" s="2">
        <v>49</v>
      </c>
      <c r="C208" s="2" t="s">
        <v>1690</v>
      </c>
      <c r="D208" s="19" t="s">
        <v>680</v>
      </c>
    </row>
    <row r="209" spans="1:4" x14ac:dyDescent="0.25">
      <c r="A209" s="6" t="s">
        <v>897</v>
      </c>
      <c r="B209" s="2">
        <v>22</v>
      </c>
      <c r="C209" s="2" t="s">
        <v>1690</v>
      </c>
      <c r="D209" s="19" t="s">
        <v>677</v>
      </c>
    </row>
    <row r="210" spans="1:4" x14ac:dyDescent="0.25">
      <c r="A210" s="6" t="s">
        <v>898</v>
      </c>
      <c r="B210" s="2">
        <v>52</v>
      </c>
      <c r="C210" s="2" t="s">
        <v>1691</v>
      </c>
      <c r="D210" s="19" t="s">
        <v>677</v>
      </c>
    </row>
    <row r="211" spans="1:4" x14ac:dyDescent="0.25">
      <c r="A211" s="6" t="s">
        <v>899</v>
      </c>
      <c r="B211" s="2">
        <v>26</v>
      </c>
      <c r="C211" s="2" t="s">
        <v>1690</v>
      </c>
      <c r="D211" s="19" t="s">
        <v>676</v>
      </c>
    </row>
    <row r="212" spans="1:4" x14ac:dyDescent="0.25">
      <c r="A212" s="6" t="s">
        <v>900</v>
      </c>
      <c r="B212" s="2">
        <v>26</v>
      </c>
      <c r="C212" s="2" t="s">
        <v>1691</v>
      </c>
      <c r="D212" s="19" t="s">
        <v>681</v>
      </c>
    </row>
    <row r="213" spans="1:4" x14ac:dyDescent="0.25">
      <c r="A213" s="6" t="s">
        <v>901</v>
      </c>
      <c r="B213" s="2">
        <v>60</v>
      </c>
      <c r="C213" s="2" t="s">
        <v>1690</v>
      </c>
      <c r="D213" s="19" t="s">
        <v>680</v>
      </c>
    </row>
    <row r="214" spans="1:4" x14ac:dyDescent="0.25">
      <c r="A214" s="6" t="s">
        <v>902</v>
      </c>
      <c r="B214" s="2">
        <v>48</v>
      </c>
      <c r="C214" s="2" t="s">
        <v>1690</v>
      </c>
      <c r="D214" s="19" t="s">
        <v>677</v>
      </c>
    </row>
    <row r="215" spans="1:4" x14ac:dyDescent="0.25">
      <c r="A215" s="6" t="s">
        <v>903</v>
      </c>
      <c r="B215" s="2">
        <v>53</v>
      </c>
      <c r="C215" s="2" t="s">
        <v>1691</v>
      </c>
      <c r="D215" s="19" t="s">
        <v>681</v>
      </c>
    </row>
    <row r="216" spans="1:4" x14ac:dyDescent="0.25">
      <c r="A216" s="6" t="s">
        <v>904</v>
      </c>
      <c r="B216" s="2">
        <v>28</v>
      </c>
      <c r="C216" s="2" t="s">
        <v>1691</v>
      </c>
      <c r="D216" s="19" t="s">
        <v>677</v>
      </c>
    </row>
    <row r="217" spans="1:4" x14ac:dyDescent="0.25">
      <c r="A217" s="6" t="s">
        <v>905</v>
      </c>
      <c r="B217" s="2">
        <v>34</v>
      </c>
      <c r="C217" s="2" t="s">
        <v>1691</v>
      </c>
      <c r="D217" s="19" t="s">
        <v>676</v>
      </c>
    </row>
    <row r="218" spans="1:4" x14ac:dyDescent="0.25">
      <c r="A218" s="6" t="s">
        <v>906</v>
      </c>
      <c r="B218" s="2">
        <v>51</v>
      </c>
      <c r="C218" s="2" t="s">
        <v>1691</v>
      </c>
      <c r="D218" s="19" t="s">
        <v>676</v>
      </c>
    </row>
    <row r="219" spans="1:4" x14ac:dyDescent="0.25">
      <c r="A219" s="6" t="s">
        <v>907</v>
      </c>
      <c r="B219" s="2">
        <v>56</v>
      </c>
      <c r="C219" s="2" t="s">
        <v>1690</v>
      </c>
      <c r="D219" s="19" t="s">
        <v>679</v>
      </c>
    </row>
    <row r="220" spans="1:4" x14ac:dyDescent="0.25">
      <c r="A220" s="6" t="s">
        <v>908</v>
      </c>
      <c r="B220" s="2">
        <v>45</v>
      </c>
      <c r="C220" s="2" t="s">
        <v>1691</v>
      </c>
      <c r="D220" s="19" t="s">
        <v>678</v>
      </c>
    </row>
    <row r="221" spans="1:4" x14ac:dyDescent="0.25">
      <c r="A221" s="6" t="s">
        <v>909</v>
      </c>
      <c r="B221" s="2">
        <v>31</v>
      </c>
      <c r="C221" s="2" t="s">
        <v>1691</v>
      </c>
      <c r="D221" s="19" t="s">
        <v>681</v>
      </c>
    </row>
    <row r="222" spans="1:4" x14ac:dyDescent="0.25">
      <c r="A222" s="6" t="s">
        <v>910</v>
      </c>
      <c r="B222" s="2">
        <v>52</v>
      </c>
      <c r="C222" s="2" t="s">
        <v>1690</v>
      </c>
      <c r="D222" s="19" t="s">
        <v>679</v>
      </c>
    </row>
    <row r="223" spans="1:4" x14ac:dyDescent="0.25">
      <c r="A223" s="6" t="s">
        <v>911</v>
      </c>
      <c r="B223" s="2">
        <v>64</v>
      </c>
      <c r="C223" s="2" t="s">
        <v>1690</v>
      </c>
      <c r="D223" s="19" t="s">
        <v>676</v>
      </c>
    </row>
    <row r="224" spans="1:4" x14ac:dyDescent="0.25">
      <c r="A224" s="6" t="s">
        <v>912</v>
      </c>
      <c r="B224" s="2">
        <v>62</v>
      </c>
      <c r="C224" s="2" t="s">
        <v>1691</v>
      </c>
      <c r="D224" s="19" t="s">
        <v>681</v>
      </c>
    </row>
    <row r="225" spans="1:4" x14ac:dyDescent="0.25">
      <c r="A225" s="6" t="s">
        <v>913</v>
      </c>
      <c r="B225" s="2">
        <v>30</v>
      </c>
      <c r="C225" s="2" t="s">
        <v>1691</v>
      </c>
      <c r="D225" s="19" t="s">
        <v>677</v>
      </c>
    </row>
    <row r="226" spans="1:4" x14ac:dyDescent="0.25">
      <c r="A226" s="6" t="s">
        <v>914</v>
      </c>
      <c r="B226" s="2">
        <v>63</v>
      </c>
      <c r="C226" s="2" t="s">
        <v>1691</v>
      </c>
      <c r="D226" s="19" t="s">
        <v>676</v>
      </c>
    </row>
    <row r="227" spans="1:4" x14ac:dyDescent="0.25">
      <c r="A227" s="6" t="s">
        <v>915</v>
      </c>
      <c r="B227" s="2">
        <v>37</v>
      </c>
      <c r="C227" s="2" t="s">
        <v>1691</v>
      </c>
      <c r="D227" s="19" t="s">
        <v>680</v>
      </c>
    </row>
    <row r="228" spans="1:4" x14ac:dyDescent="0.25">
      <c r="A228" s="6" t="s">
        <v>916</v>
      </c>
      <c r="B228" s="2">
        <v>43</v>
      </c>
      <c r="C228" s="2" t="s">
        <v>1691</v>
      </c>
      <c r="D228" s="19" t="s">
        <v>677</v>
      </c>
    </row>
    <row r="229" spans="1:4" x14ac:dyDescent="0.25">
      <c r="A229" s="6" t="s">
        <v>917</v>
      </c>
      <c r="B229" s="2">
        <v>60</v>
      </c>
      <c r="C229" s="2" t="s">
        <v>1691</v>
      </c>
      <c r="D229" s="19" t="s">
        <v>679</v>
      </c>
    </row>
    <row r="230" spans="1:4" x14ac:dyDescent="0.25">
      <c r="A230" s="6" t="s">
        <v>918</v>
      </c>
      <c r="B230" s="2">
        <v>59</v>
      </c>
      <c r="C230" s="2" t="s">
        <v>1691</v>
      </c>
      <c r="D230" s="19" t="s">
        <v>681</v>
      </c>
    </row>
    <row r="231" spans="1:4" x14ac:dyDescent="0.25">
      <c r="A231" s="6" t="s">
        <v>919</v>
      </c>
      <c r="B231" s="2">
        <v>41</v>
      </c>
      <c r="C231" s="2" t="s">
        <v>1690</v>
      </c>
      <c r="D231" s="19" t="s">
        <v>679</v>
      </c>
    </row>
    <row r="232" spans="1:4" x14ac:dyDescent="0.25">
      <c r="A232" s="6" t="s">
        <v>920</v>
      </c>
      <c r="B232" s="2">
        <v>46</v>
      </c>
      <c r="C232" s="2" t="s">
        <v>1691</v>
      </c>
      <c r="D232" s="19" t="s">
        <v>679</v>
      </c>
    </row>
    <row r="233" spans="1:4" x14ac:dyDescent="0.25">
      <c r="A233" s="6" t="s">
        <v>921</v>
      </c>
      <c r="B233" s="2">
        <v>51</v>
      </c>
      <c r="C233" s="2" t="s">
        <v>1691</v>
      </c>
      <c r="D233" s="19" t="s">
        <v>681</v>
      </c>
    </row>
    <row r="234" spans="1:4" x14ac:dyDescent="0.25">
      <c r="A234" s="6" t="s">
        <v>922</v>
      </c>
      <c r="B234" s="2">
        <v>46</v>
      </c>
      <c r="C234" s="2" t="s">
        <v>1690</v>
      </c>
      <c r="D234" s="19" t="s">
        <v>677</v>
      </c>
    </row>
    <row r="235" spans="1:4" x14ac:dyDescent="0.25">
      <c r="A235" s="6" t="s">
        <v>923</v>
      </c>
      <c r="B235" s="2">
        <v>25</v>
      </c>
      <c r="C235" s="2" t="s">
        <v>1690</v>
      </c>
      <c r="D235" s="19" t="s">
        <v>678</v>
      </c>
    </row>
    <row r="236" spans="1:4" x14ac:dyDescent="0.25">
      <c r="A236" s="6" t="s">
        <v>924</v>
      </c>
      <c r="B236" s="2">
        <v>33</v>
      </c>
      <c r="C236" s="2" t="s">
        <v>1691</v>
      </c>
      <c r="D236" s="19" t="s">
        <v>678</v>
      </c>
    </row>
    <row r="237" spans="1:4" x14ac:dyDescent="0.25">
      <c r="A237" s="6" t="s">
        <v>925</v>
      </c>
      <c r="B237" s="2">
        <v>32</v>
      </c>
      <c r="C237" s="2" t="s">
        <v>1691</v>
      </c>
      <c r="D237" s="19" t="s">
        <v>678</v>
      </c>
    </row>
    <row r="238" spans="1:4" x14ac:dyDescent="0.25">
      <c r="A238" s="6" t="s">
        <v>926</v>
      </c>
      <c r="B238" s="2">
        <v>22</v>
      </c>
      <c r="C238" s="2" t="s">
        <v>1691</v>
      </c>
      <c r="D238" s="19" t="s">
        <v>681</v>
      </c>
    </row>
    <row r="239" spans="1:4" x14ac:dyDescent="0.25">
      <c r="A239" s="6" t="s">
        <v>927</v>
      </c>
      <c r="B239" s="2">
        <v>39</v>
      </c>
      <c r="C239" s="2" t="s">
        <v>1691</v>
      </c>
      <c r="D239" s="19" t="s">
        <v>676</v>
      </c>
    </row>
    <row r="240" spans="1:4" x14ac:dyDescent="0.25">
      <c r="A240" s="6" t="s">
        <v>928</v>
      </c>
      <c r="B240" s="2">
        <v>19</v>
      </c>
      <c r="C240" s="2" t="s">
        <v>1690</v>
      </c>
      <c r="D240" s="19" t="s">
        <v>676</v>
      </c>
    </row>
    <row r="241" spans="1:4" x14ac:dyDescent="0.25">
      <c r="A241" s="6" t="s">
        <v>929</v>
      </c>
      <c r="B241" s="2">
        <v>55</v>
      </c>
      <c r="C241" s="2" t="s">
        <v>1691</v>
      </c>
      <c r="D241" s="19" t="s">
        <v>681</v>
      </c>
    </row>
    <row r="242" spans="1:4" x14ac:dyDescent="0.25">
      <c r="A242" s="6" t="s">
        <v>930</v>
      </c>
      <c r="B242" s="2">
        <v>53</v>
      </c>
      <c r="C242" s="2" t="s">
        <v>1691</v>
      </c>
      <c r="D242" s="19" t="s">
        <v>680</v>
      </c>
    </row>
    <row r="243" spans="1:4" x14ac:dyDescent="0.25">
      <c r="A243" s="6" t="s">
        <v>931</v>
      </c>
      <c r="B243" s="2">
        <v>32</v>
      </c>
      <c r="C243" s="2" t="s">
        <v>1690</v>
      </c>
      <c r="D243" s="19" t="s">
        <v>677</v>
      </c>
    </row>
    <row r="244" spans="1:4" x14ac:dyDescent="0.25">
      <c r="A244" s="6" t="s">
        <v>932</v>
      </c>
      <c r="B244" s="2">
        <v>55</v>
      </c>
      <c r="C244" s="2" t="s">
        <v>1690</v>
      </c>
      <c r="D244" s="19" t="s">
        <v>680</v>
      </c>
    </row>
    <row r="245" spans="1:4" x14ac:dyDescent="0.25">
      <c r="A245" s="6" t="s">
        <v>933</v>
      </c>
      <c r="B245" s="2">
        <v>32</v>
      </c>
      <c r="C245" s="2" t="s">
        <v>1691</v>
      </c>
      <c r="D245" s="19" t="s">
        <v>681</v>
      </c>
    </row>
    <row r="246" spans="1:4" x14ac:dyDescent="0.25">
      <c r="A246" s="6" t="s">
        <v>934</v>
      </c>
      <c r="B246" s="2">
        <v>18</v>
      </c>
      <c r="C246" s="2" t="s">
        <v>1691</v>
      </c>
      <c r="D246" s="19" t="s">
        <v>681</v>
      </c>
    </row>
    <row r="247" spans="1:4" x14ac:dyDescent="0.25">
      <c r="A247" s="6" t="s">
        <v>935</v>
      </c>
      <c r="B247" s="2">
        <v>22</v>
      </c>
      <c r="C247" s="2" t="s">
        <v>1690</v>
      </c>
      <c r="D247" s="19" t="s">
        <v>676</v>
      </c>
    </row>
    <row r="248" spans="1:4" x14ac:dyDescent="0.25">
      <c r="A248" s="6" t="s">
        <v>936</v>
      </c>
      <c r="B248" s="2">
        <v>63</v>
      </c>
      <c r="C248" s="2" t="s">
        <v>1691</v>
      </c>
      <c r="D248" s="19" t="s">
        <v>677</v>
      </c>
    </row>
    <row r="249" spans="1:4" x14ac:dyDescent="0.25">
      <c r="A249" s="6" t="s">
        <v>937</v>
      </c>
      <c r="B249" s="2">
        <v>58</v>
      </c>
      <c r="C249" s="2" t="s">
        <v>1690</v>
      </c>
      <c r="D249" s="19" t="s">
        <v>679</v>
      </c>
    </row>
    <row r="250" spans="1:4" x14ac:dyDescent="0.25">
      <c r="A250" s="6" t="s">
        <v>938</v>
      </c>
      <c r="B250" s="2">
        <v>21</v>
      </c>
      <c r="C250" s="2" t="s">
        <v>1690</v>
      </c>
      <c r="D250" s="19" t="s">
        <v>677</v>
      </c>
    </row>
    <row r="251" spans="1:4" x14ac:dyDescent="0.25">
      <c r="A251" s="6" t="s">
        <v>939</v>
      </c>
      <c r="B251" s="2">
        <v>32</v>
      </c>
      <c r="C251" s="2" t="s">
        <v>1691</v>
      </c>
      <c r="D251" s="19" t="s">
        <v>676</v>
      </c>
    </row>
    <row r="252" spans="1:4" x14ac:dyDescent="0.25">
      <c r="A252" s="6" t="s">
        <v>940</v>
      </c>
      <c r="B252" s="2">
        <v>22</v>
      </c>
      <c r="C252" s="2" t="s">
        <v>1690</v>
      </c>
      <c r="D252" s="19" t="s">
        <v>679</v>
      </c>
    </row>
    <row r="253" spans="1:4" x14ac:dyDescent="0.25">
      <c r="A253" s="6" t="s">
        <v>941</v>
      </c>
      <c r="B253" s="2">
        <v>20</v>
      </c>
      <c r="C253" s="2" t="s">
        <v>1690</v>
      </c>
      <c r="D253" s="19" t="s">
        <v>679</v>
      </c>
    </row>
    <row r="254" spans="1:4" x14ac:dyDescent="0.25">
      <c r="A254" s="6" t="s">
        <v>942</v>
      </c>
      <c r="B254" s="2">
        <v>39</v>
      </c>
      <c r="C254" s="2" t="s">
        <v>1690</v>
      </c>
      <c r="D254" s="19" t="s">
        <v>677</v>
      </c>
    </row>
    <row r="255" spans="1:4" x14ac:dyDescent="0.25">
      <c r="A255" s="6" t="s">
        <v>943</v>
      </c>
      <c r="B255" s="2">
        <v>22</v>
      </c>
      <c r="C255" s="2" t="s">
        <v>1691</v>
      </c>
      <c r="D255" s="19" t="s">
        <v>681</v>
      </c>
    </row>
    <row r="256" spans="1:4" x14ac:dyDescent="0.25">
      <c r="A256" s="6" t="s">
        <v>944</v>
      </c>
      <c r="B256" s="2">
        <v>50</v>
      </c>
      <c r="C256" s="2" t="s">
        <v>1691</v>
      </c>
      <c r="D256" s="19" t="s">
        <v>678</v>
      </c>
    </row>
    <row r="257" spans="1:4" x14ac:dyDescent="0.25">
      <c r="A257" s="6" t="s">
        <v>945</v>
      </c>
      <c r="B257" s="2">
        <v>33</v>
      </c>
      <c r="C257" s="2" t="s">
        <v>1690</v>
      </c>
      <c r="D257" s="19" t="s">
        <v>676</v>
      </c>
    </row>
    <row r="258" spans="1:4" x14ac:dyDescent="0.25">
      <c r="A258" s="6" t="s">
        <v>946</v>
      </c>
      <c r="B258" s="2">
        <v>35</v>
      </c>
      <c r="C258" s="2" t="s">
        <v>1691</v>
      </c>
      <c r="D258" s="19" t="s">
        <v>676</v>
      </c>
    </row>
    <row r="259" spans="1:4" x14ac:dyDescent="0.25">
      <c r="A259" s="6" t="s">
        <v>947</v>
      </c>
      <c r="B259" s="2">
        <v>60</v>
      </c>
      <c r="C259" s="2" t="s">
        <v>1690</v>
      </c>
      <c r="D259" s="19" t="s">
        <v>678</v>
      </c>
    </row>
    <row r="260" spans="1:4" x14ac:dyDescent="0.25">
      <c r="A260" s="6" t="s">
        <v>948</v>
      </c>
      <c r="B260" s="2">
        <v>49</v>
      </c>
      <c r="C260" s="2" t="s">
        <v>1690</v>
      </c>
      <c r="D260" s="19" t="s">
        <v>680</v>
      </c>
    </row>
    <row r="261" spans="1:4" x14ac:dyDescent="0.25">
      <c r="A261" s="6" t="s">
        <v>949</v>
      </c>
      <c r="B261" s="2">
        <v>31</v>
      </c>
      <c r="C261" s="2" t="s">
        <v>1691</v>
      </c>
      <c r="D261" s="19" t="s">
        <v>680</v>
      </c>
    </row>
    <row r="262" spans="1:4" x14ac:dyDescent="0.25">
      <c r="A262" s="6" t="s">
        <v>950</v>
      </c>
      <c r="B262" s="2">
        <v>52</v>
      </c>
      <c r="C262" s="2" t="s">
        <v>1691</v>
      </c>
      <c r="D262" s="19" t="s">
        <v>676</v>
      </c>
    </row>
    <row r="263" spans="1:4" x14ac:dyDescent="0.25">
      <c r="A263" s="6" t="s">
        <v>951</v>
      </c>
      <c r="B263" s="2">
        <v>26</v>
      </c>
      <c r="C263" s="2" t="s">
        <v>1691</v>
      </c>
      <c r="D263" s="19" t="s">
        <v>678</v>
      </c>
    </row>
    <row r="264" spans="1:4" x14ac:dyDescent="0.25">
      <c r="A264" s="6" t="s">
        <v>952</v>
      </c>
      <c r="B264" s="2">
        <v>64</v>
      </c>
      <c r="C264" s="2" t="s">
        <v>1690</v>
      </c>
      <c r="D264" s="19" t="s">
        <v>678</v>
      </c>
    </row>
    <row r="265" spans="1:4" x14ac:dyDescent="0.25">
      <c r="A265" s="6" t="s">
        <v>953</v>
      </c>
      <c r="B265" s="2">
        <v>54</v>
      </c>
      <c r="C265" s="2" t="s">
        <v>1690</v>
      </c>
      <c r="D265" s="19" t="s">
        <v>679</v>
      </c>
    </row>
    <row r="266" spans="1:4" x14ac:dyDescent="0.25">
      <c r="A266" s="6" t="s">
        <v>954</v>
      </c>
      <c r="B266" s="2">
        <v>54</v>
      </c>
      <c r="C266" s="2" t="s">
        <v>1690</v>
      </c>
      <c r="D266" s="19" t="s">
        <v>681</v>
      </c>
    </row>
    <row r="267" spans="1:4" x14ac:dyDescent="0.25">
      <c r="A267" s="6" t="s">
        <v>955</v>
      </c>
      <c r="B267" s="2">
        <v>48</v>
      </c>
      <c r="C267" s="2" t="s">
        <v>1691</v>
      </c>
      <c r="D267" s="19" t="s">
        <v>680</v>
      </c>
    </row>
    <row r="268" spans="1:4" x14ac:dyDescent="0.25">
      <c r="A268" s="6" t="s">
        <v>956</v>
      </c>
      <c r="B268" s="2">
        <v>33</v>
      </c>
      <c r="C268" s="2" t="s">
        <v>1691</v>
      </c>
      <c r="D268" s="19" t="s">
        <v>680</v>
      </c>
    </row>
    <row r="269" spans="1:4" x14ac:dyDescent="0.25">
      <c r="A269" s="6" t="s">
        <v>957</v>
      </c>
      <c r="B269" s="2">
        <v>48</v>
      </c>
      <c r="C269" s="2" t="s">
        <v>1690</v>
      </c>
      <c r="D269" s="19" t="s">
        <v>679</v>
      </c>
    </row>
    <row r="270" spans="1:4" x14ac:dyDescent="0.25">
      <c r="A270" s="6" t="s">
        <v>958</v>
      </c>
      <c r="B270" s="2">
        <v>44</v>
      </c>
      <c r="C270" s="2" t="s">
        <v>1691</v>
      </c>
      <c r="D270" s="19" t="s">
        <v>677</v>
      </c>
    </row>
    <row r="271" spans="1:4" x14ac:dyDescent="0.25">
      <c r="A271" s="6" t="s">
        <v>959</v>
      </c>
      <c r="B271" s="2">
        <v>30</v>
      </c>
      <c r="C271" s="2" t="s">
        <v>1691</v>
      </c>
      <c r="D271" s="19" t="s">
        <v>680</v>
      </c>
    </row>
    <row r="272" spans="1:4" x14ac:dyDescent="0.25">
      <c r="A272" s="6" t="s">
        <v>960</v>
      </c>
      <c r="B272" s="2">
        <v>24</v>
      </c>
      <c r="C272" s="2" t="s">
        <v>1691</v>
      </c>
      <c r="D272" s="19" t="s">
        <v>679</v>
      </c>
    </row>
    <row r="273" spans="1:4" x14ac:dyDescent="0.25">
      <c r="A273" s="6" t="s">
        <v>961</v>
      </c>
      <c r="B273" s="2">
        <v>24</v>
      </c>
      <c r="C273" s="2" t="s">
        <v>1691</v>
      </c>
      <c r="D273" s="19" t="s">
        <v>678</v>
      </c>
    </row>
    <row r="274" spans="1:4" x14ac:dyDescent="0.25">
      <c r="A274" s="6" t="s">
        <v>962</v>
      </c>
      <c r="B274" s="2">
        <v>60</v>
      </c>
      <c r="C274" s="2" t="s">
        <v>1690</v>
      </c>
      <c r="D274" s="19" t="s">
        <v>677</v>
      </c>
    </row>
    <row r="275" spans="1:4" x14ac:dyDescent="0.25">
      <c r="A275" s="6" t="s">
        <v>963</v>
      </c>
      <c r="B275" s="2">
        <v>45</v>
      </c>
      <c r="C275" s="2" t="s">
        <v>1691</v>
      </c>
      <c r="D275" s="19" t="s">
        <v>676</v>
      </c>
    </row>
    <row r="276" spans="1:4" x14ac:dyDescent="0.25">
      <c r="A276" s="6" t="s">
        <v>964</v>
      </c>
      <c r="B276" s="2">
        <v>40</v>
      </c>
      <c r="C276" s="2" t="s">
        <v>1690</v>
      </c>
      <c r="D276" s="19" t="s">
        <v>678</v>
      </c>
    </row>
    <row r="277" spans="1:4" x14ac:dyDescent="0.25">
      <c r="A277" s="6" t="s">
        <v>965</v>
      </c>
      <c r="B277" s="2">
        <v>45</v>
      </c>
      <c r="C277" s="2" t="s">
        <v>1690</v>
      </c>
      <c r="D277" s="19" t="s">
        <v>677</v>
      </c>
    </row>
    <row r="278" spans="1:4" x14ac:dyDescent="0.25">
      <c r="A278" s="6" t="s">
        <v>966</v>
      </c>
      <c r="B278" s="2">
        <v>44</v>
      </c>
      <c r="C278" s="2" t="s">
        <v>1690</v>
      </c>
      <c r="D278" s="19" t="s">
        <v>681</v>
      </c>
    </row>
    <row r="279" spans="1:4" x14ac:dyDescent="0.25">
      <c r="A279" s="6" t="s">
        <v>967</v>
      </c>
      <c r="B279" s="2">
        <v>47</v>
      </c>
      <c r="C279" s="2" t="s">
        <v>1691</v>
      </c>
      <c r="D279" s="19" t="s">
        <v>679</v>
      </c>
    </row>
    <row r="280" spans="1:4" x14ac:dyDescent="0.25">
      <c r="A280" s="6" t="s">
        <v>968</v>
      </c>
      <c r="B280" s="2">
        <v>64</v>
      </c>
      <c r="C280" s="2" t="s">
        <v>1691</v>
      </c>
      <c r="D280" s="19" t="s">
        <v>681</v>
      </c>
    </row>
    <row r="281" spans="1:4" x14ac:dyDescent="0.25">
      <c r="A281" s="6" t="s">
        <v>969</v>
      </c>
      <c r="B281" s="2">
        <v>21</v>
      </c>
      <c r="C281" s="2" t="s">
        <v>1690</v>
      </c>
      <c r="D281" s="19" t="s">
        <v>678</v>
      </c>
    </row>
    <row r="282" spans="1:4" x14ac:dyDescent="0.25">
      <c r="A282" s="6" t="s">
        <v>970</v>
      </c>
      <c r="B282" s="2">
        <v>61</v>
      </c>
      <c r="C282" s="2" t="s">
        <v>1691</v>
      </c>
      <c r="D282" s="19" t="s">
        <v>681</v>
      </c>
    </row>
    <row r="283" spans="1:4" x14ac:dyDescent="0.25">
      <c r="A283" s="6" t="s">
        <v>971</v>
      </c>
      <c r="B283" s="2">
        <v>59</v>
      </c>
      <c r="C283" s="2" t="s">
        <v>1690</v>
      </c>
      <c r="D283" s="19" t="s">
        <v>677</v>
      </c>
    </row>
    <row r="284" spans="1:4" x14ac:dyDescent="0.25">
      <c r="A284" s="6" t="s">
        <v>972</v>
      </c>
      <c r="B284" s="2">
        <v>59</v>
      </c>
      <c r="C284" s="2" t="s">
        <v>1691</v>
      </c>
      <c r="D284" s="19" t="s">
        <v>676</v>
      </c>
    </row>
    <row r="285" spans="1:4" x14ac:dyDescent="0.25">
      <c r="A285" s="6" t="s">
        <v>973</v>
      </c>
      <c r="B285" s="2">
        <v>24</v>
      </c>
      <c r="C285" s="2" t="s">
        <v>1690</v>
      </c>
      <c r="D285" s="19" t="s">
        <v>681</v>
      </c>
    </row>
    <row r="286" spans="1:4" x14ac:dyDescent="0.25">
      <c r="A286" s="6" t="s">
        <v>974</v>
      </c>
      <c r="B286" s="2">
        <v>21</v>
      </c>
      <c r="C286" s="2" t="s">
        <v>1691</v>
      </c>
      <c r="D286" s="19" t="s">
        <v>678</v>
      </c>
    </row>
    <row r="287" spans="1:4" x14ac:dyDescent="0.25">
      <c r="A287" s="6" t="s">
        <v>975</v>
      </c>
      <c r="B287" s="2">
        <v>43</v>
      </c>
      <c r="C287" s="2" t="s">
        <v>1691</v>
      </c>
      <c r="D287" s="19" t="s">
        <v>678</v>
      </c>
    </row>
    <row r="288" spans="1:4" x14ac:dyDescent="0.25">
      <c r="A288" s="6" t="s">
        <v>976</v>
      </c>
      <c r="B288" s="2">
        <v>64</v>
      </c>
      <c r="C288" s="2" t="s">
        <v>1691</v>
      </c>
      <c r="D288" s="19" t="s">
        <v>680</v>
      </c>
    </row>
    <row r="289" spans="1:4" x14ac:dyDescent="0.25">
      <c r="A289" s="6" t="s">
        <v>977</v>
      </c>
      <c r="B289" s="2">
        <v>39</v>
      </c>
      <c r="C289" s="2" t="s">
        <v>1691</v>
      </c>
      <c r="D289" s="19" t="s">
        <v>681</v>
      </c>
    </row>
    <row r="290" spans="1:4" x14ac:dyDescent="0.25">
      <c r="A290" s="6" t="s">
        <v>978</v>
      </c>
      <c r="B290" s="2">
        <v>24</v>
      </c>
      <c r="C290" s="2" t="s">
        <v>1691</v>
      </c>
      <c r="D290" s="19" t="s">
        <v>677</v>
      </c>
    </row>
    <row r="291" spans="1:4" x14ac:dyDescent="0.25">
      <c r="A291" s="6" t="s">
        <v>979</v>
      </c>
      <c r="B291" s="2">
        <v>33</v>
      </c>
      <c r="C291" s="2" t="s">
        <v>1690</v>
      </c>
      <c r="D291" s="19" t="s">
        <v>677</v>
      </c>
    </row>
    <row r="292" spans="1:4" x14ac:dyDescent="0.25">
      <c r="A292" s="6" t="s">
        <v>980</v>
      </c>
      <c r="B292" s="2">
        <v>30</v>
      </c>
      <c r="C292" s="2" t="s">
        <v>1690</v>
      </c>
      <c r="D292" s="19" t="s">
        <v>680</v>
      </c>
    </row>
    <row r="293" spans="1:4" x14ac:dyDescent="0.25">
      <c r="A293" s="6" t="s">
        <v>981</v>
      </c>
      <c r="B293" s="2">
        <v>30</v>
      </c>
      <c r="C293" s="2" t="s">
        <v>1691</v>
      </c>
      <c r="D293" s="19" t="s">
        <v>681</v>
      </c>
    </row>
    <row r="294" spans="1:4" x14ac:dyDescent="0.25">
      <c r="A294" s="6" t="s">
        <v>982</v>
      </c>
      <c r="B294" s="2">
        <v>52</v>
      </c>
      <c r="C294" s="2" t="s">
        <v>1690</v>
      </c>
      <c r="D294" s="19" t="s">
        <v>679</v>
      </c>
    </row>
    <row r="295" spans="1:4" x14ac:dyDescent="0.25">
      <c r="A295" s="6" t="s">
        <v>983</v>
      </c>
      <c r="B295" s="2">
        <v>46</v>
      </c>
      <c r="C295" s="2" t="s">
        <v>1691</v>
      </c>
      <c r="D295" s="19" t="s">
        <v>679</v>
      </c>
    </row>
    <row r="296" spans="1:4" x14ac:dyDescent="0.25">
      <c r="A296" s="6" t="s">
        <v>984</v>
      </c>
      <c r="B296" s="2">
        <v>26</v>
      </c>
      <c r="C296" s="2" t="s">
        <v>1690</v>
      </c>
      <c r="D296" s="19" t="s">
        <v>680</v>
      </c>
    </row>
    <row r="297" spans="1:4" x14ac:dyDescent="0.25">
      <c r="A297" s="6" t="s">
        <v>985</v>
      </c>
      <c r="B297" s="2">
        <v>45</v>
      </c>
      <c r="C297" s="2" t="s">
        <v>1690</v>
      </c>
      <c r="D297" s="19" t="s">
        <v>678</v>
      </c>
    </row>
    <row r="298" spans="1:4" x14ac:dyDescent="0.25">
      <c r="A298" s="6" t="s">
        <v>986</v>
      </c>
      <c r="B298" s="2">
        <v>29</v>
      </c>
      <c r="C298" s="2" t="s">
        <v>1691</v>
      </c>
      <c r="D298" s="19" t="s">
        <v>676</v>
      </c>
    </row>
    <row r="299" spans="1:4" x14ac:dyDescent="0.25">
      <c r="A299" s="6" t="s">
        <v>987</v>
      </c>
      <c r="B299" s="2">
        <v>35</v>
      </c>
      <c r="C299" s="2" t="s">
        <v>1691</v>
      </c>
      <c r="D299" s="19" t="s">
        <v>679</v>
      </c>
    </row>
    <row r="300" spans="1:4" x14ac:dyDescent="0.25">
      <c r="A300" s="6" t="s">
        <v>988</v>
      </c>
      <c r="B300" s="2">
        <v>47</v>
      </c>
      <c r="C300" s="2" t="s">
        <v>1691</v>
      </c>
      <c r="D300" s="19" t="s">
        <v>681</v>
      </c>
    </row>
    <row r="301" spans="1:4" x14ac:dyDescent="0.25">
      <c r="A301" s="6" t="s">
        <v>989</v>
      </c>
      <c r="B301" s="2">
        <v>33</v>
      </c>
      <c r="C301" s="2" t="s">
        <v>1690</v>
      </c>
      <c r="D301" s="19" t="s">
        <v>676</v>
      </c>
    </row>
    <row r="302" spans="1:4" x14ac:dyDescent="0.25">
      <c r="A302" s="6" t="s">
        <v>990</v>
      </c>
      <c r="B302" s="2">
        <v>22</v>
      </c>
      <c r="C302" s="2" t="s">
        <v>1690</v>
      </c>
      <c r="D302" s="19" t="s">
        <v>677</v>
      </c>
    </row>
    <row r="303" spans="1:4" x14ac:dyDescent="0.25">
      <c r="A303" s="6" t="s">
        <v>991</v>
      </c>
      <c r="B303" s="2">
        <v>46</v>
      </c>
      <c r="C303" s="2" t="s">
        <v>1690</v>
      </c>
      <c r="D303" s="19" t="s">
        <v>677</v>
      </c>
    </row>
    <row r="304" spans="1:4" x14ac:dyDescent="0.25">
      <c r="A304" s="6" t="s">
        <v>992</v>
      </c>
      <c r="B304" s="2">
        <v>53</v>
      </c>
      <c r="C304" s="2" t="s">
        <v>1690</v>
      </c>
      <c r="D304" s="19" t="s">
        <v>679</v>
      </c>
    </row>
    <row r="305" spans="1:4" x14ac:dyDescent="0.25">
      <c r="A305" s="6" t="s">
        <v>993</v>
      </c>
      <c r="B305" s="2">
        <v>24</v>
      </c>
      <c r="C305" s="2" t="s">
        <v>1691</v>
      </c>
      <c r="D305" s="19" t="s">
        <v>678</v>
      </c>
    </row>
    <row r="306" spans="1:4" x14ac:dyDescent="0.25">
      <c r="A306" s="6" t="s">
        <v>994</v>
      </c>
      <c r="B306" s="2">
        <v>21</v>
      </c>
      <c r="C306" s="2" t="s">
        <v>1691</v>
      </c>
      <c r="D306" s="19" t="s">
        <v>677</v>
      </c>
    </row>
    <row r="307" spans="1:4" x14ac:dyDescent="0.25">
      <c r="A307" s="6" t="s">
        <v>995</v>
      </c>
      <c r="B307" s="2">
        <v>59</v>
      </c>
      <c r="C307" s="2" t="s">
        <v>1690</v>
      </c>
      <c r="D307" s="19" t="s">
        <v>676</v>
      </c>
    </row>
    <row r="308" spans="1:4" x14ac:dyDescent="0.25">
      <c r="A308" s="6" t="s">
        <v>996</v>
      </c>
      <c r="B308" s="2">
        <v>52</v>
      </c>
      <c r="C308" s="2" t="s">
        <v>1690</v>
      </c>
      <c r="D308" s="19" t="s">
        <v>678</v>
      </c>
    </row>
    <row r="309" spans="1:4" x14ac:dyDescent="0.25">
      <c r="A309" s="6" t="s">
        <v>997</v>
      </c>
      <c r="B309" s="2">
        <v>18</v>
      </c>
      <c r="C309" s="2" t="s">
        <v>1690</v>
      </c>
      <c r="D309" s="19" t="s">
        <v>679</v>
      </c>
    </row>
    <row r="310" spans="1:4" x14ac:dyDescent="0.25">
      <c r="A310" s="6" t="s">
        <v>998</v>
      </c>
      <c r="B310" s="2">
        <v>23</v>
      </c>
      <c r="C310" s="2" t="s">
        <v>1690</v>
      </c>
      <c r="D310" s="19" t="s">
        <v>677</v>
      </c>
    </row>
    <row r="311" spans="1:4" x14ac:dyDescent="0.25">
      <c r="A311" s="6" t="s">
        <v>999</v>
      </c>
      <c r="B311" s="2">
        <v>33</v>
      </c>
      <c r="C311" s="2" t="s">
        <v>1691</v>
      </c>
      <c r="D311" s="19" t="s">
        <v>679</v>
      </c>
    </row>
    <row r="312" spans="1:4" x14ac:dyDescent="0.25">
      <c r="A312" s="6" t="s">
        <v>1000</v>
      </c>
      <c r="B312" s="2">
        <v>28</v>
      </c>
      <c r="C312" s="2" t="s">
        <v>1691</v>
      </c>
      <c r="D312" s="19" t="s">
        <v>678</v>
      </c>
    </row>
    <row r="313" spans="1:4" x14ac:dyDescent="0.25">
      <c r="A313" s="6" t="s">
        <v>1001</v>
      </c>
      <c r="B313" s="2">
        <v>44</v>
      </c>
      <c r="C313" s="2" t="s">
        <v>1691</v>
      </c>
      <c r="D313" s="19" t="s">
        <v>678</v>
      </c>
    </row>
    <row r="314" spans="1:4" x14ac:dyDescent="0.25">
      <c r="A314" s="6" t="s">
        <v>1002</v>
      </c>
      <c r="B314" s="2">
        <v>49</v>
      </c>
      <c r="C314" s="2" t="s">
        <v>1691</v>
      </c>
      <c r="D314" s="19" t="s">
        <v>678</v>
      </c>
    </row>
    <row r="315" spans="1:4" x14ac:dyDescent="0.25">
      <c r="A315" s="6" t="s">
        <v>1003</v>
      </c>
      <c r="B315" s="2">
        <v>48</v>
      </c>
      <c r="C315" s="2" t="s">
        <v>1690</v>
      </c>
      <c r="D315" s="19" t="s">
        <v>680</v>
      </c>
    </row>
    <row r="316" spans="1:4" x14ac:dyDescent="0.25">
      <c r="A316" s="6" t="s">
        <v>1004</v>
      </c>
      <c r="B316" s="2">
        <v>31</v>
      </c>
      <c r="C316" s="2" t="s">
        <v>1691</v>
      </c>
      <c r="D316" s="19" t="s">
        <v>681</v>
      </c>
    </row>
    <row r="317" spans="1:4" x14ac:dyDescent="0.25">
      <c r="A317" s="6" t="s">
        <v>1005</v>
      </c>
      <c r="B317" s="2">
        <v>43</v>
      </c>
      <c r="C317" s="2" t="s">
        <v>1690</v>
      </c>
      <c r="D317" s="19" t="s">
        <v>680</v>
      </c>
    </row>
    <row r="318" spans="1:4" x14ac:dyDescent="0.25">
      <c r="A318" s="6" t="s">
        <v>1006</v>
      </c>
      <c r="B318" s="2">
        <v>21</v>
      </c>
      <c r="C318" s="2" t="s">
        <v>1691</v>
      </c>
      <c r="D318" s="19" t="s">
        <v>676</v>
      </c>
    </row>
    <row r="319" spans="1:4" x14ac:dyDescent="0.25">
      <c r="A319" s="6" t="s">
        <v>1007</v>
      </c>
      <c r="B319" s="2">
        <v>28</v>
      </c>
      <c r="C319" s="2" t="s">
        <v>1691</v>
      </c>
      <c r="D319" s="19" t="s">
        <v>678</v>
      </c>
    </row>
    <row r="320" spans="1:4" x14ac:dyDescent="0.25">
      <c r="A320" s="6" t="s">
        <v>1008</v>
      </c>
      <c r="B320" s="2">
        <v>42</v>
      </c>
      <c r="C320" s="2" t="s">
        <v>1691</v>
      </c>
      <c r="D320" s="19" t="s">
        <v>681</v>
      </c>
    </row>
    <row r="321" spans="1:4" x14ac:dyDescent="0.25">
      <c r="A321" s="6" t="s">
        <v>1009</v>
      </c>
      <c r="B321" s="2">
        <v>18</v>
      </c>
      <c r="C321" s="2" t="s">
        <v>1690</v>
      </c>
      <c r="D321" s="19" t="s">
        <v>678</v>
      </c>
    </row>
    <row r="322" spans="1:4" x14ac:dyDescent="0.25">
      <c r="A322" s="6" t="s">
        <v>1010</v>
      </c>
      <c r="B322" s="2">
        <v>42</v>
      </c>
      <c r="C322" s="2" t="s">
        <v>1691</v>
      </c>
      <c r="D322" s="19" t="s">
        <v>681</v>
      </c>
    </row>
    <row r="323" spans="1:4" x14ac:dyDescent="0.25">
      <c r="A323" s="6" t="s">
        <v>1011</v>
      </c>
      <c r="B323" s="2">
        <v>34</v>
      </c>
      <c r="C323" s="2" t="s">
        <v>1690</v>
      </c>
      <c r="D323" s="19" t="s">
        <v>677</v>
      </c>
    </row>
    <row r="324" spans="1:4" x14ac:dyDescent="0.25">
      <c r="A324" s="6" t="s">
        <v>1012</v>
      </c>
      <c r="B324" s="2">
        <v>47</v>
      </c>
      <c r="C324" s="2" t="s">
        <v>1691</v>
      </c>
      <c r="D324" s="19" t="s">
        <v>676</v>
      </c>
    </row>
    <row r="325" spans="1:4" x14ac:dyDescent="0.25">
      <c r="A325" s="6" t="s">
        <v>1013</v>
      </c>
      <c r="B325" s="2">
        <v>36</v>
      </c>
      <c r="C325" s="2" t="s">
        <v>1691</v>
      </c>
      <c r="D325" s="19" t="s">
        <v>681</v>
      </c>
    </row>
    <row r="326" spans="1:4" x14ac:dyDescent="0.25">
      <c r="A326" s="6" t="s">
        <v>1014</v>
      </c>
      <c r="B326" s="2">
        <v>45</v>
      </c>
      <c r="C326" s="2" t="s">
        <v>1690</v>
      </c>
      <c r="D326" s="19" t="s">
        <v>676</v>
      </c>
    </row>
    <row r="327" spans="1:4" x14ac:dyDescent="0.25">
      <c r="A327" s="6" t="s">
        <v>1015</v>
      </c>
      <c r="B327" s="2">
        <v>62</v>
      </c>
      <c r="C327" s="2" t="s">
        <v>1691</v>
      </c>
      <c r="D327" s="19" t="s">
        <v>679</v>
      </c>
    </row>
    <row r="328" spans="1:4" x14ac:dyDescent="0.25">
      <c r="A328" s="6" t="s">
        <v>1016</v>
      </c>
      <c r="B328" s="2">
        <v>64</v>
      </c>
      <c r="C328" s="2" t="s">
        <v>1690</v>
      </c>
      <c r="D328" s="19" t="s">
        <v>678</v>
      </c>
    </row>
    <row r="329" spans="1:4" x14ac:dyDescent="0.25">
      <c r="A329" s="6" t="s">
        <v>1017</v>
      </c>
      <c r="B329" s="2">
        <v>53</v>
      </c>
      <c r="C329" s="2" t="s">
        <v>1691</v>
      </c>
      <c r="D329" s="19" t="s">
        <v>677</v>
      </c>
    </row>
    <row r="330" spans="1:4" x14ac:dyDescent="0.25">
      <c r="A330" s="6" t="s">
        <v>1018</v>
      </c>
      <c r="B330" s="2">
        <v>60</v>
      </c>
      <c r="C330" s="2" t="s">
        <v>1691</v>
      </c>
      <c r="D330" s="19" t="s">
        <v>679</v>
      </c>
    </row>
    <row r="331" spans="1:4" x14ac:dyDescent="0.25">
      <c r="A331" s="6" t="s">
        <v>1019</v>
      </c>
      <c r="B331" s="2">
        <v>63</v>
      </c>
      <c r="C331" s="2" t="s">
        <v>1690</v>
      </c>
      <c r="D331" s="19" t="s">
        <v>681</v>
      </c>
    </row>
    <row r="332" spans="1:4" x14ac:dyDescent="0.25">
      <c r="A332" s="6" t="s">
        <v>1020</v>
      </c>
      <c r="B332" s="2">
        <v>49</v>
      </c>
      <c r="C332" s="2" t="s">
        <v>1691</v>
      </c>
      <c r="D332" s="19" t="s">
        <v>680</v>
      </c>
    </row>
    <row r="333" spans="1:4" x14ac:dyDescent="0.25">
      <c r="A333" s="6" t="s">
        <v>1021</v>
      </c>
      <c r="B333" s="2">
        <v>27</v>
      </c>
      <c r="C333" s="2" t="s">
        <v>1691</v>
      </c>
      <c r="D333" s="19" t="s">
        <v>681</v>
      </c>
    </row>
    <row r="334" spans="1:4" x14ac:dyDescent="0.25">
      <c r="A334" s="6" t="s">
        <v>1022</v>
      </c>
      <c r="B334" s="2">
        <v>30</v>
      </c>
      <c r="C334" s="2" t="s">
        <v>1690</v>
      </c>
      <c r="D334" s="19" t="s">
        <v>678</v>
      </c>
    </row>
    <row r="335" spans="1:4" x14ac:dyDescent="0.25">
      <c r="A335" s="6" t="s">
        <v>1023</v>
      </c>
      <c r="B335" s="2">
        <v>36</v>
      </c>
      <c r="C335" s="2" t="s">
        <v>1690</v>
      </c>
      <c r="D335" s="19" t="s">
        <v>681</v>
      </c>
    </row>
    <row r="336" spans="1:4" x14ac:dyDescent="0.25">
      <c r="A336" s="6" t="s">
        <v>1024</v>
      </c>
      <c r="B336" s="2">
        <v>31</v>
      </c>
      <c r="C336" s="2" t="s">
        <v>1691</v>
      </c>
      <c r="D336" s="19" t="s">
        <v>676</v>
      </c>
    </row>
    <row r="337" spans="1:4" x14ac:dyDescent="0.25">
      <c r="A337" s="6" t="s">
        <v>1025</v>
      </c>
      <c r="B337" s="2">
        <v>21</v>
      </c>
      <c r="C337" s="2" t="s">
        <v>1690</v>
      </c>
      <c r="D337" s="19" t="s">
        <v>681</v>
      </c>
    </row>
    <row r="338" spans="1:4" x14ac:dyDescent="0.25">
      <c r="A338" s="6" t="s">
        <v>1026</v>
      </c>
      <c r="B338" s="2">
        <v>55</v>
      </c>
      <c r="C338" s="2" t="s">
        <v>1690</v>
      </c>
      <c r="D338" s="19" t="s">
        <v>678</v>
      </c>
    </row>
    <row r="339" spans="1:4" x14ac:dyDescent="0.25">
      <c r="A339" s="6" t="s">
        <v>1027</v>
      </c>
      <c r="B339" s="2">
        <v>65</v>
      </c>
      <c r="C339" s="2" t="s">
        <v>1690</v>
      </c>
      <c r="D339" s="19" t="s">
        <v>678</v>
      </c>
    </row>
    <row r="340" spans="1:4" x14ac:dyDescent="0.25">
      <c r="A340" s="6" t="s">
        <v>1028</v>
      </c>
      <c r="B340" s="2">
        <v>52</v>
      </c>
      <c r="C340" s="2" t="s">
        <v>1690</v>
      </c>
      <c r="D340" s="19" t="s">
        <v>680</v>
      </c>
    </row>
    <row r="341" spans="1:4" x14ac:dyDescent="0.25">
      <c r="A341" s="6" t="s">
        <v>1029</v>
      </c>
      <c r="B341" s="2">
        <v>21</v>
      </c>
      <c r="C341" s="2" t="s">
        <v>1691</v>
      </c>
      <c r="D341" s="19" t="s">
        <v>677</v>
      </c>
    </row>
    <row r="342" spans="1:4" x14ac:dyDescent="0.25">
      <c r="A342" s="6" t="s">
        <v>1030</v>
      </c>
      <c r="B342" s="2">
        <v>65</v>
      </c>
      <c r="C342" s="2" t="s">
        <v>1690</v>
      </c>
      <c r="D342" s="19" t="s">
        <v>677</v>
      </c>
    </row>
    <row r="343" spans="1:4" x14ac:dyDescent="0.25">
      <c r="A343" s="6" t="s">
        <v>1031</v>
      </c>
      <c r="B343" s="2">
        <v>38</v>
      </c>
      <c r="C343" s="2" t="s">
        <v>1690</v>
      </c>
      <c r="D343" s="19" t="s">
        <v>677</v>
      </c>
    </row>
    <row r="344" spans="1:4" x14ac:dyDescent="0.25">
      <c r="A344" s="6" t="s">
        <v>1032</v>
      </c>
      <c r="B344" s="2">
        <v>21</v>
      </c>
      <c r="C344" s="2" t="s">
        <v>1690</v>
      </c>
      <c r="D344" s="19" t="s">
        <v>679</v>
      </c>
    </row>
    <row r="345" spans="1:4" x14ac:dyDescent="0.25">
      <c r="A345" s="6" t="s">
        <v>1033</v>
      </c>
      <c r="B345" s="2">
        <v>21</v>
      </c>
      <c r="C345" s="2" t="s">
        <v>1690</v>
      </c>
      <c r="D345" s="19" t="s">
        <v>677</v>
      </c>
    </row>
    <row r="346" spans="1:4" x14ac:dyDescent="0.25">
      <c r="A346" s="6" t="s">
        <v>1034</v>
      </c>
      <c r="B346" s="2">
        <v>55</v>
      </c>
      <c r="C346" s="2" t="s">
        <v>1690</v>
      </c>
      <c r="D346" s="19" t="s">
        <v>679</v>
      </c>
    </row>
    <row r="347" spans="1:4" x14ac:dyDescent="0.25">
      <c r="A347" s="6" t="s">
        <v>1035</v>
      </c>
      <c r="B347" s="2">
        <v>48</v>
      </c>
      <c r="C347" s="2" t="s">
        <v>1690</v>
      </c>
      <c r="D347" s="19" t="s">
        <v>681</v>
      </c>
    </row>
    <row r="348" spans="1:4" x14ac:dyDescent="0.25">
      <c r="A348" s="6" t="s">
        <v>1036</v>
      </c>
      <c r="B348" s="2">
        <v>50</v>
      </c>
      <c r="C348" s="2" t="s">
        <v>1690</v>
      </c>
      <c r="D348" s="19" t="s">
        <v>680</v>
      </c>
    </row>
    <row r="349" spans="1:4" x14ac:dyDescent="0.25">
      <c r="A349" s="6" t="s">
        <v>1037</v>
      </c>
      <c r="B349" s="2">
        <v>51</v>
      </c>
      <c r="C349" s="2" t="s">
        <v>1691</v>
      </c>
      <c r="D349" s="19" t="s">
        <v>678</v>
      </c>
    </row>
    <row r="350" spans="1:4" x14ac:dyDescent="0.25">
      <c r="A350" s="6" t="s">
        <v>1038</v>
      </c>
      <c r="B350" s="2">
        <v>28</v>
      </c>
      <c r="C350" s="2" t="s">
        <v>1690</v>
      </c>
      <c r="D350" s="19" t="s">
        <v>679</v>
      </c>
    </row>
    <row r="351" spans="1:4" x14ac:dyDescent="0.25">
      <c r="A351" s="6" t="s">
        <v>1039</v>
      </c>
      <c r="B351" s="2">
        <v>21</v>
      </c>
      <c r="C351" s="2" t="s">
        <v>1690</v>
      </c>
      <c r="D351" s="19" t="s">
        <v>681</v>
      </c>
    </row>
    <row r="352" spans="1:4" x14ac:dyDescent="0.25">
      <c r="A352" s="6" t="s">
        <v>1040</v>
      </c>
      <c r="B352" s="2">
        <v>50</v>
      </c>
      <c r="C352" s="2" t="s">
        <v>1691</v>
      </c>
      <c r="D352" s="19" t="s">
        <v>680</v>
      </c>
    </row>
    <row r="353" spans="1:4" x14ac:dyDescent="0.25">
      <c r="A353" s="6" t="s">
        <v>1041</v>
      </c>
      <c r="B353" s="2">
        <v>23</v>
      </c>
      <c r="C353" s="2" t="s">
        <v>1690</v>
      </c>
      <c r="D353" s="19" t="s">
        <v>679</v>
      </c>
    </row>
    <row r="354" spans="1:4" x14ac:dyDescent="0.25">
      <c r="A354" s="6" t="s">
        <v>1042</v>
      </c>
      <c r="B354" s="2">
        <v>29</v>
      </c>
      <c r="C354" s="2" t="s">
        <v>1690</v>
      </c>
      <c r="D354" s="19" t="s">
        <v>680</v>
      </c>
    </row>
    <row r="355" spans="1:4" x14ac:dyDescent="0.25">
      <c r="A355" s="6" t="s">
        <v>1043</v>
      </c>
      <c r="B355" s="2">
        <v>22</v>
      </c>
      <c r="C355" s="2" t="s">
        <v>1691</v>
      </c>
      <c r="D355" s="19" t="s">
        <v>681</v>
      </c>
    </row>
    <row r="356" spans="1:4" x14ac:dyDescent="0.25">
      <c r="A356" s="6" t="s">
        <v>1044</v>
      </c>
      <c r="B356" s="2">
        <v>56</v>
      </c>
      <c r="C356" s="2" t="s">
        <v>1690</v>
      </c>
      <c r="D356" s="19" t="s">
        <v>677</v>
      </c>
    </row>
    <row r="357" spans="1:4" x14ac:dyDescent="0.25">
      <c r="A357" s="6" t="s">
        <v>1045</v>
      </c>
      <c r="B357" s="2">
        <v>22</v>
      </c>
      <c r="C357" s="2" t="s">
        <v>1690</v>
      </c>
      <c r="D357" s="19" t="s">
        <v>677</v>
      </c>
    </row>
    <row r="358" spans="1:4" x14ac:dyDescent="0.25">
      <c r="A358" s="6" t="s">
        <v>1046</v>
      </c>
      <c r="B358" s="2">
        <v>61</v>
      </c>
      <c r="C358" s="2" t="s">
        <v>1690</v>
      </c>
      <c r="D358" s="19" t="s">
        <v>681</v>
      </c>
    </row>
    <row r="359" spans="1:4" x14ac:dyDescent="0.25">
      <c r="A359" s="6" t="s">
        <v>1047</v>
      </c>
      <c r="B359" s="2">
        <v>33</v>
      </c>
      <c r="C359" s="2" t="s">
        <v>1690</v>
      </c>
      <c r="D359" s="19" t="s">
        <v>680</v>
      </c>
    </row>
    <row r="360" spans="1:4" x14ac:dyDescent="0.25">
      <c r="A360" s="6" t="s">
        <v>1048</v>
      </c>
      <c r="B360" s="2">
        <v>43</v>
      </c>
      <c r="C360" s="2" t="s">
        <v>1690</v>
      </c>
      <c r="D360" s="19" t="s">
        <v>676</v>
      </c>
    </row>
    <row r="361" spans="1:4" x14ac:dyDescent="0.25">
      <c r="A361" s="6" t="s">
        <v>1049</v>
      </c>
      <c r="B361" s="2">
        <v>25</v>
      </c>
      <c r="C361" s="2" t="s">
        <v>1691</v>
      </c>
      <c r="D361" s="19" t="s">
        <v>680</v>
      </c>
    </row>
    <row r="362" spans="1:4" x14ac:dyDescent="0.25">
      <c r="A362" s="6" t="s">
        <v>1050</v>
      </c>
      <c r="B362" s="2">
        <v>54</v>
      </c>
      <c r="C362" s="2" t="s">
        <v>1690</v>
      </c>
      <c r="D362" s="19" t="s">
        <v>679</v>
      </c>
    </row>
    <row r="363" spans="1:4" x14ac:dyDescent="0.25">
      <c r="A363" s="6" t="s">
        <v>1051</v>
      </c>
      <c r="B363" s="2">
        <v>33</v>
      </c>
      <c r="C363" s="2" t="s">
        <v>1691</v>
      </c>
      <c r="D363" s="19" t="s">
        <v>680</v>
      </c>
    </row>
    <row r="364" spans="1:4" x14ac:dyDescent="0.25">
      <c r="A364" s="6" t="s">
        <v>1052</v>
      </c>
      <c r="B364" s="2">
        <v>55</v>
      </c>
      <c r="C364" s="2" t="s">
        <v>1690</v>
      </c>
      <c r="D364" s="19" t="s">
        <v>681</v>
      </c>
    </row>
    <row r="365" spans="1:4" x14ac:dyDescent="0.25">
      <c r="A365" s="6" t="s">
        <v>1053</v>
      </c>
      <c r="B365" s="2">
        <v>56</v>
      </c>
      <c r="C365" s="2" t="s">
        <v>1690</v>
      </c>
      <c r="D365" s="19" t="s">
        <v>678</v>
      </c>
    </row>
    <row r="366" spans="1:4" x14ac:dyDescent="0.25">
      <c r="A366" s="6" t="s">
        <v>1054</v>
      </c>
      <c r="B366" s="2">
        <v>20</v>
      </c>
      <c r="C366" s="2" t="s">
        <v>1691</v>
      </c>
      <c r="D366" s="19" t="s">
        <v>676</v>
      </c>
    </row>
    <row r="367" spans="1:4" x14ac:dyDescent="0.25">
      <c r="A367" s="6" t="s">
        <v>1055</v>
      </c>
      <c r="B367" s="2">
        <v>57</v>
      </c>
      <c r="C367" s="2" t="s">
        <v>1690</v>
      </c>
      <c r="D367" s="19" t="s">
        <v>680</v>
      </c>
    </row>
    <row r="368" spans="1:4" x14ac:dyDescent="0.25">
      <c r="A368" s="6" t="s">
        <v>1056</v>
      </c>
      <c r="B368" s="2">
        <v>23</v>
      </c>
      <c r="C368" s="2" t="s">
        <v>1690</v>
      </c>
      <c r="D368" s="19" t="s">
        <v>676</v>
      </c>
    </row>
    <row r="369" spans="1:4" x14ac:dyDescent="0.25">
      <c r="A369" s="6" t="s">
        <v>1057</v>
      </c>
      <c r="B369" s="2">
        <v>44</v>
      </c>
      <c r="C369" s="2" t="s">
        <v>1691</v>
      </c>
      <c r="D369" s="19" t="s">
        <v>676</v>
      </c>
    </row>
    <row r="370" spans="1:4" x14ac:dyDescent="0.25">
      <c r="A370" s="6" t="s">
        <v>1058</v>
      </c>
      <c r="B370" s="2">
        <v>60</v>
      </c>
      <c r="C370" s="2" t="s">
        <v>1690</v>
      </c>
      <c r="D370" s="19" t="s">
        <v>680</v>
      </c>
    </row>
    <row r="371" spans="1:4" x14ac:dyDescent="0.25">
      <c r="A371" s="6" t="s">
        <v>1059</v>
      </c>
      <c r="B371" s="2">
        <v>55</v>
      </c>
      <c r="C371" s="2" t="s">
        <v>1690</v>
      </c>
      <c r="D371" s="19" t="s">
        <v>680</v>
      </c>
    </row>
    <row r="372" spans="1:4" x14ac:dyDescent="0.25">
      <c r="A372" s="6" t="s">
        <v>1060</v>
      </c>
      <c r="B372" s="2">
        <v>54</v>
      </c>
      <c r="C372" s="2" t="s">
        <v>1691</v>
      </c>
      <c r="D372" s="19" t="s">
        <v>677</v>
      </c>
    </row>
    <row r="373" spans="1:4" x14ac:dyDescent="0.25">
      <c r="A373" s="6" t="s">
        <v>1061</v>
      </c>
      <c r="B373" s="2">
        <v>51</v>
      </c>
      <c r="C373" s="2" t="s">
        <v>1691</v>
      </c>
      <c r="D373" s="19" t="s">
        <v>680</v>
      </c>
    </row>
    <row r="374" spans="1:4" x14ac:dyDescent="0.25">
      <c r="A374" s="6" t="s">
        <v>1062</v>
      </c>
      <c r="B374" s="2">
        <v>38</v>
      </c>
      <c r="C374" s="2" t="s">
        <v>1691</v>
      </c>
      <c r="D374" s="19" t="s">
        <v>680</v>
      </c>
    </row>
    <row r="375" spans="1:4" x14ac:dyDescent="0.25">
      <c r="A375" s="6" t="s">
        <v>1063</v>
      </c>
      <c r="B375" s="2">
        <v>34</v>
      </c>
      <c r="C375" s="2" t="s">
        <v>1690</v>
      </c>
      <c r="D375" s="19" t="s">
        <v>677</v>
      </c>
    </row>
    <row r="376" spans="1:4" x14ac:dyDescent="0.25">
      <c r="A376" s="6" t="s">
        <v>1064</v>
      </c>
      <c r="B376" s="2">
        <v>31</v>
      </c>
      <c r="C376" s="2" t="s">
        <v>1691</v>
      </c>
      <c r="D376" s="19" t="s">
        <v>677</v>
      </c>
    </row>
    <row r="377" spans="1:4" x14ac:dyDescent="0.25">
      <c r="A377" s="6" t="s">
        <v>1065</v>
      </c>
      <c r="B377" s="2">
        <v>60</v>
      </c>
      <c r="C377" s="2" t="s">
        <v>1690</v>
      </c>
      <c r="D377" s="19" t="s">
        <v>678</v>
      </c>
    </row>
    <row r="378" spans="1:4" x14ac:dyDescent="0.25">
      <c r="A378" s="6" t="s">
        <v>1066</v>
      </c>
      <c r="B378" s="2">
        <v>63</v>
      </c>
      <c r="C378" s="2" t="s">
        <v>1690</v>
      </c>
      <c r="D378" s="19" t="s">
        <v>680</v>
      </c>
    </row>
    <row r="379" spans="1:4" x14ac:dyDescent="0.25">
      <c r="A379" s="6" t="s">
        <v>1067</v>
      </c>
      <c r="B379" s="2">
        <v>38</v>
      </c>
      <c r="C379" s="2" t="s">
        <v>1691</v>
      </c>
      <c r="D379" s="19" t="s">
        <v>679</v>
      </c>
    </row>
    <row r="380" spans="1:4" x14ac:dyDescent="0.25">
      <c r="A380" s="6" t="s">
        <v>1068</v>
      </c>
      <c r="B380" s="2">
        <v>33</v>
      </c>
      <c r="C380" s="2" t="s">
        <v>1691</v>
      </c>
      <c r="D380" s="19" t="s">
        <v>676</v>
      </c>
    </row>
    <row r="381" spans="1:4" x14ac:dyDescent="0.25">
      <c r="A381" s="6" t="s">
        <v>1069</v>
      </c>
      <c r="B381" s="2">
        <v>34</v>
      </c>
      <c r="C381" s="2" t="s">
        <v>1690</v>
      </c>
      <c r="D381" s="19" t="s">
        <v>681</v>
      </c>
    </row>
    <row r="382" spans="1:4" x14ac:dyDescent="0.25">
      <c r="A382" s="6" t="s">
        <v>1070</v>
      </c>
      <c r="B382" s="2">
        <v>43</v>
      </c>
      <c r="C382" s="2" t="s">
        <v>1690</v>
      </c>
      <c r="D382" s="19" t="s">
        <v>677</v>
      </c>
    </row>
    <row r="383" spans="1:4" x14ac:dyDescent="0.25">
      <c r="A383" s="6" t="s">
        <v>1071</v>
      </c>
      <c r="B383" s="2">
        <v>26</v>
      </c>
      <c r="C383" s="2" t="s">
        <v>1691</v>
      </c>
      <c r="D383" s="19" t="s">
        <v>681</v>
      </c>
    </row>
    <row r="384" spans="1:4" x14ac:dyDescent="0.25">
      <c r="A384" s="6" t="s">
        <v>1072</v>
      </c>
      <c r="B384" s="2">
        <v>60</v>
      </c>
      <c r="C384" s="2" t="s">
        <v>1691</v>
      </c>
      <c r="D384" s="19" t="s">
        <v>680</v>
      </c>
    </row>
    <row r="385" spans="1:4" x14ac:dyDescent="0.25">
      <c r="A385" s="6" t="s">
        <v>1073</v>
      </c>
      <c r="B385" s="2">
        <v>59</v>
      </c>
      <c r="C385" s="2" t="s">
        <v>1691</v>
      </c>
      <c r="D385" s="19" t="s">
        <v>679</v>
      </c>
    </row>
    <row r="386" spans="1:4" x14ac:dyDescent="0.25">
      <c r="A386" s="6" t="s">
        <v>1074</v>
      </c>
      <c r="B386" s="2">
        <v>37</v>
      </c>
      <c r="C386" s="2" t="s">
        <v>1690</v>
      </c>
      <c r="D386" s="19" t="s">
        <v>676</v>
      </c>
    </row>
    <row r="387" spans="1:4" x14ac:dyDescent="0.25">
      <c r="A387" s="6" t="s">
        <v>1075</v>
      </c>
      <c r="B387" s="2">
        <v>47</v>
      </c>
      <c r="C387" s="2" t="s">
        <v>1691</v>
      </c>
      <c r="D387" s="19" t="s">
        <v>680</v>
      </c>
    </row>
    <row r="388" spans="1:4" x14ac:dyDescent="0.25">
      <c r="A388" s="6" t="s">
        <v>1076</v>
      </c>
      <c r="B388" s="2">
        <v>38</v>
      </c>
      <c r="C388" s="2" t="s">
        <v>1691</v>
      </c>
      <c r="D388" s="19" t="s">
        <v>679</v>
      </c>
    </row>
    <row r="389" spans="1:4" x14ac:dyDescent="0.25">
      <c r="A389" s="6" t="s">
        <v>1077</v>
      </c>
      <c r="B389" s="2">
        <v>22</v>
      </c>
      <c r="C389" s="2" t="s">
        <v>1690</v>
      </c>
      <c r="D389" s="19" t="s">
        <v>676</v>
      </c>
    </row>
    <row r="390" spans="1:4" x14ac:dyDescent="0.25">
      <c r="A390" s="6" t="s">
        <v>1078</v>
      </c>
      <c r="B390" s="2">
        <v>18</v>
      </c>
      <c r="C390" s="2" t="s">
        <v>1690</v>
      </c>
      <c r="D390" s="19" t="s">
        <v>679</v>
      </c>
    </row>
    <row r="391" spans="1:4" x14ac:dyDescent="0.25">
      <c r="A391" s="6" t="s">
        <v>1079</v>
      </c>
      <c r="B391" s="2">
        <v>47</v>
      </c>
      <c r="C391" s="2" t="s">
        <v>1691</v>
      </c>
      <c r="D391" s="19" t="s">
        <v>677</v>
      </c>
    </row>
    <row r="392" spans="1:4" x14ac:dyDescent="0.25">
      <c r="A392" s="6" t="s">
        <v>1080</v>
      </c>
      <c r="B392" s="2">
        <v>57</v>
      </c>
      <c r="C392" s="2" t="s">
        <v>1690</v>
      </c>
      <c r="D392" s="19" t="s">
        <v>680</v>
      </c>
    </row>
    <row r="393" spans="1:4" x14ac:dyDescent="0.25">
      <c r="A393" s="6" t="s">
        <v>1081</v>
      </c>
      <c r="B393" s="2">
        <v>54</v>
      </c>
      <c r="C393" s="2" t="s">
        <v>1690</v>
      </c>
      <c r="D393" s="19" t="s">
        <v>679</v>
      </c>
    </row>
    <row r="394" spans="1:4" x14ac:dyDescent="0.25">
      <c r="A394" s="6" t="s">
        <v>1082</v>
      </c>
      <c r="B394" s="2">
        <v>24</v>
      </c>
      <c r="C394" s="2" t="s">
        <v>1690</v>
      </c>
      <c r="D394" s="19" t="s">
        <v>679</v>
      </c>
    </row>
    <row r="395" spans="1:4" x14ac:dyDescent="0.25">
      <c r="A395" s="6" t="s">
        <v>1083</v>
      </c>
      <c r="B395" s="2">
        <v>22</v>
      </c>
      <c r="C395" s="2" t="s">
        <v>1691</v>
      </c>
      <c r="D395" s="19" t="s">
        <v>680</v>
      </c>
    </row>
    <row r="396" spans="1:4" x14ac:dyDescent="0.25">
      <c r="A396" s="6" t="s">
        <v>1084</v>
      </c>
      <c r="B396" s="2">
        <v>52</v>
      </c>
      <c r="C396" s="2" t="s">
        <v>1691</v>
      </c>
      <c r="D396" s="19" t="s">
        <v>676</v>
      </c>
    </row>
    <row r="397" spans="1:4" x14ac:dyDescent="0.25">
      <c r="A397" s="6" t="s">
        <v>1085</v>
      </c>
      <c r="B397" s="2">
        <v>31</v>
      </c>
      <c r="C397" s="2" t="s">
        <v>1691</v>
      </c>
      <c r="D397" s="19" t="s">
        <v>680</v>
      </c>
    </row>
    <row r="398" spans="1:4" x14ac:dyDescent="0.25">
      <c r="A398" s="6" t="s">
        <v>1086</v>
      </c>
      <c r="B398" s="2">
        <v>50</v>
      </c>
      <c r="C398" s="2" t="s">
        <v>1691</v>
      </c>
      <c r="D398" s="19" t="s">
        <v>679</v>
      </c>
    </row>
    <row r="399" spans="1:4" x14ac:dyDescent="0.25">
      <c r="A399" s="6" t="s">
        <v>1087</v>
      </c>
      <c r="B399" s="2">
        <v>34</v>
      </c>
      <c r="C399" s="2" t="s">
        <v>1691</v>
      </c>
      <c r="D399" s="19" t="s">
        <v>681</v>
      </c>
    </row>
    <row r="400" spans="1:4" x14ac:dyDescent="0.25">
      <c r="A400" s="6" t="s">
        <v>1088</v>
      </c>
      <c r="B400" s="2">
        <v>26</v>
      </c>
      <c r="C400" s="2" t="s">
        <v>1691</v>
      </c>
      <c r="D400" s="19" t="s">
        <v>678</v>
      </c>
    </row>
    <row r="401" spans="1:4" x14ac:dyDescent="0.25">
      <c r="A401" s="6" t="s">
        <v>1089</v>
      </c>
      <c r="B401" s="2">
        <v>40</v>
      </c>
      <c r="C401" s="2" t="s">
        <v>1690</v>
      </c>
      <c r="D401" s="19" t="s">
        <v>681</v>
      </c>
    </row>
    <row r="402" spans="1:4" x14ac:dyDescent="0.25">
      <c r="A402" s="6" t="s">
        <v>1090</v>
      </c>
      <c r="B402" s="2">
        <v>22</v>
      </c>
      <c r="C402" s="2" t="s">
        <v>1690</v>
      </c>
      <c r="D402" s="19" t="s">
        <v>676</v>
      </c>
    </row>
    <row r="403" spans="1:4" x14ac:dyDescent="0.25">
      <c r="A403" s="6" t="s">
        <v>1091</v>
      </c>
      <c r="B403" s="2">
        <v>33</v>
      </c>
      <c r="C403" s="2" t="s">
        <v>1690</v>
      </c>
      <c r="D403" s="19" t="s">
        <v>679</v>
      </c>
    </row>
    <row r="404" spans="1:4" x14ac:dyDescent="0.25">
      <c r="A404" s="6" t="s">
        <v>1092</v>
      </c>
      <c r="B404" s="2">
        <v>41</v>
      </c>
      <c r="C404" s="2" t="s">
        <v>1691</v>
      </c>
      <c r="D404" s="19" t="s">
        <v>678</v>
      </c>
    </row>
    <row r="405" spans="1:4" x14ac:dyDescent="0.25">
      <c r="A405" s="6" t="s">
        <v>1093</v>
      </c>
      <c r="B405" s="2">
        <v>36</v>
      </c>
      <c r="C405" s="2" t="s">
        <v>1691</v>
      </c>
      <c r="D405" s="19" t="s">
        <v>676</v>
      </c>
    </row>
    <row r="406" spans="1:4" x14ac:dyDescent="0.25">
      <c r="A406" s="6" t="s">
        <v>1094</v>
      </c>
      <c r="B406" s="2">
        <v>28</v>
      </c>
      <c r="C406" s="2" t="s">
        <v>1690</v>
      </c>
      <c r="D406" s="19" t="s">
        <v>681</v>
      </c>
    </row>
    <row r="407" spans="1:4" x14ac:dyDescent="0.25">
      <c r="A407" s="6" t="s">
        <v>1095</v>
      </c>
      <c r="B407" s="2">
        <v>46</v>
      </c>
      <c r="C407" s="2" t="s">
        <v>1691</v>
      </c>
      <c r="D407" s="19" t="s">
        <v>677</v>
      </c>
    </row>
    <row r="408" spans="1:4" x14ac:dyDescent="0.25">
      <c r="A408" s="6" t="s">
        <v>1096</v>
      </c>
      <c r="B408" s="2">
        <v>52</v>
      </c>
      <c r="C408" s="2" t="s">
        <v>1691</v>
      </c>
      <c r="D408" s="19" t="s">
        <v>680</v>
      </c>
    </row>
    <row r="409" spans="1:4" x14ac:dyDescent="0.25">
      <c r="A409" s="6" t="s">
        <v>1097</v>
      </c>
      <c r="B409" s="2">
        <v>63</v>
      </c>
      <c r="C409" s="2" t="s">
        <v>1691</v>
      </c>
      <c r="D409" s="19" t="s">
        <v>676</v>
      </c>
    </row>
    <row r="410" spans="1:4" x14ac:dyDescent="0.25">
      <c r="A410" s="6" t="s">
        <v>1098</v>
      </c>
      <c r="B410" s="2">
        <v>37</v>
      </c>
      <c r="C410" s="2" t="s">
        <v>1691</v>
      </c>
      <c r="D410" s="19" t="s">
        <v>676</v>
      </c>
    </row>
    <row r="411" spans="1:4" x14ac:dyDescent="0.25">
      <c r="A411" s="6" t="s">
        <v>1099</v>
      </c>
      <c r="B411" s="2">
        <v>57</v>
      </c>
      <c r="C411" s="2" t="s">
        <v>1691</v>
      </c>
      <c r="D411" s="19" t="s">
        <v>679</v>
      </c>
    </row>
    <row r="412" spans="1:4" x14ac:dyDescent="0.25">
      <c r="A412" s="6" t="s">
        <v>1100</v>
      </c>
      <c r="B412" s="2">
        <v>59</v>
      </c>
      <c r="C412" s="2" t="s">
        <v>1690</v>
      </c>
      <c r="D412" s="19" t="s">
        <v>678</v>
      </c>
    </row>
    <row r="413" spans="1:4" x14ac:dyDescent="0.25">
      <c r="A413" s="6" t="s">
        <v>1101</v>
      </c>
      <c r="B413" s="2">
        <v>51</v>
      </c>
      <c r="C413" s="2" t="s">
        <v>1691</v>
      </c>
      <c r="D413" s="19" t="s">
        <v>681</v>
      </c>
    </row>
    <row r="414" spans="1:4" x14ac:dyDescent="0.25">
      <c r="A414" s="6" t="s">
        <v>1102</v>
      </c>
      <c r="B414" s="2">
        <v>18</v>
      </c>
      <c r="C414" s="2" t="s">
        <v>1691</v>
      </c>
      <c r="D414" s="19" t="s">
        <v>676</v>
      </c>
    </row>
    <row r="415" spans="1:4" x14ac:dyDescent="0.25">
      <c r="A415" s="6" t="s">
        <v>1103</v>
      </c>
      <c r="B415" s="2">
        <v>60</v>
      </c>
      <c r="C415" s="2" t="s">
        <v>1691</v>
      </c>
      <c r="D415" s="19" t="s">
        <v>680</v>
      </c>
    </row>
    <row r="416" spans="1:4" x14ac:dyDescent="0.25">
      <c r="A416" s="6" t="s">
        <v>1104</v>
      </c>
      <c r="B416" s="2">
        <v>53</v>
      </c>
      <c r="C416" s="2" t="s">
        <v>1691</v>
      </c>
      <c r="D416" s="19" t="s">
        <v>676</v>
      </c>
    </row>
    <row r="417" spans="1:4" x14ac:dyDescent="0.25">
      <c r="A417" s="6" t="s">
        <v>1105</v>
      </c>
      <c r="B417" s="2">
        <v>37</v>
      </c>
      <c r="C417" s="2" t="s">
        <v>1691</v>
      </c>
      <c r="D417" s="19" t="s">
        <v>676</v>
      </c>
    </row>
    <row r="418" spans="1:4" x14ac:dyDescent="0.25">
      <c r="A418" s="6" t="s">
        <v>1106</v>
      </c>
      <c r="B418" s="2">
        <v>60</v>
      </c>
      <c r="C418" s="2" t="s">
        <v>1690</v>
      </c>
      <c r="D418" s="19" t="s">
        <v>679</v>
      </c>
    </row>
    <row r="419" spans="1:4" x14ac:dyDescent="0.25">
      <c r="A419" s="6" t="s">
        <v>1107</v>
      </c>
      <c r="B419" s="2">
        <v>24</v>
      </c>
      <c r="C419" s="2" t="s">
        <v>1691</v>
      </c>
      <c r="D419" s="19" t="s">
        <v>676</v>
      </c>
    </row>
    <row r="420" spans="1:4" x14ac:dyDescent="0.25">
      <c r="A420" s="6" t="s">
        <v>1108</v>
      </c>
      <c r="B420" s="2">
        <v>26</v>
      </c>
      <c r="C420" s="2" t="s">
        <v>1690</v>
      </c>
      <c r="D420" s="19" t="s">
        <v>678</v>
      </c>
    </row>
    <row r="421" spans="1:4" x14ac:dyDescent="0.25">
      <c r="A421" s="6" t="s">
        <v>1109</v>
      </c>
      <c r="B421" s="2">
        <v>34</v>
      </c>
      <c r="C421" s="2" t="s">
        <v>1690</v>
      </c>
      <c r="D421" s="19" t="s">
        <v>679</v>
      </c>
    </row>
    <row r="422" spans="1:4" x14ac:dyDescent="0.25">
      <c r="A422" s="6" t="s">
        <v>1110</v>
      </c>
      <c r="B422" s="2">
        <v>25</v>
      </c>
      <c r="C422" s="2" t="s">
        <v>1690</v>
      </c>
      <c r="D422" s="19" t="s">
        <v>677</v>
      </c>
    </row>
    <row r="423" spans="1:4" x14ac:dyDescent="0.25">
      <c r="A423" s="6" t="s">
        <v>1111</v>
      </c>
      <c r="B423" s="2">
        <v>24</v>
      </c>
      <c r="C423" s="2" t="s">
        <v>1690</v>
      </c>
      <c r="D423" s="19" t="s">
        <v>677</v>
      </c>
    </row>
    <row r="424" spans="1:4" x14ac:dyDescent="0.25">
      <c r="A424" s="6" t="s">
        <v>1112</v>
      </c>
      <c r="B424" s="2">
        <v>65</v>
      </c>
      <c r="C424" s="2" t="s">
        <v>1691</v>
      </c>
      <c r="D424" s="19" t="s">
        <v>681</v>
      </c>
    </row>
    <row r="425" spans="1:4" x14ac:dyDescent="0.25">
      <c r="A425" s="6" t="s">
        <v>1113</v>
      </c>
      <c r="B425" s="2">
        <v>53</v>
      </c>
      <c r="C425" s="2" t="s">
        <v>1690</v>
      </c>
      <c r="D425" s="19" t="s">
        <v>681</v>
      </c>
    </row>
    <row r="426" spans="1:4" x14ac:dyDescent="0.25">
      <c r="A426" s="6" t="s">
        <v>1114</v>
      </c>
      <c r="B426" s="2">
        <v>27</v>
      </c>
      <c r="C426" s="2" t="s">
        <v>1691</v>
      </c>
      <c r="D426" s="19" t="s">
        <v>681</v>
      </c>
    </row>
    <row r="427" spans="1:4" x14ac:dyDescent="0.25">
      <c r="A427" s="6" t="s">
        <v>1115</v>
      </c>
      <c r="B427" s="2">
        <v>35</v>
      </c>
      <c r="C427" s="2" t="s">
        <v>1690</v>
      </c>
      <c r="D427" s="19" t="s">
        <v>679</v>
      </c>
    </row>
    <row r="428" spans="1:4" x14ac:dyDescent="0.25">
      <c r="A428" s="6" t="s">
        <v>1116</v>
      </c>
      <c r="B428" s="2">
        <v>36</v>
      </c>
      <c r="C428" s="2" t="s">
        <v>1690</v>
      </c>
      <c r="D428" s="19" t="s">
        <v>678</v>
      </c>
    </row>
    <row r="429" spans="1:4" x14ac:dyDescent="0.25">
      <c r="A429" s="6" t="s">
        <v>1117</v>
      </c>
      <c r="B429" s="2">
        <v>56</v>
      </c>
      <c r="C429" s="2" t="s">
        <v>1691</v>
      </c>
      <c r="D429" s="19" t="s">
        <v>679</v>
      </c>
    </row>
    <row r="430" spans="1:4" x14ac:dyDescent="0.25">
      <c r="A430" s="6" t="s">
        <v>1118</v>
      </c>
      <c r="B430" s="2">
        <v>31</v>
      </c>
      <c r="C430" s="2" t="s">
        <v>1690</v>
      </c>
      <c r="D430" s="19" t="s">
        <v>679</v>
      </c>
    </row>
    <row r="431" spans="1:4" x14ac:dyDescent="0.25">
      <c r="A431" s="6" t="s">
        <v>1119</v>
      </c>
      <c r="B431" s="2">
        <v>63</v>
      </c>
      <c r="C431" s="2" t="s">
        <v>1691</v>
      </c>
      <c r="D431" s="19" t="s">
        <v>679</v>
      </c>
    </row>
    <row r="432" spans="1:4" x14ac:dyDescent="0.25">
      <c r="A432" s="6" t="s">
        <v>1120</v>
      </c>
      <c r="B432" s="2">
        <v>39</v>
      </c>
      <c r="C432" s="2" t="s">
        <v>1691</v>
      </c>
      <c r="D432" s="19" t="s">
        <v>679</v>
      </c>
    </row>
    <row r="433" spans="1:4" x14ac:dyDescent="0.25">
      <c r="A433" s="6" t="s">
        <v>1121</v>
      </c>
      <c r="B433" s="2">
        <v>31</v>
      </c>
      <c r="C433" s="2" t="s">
        <v>1691</v>
      </c>
      <c r="D433" s="19" t="s">
        <v>676</v>
      </c>
    </row>
    <row r="434" spans="1:4" x14ac:dyDescent="0.25">
      <c r="A434" s="6" t="s">
        <v>1122</v>
      </c>
      <c r="B434" s="2">
        <v>61</v>
      </c>
      <c r="C434" s="2" t="s">
        <v>1690</v>
      </c>
      <c r="D434" s="19" t="s">
        <v>681</v>
      </c>
    </row>
    <row r="435" spans="1:4" x14ac:dyDescent="0.25">
      <c r="A435" s="6" t="s">
        <v>1123</v>
      </c>
      <c r="B435" s="2">
        <v>58</v>
      </c>
      <c r="C435" s="2" t="s">
        <v>1691</v>
      </c>
      <c r="D435" s="19" t="s">
        <v>681</v>
      </c>
    </row>
    <row r="436" spans="1:4" x14ac:dyDescent="0.25">
      <c r="A436" s="6" t="s">
        <v>1124</v>
      </c>
      <c r="B436" s="2">
        <v>34</v>
      </c>
      <c r="C436" s="2" t="s">
        <v>1691</v>
      </c>
      <c r="D436" s="19" t="s">
        <v>680</v>
      </c>
    </row>
    <row r="437" spans="1:4" x14ac:dyDescent="0.25">
      <c r="A437" s="6" t="s">
        <v>1125</v>
      </c>
      <c r="B437" s="2">
        <v>50</v>
      </c>
      <c r="C437" s="2" t="s">
        <v>1691</v>
      </c>
      <c r="D437" s="19" t="s">
        <v>677</v>
      </c>
    </row>
    <row r="438" spans="1:4" x14ac:dyDescent="0.25">
      <c r="A438" s="6" t="s">
        <v>1126</v>
      </c>
      <c r="B438" s="2">
        <v>49</v>
      </c>
      <c r="C438" s="2" t="s">
        <v>1690</v>
      </c>
      <c r="D438" s="19" t="s">
        <v>681</v>
      </c>
    </row>
    <row r="439" spans="1:4" x14ac:dyDescent="0.25">
      <c r="A439" s="6" t="s">
        <v>1127</v>
      </c>
      <c r="B439" s="2">
        <v>34</v>
      </c>
      <c r="C439" s="2" t="s">
        <v>1690</v>
      </c>
      <c r="D439" s="19" t="s">
        <v>678</v>
      </c>
    </row>
    <row r="440" spans="1:4" x14ac:dyDescent="0.25">
      <c r="A440" s="6" t="s">
        <v>1128</v>
      </c>
      <c r="B440" s="2">
        <v>21</v>
      </c>
      <c r="C440" s="2" t="s">
        <v>1690</v>
      </c>
      <c r="D440" s="19" t="s">
        <v>676</v>
      </c>
    </row>
    <row r="441" spans="1:4" x14ac:dyDescent="0.25">
      <c r="A441" s="6" t="s">
        <v>1129</v>
      </c>
      <c r="B441" s="2">
        <v>23</v>
      </c>
      <c r="C441" s="2" t="s">
        <v>1691</v>
      </c>
      <c r="D441" s="19" t="s">
        <v>677</v>
      </c>
    </row>
    <row r="442" spans="1:4" x14ac:dyDescent="0.25">
      <c r="A442" s="6" t="s">
        <v>1130</v>
      </c>
      <c r="B442" s="2">
        <v>58</v>
      </c>
      <c r="C442" s="2" t="s">
        <v>1690</v>
      </c>
      <c r="D442" s="19" t="s">
        <v>680</v>
      </c>
    </row>
    <row r="443" spans="1:4" x14ac:dyDescent="0.25">
      <c r="A443" s="6" t="s">
        <v>1131</v>
      </c>
      <c r="B443" s="2">
        <v>45</v>
      </c>
      <c r="C443" s="2" t="s">
        <v>1690</v>
      </c>
      <c r="D443" s="19" t="s">
        <v>679</v>
      </c>
    </row>
    <row r="444" spans="1:4" x14ac:dyDescent="0.25">
      <c r="A444" s="6" t="s">
        <v>1132</v>
      </c>
      <c r="B444" s="2">
        <v>35</v>
      </c>
      <c r="C444" s="2" t="s">
        <v>1691</v>
      </c>
      <c r="D444" s="19" t="s">
        <v>680</v>
      </c>
    </row>
    <row r="445" spans="1:4" x14ac:dyDescent="0.25">
      <c r="A445" s="6" t="s">
        <v>1133</v>
      </c>
      <c r="B445" s="2">
        <v>20</v>
      </c>
      <c r="C445" s="2" t="s">
        <v>1691</v>
      </c>
      <c r="D445" s="19" t="s">
        <v>677</v>
      </c>
    </row>
    <row r="446" spans="1:4" x14ac:dyDescent="0.25">
      <c r="A446" s="6" t="s">
        <v>1134</v>
      </c>
      <c r="B446" s="2">
        <v>18</v>
      </c>
      <c r="C446" s="2" t="s">
        <v>1690</v>
      </c>
      <c r="D446" s="19" t="s">
        <v>681</v>
      </c>
    </row>
    <row r="447" spans="1:4" x14ac:dyDescent="0.25">
      <c r="A447" s="6" t="s">
        <v>1135</v>
      </c>
      <c r="B447" s="2">
        <v>39</v>
      </c>
      <c r="C447" s="2" t="s">
        <v>1691</v>
      </c>
      <c r="D447" s="19" t="s">
        <v>677</v>
      </c>
    </row>
    <row r="448" spans="1:4" x14ac:dyDescent="0.25">
      <c r="A448" s="6" t="s">
        <v>1136</v>
      </c>
      <c r="B448" s="2">
        <v>26</v>
      </c>
      <c r="C448" s="2" t="s">
        <v>1690</v>
      </c>
      <c r="D448" s="19" t="s">
        <v>676</v>
      </c>
    </row>
    <row r="449" spans="1:4" x14ac:dyDescent="0.25">
      <c r="A449" s="6" t="s">
        <v>1137</v>
      </c>
      <c r="B449" s="2">
        <v>58</v>
      </c>
      <c r="C449" s="2" t="s">
        <v>1691</v>
      </c>
      <c r="D449" s="19" t="s">
        <v>676</v>
      </c>
    </row>
    <row r="450" spans="1:4" x14ac:dyDescent="0.25">
      <c r="A450" s="6" t="s">
        <v>1138</v>
      </c>
      <c r="B450" s="2">
        <v>34</v>
      </c>
      <c r="C450" s="2" t="s">
        <v>1690</v>
      </c>
      <c r="D450" s="19" t="s">
        <v>678</v>
      </c>
    </row>
    <row r="451" spans="1:4" x14ac:dyDescent="0.25">
      <c r="A451" s="6" t="s">
        <v>1139</v>
      </c>
      <c r="B451" s="2">
        <v>28</v>
      </c>
      <c r="C451" s="2" t="s">
        <v>1691</v>
      </c>
      <c r="D451" s="19" t="s">
        <v>679</v>
      </c>
    </row>
    <row r="452" spans="1:4" x14ac:dyDescent="0.25">
      <c r="A452" s="6" t="s">
        <v>1140</v>
      </c>
      <c r="B452" s="2">
        <v>65</v>
      </c>
      <c r="C452" s="2" t="s">
        <v>1690</v>
      </c>
      <c r="D452" s="19" t="s">
        <v>681</v>
      </c>
    </row>
    <row r="453" spans="1:4" x14ac:dyDescent="0.25">
      <c r="A453" s="6" t="s">
        <v>1141</v>
      </c>
      <c r="B453" s="2">
        <v>46</v>
      </c>
      <c r="C453" s="2" t="s">
        <v>1690</v>
      </c>
      <c r="D453" s="19" t="s">
        <v>681</v>
      </c>
    </row>
    <row r="454" spans="1:4" x14ac:dyDescent="0.25">
      <c r="A454" s="6" t="s">
        <v>1142</v>
      </c>
      <c r="B454" s="2">
        <v>53</v>
      </c>
      <c r="C454" s="2" t="s">
        <v>1691</v>
      </c>
      <c r="D454" s="19" t="s">
        <v>680</v>
      </c>
    </row>
    <row r="455" spans="1:4" x14ac:dyDescent="0.25">
      <c r="A455" s="6" t="s">
        <v>1143</v>
      </c>
      <c r="B455" s="2">
        <v>63</v>
      </c>
      <c r="C455" s="2" t="s">
        <v>1691</v>
      </c>
      <c r="D455" s="19" t="s">
        <v>679</v>
      </c>
    </row>
    <row r="456" spans="1:4" x14ac:dyDescent="0.25">
      <c r="A456" s="6" t="s">
        <v>1144</v>
      </c>
      <c r="B456" s="2">
        <v>45</v>
      </c>
      <c r="C456" s="2" t="s">
        <v>1691</v>
      </c>
      <c r="D456" s="19" t="s">
        <v>680</v>
      </c>
    </row>
    <row r="457" spans="1:4" x14ac:dyDescent="0.25">
      <c r="A457" s="6" t="s">
        <v>1145</v>
      </c>
      <c r="B457" s="2">
        <v>53</v>
      </c>
      <c r="C457" s="2" t="s">
        <v>1691</v>
      </c>
      <c r="D457" s="19" t="s">
        <v>679</v>
      </c>
    </row>
    <row r="458" spans="1:4" x14ac:dyDescent="0.25">
      <c r="A458" s="6" t="s">
        <v>1146</v>
      </c>
      <c r="B458" s="2">
        <v>18</v>
      </c>
      <c r="C458" s="2" t="s">
        <v>1690</v>
      </c>
      <c r="D458" s="19" t="s">
        <v>677</v>
      </c>
    </row>
    <row r="459" spans="1:4" x14ac:dyDescent="0.25">
      <c r="A459" s="6" t="s">
        <v>1147</v>
      </c>
      <c r="B459" s="2">
        <v>25</v>
      </c>
      <c r="C459" s="2" t="s">
        <v>1690</v>
      </c>
      <c r="D459" s="19" t="s">
        <v>677</v>
      </c>
    </row>
    <row r="460" spans="1:4" x14ac:dyDescent="0.25">
      <c r="A460" s="6" t="s">
        <v>1148</v>
      </c>
      <c r="B460" s="2">
        <v>22</v>
      </c>
      <c r="C460" s="2" t="s">
        <v>1690</v>
      </c>
      <c r="D460" s="19" t="s">
        <v>679</v>
      </c>
    </row>
    <row r="461" spans="1:4" x14ac:dyDescent="0.25">
      <c r="A461" s="6" t="s">
        <v>1149</v>
      </c>
      <c r="B461" s="2">
        <v>62</v>
      </c>
      <c r="C461" s="2" t="s">
        <v>1691</v>
      </c>
      <c r="D461" s="19" t="s">
        <v>678</v>
      </c>
    </row>
    <row r="462" spans="1:4" x14ac:dyDescent="0.25">
      <c r="A462" s="6" t="s">
        <v>1150</v>
      </c>
      <c r="B462" s="2">
        <v>27</v>
      </c>
      <c r="C462" s="2" t="s">
        <v>1690</v>
      </c>
      <c r="D462" s="19" t="s">
        <v>677</v>
      </c>
    </row>
    <row r="463" spans="1:4" x14ac:dyDescent="0.25">
      <c r="A463" s="6" t="s">
        <v>1151</v>
      </c>
      <c r="B463" s="2">
        <v>52</v>
      </c>
      <c r="C463" s="2" t="s">
        <v>1690</v>
      </c>
      <c r="D463" s="19" t="s">
        <v>678</v>
      </c>
    </row>
    <row r="464" spans="1:4" x14ac:dyDescent="0.25">
      <c r="A464" s="6" t="s">
        <v>1152</v>
      </c>
      <c r="B464" s="2">
        <v>20</v>
      </c>
      <c r="C464" s="2" t="s">
        <v>1690</v>
      </c>
      <c r="D464" s="19" t="s">
        <v>677</v>
      </c>
    </row>
    <row r="465" spans="1:4" x14ac:dyDescent="0.25">
      <c r="A465" s="6" t="s">
        <v>1153</v>
      </c>
      <c r="B465" s="2">
        <v>41</v>
      </c>
      <c r="C465" s="2" t="s">
        <v>1690</v>
      </c>
      <c r="D465" s="19" t="s">
        <v>681</v>
      </c>
    </row>
    <row r="466" spans="1:4" x14ac:dyDescent="0.25">
      <c r="A466" s="6" t="s">
        <v>1154</v>
      </c>
      <c r="B466" s="2">
        <v>55</v>
      </c>
      <c r="C466" s="2" t="s">
        <v>1690</v>
      </c>
      <c r="D466" s="19" t="s">
        <v>676</v>
      </c>
    </row>
    <row r="467" spans="1:4" x14ac:dyDescent="0.25">
      <c r="A467" s="6" t="s">
        <v>1155</v>
      </c>
      <c r="B467" s="2">
        <v>53</v>
      </c>
      <c r="C467" s="2" t="s">
        <v>1691</v>
      </c>
      <c r="D467" s="19" t="s">
        <v>676</v>
      </c>
    </row>
    <row r="468" spans="1:4" x14ac:dyDescent="0.25">
      <c r="A468" s="6" t="s">
        <v>1156</v>
      </c>
      <c r="B468" s="2">
        <v>27</v>
      </c>
      <c r="C468" s="2" t="s">
        <v>1691</v>
      </c>
      <c r="D468" s="19" t="s">
        <v>681</v>
      </c>
    </row>
    <row r="469" spans="1:4" x14ac:dyDescent="0.25">
      <c r="A469" s="6" t="s">
        <v>1157</v>
      </c>
      <c r="B469" s="2">
        <v>45</v>
      </c>
      <c r="C469" s="2" t="s">
        <v>1691</v>
      </c>
      <c r="D469" s="19" t="s">
        <v>679</v>
      </c>
    </row>
    <row r="470" spans="1:4" x14ac:dyDescent="0.25">
      <c r="A470" s="6" t="s">
        <v>1158</v>
      </c>
      <c r="B470" s="2">
        <v>26</v>
      </c>
      <c r="C470" s="2" t="s">
        <v>1691</v>
      </c>
      <c r="D470" s="19" t="s">
        <v>680</v>
      </c>
    </row>
    <row r="471" spans="1:4" x14ac:dyDescent="0.25">
      <c r="A471" s="6" t="s">
        <v>1159</v>
      </c>
      <c r="B471" s="2">
        <v>20</v>
      </c>
      <c r="C471" s="2" t="s">
        <v>1690</v>
      </c>
      <c r="D471" s="19" t="s">
        <v>676</v>
      </c>
    </row>
    <row r="472" spans="1:4" x14ac:dyDescent="0.25">
      <c r="A472" s="6" t="s">
        <v>1160</v>
      </c>
      <c r="B472" s="2">
        <v>37</v>
      </c>
      <c r="C472" s="2" t="s">
        <v>1691</v>
      </c>
      <c r="D472" s="19" t="s">
        <v>677</v>
      </c>
    </row>
    <row r="473" spans="1:4" x14ac:dyDescent="0.25">
      <c r="A473" s="6" t="s">
        <v>1161</v>
      </c>
      <c r="B473" s="2">
        <v>41</v>
      </c>
      <c r="C473" s="2" t="s">
        <v>1691</v>
      </c>
      <c r="D473" s="19" t="s">
        <v>677</v>
      </c>
    </row>
    <row r="474" spans="1:4" x14ac:dyDescent="0.25">
      <c r="A474" s="6" t="s">
        <v>1162</v>
      </c>
      <c r="B474" s="2">
        <v>20</v>
      </c>
      <c r="C474" s="2" t="s">
        <v>1691</v>
      </c>
      <c r="D474" s="19" t="s">
        <v>676</v>
      </c>
    </row>
    <row r="475" spans="1:4" x14ac:dyDescent="0.25">
      <c r="A475" s="6" t="s">
        <v>1163</v>
      </c>
      <c r="B475" s="2">
        <v>40</v>
      </c>
      <c r="C475" s="2" t="s">
        <v>1690</v>
      </c>
      <c r="D475" s="19" t="s">
        <v>676</v>
      </c>
    </row>
    <row r="476" spans="1:4" x14ac:dyDescent="0.25">
      <c r="A476" s="6" t="s">
        <v>1164</v>
      </c>
      <c r="B476" s="2">
        <v>31</v>
      </c>
      <c r="C476" s="2" t="s">
        <v>1690</v>
      </c>
      <c r="D476" s="19" t="s">
        <v>680</v>
      </c>
    </row>
    <row r="477" spans="1:4" x14ac:dyDescent="0.25">
      <c r="A477" s="6" t="s">
        <v>1165</v>
      </c>
      <c r="B477" s="2">
        <v>61</v>
      </c>
      <c r="C477" s="2" t="s">
        <v>1690</v>
      </c>
      <c r="D477" s="19" t="s">
        <v>676</v>
      </c>
    </row>
    <row r="478" spans="1:4" x14ac:dyDescent="0.25">
      <c r="A478" s="6" t="s">
        <v>1166</v>
      </c>
      <c r="B478" s="2">
        <v>33</v>
      </c>
      <c r="C478" s="2" t="s">
        <v>1690</v>
      </c>
      <c r="D478" s="19" t="s">
        <v>679</v>
      </c>
    </row>
    <row r="479" spans="1:4" x14ac:dyDescent="0.25">
      <c r="A479" s="6" t="s">
        <v>1167</v>
      </c>
      <c r="B479" s="2">
        <v>60</v>
      </c>
      <c r="C479" s="2" t="s">
        <v>1690</v>
      </c>
      <c r="D479" s="19" t="s">
        <v>680</v>
      </c>
    </row>
    <row r="480" spans="1:4" x14ac:dyDescent="0.25">
      <c r="A480" s="6" t="s">
        <v>1168</v>
      </c>
      <c r="B480" s="2">
        <v>24</v>
      </c>
      <c r="C480" s="2" t="s">
        <v>1690</v>
      </c>
      <c r="D480" s="19" t="s">
        <v>681</v>
      </c>
    </row>
    <row r="481" spans="1:4" x14ac:dyDescent="0.25">
      <c r="A481" s="6" t="s">
        <v>1169</v>
      </c>
      <c r="B481" s="2">
        <v>40</v>
      </c>
      <c r="C481" s="2" t="s">
        <v>1691</v>
      </c>
      <c r="D481" s="19" t="s">
        <v>681</v>
      </c>
    </row>
    <row r="482" spans="1:4" x14ac:dyDescent="0.25">
      <c r="A482" s="6" t="s">
        <v>1170</v>
      </c>
      <c r="B482" s="2">
        <v>53</v>
      </c>
      <c r="C482" s="2" t="s">
        <v>1691</v>
      </c>
      <c r="D482" s="19" t="s">
        <v>676</v>
      </c>
    </row>
    <row r="483" spans="1:4" x14ac:dyDescent="0.25">
      <c r="A483" s="6" t="s">
        <v>1171</v>
      </c>
      <c r="B483" s="2">
        <v>44</v>
      </c>
      <c r="C483" s="2" t="s">
        <v>1691</v>
      </c>
      <c r="D483" s="19" t="s">
        <v>677</v>
      </c>
    </row>
    <row r="484" spans="1:4" x14ac:dyDescent="0.25">
      <c r="A484" s="6" t="s">
        <v>1172</v>
      </c>
      <c r="B484" s="2">
        <v>57</v>
      </c>
      <c r="C484" s="2" t="s">
        <v>1691</v>
      </c>
      <c r="D484" s="19" t="s">
        <v>681</v>
      </c>
    </row>
    <row r="485" spans="1:4" x14ac:dyDescent="0.25">
      <c r="A485" s="6" t="s">
        <v>1173</v>
      </c>
      <c r="B485" s="2">
        <v>65</v>
      </c>
      <c r="C485" s="2" t="s">
        <v>1691</v>
      </c>
      <c r="D485" s="19" t="s">
        <v>676</v>
      </c>
    </row>
    <row r="486" spans="1:4" x14ac:dyDescent="0.25">
      <c r="A486" s="6" t="s">
        <v>1174</v>
      </c>
      <c r="B486" s="2">
        <v>27</v>
      </c>
      <c r="C486" s="2" t="s">
        <v>1691</v>
      </c>
      <c r="D486" s="19" t="s">
        <v>679</v>
      </c>
    </row>
    <row r="487" spans="1:4" x14ac:dyDescent="0.25">
      <c r="A487" s="6" t="s">
        <v>1175</v>
      </c>
      <c r="B487" s="2">
        <v>33</v>
      </c>
      <c r="C487" s="2" t="s">
        <v>1691</v>
      </c>
      <c r="D487" s="19" t="s">
        <v>679</v>
      </c>
    </row>
    <row r="488" spans="1:4" x14ac:dyDescent="0.25">
      <c r="A488" s="6" t="s">
        <v>1176</v>
      </c>
      <c r="B488" s="2">
        <v>28</v>
      </c>
      <c r="C488" s="2" t="s">
        <v>1690</v>
      </c>
      <c r="D488" s="19" t="s">
        <v>677</v>
      </c>
    </row>
    <row r="489" spans="1:4" x14ac:dyDescent="0.25">
      <c r="A489" s="6" t="s">
        <v>1177</v>
      </c>
      <c r="B489" s="2">
        <v>29</v>
      </c>
      <c r="C489" s="2" t="s">
        <v>1690</v>
      </c>
      <c r="D489" s="19" t="s">
        <v>680</v>
      </c>
    </row>
    <row r="490" spans="1:4" x14ac:dyDescent="0.25">
      <c r="A490" s="6" t="s">
        <v>1178</v>
      </c>
      <c r="B490" s="2">
        <v>44</v>
      </c>
      <c r="C490" s="2" t="s">
        <v>1691</v>
      </c>
      <c r="D490" s="19" t="s">
        <v>677</v>
      </c>
    </row>
    <row r="491" spans="1:4" x14ac:dyDescent="0.25">
      <c r="A491" s="6" t="s">
        <v>1179</v>
      </c>
      <c r="B491" s="2">
        <v>19</v>
      </c>
      <c r="C491" s="2" t="s">
        <v>1691</v>
      </c>
      <c r="D491" s="19" t="s">
        <v>676</v>
      </c>
    </row>
    <row r="492" spans="1:4" x14ac:dyDescent="0.25">
      <c r="A492" s="6" t="s">
        <v>1180</v>
      </c>
      <c r="B492" s="2">
        <v>29</v>
      </c>
      <c r="C492" s="2" t="s">
        <v>1690</v>
      </c>
      <c r="D492" s="19" t="s">
        <v>677</v>
      </c>
    </row>
    <row r="493" spans="1:4" x14ac:dyDescent="0.25">
      <c r="A493" s="6" t="s">
        <v>1181</v>
      </c>
      <c r="B493" s="2">
        <v>65</v>
      </c>
      <c r="C493" s="2" t="s">
        <v>1691</v>
      </c>
      <c r="D493" s="19" t="s">
        <v>680</v>
      </c>
    </row>
    <row r="494" spans="1:4" x14ac:dyDescent="0.25">
      <c r="A494" s="6" t="s">
        <v>1182</v>
      </c>
      <c r="B494" s="2">
        <v>39</v>
      </c>
      <c r="C494" s="2" t="s">
        <v>1691</v>
      </c>
      <c r="D494" s="19" t="s">
        <v>678</v>
      </c>
    </row>
    <row r="495" spans="1:4" x14ac:dyDescent="0.25">
      <c r="A495" s="6" t="s">
        <v>1183</v>
      </c>
      <c r="B495" s="2">
        <v>44</v>
      </c>
      <c r="C495" s="2" t="s">
        <v>1691</v>
      </c>
      <c r="D495" s="19" t="s">
        <v>677</v>
      </c>
    </row>
    <row r="496" spans="1:4" x14ac:dyDescent="0.25">
      <c r="A496" s="6" t="s">
        <v>1184</v>
      </c>
      <c r="B496" s="2">
        <v>60</v>
      </c>
      <c r="C496" s="2" t="s">
        <v>1690</v>
      </c>
      <c r="D496" s="19" t="s">
        <v>681</v>
      </c>
    </row>
    <row r="497" spans="1:4" x14ac:dyDescent="0.25">
      <c r="A497" s="6" t="s">
        <v>1185</v>
      </c>
      <c r="B497" s="2">
        <v>65</v>
      </c>
      <c r="C497" s="2" t="s">
        <v>1690</v>
      </c>
      <c r="D497" s="19" t="s">
        <v>680</v>
      </c>
    </row>
    <row r="498" spans="1:4" x14ac:dyDescent="0.25">
      <c r="A498" s="6" t="s">
        <v>1186</v>
      </c>
      <c r="B498" s="2">
        <v>33</v>
      </c>
      <c r="C498" s="2" t="s">
        <v>1691</v>
      </c>
      <c r="D498" s="19" t="s">
        <v>678</v>
      </c>
    </row>
    <row r="499" spans="1:4" x14ac:dyDescent="0.25">
      <c r="A499" s="6" t="s">
        <v>1187</v>
      </c>
      <c r="B499" s="2">
        <v>35</v>
      </c>
      <c r="C499" s="2" t="s">
        <v>1690</v>
      </c>
      <c r="D499" s="19" t="s">
        <v>680</v>
      </c>
    </row>
    <row r="500" spans="1:4" x14ac:dyDescent="0.25">
      <c r="A500" s="6" t="s">
        <v>1188</v>
      </c>
      <c r="B500" s="2">
        <v>28</v>
      </c>
      <c r="C500" s="2" t="s">
        <v>1690</v>
      </c>
      <c r="D500" s="19" t="s">
        <v>680</v>
      </c>
    </row>
    <row r="501" spans="1:4" x14ac:dyDescent="0.25">
      <c r="A501" s="6" t="s">
        <v>1189</v>
      </c>
      <c r="B501" s="2">
        <v>62</v>
      </c>
      <c r="C501" s="2" t="s">
        <v>1690</v>
      </c>
      <c r="D501" s="19" t="s">
        <v>681</v>
      </c>
    </row>
    <row r="502" spans="1:4" x14ac:dyDescent="0.25">
      <c r="A502" s="6" t="s">
        <v>1190</v>
      </c>
      <c r="B502" s="2">
        <v>24</v>
      </c>
      <c r="C502" s="2" t="s">
        <v>1691</v>
      </c>
      <c r="D502" s="19" t="s">
        <v>678</v>
      </c>
    </row>
    <row r="503" spans="1:4" x14ac:dyDescent="0.25">
      <c r="A503" s="6" t="s">
        <v>1191</v>
      </c>
      <c r="B503" s="2">
        <v>42</v>
      </c>
      <c r="C503" s="2" t="s">
        <v>1690</v>
      </c>
      <c r="D503" s="19" t="s">
        <v>677</v>
      </c>
    </row>
    <row r="504" spans="1:4" x14ac:dyDescent="0.25">
      <c r="A504" s="6" t="s">
        <v>1192</v>
      </c>
      <c r="B504" s="2">
        <v>20</v>
      </c>
      <c r="C504" s="2" t="s">
        <v>1690</v>
      </c>
      <c r="D504" s="19" t="s">
        <v>678</v>
      </c>
    </row>
    <row r="505" spans="1:4" x14ac:dyDescent="0.25">
      <c r="A505" s="6" t="s">
        <v>1193</v>
      </c>
      <c r="B505" s="2">
        <v>48</v>
      </c>
      <c r="C505" s="2" t="s">
        <v>1691</v>
      </c>
      <c r="D505" s="19" t="s">
        <v>677</v>
      </c>
    </row>
    <row r="506" spans="1:4" x14ac:dyDescent="0.25">
      <c r="A506" s="6" t="s">
        <v>1194</v>
      </c>
      <c r="B506" s="2">
        <v>32</v>
      </c>
      <c r="C506" s="2" t="s">
        <v>1691</v>
      </c>
      <c r="D506" s="19" t="s">
        <v>681</v>
      </c>
    </row>
    <row r="507" spans="1:4" x14ac:dyDescent="0.25">
      <c r="A507" s="6" t="s">
        <v>1195</v>
      </c>
      <c r="B507" s="2">
        <v>30</v>
      </c>
      <c r="C507" s="2" t="s">
        <v>1691</v>
      </c>
      <c r="D507" s="19" t="s">
        <v>680</v>
      </c>
    </row>
    <row r="508" spans="1:4" x14ac:dyDescent="0.25">
      <c r="A508" s="6" t="s">
        <v>1196</v>
      </c>
      <c r="B508" s="2">
        <v>47</v>
      </c>
      <c r="C508" s="2" t="s">
        <v>1690</v>
      </c>
      <c r="D508" s="19" t="s">
        <v>677</v>
      </c>
    </row>
    <row r="509" spans="1:4" x14ac:dyDescent="0.25">
      <c r="A509" s="6" t="s">
        <v>1197</v>
      </c>
      <c r="B509" s="2">
        <v>40</v>
      </c>
      <c r="C509" s="2" t="s">
        <v>1690</v>
      </c>
      <c r="D509" s="19" t="s">
        <v>679</v>
      </c>
    </row>
    <row r="510" spans="1:4" x14ac:dyDescent="0.25">
      <c r="A510" s="6" t="s">
        <v>1198</v>
      </c>
      <c r="B510" s="2">
        <v>37</v>
      </c>
      <c r="C510" s="2" t="s">
        <v>1691</v>
      </c>
      <c r="D510" s="19" t="s">
        <v>678</v>
      </c>
    </row>
    <row r="511" spans="1:4" x14ac:dyDescent="0.25">
      <c r="A511" s="6" t="s">
        <v>1199</v>
      </c>
      <c r="B511" s="2">
        <v>32</v>
      </c>
      <c r="C511" s="2" t="s">
        <v>1691</v>
      </c>
      <c r="D511" s="19" t="s">
        <v>678</v>
      </c>
    </row>
    <row r="512" spans="1:4" x14ac:dyDescent="0.25">
      <c r="A512" s="6" t="s">
        <v>1200</v>
      </c>
      <c r="B512" s="2">
        <v>32</v>
      </c>
      <c r="C512" s="2" t="s">
        <v>1690</v>
      </c>
      <c r="D512" s="19" t="s">
        <v>676</v>
      </c>
    </row>
    <row r="513" spans="1:4" x14ac:dyDescent="0.25">
      <c r="A513" s="6" t="s">
        <v>1201</v>
      </c>
      <c r="B513" s="2">
        <v>19</v>
      </c>
      <c r="C513" s="2" t="s">
        <v>1690</v>
      </c>
      <c r="D513" s="19" t="s">
        <v>680</v>
      </c>
    </row>
    <row r="514" spans="1:4" x14ac:dyDescent="0.25">
      <c r="A514" s="6" t="s">
        <v>1202</v>
      </c>
      <c r="B514" s="2">
        <v>60</v>
      </c>
      <c r="C514" s="2" t="s">
        <v>1691</v>
      </c>
      <c r="D514" s="19" t="s">
        <v>680</v>
      </c>
    </row>
    <row r="515" spans="1:4" x14ac:dyDescent="0.25">
      <c r="A515" s="6" t="s">
        <v>1203</v>
      </c>
      <c r="B515" s="2">
        <v>30</v>
      </c>
      <c r="C515" s="2" t="s">
        <v>1690</v>
      </c>
      <c r="D515" s="19" t="s">
        <v>681</v>
      </c>
    </row>
    <row r="516" spans="1:4" x14ac:dyDescent="0.25">
      <c r="A516" s="6" t="s">
        <v>1204</v>
      </c>
      <c r="B516" s="2">
        <v>43</v>
      </c>
      <c r="C516" s="2" t="s">
        <v>1691</v>
      </c>
      <c r="D516" s="19" t="s">
        <v>677</v>
      </c>
    </row>
    <row r="517" spans="1:4" x14ac:dyDescent="0.25">
      <c r="A517" s="6" t="s">
        <v>1205</v>
      </c>
      <c r="B517" s="2">
        <v>39</v>
      </c>
      <c r="C517" s="2" t="s">
        <v>1690</v>
      </c>
      <c r="D517" s="19" t="s">
        <v>681</v>
      </c>
    </row>
    <row r="518" spans="1:4" x14ac:dyDescent="0.25">
      <c r="A518" s="6" t="s">
        <v>1206</v>
      </c>
      <c r="B518" s="2">
        <v>35</v>
      </c>
      <c r="C518" s="2" t="s">
        <v>1691</v>
      </c>
      <c r="D518" s="19" t="s">
        <v>681</v>
      </c>
    </row>
    <row r="519" spans="1:4" x14ac:dyDescent="0.25">
      <c r="A519" s="6" t="s">
        <v>1207</v>
      </c>
      <c r="B519" s="2">
        <v>22</v>
      </c>
      <c r="C519" s="2" t="s">
        <v>1690</v>
      </c>
      <c r="D519" s="19" t="s">
        <v>679</v>
      </c>
    </row>
    <row r="520" spans="1:4" x14ac:dyDescent="0.25">
      <c r="A520" s="6" t="s">
        <v>1208</v>
      </c>
      <c r="B520" s="2">
        <v>35</v>
      </c>
      <c r="C520" s="2" t="s">
        <v>1691</v>
      </c>
      <c r="D520" s="19" t="s">
        <v>680</v>
      </c>
    </row>
    <row r="521" spans="1:4" x14ac:dyDescent="0.25">
      <c r="A521" s="6" t="s">
        <v>1209</v>
      </c>
      <c r="B521" s="2">
        <v>40</v>
      </c>
      <c r="C521" s="2" t="s">
        <v>1690</v>
      </c>
      <c r="D521" s="19" t="s">
        <v>679</v>
      </c>
    </row>
    <row r="522" spans="1:4" x14ac:dyDescent="0.25">
      <c r="A522" s="6" t="s">
        <v>1210</v>
      </c>
      <c r="B522" s="2">
        <v>59</v>
      </c>
      <c r="C522" s="2" t="s">
        <v>1691</v>
      </c>
      <c r="D522" s="19" t="s">
        <v>676</v>
      </c>
    </row>
    <row r="523" spans="1:4" x14ac:dyDescent="0.25">
      <c r="A523" s="6" t="s">
        <v>1211</v>
      </c>
      <c r="B523" s="2">
        <v>50</v>
      </c>
      <c r="C523" s="2" t="s">
        <v>1690</v>
      </c>
      <c r="D523" s="19" t="s">
        <v>678</v>
      </c>
    </row>
    <row r="524" spans="1:4" x14ac:dyDescent="0.25">
      <c r="A524" s="6" t="s">
        <v>1212</v>
      </c>
      <c r="B524" s="2">
        <v>43</v>
      </c>
      <c r="C524" s="2" t="s">
        <v>1691</v>
      </c>
      <c r="D524" s="19" t="s">
        <v>681</v>
      </c>
    </row>
    <row r="525" spans="1:4" x14ac:dyDescent="0.25">
      <c r="A525" s="6" t="s">
        <v>1213</v>
      </c>
      <c r="B525" s="2">
        <v>61</v>
      </c>
      <c r="C525" s="2" t="s">
        <v>1691</v>
      </c>
      <c r="D525" s="19" t="s">
        <v>681</v>
      </c>
    </row>
    <row r="526" spans="1:4" x14ac:dyDescent="0.25">
      <c r="A526" s="6" t="s">
        <v>1214</v>
      </c>
      <c r="B526" s="2">
        <v>52</v>
      </c>
      <c r="C526" s="2" t="s">
        <v>1691</v>
      </c>
      <c r="D526" s="19" t="s">
        <v>679</v>
      </c>
    </row>
    <row r="527" spans="1:4" x14ac:dyDescent="0.25">
      <c r="A527" s="6" t="s">
        <v>1215</v>
      </c>
      <c r="B527" s="2">
        <v>39</v>
      </c>
      <c r="C527" s="2" t="s">
        <v>1691</v>
      </c>
      <c r="D527" s="19" t="s">
        <v>680</v>
      </c>
    </row>
    <row r="528" spans="1:4" x14ac:dyDescent="0.25">
      <c r="A528" s="6" t="s">
        <v>1216</v>
      </c>
      <c r="B528" s="2">
        <v>19</v>
      </c>
      <c r="C528" s="2" t="s">
        <v>1691</v>
      </c>
      <c r="D528" s="19" t="s">
        <v>678</v>
      </c>
    </row>
    <row r="529" spans="1:4" x14ac:dyDescent="0.25">
      <c r="A529" s="6" t="s">
        <v>1217</v>
      </c>
      <c r="B529" s="2">
        <v>25</v>
      </c>
      <c r="C529" s="2" t="s">
        <v>1690</v>
      </c>
      <c r="D529" s="19" t="s">
        <v>681</v>
      </c>
    </row>
    <row r="530" spans="1:4" x14ac:dyDescent="0.25">
      <c r="A530" s="6" t="s">
        <v>1218</v>
      </c>
      <c r="B530" s="2">
        <v>34</v>
      </c>
      <c r="C530" s="2" t="s">
        <v>1691</v>
      </c>
      <c r="D530" s="19" t="s">
        <v>679</v>
      </c>
    </row>
    <row r="531" spans="1:4" x14ac:dyDescent="0.25">
      <c r="A531" s="6" t="s">
        <v>1219</v>
      </c>
      <c r="B531" s="2">
        <v>29</v>
      </c>
      <c r="C531" s="2" t="s">
        <v>1690</v>
      </c>
      <c r="D531" s="19" t="s">
        <v>679</v>
      </c>
    </row>
    <row r="532" spans="1:4" x14ac:dyDescent="0.25">
      <c r="A532" s="6" t="s">
        <v>1220</v>
      </c>
      <c r="B532" s="2">
        <v>55</v>
      </c>
      <c r="C532" s="2" t="s">
        <v>1691</v>
      </c>
      <c r="D532" s="19" t="s">
        <v>677</v>
      </c>
    </row>
    <row r="533" spans="1:4" x14ac:dyDescent="0.25">
      <c r="A533" s="6" t="s">
        <v>1221</v>
      </c>
      <c r="B533" s="2">
        <v>34</v>
      </c>
      <c r="C533" s="2" t="s">
        <v>1690</v>
      </c>
      <c r="D533" s="19" t="s">
        <v>678</v>
      </c>
    </row>
    <row r="534" spans="1:4" x14ac:dyDescent="0.25">
      <c r="A534" s="6" t="s">
        <v>1222</v>
      </c>
      <c r="B534" s="2">
        <v>20</v>
      </c>
      <c r="C534" s="2" t="s">
        <v>1691</v>
      </c>
      <c r="D534" s="19" t="s">
        <v>679</v>
      </c>
    </row>
    <row r="535" spans="1:4" x14ac:dyDescent="0.25">
      <c r="A535" s="6" t="s">
        <v>1223</v>
      </c>
      <c r="B535" s="2">
        <v>24</v>
      </c>
      <c r="C535" s="2" t="s">
        <v>1691</v>
      </c>
      <c r="D535" s="19" t="s">
        <v>677</v>
      </c>
    </row>
    <row r="536" spans="1:4" x14ac:dyDescent="0.25">
      <c r="A536" s="6" t="s">
        <v>1224</v>
      </c>
      <c r="B536" s="2">
        <v>56</v>
      </c>
      <c r="C536" s="2" t="s">
        <v>1690</v>
      </c>
      <c r="D536" s="19" t="s">
        <v>680</v>
      </c>
    </row>
    <row r="537" spans="1:4" x14ac:dyDescent="0.25">
      <c r="A537" s="6" t="s">
        <v>1225</v>
      </c>
      <c r="B537" s="2">
        <v>45</v>
      </c>
      <c r="C537" s="2" t="s">
        <v>1691</v>
      </c>
      <c r="D537" s="19" t="s">
        <v>679</v>
      </c>
    </row>
    <row r="538" spans="1:4" x14ac:dyDescent="0.25">
      <c r="A538" s="6" t="s">
        <v>1226</v>
      </c>
      <c r="B538" s="2">
        <v>40</v>
      </c>
      <c r="C538" s="2" t="s">
        <v>1690</v>
      </c>
      <c r="D538" s="19" t="s">
        <v>677</v>
      </c>
    </row>
    <row r="539" spans="1:4" x14ac:dyDescent="0.25">
      <c r="A539" s="6" t="s">
        <v>1227</v>
      </c>
      <c r="B539" s="2">
        <v>64</v>
      </c>
      <c r="C539" s="2" t="s">
        <v>1690</v>
      </c>
      <c r="D539" s="19" t="s">
        <v>677</v>
      </c>
    </row>
    <row r="540" spans="1:4" x14ac:dyDescent="0.25">
      <c r="A540" s="6" t="s">
        <v>1228</v>
      </c>
      <c r="B540" s="2">
        <v>38</v>
      </c>
      <c r="C540" s="2" t="s">
        <v>1691</v>
      </c>
      <c r="D540" s="19" t="s">
        <v>678</v>
      </c>
    </row>
    <row r="541" spans="1:4" x14ac:dyDescent="0.25">
      <c r="A541" s="6" t="s">
        <v>1229</v>
      </c>
      <c r="B541" s="2">
        <v>45</v>
      </c>
      <c r="C541" s="2" t="s">
        <v>1691</v>
      </c>
      <c r="D541" s="19" t="s">
        <v>681</v>
      </c>
    </row>
    <row r="542" spans="1:4" x14ac:dyDescent="0.25">
      <c r="A542" s="6" t="s">
        <v>1230</v>
      </c>
      <c r="B542" s="2">
        <v>56</v>
      </c>
      <c r="C542" s="2" t="s">
        <v>1690</v>
      </c>
      <c r="D542" s="19" t="s">
        <v>677</v>
      </c>
    </row>
    <row r="543" spans="1:4" x14ac:dyDescent="0.25">
      <c r="A543" s="6" t="s">
        <v>1231</v>
      </c>
      <c r="B543" s="2">
        <v>50</v>
      </c>
      <c r="C543" s="2" t="s">
        <v>1691</v>
      </c>
      <c r="D543" s="19" t="s">
        <v>679</v>
      </c>
    </row>
    <row r="544" spans="1:4" x14ac:dyDescent="0.25">
      <c r="A544" s="6" t="s">
        <v>1232</v>
      </c>
      <c r="B544" s="2">
        <v>25</v>
      </c>
      <c r="C544" s="2" t="s">
        <v>1691</v>
      </c>
      <c r="D544" s="19" t="s">
        <v>676</v>
      </c>
    </row>
    <row r="545" spans="1:4" x14ac:dyDescent="0.25">
      <c r="A545" s="6" t="s">
        <v>1233</v>
      </c>
      <c r="B545" s="2">
        <v>42</v>
      </c>
      <c r="C545" s="2" t="s">
        <v>1691</v>
      </c>
      <c r="D545" s="19" t="s">
        <v>680</v>
      </c>
    </row>
    <row r="546" spans="1:4" x14ac:dyDescent="0.25">
      <c r="A546" s="6" t="s">
        <v>1234</v>
      </c>
      <c r="B546" s="2">
        <v>54</v>
      </c>
      <c r="C546" s="2" t="s">
        <v>1690</v>
      </c>
      <c r="D546" s="19" t="s">
        <v>679</v>
      </c>
    </row>
    <row r="547" spans="1:4" x14ac:dyDescent="0.25">
      <c r="A547" s="6" t="s">
        <v>1235</v>
      </c>
      <c r="B547" s="2">
        <v>30</v>
      </c>
      <c r="C547" s="2" t="s">
        <v>1691</v>
      </c>
      <c r="D547" s="19" t="s">
        <v>679</v>
      </c>
    </row>
    <row r="548" spans="1:4" x14ac:dyDescent="0.25">
      <c r="A548" s="6" t="s">
        <v>1236</v>
      </c>
      <c r="B548" s="2">
        <v>34</v>
      </c>
      <c r="C548" s="2" t="s">
        <v>1690</v>
      </c>
      <c r="D548" s="19" t="s">
        <v>680</v>
      </c>
    </row>
    <row r="549" spans="1:4" x14ac:dyDescent="0.25">
      <c r="A549" s="6" t="s">
        <v>1237</v>
      </c>
      <c r="B549" s="2">
        <v>20</v>
      </c>
      <c r="C549" s="2" t="s">
        <v>1690</v>
      </c>
      <c r="D549" s="19" t="s">
        <v>680</v>
      </c>
    </row>
    <row r="550" spans="1:4" x14ac:dyDescent="0.25">
      <c r="A550" s="6" t="s">
        <v>1238</v>
      </c>
      <c r="B550" s="2">
        <v>63</v>
      </c>
      <c r="C550" s="2" t="s">
        <v>1690</v>
      </c>
      <c r="D550" s="19" t="s">
        <v>677</v>
      </c>
    </row>
    <row r="551" spans="1:4" x14ac:dyDescent="0.25">
      <c r="A551" s="6" t="s">
        <v>1239</v>
      </c>
      <c r="B551" s="2">
        <v>45</v>
      </c>
      <c r="C551" s="2" t="s">
        <v>1690</v>
      </c>
      <c r="D551" s="19" t="s">
        <v>679</v>
      </c>
    </row>
    <row r="552" spans="1:4" x14ac:dyDescent="0.25">
      <c r="A552" s="6" t="s">
        <v>1240</v>
      </c>
      <c r="B552" s="2">
        <v>18</v>
      </c>
      <c r="C552" s="2" t="s">
        <v>1691</v>
      </c>
      <c r="D552" s="19" t="s">
        <v>677</v>
      </c>
    </row>
    <row r="553" spans="1:4" x14ac:dyDescent="0.25">
      <c r="A553" s="6" t="s">
        <v>1241</v>
      </c>
      <c r="B553" s="2">
        <v>51</v>
      </c>
      <c r="C553" s="2" t="s">
        <v>1691</v>
      </c>
      <c r="D553" s="19" t="s">
        <v>678</v>
      </c>
    </row>
    <row r="554" spans="1:4" x14ac:dyDescent="0.25">
      <c r="A554" s="6" t="s">
        <v>1242</v>
      </c>
      <c r="B554" s="2">
        <v>52</v>
      </c>
      <c r="C554" s="2" t="s">
        <v>1690</v>
      </c>
      <c r="D554" s="19" t="s">
        <v>677</v>
      </c>
    </row>
    <row r="555" spans="1:4" x14ac:dyDescent="0.25">
      <c r="A555" s="6" t="s">
        <v>1243</v>
      </c>
      <c r="B555" s="2">
        <v>61</v>
      </c>
      <c r="C555" s="2" t="s">
        <v>1690</v>
      </c>
      <c r="D555" s="19" t="s">
        <v>678</v>
      </c>
    </row>
    <row r="556" spans="1:4" x14ac:dyDescent="0.25">
      <c r="A556" s="6" t="s">
        <v>1244</v>
      </c>
      <c r="B556" s="2">
        <v>64</v>
      </c>
      <c r="C556" s="2" t="s">
        <v>1690</v>
      </c>
      <c r="D556" s="19" t="s">
        <v>681</v>
      </c>
    </row>
    <row r="557" spans="1:4" x14ac:dyDescent="0.25">
      <c r="A557" s="6" t="s">
        <v>1245</v>
      </c>
      <c r="B557" s="2">
        <v>65</v>
      </c>
      <c r="C557" s="2" t="s">
        <v>1690</v>
      </c>
      <c r="D557" s="19" t="s">
        <v>676</v>
      </c>
    </row>
    <row r="558" spans="1:4" x14ac:dyDescent="0.25">
      <c r="A558" s="6" t="s">
        <v>1246</v>
      </c>
      <c r="B558" s="2">
        <v>65</v>
      </c>
      <c r="C558" s="2" t="s">
        <v>1691</v>
      </c>
      <c r="D558" s="19" t="s">
        <v>679</v>
      </c>
    </row>
    <row r="559" spans="1:4" x14ac:dyDescent="0.25">
      <c r="A559" s="6" t="s">
        <v>1247</v>
      </c>
      <c r="B559" s="2">
        <v>60</v>
      </c>
      <c r="C559" s="2" t="s">
        <v>1690</v>
      </c>
      <c r="D559" s="19" t="s">
        <v>678</v>
      </c>
    </row>
    <row r="560" spans="1:4" x14ac:dyDescent="0.25">
      <c r="A560" s="6" t="s">
        <v>1248</v>
      </c>
      <c r="B560" s="2">
        <v>30</v>
      </c>
      <c r="C560" s="2" t="s">
        <v>1690</v>
      </c>
      <c r="D560" s="19" t="s">
        <v>676</v>
      </c>
    </row>
    <row r="561" spans="1:4" x14ac:dyDescent="0.25">
      <c r="A561" s="6" t="s">
        <v>1249</v>
      </c>
      <c r="B561" s="2">
        <v>41</v>
      </c>
      <c r="C561" s="2" t="s">
        <v>1690</v>
      </c>
      <c r="D561" s="19" t="s">
        <v>680</v>
      </c>
    </row>
    <row r="562" spans="1:4" x14ac:dyDescent="0.25">
      <c r="A562" s="6" t="s">
        <v>1250</v>
      </c>
      <c r="B562" s="2">
        <v>45</v>
      </c>
      <c r="C562" s="2" t="s">
        <v>1690</v>
      </c>
      <c r="D562" s="19" t="s">
        <v>681</v>
      </c>
    </row>
    <row r="563" spans="1:4" x14ac:dyDescent="0.25">
      <c r="A563" s="6" t="s">
        <v>1251</v>
      </c>
      <c r="B563" s="2">
        <v>22</v>
      </c>
      <c r="C563" s="2" t="s">
        <v>1690</v>
      </c>
      <c r="D563" s="19" t="s">
        <v>677</v>
      </c>
    </row>
    <row r="564" spans="1:4" x14ac:dyDescent="0.25">
      <c r="A564" s="6" t="s">
        <v>1252</v>
      </c>
      <c r="B564" s="2">
        <v>60</v>
      </c>
      <c r="C564" s="2" t="s">
        <v>1691</v>
      </c>
      <c r="D564" s="19" t="s">
        <v>676</v>
      </c>
    </row>
    <row r="565" spans="1:4" x14ac:dyDescent="0.25">
      <c r="A565" s="6" t="s">
        <v>1253</v>
      </c>
      <c r="B565" s="2">
        <v>39</v>
      </c>
      <c r="C565" s="2" t="s">
        <v>1691</v>
      </c>
      <c r="D565" s="19" t="s">
        <v>678</v>
      </c>
    </row>
    <row r="566" spans="1:4" x14ac:dyDescent="0.25">
      <c r="A566" s="6" t="s">
        <v>1254</v>
      </c>
      <c r="B566" s="2">
        <v>57</v>
      </c>
      <c r="C566" s="2" t="s">
        <v>1691</v>
      </c>
      <c r="D566" s="19" t="s">
        <v>679</v>
      </c>
    </row>
    <row r="567" spans="1:4" x14ac:dyDescent="0.25">
      <c r="A567" s="6" t="s">
        <v>1255</v>
      </c>
      <c r="B567" s="2">
        <v>38</v>
      </c>
      <c r="C567" s="2" t="s">
        <v>1691</v>
      </c>
      <c r="D567" s="19" t="s">
        <v>681</v>
      </c>
    </row>
    <row r="568" spans="1:4" x14ac:dyDescent="0.25">
      <c r="A568" s="6" t="s">
        <v>1256</v>
      </c>
      <c r="B568" s="2">
        <v>60</v>
      </c>
      <c r="C568" s="2" t="s">
        <v>1691</v>
      </c>
      <c r="D568" s="19" t="s">
        <v>680</v>
      </c>
    </row>
    <row r="569" spans="1:4" x14ac:dyDescent="0.25">
      <c r="A569" s="6" t="s">
        <v>1257</v>
      </c>
      <c r="B569" s="2">
        <v>25</v>
      </c>
      <c r="C569" s="2" t="s">
        <v>1690</v>
      </c>
      <c r="D569" s="19" t="s">
        <v>680</v>
      </c>
    </row>
    <row r="570" spans="1:4" x14ac:dyDescent="0.25">
      <c r="A570" s="6" t="s">
        <v>1258</v>
      </c>
      <c r="B570" s="2">
        <v>64</v>
      </c>
      <c r="C570" s="2" t="s">
        <v>1691</v>
      </c>
      <c r="D570" s="19" t="s">
        <v>676</v>
      </c>
    </row>
    <row r="571" spans="1:4" x14ac:dyDescent="0.25">
      <c r="A571" s="6" t="s">
        <v>1259</v>
      </c>
      <c r="B571" s="2">
        <v>37</v>
      </c>
      <c r="C571" s="2" t="s">
        <v>1690</v>
      </c>
      <c r="D571" s="19" t="s">
        <v>676</v>
      </c>
    </row>
    <row r="572" spans="1:4" x14ac:dyDescent="0.25">
      <c r="A572" s="6" t="s">
        <v>1260</v>
      </c>
      <c r="B572" s="2">
        <v>50</v>
      </c>
      <c r="C572" s="2" t="s">
        <v>1691</v>
      </c>
      <c r="D572" s="19" t="s">
        <v>677</v>
      </c>
    </row>
    <row r="573" spans="1:4" x14ac:dyDescent="0.25">
      <c r="A573" s="6" t="s">
        <v>1261</v>
      </c>
      <c r="B573" s="2">
        <v>37</v>
      </c>
      <c r="C573" s="2" t="s">
        <v>1691</v>
      </c>
      <c r="D573" s="19" t="s">
        <v>680</v>
      </c>
    </row>
    <row r="574" spans="1:4" x14ac:dyDescent="0.25">
      <c r="A574" s="6" t="s">
        <v>1262</v>
      </c>
      <c r="B574" s="2">
        <v>60</v>
      </c>
      <c r="C574" s="2" t="s">
        <v>1691</v>
      </c>
      <c r="D574" s="19" t="s">
        <v>681</v>
      </c>
    </row>
    <row r="575" spans="1:4" x14ac:dyDescent="0.25">
      <c r="A575" s="6" t="s">
        <v>1263</v>
      </c>
      <c r="B575" s="2">
        <v>44</v>
      </c>
      <c r="C575" s="2" t="s">
        <v>1691</v>
      </c>
      <c r="D575" s="19" t="s">
        <v>681</v>
      </c>
    </row>
    <row r="576" spans="1:4" x14ac:dyDescent="0.25">
      <c r="A576" s="6" t="s">
        <v>1264</v>
      </c>
      <c r="B576" s="2">
        <v>38</v>
      </c>
      <c r="C576" s="2" t="s">
        <v>1690</v>
      </c>
      <c r="D576" s="19" t="s">
        <v>680</v>
      </c>
    </row>
    <row r="577" spans="1:4" x14ac:dyDescent="0.25">
      <c r="A577" s="6" t="s">
        <v>1265</v>
      </c>
      <c r="B577" s="2">
        <v>43</v>
      </c>
      <c r="C577" s="2" t="s">
        <v>1691</v>
      </c>
      <c r="D577" s="19" t="s">
        <v>677</v>
      </c>
    </row>
    <row r="578" spans="1:4" x14ac:dyDescent="0.25">
      <c r="A578" s="6" t="s">
        <v>1266</v>
      </c>
      <c r="B578" s="2">
        <v>62</v>
      </c>
      <c r="C578" s="2" t="s">
        <v>1690</v>
      </c>
      <c r="D578" s="19" t="s">
        <v>679</v>
      </c>
    </row>
    <row r="579" spans="1:4" x14ac:dyDescent="0.25">
      <c r="A579" s="6" t="s">
        <v>1267</v>
      </c>
      <c r="B579" s="2">
        <v>36</v>
      </c>
      <c r="C579" s="2" t="s">
        <v>1691</v>
      </c>
      <c r="D579" s="19" t="s">
        <v>677</v>
      </c>
    </row>
    <row r="580" spans="1:4" x14ac:dyDescent="0.25">
      <c r="A580" s="6" t="s">
        <v>1268</v>
      </c>
      <c r="B580" s="2">
        <v>53</v>
      </c>
      <c r="C580" s="2" t="s">
        <v>1691</v>
      </c>
      <c r="D580" s="19" t="s">
        <v>678</v>
      </c>
    </row>
    <row r="581" spans="1:4" x14ac:dyDescent="0.25">
      <c r="A581" s="6" t="s">
        <v>1269</v>
      </c>
      <c r="B581" s="2">
        <v>26</v>
      </c>
      <c r="C581" s="2" t="s">
        <v>1691</v>
      </c>
      <c r="D581" s="19" t="s">
        <v>678</v>
      </c>
    </row>
    <row r="582" spans="1:4" x14ac:dyDescent="0.25">
      <c r="A582" s="6" t="s">
        <v>1270</v>
      </c>
      <c r="B582" s="2">
        <v>30</v>
      </c>
      <c r="C582" s="2" t="s">
        <v>1690</v>
      </c>
      <c r="D582" s="19" t="s">
        <v>676</v>
      </c>
    </row>
    <row r="583" spans="1:4" x14ac:dyDescent="0.25">
      <c r="A583" s="6" t="s">
        <v>1271</v>
      </c>
      <c r="B583" s="2">
        <v>44</v>
      </c>
      <c r="C583" s="2" t="s">
        <v>1690</v>
      </c>
      <c r="D583" s="19" t="s">
        <v>677</v>
      </c>
    </row>
    <row r="584" spans="1:4" x14ac:dyDescent="0.25">
      <c r="A584" s="6" t="s">
        <v>1272</v>
      </c>
      <c r="B584" s="2">
        <v>60</v>
      </c>
      <c r="C584" s="2" t="s">
        <v>1691</v>
      </c>
      <c r="D584" s="19" t="s">
        <v>677</v>
      </c>
    </row>
    <row r="585" spans="1:4" x14ac:dyDescent="0.25">
      <c r="A585" s="6" t="s">
        <v>1273</v>
      </c>
      <c r="B585" s="2">
        <v>42</v>
      </c>
      <c r="C585" s="2" t="s">
        <v>1691</v>
      </c>
      <c r="D585" s="19" t="s">
        <v>681</v>
      </c>
    </row>
    <row r="586" spans="1:4" x14ac:dyDescent="0.25">
      <c r="A586" s="6" t="s">
        <v>1274</v>
      </c>
      <c r="B586" s="2">
        <v>61</v>
      </c>
      <c r="C586" s="2" t="s">
        <v>1690</v>
      </c>
      <c r="D586" s="19" t="s">
        <v>676</v>
      </c>
    </row>
    <row r="587" spans="1:4" x14ac:dyDescent="0.25">
      <c r="A587" s="6" t="s">
        <v>1275</v>
      </c>
      <c r="B587" s="2">
        <v>65</v>
      </c>
      <c r="C587" s="2" t="s">
        <v>1690</v>
      </c>
      <c r="D587" s="19" t="s">
        <v>681</v>
      </c>
    </row>
    <row r="588" spans="1:4" x14ac:dyDescent="0.25">
      <c r="A588" s="6" t="s">
        <v>1276</v>
      </c>
      <c r="B588" s="2">
        <v>29</v>
      </c>
      <c r="C588" s="2" t="s">
        <v>1691</v>
      </c>
      <c r="D588" s="19" t="s">
        <v>679</v>
      </c>
    </row>
    <row r="589" spans="1:4" x14ac:dyDescent="0.25">
      <c r="A589" s="6" t="s">
        <v>1277</v>
      </c>
      <c r="B589" s="2">
        <v>57</v>
      </c>
      <c r="C589" s="2" t="s">
        <v>1691</v>
      </c>
      <c r="D589" s="19" t="s">
        <v>677</v>
      </c>
    </row>
    <row r="590" spans="1:4" x14ac:dyDescent="0.25">
      <c r="A590" s="6" t="s">
        <v>1278</v>
      </c>
      <c r="B590" s="2">
        <v>54</v>
      </c>
      <c r="C590" s="2" t="s">
        <v>1690</v>
      </c>
      <c r="D590" s="19" t="s">
        <v>681</v>
      </c>
    </row>
    <row r="591" spans="1:4" x14ac:dyDescent="0.25">
      <c r="A591" s="6" t="s">
        <v>1279</v>
      </c>
      <c r="B591" s="2">
        <v>37</v>
      </c>
      <c r="C591" s="2" t="s">
        <v>1691</v>
      </c>
      <c r="D591" s="19" t="s">
        <v>680</v>
      </c>
    </row>
    <row r="592" spans="1:4" x14ac:dyDescent="0.25">
      <c r="A592" s="6" t="s">
        <v>1280</v>
      </c>
      <c r="B592" s="2">
        <v>43</v>
      </c>
      <c r="C592" s="2" t="s">
        <v>1690</v>
      </c>
      <c r="D592" s="19" t="s">
        <v>681</v>
      </c>
    </row>
    <row r="593" spans="1:4" x14ac:dyDescent="0.25">
      <c r="A593" s="6" t="s">
        <v>1281</v>
      </c>
      <c r="B593" s="2">
        <v>53</v>
      </c>
      <c r="C593" s="2" t="s">
        <v>1691</v>
      </c>
      <c r="D593" s="19" t="s">
        <v>677</v>
      </c>
    </row>
    <row r="594" spans="1:4" x14ac:dyDescent="0.25">
      <c r="A594" s="6" t="s">
        <v>1282</v>
      </c>
      <c r="B594" s="2">
        <v>18</v>
      </c>
      <c r="C594" s="2" t="s">
        <v>1691</v>
      </c>
      <c r="D594" s="19" t="s">
        <v>679</v>
      </c>
    </row>
    <row r="595" spans="1:4" x14ac:dyDescent="0.25">
      <c r="A595" s="6" t="s">
        <v>1283</v>
      </c>
      <c r="B595" s="2">
        <v>37</v>
      </c>
      <c r="C595" s="2" t="s">
        <v>1690</v>
      </c>
      <c r="D595" s="19" t="s">
        <v>677</v>
      </c>
    </row>
    <row r="596" spans="1:4" x14ac:dyDescent="0.25">
      <c r="A596" s="6" t="s">
        <v>1284</v>
      </c>
      <c r="B596" s="2">
        <v>36</v>
      </c>
      <c r="C596" s="2" t="s">
        <v>1690</v>
      </c>
      <c r="D596" s="19" t="s">
        <v>680</v>
      </c>
    </row>
    <row r="597" spans="1:4" x14ac:dyDescent="0.25">
      <c r="A597" s="6" t="s">
        <v>1285</v>
      </c>
      <c r="B597" s="2">
        <v>31</v>
      </c>
      <c r="C597" s="2" t="s">
        <v>1691</v>
      </c>
      <c r="D597" s="19" t="s">
        <v>678</v>
      </c>
    </row>
    <row r="598" spans="1:4" x14ac:dyDescent="0.25">
      <c r="A598" s="6" t="s">
        <v>1286</v>
      </c>
      <c r="B598" s="2">
        <v>45</v>
      </c>
      <c r="C598" s="2" t="s">
        <v>1690</v>
      </c>
      <c r="D598" s="19" t="s">
        <v>678</v>
      </c>
    </row>
    <row r="599" spans="1:4" x14ac:dyDescent="0.25">
      <c r="A599" s="6" t="s">
        <v>1287</v>
      </c>
      <c r="B599" s="2">
        <v>55</v>
      </c>
      <c r="C599" s="2" t="s">
        <v>1691</v>
      </c>
      <c r="D599" s="19" t="s">
        <v>679</v>
      </c>
    </row>
    <row r="600" spans="1:4" x14ac:dyDescent="0.25">
      <c r="A600" s="6" t="s">
        <v>1288</v>
      </c>
      <c r="B600" s="2">
        <v>56</v>
      </c>
      <c r="C600" s="2" t="s">
        <v>1690</v>
      </c>
      <c r="D600" s="19" t="s">
        <v>679</v>
      </c>
    </row>
    <row r="601" spans="1:4" x14ac:dyDescent="0.25">
      <c r="A601" s="6" t="s">
        <v>1289</v>
      </c>
      <c r="B601" s="2">
        <v>59</v>
      </c>
      <c r="C601" s="2" t="s">
        <v>1690</v>
      </c>
      <c r="D601" s="19" t="s">
        <v>680</v>
      </c>
    </row>
    <row r="602" spans="1:4" x14ac:dyDescent="0.25">
      <c r="A602" s="6" t="s">
        <v>1290</v>
      </c>
      <c r="B602" s="2">
        <v>38</v>
      </c>
      <c r="C602" s="2" t="s">
        <v>1690</v>
      </c>
      <c r="D602" s="19" t="s">
        <v>681</v>
      </c>
    </row>
    <row r="603" spans="1:4" x14ac:dyDescent="0.25">
      <c r="A603" s="6" t="s">
        <v>1291</v>
      </c>
      <c r="B603" s="2">
        <v>47</v>
      </c>
      <c r="C603" s="2" t="s">
        <v>1690</v>
      </c>
      <c r="D603" s="19" t="s">
        <v>678</v>
      </c>
    </row>
    <row r="604" spans="1:4" x14ac:dyDescent="0.25">
      <c r="A604" s="6" t="s">
        <v>1292</v>
      </c>
      <c r="B604" s="2">
        <v>46</v>
      </c>
      <c r="C604" s="2" t="s">
        <v>1691</v>
      </c>
      <c r="D604" s="19" t="s">
        <v>678</v>
      </c>
    </row>
    <row r="605" spans="1:4" x14ac:dyDescent="0.25">
      <c r="A605" s="6" t="s">
        <v>1293</v>
      </c>
      <c r="B605" s="2">
        <v>46</v>
      </c>
      <c r="C605" s="2" t="s">
        <v>1691</v>
      </c>
      <c r="D605" s="19" t="s">
        <v>678</v>
      </c>
    </row>
    <row r="606" spans="1:4" x14ac:dyDescent="0.25">
      <c r="A606" s="6" t="s">
        <v>1294</v>
      </c>
      <c r="B606" s="2">
        <v>61</v>
      </c>
      <c r="C606" s="2" t="s">
        <v>1690</v>
      </c>
      <c r="D606" s="19" t="s">
        <v>678</v>
      </c>
    </row>
    <row r="607" spans="1:4" x14ac:dyDescent="0.25">
      <c r="A607" s="6" t="s">
        <v>1295</v>
      </c>
      <c r="B607" s="2">
        <v>31</v>
      </c>
      <c r="C607" s="2" t="s">
        <v>1691</v>
      </c>
      <c r="D607" s="19" t="s">
        <v>680</v>
      </c>
    </row>
    <row r="608" spans="1:4" x14ac:dyDescent="0.25">
      <c r="A608" s="6" t="s">
        <v>1296</v>
      </c>
      <c r="B608" s="2">
        <v>50</v>
      </c>
      <c r="C608" s="2" t="s">
        <v>1691</v>
      </c>
      <c r="D608" s="19" t="s">
        <v>679</v>
      </c>
    </row>
    <row r="609" spans="1:4" x14ac:dyDescent="0.25">
      <c r="A609" s="6" t="s">
        <v>1297</v>
      </c>
      <c r="B609" s="2">
        <v>48</v>
      </c>
      <c r="C609" s="2" t="s">
        <v>1691</v>
      </c>
      <c r="D609" s="19" t="s">
        <v>679</v>
      </c>
    </row>
    <row r="610" spans="1:4" x14ac:dyDescent="0.25">
      <c r="A610" s="6" t="s">
        <v>1298</v>
      </c>
      <c r="B610" s="2">
        <v>65</v>
      </c>
      <c r="C610" s="2" t="s">
        <v>1691</v>
      </c>
      <c r="D610" s="19" t="s">
        <v>676</v>
      </c>
    </row>
    <row r="611" spans="1:4" x14ac:dyDescent="0.25">
      <c r="A611" s="6" t="s">
        <v>1299</v>
      </c>
      <c r="B611" s="2">
        <v>28</v>
      </c>
      <c r="C611" s="2" t="s">
        <v>1691</v>
      </c>
      <c r="D611" s="19" t="s">
        <v>681</v>
      </c>
    </row>
    <row r="612" spans="1:4" x14ac:dyDescent="0.25">
      <c r="A612" s="6" t="s">
        <v>1300</v>
      </c>
      <c r="B612" s="2">
        <v>60</v>
      </c>
      <c r="C612" s="2" t="s">
        <v>1691</v>
      </c>
      <c r="D612" s="19" t="s">
        <v>679</v>
      </c>
    </row>
    <row r="613" spans="1:4" x14ac:dyDescent="0.25">
      <c r="A613" s="6" t="s">
        <v>1301</v>
      </c>
      <c r="B613" s="2">
        <v>23</v>
      </c>
      <c r="C613" s="2" t="s">
        <v>1690</v>
      </c>
      <c r="D613" s="19" t="s">
        <v>678</v>
      </c>
    </row>
    <row r="614" spans="1:4" x14ac:dyDescent="0.25">
      <c r="A614" s="6" t="s">
        <v>1302</v>
      </c>
      <c r="B614" s="2">
        <v>36</v>
      </c>
      <c r="C614" s="2" t="s">
        <v>1691</v>
      </c>
      <c r="D614" s="19" t="s">
        <v>677</v>
      </c>
    </row>
    <row r="615" spans="1:4" x14ac:dyDescent="0.25">
      <c r="A615" s="6" t="s">
        <v>1303</v>
      </c>
      <c r="B615" s="2">
        <v>50</v>
      </c>
      <c r="C615" s="2" t="s">
        <v>1690</v>
      </c>
      <c r="D615" s="19" t="s">
        <v>678</v>
      </c>
    </row>
    <row r="616" spans="1:4" x14ac:dyDescent="0.25">
      <c r="A616" s="6" t="s">
        <v>1304</v>
      </c>
      <c r="B616" s="2">
        <v>60</v>
      </c>
      <c r="C616" s="2" t="s">
        <v>1691</v>
      </c>
      <c r="D616" s="19" t="s">
        <v>678</v>
      </c>
    </row>
    <row r="617" spans="1:4" x14ac:dyDescent="0.25">
      <c r="A617" s="6" t="s">
        <v>1305</v>
      </c>
      <c r="B617" s="2">
        <v>58</v>
      </c>
      <c r="C617" s="2" t="s">
        <v>1690</v>
      </c>
      <c r="D617" s="19" t="s">
        <v>679</v>
      </c>
    </row>
    <row r="618" spans="1:4" x14ac:dyDescent="0.25">
      <c r="A618" s="6" t="s">
        <v>1306</v>
      </c>
      <c r="B618" s="2">
        <v>57</v>
      </c>
      <c r="C618" s="2" t="s">
        <v>1691</v>
      </c>
      <c r="D618" s="19" t="s">
        <v>676</v>
      </c>
    </row>
    <row r="619" spans="1:4" x14ac:dyDescent="0.25">
      <c r="A619" s="6" t="s">
        <v>1307</v>
      </c>
      <c r="B619" s="2">
        <v>39</v>
      </c>
      <c r="C619" s="2" t="s">
        <v>1691</v>
      </c>
      <c r="D619" s="19" t="s">
        <v>680</v>
      </c>
    </row>
    <row r="620" spans="1:4" x14ac:dyDescent="0.25">
      <c r="A620" s="6" t="s">
        <v>1308</v>
      </c>
      <c r="B620" s="2">
        <v>23</v>
      </c>
      <c r="C620" s="2" t="s">
        <v>1691</v>
      </c>
      <c r="D620" s="19" t="s">
        <v>677</v>
      </c>
    </row>
    <row r="621" spans="1:4" x14ac:dyDescent="0.25">
      <c r="A621" s="6" t="s">
        <v>1309</v>
      </c>
      <c r="B621" s="2">
        <v>33</v>
      </c>
      <c r="C621" s="2" t="s">
        <v>1690</v>
      </c>
      <c r="D621" s="19" t="s">
        <v>681</v>
      </c>
    </row>
    <row r="622" spans="1:4" x14ac:dyDescent="0.25">
      <c r="A622" s="6" t="s">
        <v>1310</v>
      </c>
      <c r="B622" s="2">
        <v>61</v>
      </c>
      <c r="C622" s="2" t="s">
        <v>1691</v>
      </c>
      <c r="D622" s="19" t="s">
        <v>677</v>
      </c>
    </row>
    <row r="623" spans="1:4" x14ac:dyDescent="0.25">
      <c r="A623" s="6" t="s">
        <v>1311</v>
      </c>
      <c r="B623" s="2">
        <v>37</v>
      </c>
      <c r="C623" s="2" t="s">
        <v>1690</v>
      </c>
      <c r="D623" s="19" t="s">
        <v>676</v>
      </c>
    </row>
    <row r="624" spans="1:4" x14ac:dyDescent="0.25">
      <c r="A624" s="6" t="s">
        <v>1312</v>
      </c>
      <c r="B624" s="2">
        <v>32</v>
      </c>
      <c r="C624" s="2" t="s">
        <v>1690</v>
      </c>
      <c r="D624" s="19" t="s">
        <v>678</v>
      </c>
    </row>
    <row r="625" spans="1:4" x14ac:dyDescent="0.25">
      <c r="A625" s="6" t="s">
        <v>1313</v>
      </c>
      <c r="B625" s="2">
        <v>30</v>
      </c>
      <c r="C625" s="2" t="s">
        <v>1691</v>
      </c>
      <c r="D625" s="19" t="s">
        <v>680</v>
      </c>
    </row>
    <row r="626" spans="1:4" x14ac:dyDescent="0.25">
      <c r="A626" s="6" t="s">
        <v>1314</v>
      </c>
      <c r="B626" s="2">
        <v>27</v>
      </c>
      <c r="C626" s="2" t="s">
        <v>1691</v>
      </c>
      <c r="D626" s="19" t="s">
        <v>680</v>
      </c>
    </row>
    <row r="627" spans="1:4" x14ac:dyDescent="0.25">
      <c r="A627" s="6" t="s">
        <v>1315</v>
      </c>
      <c r="B627" s="2">
        <v>19</v>
      </c>
      <c r="C627" s="2" t="s">
        <v>1691</v>
      </c>
      <c r="D627" s="19" t="s">
        <v>680</v>
      </c>
    </row>
    <row r="628" spans="1:4" x14ac:dyDescent="0.25">
      <c r="A628" s="6" t="s">
        <v>1316</v>
      </c>
      <c r="B628" s="2">
        <v>20</v>
      </c>
      <c r="C628" s="2" t="s">
        <v>1690</v>
      </c>
      <c r="D628" s="19" t="s">
        <v>681</v>
      </c>
    </row>
    <row r="629" spans="1:4" x14ac:dyDescent="0.25">
      <c r="A629" s="6" t="s">
        <v>1317</v>
      </c>
      <c r="B629" s="2">
        <v>33</v>
      </c>
      <c r="C629" s="2" t="s">
        <v>1690</v>
      </c>
      <c r="D629" s="19" t="s">
        <v>679</v>
      </c>
    </row>
    <row r="630" spans="1:4" x14ac:dyDescent="0.25">
      <c r="A630" s="6" t="s">
        <v>1318</v>
      </c>
      <c r="B630" s="2">
        <v>48</v>
      </c>
      <c r="C630" s="2" t="s">
        <v>1691</v>
      </c>
      <c r="D630" s="19" t="s">
        <v>678</v>
      </c>
    </row>
    <row r="631" spans="1:4" x14ac:dyDescent="0.25">
      <c r="A631" s="6" t="s">
        <v>1319</v>
      </c>
      <c r="B631" s="2">
        <v>57</v>
      </c>
      <c r="C631" s="2" t="s">
        <v>1691</v>
      </c>
      <c r="D631" s="19" t="s">
        <v>677</v>
      </c>
    </row>
    <row r="632" spans="1:4" x14ac:dyDescent="0.25">
      <c r="A632" s="6" t="s">
        <v>1320</v>
      </c>
      <c r="B632" s="2">
        <v>22</v>
      </c>
      <c r="C632" s="2" t="s">
        <v>1691</v>
      </c>
      <c r="D632" s="19" t="s">
        <v>677</v>
      </c>
    </row>
    <row r="633" spans="1:4" x14ac:dyDescent="0.25">
      <c r="A633" s="6" t="s">
        <v>1321</v>
      </c>
      <c r="B633" s="2">
        <v>47</v>
      </c>
      <c r="C633" s="2" t="s">
        <v>1690</v>
      </c>
      <c r="D633" s="19" t="s">
        <v>678</v>
      </c>
    </row>
    <row r="634" spans="1:4" x14ac:dyDescent="0.25">
      <c r="A634" s="6" t="s">
        <v>1322</v>
      </c>
      <c r="B634" s="2">
        <v>44</v>
      </c>
      <c r="C634" s="2" t="s">
        <v>1690</v>
      </c>
      <c r="D634" s="19" t="s">
        <v>677</v>
      </c>
    </row>
    <row r="635" spans="1:4" x14ac:dyDescent="0.25">
      <c r="A635" s="6" t="s">
        <v>1323</v>
      </c>
      <c r="B635" s="2">
        <v>58</v>
      </c>
      <c r="C635" s="2" t="s">
        <v>1691</v>
      </c>
      <c r="D635" s="19" t="s">
        <v>679</v>
      </c>
    </row>
    <row r="636" spans="1:4" x14ac:dyDescent="0.25">
      <c r="A636" s="6" t="s">
        <v>1324</v>
      </c>
      <c r="B636" s="2">
        <v>54</v>
      </c>
      <c r="C636" s="2" t="s">
        <v>1691</v>
      </c>
      <c r="D636" s="19" t="s">
        <v>680</v>
      </c>
    </row>
    <row r="637" spans="1:4" x14ac:dyDescent="0.25">
      <c r="A637" s="6" t="s">
        <v>1325</v>
      </c>
      <c r="B637" s="2">
        <v>30</v>
      </c>
      <c r="C637" s="2" t="s">
        <v>1690</v>
      </c>
      <c r="D637" s="19" t="s">
        <v>677</v>
      </c>
    </row>
    <row r="638" spans="1:4" x14ac:dyDescent="0.25">
      <c r="A638" s="6" t="s">
        <v>1326</v>
      </c>
      <c r="B638" s="2">
        <v>63</v>
      </c>
      <c r="C638" s="2" t="s">
        <v>1691</v>
      </c>
      <c r="D638" s="19" t="s">
        <v>679</v>
      </c>
    </row>
    <row r="639" spans="1:4" x14ac:dyDescent="0.25">
      <c r="A639" s="6" t="s">
        <v>1327</v>
      </c>
      <c r="B639" s="2">
        <v>62</v>
      </c>
      <c r="C639" s="2" t="s">
        <v>1691</v>
      </c>
      <c r="D639" s="19" t="s">
        <v>680</v>
      </c>
    </row>
    <row r="640" spans="1:4" x14ac:dyDescent="0.25">
      <c r="A640" s="6" t="s">
        <v>1328</v>
      </c>
      <c r="B640" s="2">
        <v>42</v>
      </c>
      <c r="C640" s="2" t="s">
        <v>1690</v>
      </c>
      <c r="D640" s="19" t="s">
        <v>681</v>
      </c>
    </row>
    <row r="641" spans="1:4" x14ac:dyDescent="0.25">
      <c r="A641" s="6" t="s">
        <v>1329</v>
      </c>
      <c r="B641" s="2">
        <v>49</v>
      </c>
      <c r="C641" s="2" t="s">
        <v>1690</v>
      </c>
      <c r="D641" s="19" t="s">
        <v>681</v>
      </c>
    </row>
    <row r="642" spans="1:4" x14ac:dyDescent="0.25">
      <c r="A642" s="6" t="s">
        <v>1330</v>
      </c>
      <c r="B642" s="2">
        <v>43</v>
      </c>
      <c r="C642" s="2" t="s">
        <v>1691</v>
      </c>
      <c r="D642" s="19" t="s">
        <v>678</v>
      </c>
    </row>
    <row r="643" spans="1:4" x14ac:dyDescent="0.25">
      <c r="A643" s="6" t="s">
        <v>1331</v>
      </c>
      <c r="B643" s="2">
        <v>33</v>
      </c>
      <c r="C643" s="2" t="s">
        <v>1691</v>
      </c>
      <c r="D643" s="19" t="s">
        <v>678</v>
      </c>
    </row>
    <row r="644" spans="1:4" x14ac:dyDescent="0.25">
      <c r="A644" s="6" t="s">
        <v>1332</v>
      </c>
      <c r="B644" s="2">
        <v>27</v>
      </c>
      <c r="C644" s="2" t="s">
        <v>1690</v>
      </c>
      <c r="D644" s="19" t="s">
        <v>679</v>
      </c>
    </row>
    <row r="645" spans="1:4" x14ac:dyDescent="0.25">
      <c r="A645" s="6" t="s">
        <v>1333</v>
      </c>
      <c r="B645" s="2">
        <v>59</v>
      </c>
      <c r="C645" s="2" t="s">
        <v>1690</v>
      </c>
      <c r="D645" s="19" t="s">
        <v>681</v>
      </c>
    </row>
    <row r="646" spans="1:4" x14ac:dyDescent="0.25">
      <c r="A646" s="6" t="s">
        <v>1334</v>
      </c>
      <c r="B646" s="2">
        <v>62</v>
      </c>
      <c r="C646" s="2" t="s">
        <v>1690</v>
      </c>
      <c r="D646" s="19" t="s">
        <v>681</v>
      </c>
    </row>
    <row r="647" spans="1:4" x14ac:dyDescent="0.25">
      <c r="A647" s="6" t="s">
        <v>1335</v>
      </c>
      <c r="B647" s="2">
        <v>18</v>
      </c>
      <c r="C647" s="2" t="s">
        <v>1690</v>
      </c>
      <c r="D647" s="19" t="s">
        <v>681</v>
      </c>
    </row>
    <row r="648" spans="1:4" x14ac:dyDescent="0.25">
      <c r="A648" s="6" t="s">
        <v>1336</v>
      </c>
      <c r="B648" s="2">
        <v>24</v>
      </c>
      <c r="C648" s="2" t="s">
        <v>1690</v>
      </c>
      <c r="D648" s="19" t="s">
        <v>679</v>
      </c>
    </row>
    <row r="649" spans="1:4" x14ac:dyDescent="0.25">
      <c r="A649" s="6" t="s">
        <v>1337</v>
      </c>
      <c r="B649" s="2">
        <v>45</v>
      </c>
      <c r="C649" s="2" t="s">
        <v>1691</v>
      </c>
      <c r="D649" s="19" t="s">
        <v>679</v>
      </c>
    </row>
    <row r="650" spans="1:4" x14ac:dyDescent="0.25">
      <c r="A650" s="6" t="s">
        <v>1338</v>
      </c>
      <c r="B650" s="2">
        <v>32</v>
      </c>
      <c r="C650" s="2" t="s">
        <v>1690</v>
      </c>
      <c r="D650" s="19" t="s">
        <v>677</v>
      </c>
    </row>
    <row r="651" spans="1:4" x14ac:dyDescent="0.25">
      <c r="A651" s="6" t="s">
        <v>1339</v>
      </c>
      <c r="B651" s="2">
        <v>29</v>
      </c>
      <c r="C651" s="2" t="s">
        <v>1690</v>
      </c>
      <c r="D651" s="19" t="s">
        <v>681</v>
      </c>
    </row>
    <row r="652" spans="1:4" x14ac:dyDescent="0.25">
      <c r="A652" s="6" t="s">
        <v>1340</v>
      </c>
      <c r="B652" s="2">
        <v>62</v>
      </c>
      <c r="C652" s="2" t="s">
        <v>1691</v>
      </c>
      <c r="D652" s="19" t="s">
        <v>678</v>
      </c>
    </row>
    <row r="653" spans="1:4" x14ac:dyDescent="0.25">
      <c r="A653" s="6" t="s">
        <v>1341</v>
      </c>
      <c r="B653" s="2">
        <v>51</v>
      </c>
      <c r="C653" s="2" t="s">
        <v>1690</v>
      </c>
      <c r="D653" s="19" t="s">
        <v>677</v>
      </c>
    </row>
    <row r="654" spans="1:4" x14ac:dyDescent="0.25">
      <c r="A654" s="6" t="s">
        <v>1342</v>
      </c>
      <c r="B654" s="2">
        <v>47</v>
      </c>
      <c r="C654" s="2" t="s">
        <v>1691</v>
      </c>
      <c r="D654" s="19" t="s">
        <v>677</v>
      </c>
    </row>
    <row r="655" spans="1:4" x14ac:dyDescent="0.25">
      <c r="A655" s="6" t="s">
        <v>1343</v>
      </c>
      <c r="B655" s="2">
        <v>21</v>
      </c>
      <c r="C655" s="2" t="s">
        <v>1690</v>
      </c>
      <c r="D655" s="19" t="s">
        <v>681</v>
      </c>
    </row>
    <row r="656" spans="1:4" x14ac:dyDescent="0.25">
      <c r="A656" s="6" t="s">
        <v>1344</v>
      </c>
      <c r="B656" s="2">
        <v>53</v>
      </c>
      <c r="C656" s="2" t="s">
        <v>1690</v>
      </c>
      <c r="D656" s="19" t="s">
        <v>680</v>
      </c>
    </row>
    <row r="657" spans="1:4" x14ac:dyDescent="0.25">
      <c r="A657" s="6" t="s">
        <v>1345</v>
      </c>
      <c r="B657" s="2">
        <v>33</v>
      </c>
      <c r="C657" s="2" t="s">
        <v>1690</v>
      </c>
      <c r="D657" s="19" t="s">
        <v>679</v>
      </c>
    </row>
    <row r="658" spans="1:4" x14ac:dyDescent="0.25">
      <c r="A658" s="6" t="s">
        <v>1346</v>
      </c>
      <c r="B658" s="2">
        <v>25</v>
      </c>
      <c r="C658" s="2" t="s">
        <v>1690</v>
      </c>
      <c r="D658" s="19" t="s">
        <v>677</v>
      </c>
    </row>
    <row r="659" spans="1:4" x14ac:dyDescent="0.25">
      <c r="A659" s="6" t="s">
        <v>1347</v>
      </c>
      <c r="B659" s="2">
        <v>47</v>
      </c>
      <c r="C659" s="2" t="s">
        <v>1691</v>
      </c>
      <c r="D659" s="19" t="s">
        <v>680</v>
      </c>
    </row>
    <row r="660" spans="1:4" x14ac:dyDescent="0.25">
      <c r="A660" s="6" t="s">
        <v>1348</v>
      </c>
      <c r="B660" s="2">
        <v>26</v>
      </c>
      <c r="C660" s="2" t="s">
        <v>1690</v>
      </c>
      <c r="D660" s="19" t="s">
        <v>681</v>
      </c>
    </row>
    <row r="661" spans="1:4" x14ac:dyDescent="0.25">
      <c r="A661" s="6" t="s">
        <v>1349</v>
      </c>
      <c r="B661" s="2">
        <v>47</v>
      </c>
      <c r="C661" s="2" t="s">
        <v>1691</v>
      </c>
      <c r="D661" s="19" t="s">
        <v>676</v>
      </c>
    </row>
    <row r="662" spans="1:4" x14ac:dyDescent="0.25">
      <c r="A662" s="6" t="s">
        <v>1350</v>
      </c>
      <c r="B662" s="2">
        <v>60</v>
      </c>
      <c r="C662" s="2" t="s">
        <v>1691</v>
      </c>
      <c r="D662" s="19" t="s">
        <v>680</v>
      </c>
    </row>
    <row r="663" spans="1:4" x14ac:dyDescent="0.25">
      <c r="A663" s="6" t="s">
        <v>1351</v>
      </c>
      <c r="B663" s="2">
        <v>51</v>
      </c>
      <c r="C663" s="2" t="s">
        <v>1690</v>
      </c>
      <c r="D663" s="19" t="s">
        <v>676</v>
      </c>
    </row>
    <row r="664" spans="1:4" x14ac:dyDescent="0.25">
      <c r="A664" s="6" t="s">
        <v>1352</v>
      </c>
      <c r="B664" s="2">
        <v>53</v>
      </c>
      <c r="C664" s="2" t="s">
        <v>1691</v>
      </c>
      <c r="D664" s="19" t="s">
        <v>676</v>
      </c>
    </row>
    <row r="665" spans="1:4" x14ac:dyDescent="0.25">
      <c r="A665" s="6" t="s">
        <v>1353</v>
      </c>
      <c r="B665" s="2">
        <v>56</v>
      </c>
      <c r="C665" s="2" t="s">
        <v>1691</v>
      </c>
      <c r="D665" s="19" t="s">
        <v>681</v>
      </c>
    </row>
    <row r="666" spans="1:4" x14ac:dyDescent="0.25">
      <c r="A666" s="6" t="s">
        <v>1354</v>
      </c>
      <c r="B666" s="2">
        <v>38</v>
      </c>
      <c r="C666" s="2" t="s">
        <v>1691</v>
      </c>
      <c r="D666" s="19" t="s">
        <v>676</v>
      </c>
    </row>
    <row r="667" spans="1:4" x14ac:dyDescent="0.25">
      <c r="A667" s="6" t="s">
        <v>1355</v>
      </c>
      <c r="B667" s="2">
        <v>46</v>
      </c>
      <c r="C667" s="2" t="s">
        <v>1690</v>
      </c>
      <c r="D667" s="19" t="s">
        <v>676</v>
      </c>
    </row>
    <row r="668" spans="1:4" x14ac:dyDescent="0.25">
      <c r="A668" s="6" t="s">
        <v>1356</v>
      </c>
      <c r="B668" s="2">
        <v>57</v>
      </c>
      <c r="C668" s="2" t="s">
        <v>1690</v>
      </c>
      <c r="D668" s="19" t="s">
        <v>679</v>
      </c>
    </row>
    <row r="669" spans="1:4" x14ac:dyDescent="0.25">
      <c r="A669" s="6" t="s">
        <v>1357</v>
      </c>
      <c r="B669" s="2">
        <v>64</v>
      </c>
      <c r="C669" s="2" t="s">
        <v>1691</v>
      </c>
      <c r="D669" s="19" t="s">
        <v>677</v>
      </c>
    </row>
    <row r="670" spans="1:4" x14ac:dyDescent="0.25">
      <c r="A670" s="6" t="s">
        <v>1358</v>
      </c>
      <c r="B670" s="2">
        <v>50</v>
      </c>
      <c r="C670" s="2" t="s">
        <v>1691</v>
      </c>
      <c r="D670" s="19" t="s">
        <v>681</v>
      </c>
    </row>
    <row r="671" spans="1:4" x14ac:dyDescent="0.25">
      <c r="A671" s="6" t="s">
        <v>1359</v>
      </c>
      <c r="B671" s="2">
        <v>45</v>
      </c>
      <c r="C671" s="2" t="s">
        <v>1690</v>
      </c>
      <c r="D671" s="19" t="s">
        <v>677</v>
      </c>
    </row>
    <row r="672" spans="1:4" x14ac:dyDescent="0.25">
      <c r="A672" s="6" t="s">
        <v>1360</v>
      </c>
      <c r="B672" s="2">
        <v>53</v>
      </c>
      <c r="C672" s="2" t="s">
        <v>1691</v>
      </c>
      <c r="D672" s="19" t="s">
        <v>676</v>
      </c>
    </row>
    <row r="673" spans="1:4" x14ac:dyDescent="0.25">
      <c r="A673" s="6" t="s">
        <v>1361</v>
      </c>
      <c r="B673" s="2">
        <v>46</v>
      </c>
      <c r="C673" s="2" t="s">
        <v>1691</v>
      </c>
      <c r="D673" s="19" t="s">
        <v>681</v>
      </c>
    </row>
    <row r="674" spans="1:4" x14ac:dyDescent="0.25">
      <c r="A674" s="6" t="s">
        <v>1362</v>
      </c>
      <c r="B674" s="2">
        <v>28</v>
      </c>
      <c r="C674" s="2" t="s">
        <v>1691</v>
      </c>
      <c r="D674" s="19" t="s">
        <v>677</v>
      </c>
    </row>
    <row r="675" spans="1:4" x14ac:dyDescent="0.25">
      <c r="A675" s="13" t="s">
        <v>1363</v>
      </c>
      <c r="B675" s="14">
        <v>65</v>
      </c>
      <c r="C675" s="14" t="s">
        <v>1691</v>
      </c>
      <c r="D675" s="18" t="s">
        <v>676</v>
      </c>
    </row>
    <row r="676" spans="1:4" x14ac:dyDescent="0.25">
      <c r="A676" s="2"/>
      <c r="B676" s="2"/>
      <c r="C676" s="2"/>
      <c r="D676" s="2"/>
    </row>
    <row r="677" spans="1:4" x14ac:dyDescent="0.25">
      <c r="A677" s="2" t="s">
        <v>1364</v>
      </c>
      <c r="B677" s="2">
        <v>48</v>
      </c>
      <c r="C677" s="2" t="s">
        <v>1691</v>
      </c>
      <c r="D677" s="2" t="s">
        <v>677</v>
      </c>
    </row>
    <row r="678" spans="1:4" x14ac:dyDescent="0.25">
      <c r="A678" s="2" t="s">
        <v>1365</v>
      </c>
      <c r="B678" s="2">
        <v>46</v>
      </c>
      <c r="C678" s="2" t="s">
        <v>1691</v>
      </c>
      <c r="D678" s="2" t="s">
        <v>680</v>
      </c>
    </row>
    <row r="679" spans="1:4" x14ac:dyDescent="0.25">
      <c r="A679" s="2" t="s">
        <v>1366</v>
      </c>
      <c r="B679" s="2">
        <v>34</v>
      </c>
      <c r="C679" s="2" t="s">
        <v>1690</v>
      </c>
      <c r="D679" s="2" t="s">
        <v>679</v>
      </c>
    </row>
    <row r="680" spans="1:4" x14ac:dyDescent="0.25">
      <c r="A680" s="2" t="s">
        <v>1367</v>
      </c>
      <c r="B680" s="2">
        <v>33</v>
      </c>
      <c r="C680" s="2" t="s">
        <v>1690</v>
      </c>
      <c r="D680" s="2" t="s">
        <v>678</v>
      </c>
    </row>
    <row r="681" spans="1:4" x14ac:dyDescent="0.25">
      <c r="A681" s="2" t="s">
        <v>1368</v>
      </c>
      <c r="B681" s="2">
        <v>58</v>
      </c>
      <c r="C681" s="2" t="s">
        <v>1690</v>
      </c>
      <c r="D681" s="2" t="s">
        <v>676</v>
      </c>
    </row>
    <row r="682" spans="1:4" x14ac:dyDescent="0.25">
      <c r="A682" s="2" t="s">
        <v>1369</v>
      </c>
      <c r="B682" s="2">
        <v>35</v>
      </c>
      <c r="C682" s="2" t="s">
        <v>1691</v>
      </c>
      <c r="D682" s="2" t="s">
        <v>680</v>
      </c>
    </row>
    <row r="683" spans="1:4" x14ac:dyDescent="0.25">
      <c r="A683" s="2" t="s">
        <v>1370</v>
      </c>
      <c r="B683" s="2">
        <v>51</v>
      </c>
      <c r="C683" s="2" t="s">
        <v>1690</v>
      </c>
      <c r="D683" s="2" t="s">
        <v>681</v>
      </c>
    </row>
    <row r="684" spans="1:4" x14ac:dyDescent="0.25">
      <c r="A684" s="2" t="s">
        <v>1371</v>
      </c>
      <c r="B684" s="2">
        <v>49</v>
      </c>
      <c r="C684" s="2" t="s">
        <v>1691</v>
      </c>
      <c r="D684" s="2" t="s">
        <v>681</v>
      </c>
    </row>
    <row r="685" spans="1:4" x14ac:dyDescent="0.25">
      <c r="A685" s="2" t="s">
        <v>1372</v>
      </c>
      <c r="B685" s="2">
        <v>58</v>
      </c>
      <c r="C685" s="2" t="s">
        <v>1691</v>
      </c>
      <c r="D685" s="2" t="s">
        <v>680</v>
      </c>
    </row>
    <row r="686" spans="1:4" x14ac:dyDescent="0.25">
      <c r="A686" s="2" t="s">
        <v>1373</v>
      </c>
      <c r="B686" s="2">
        <v>33</v>
      </c>
      <c r="C686" s="2" t="s">
        <v>1690</v>
      </c>
      <c r="D686" s="2" t="s">
        <v>679</v>
      </c>
    </row>
    <row r="687" spans="1:4" x14ac:dyDescent="0.25">
      <c r="A687" s="2" t="s">
        <v>1374</v>
      </c>
      <c r="B687" s="2">
        <v>35</v>
      </c>
      <c r="C687" s="2" t="s">
        <v>1690</v>
      </c>
      <c r="D687" s="2" t="s">
        <v>681</v>
      </c>
    </row>
    <row r="688" spans="1:4" x14ac:dyDescent="0.25">
      <c r="A688" s="2" t="s">
        <v>1375</v>
      </c>
      <c r="B688" s="2">
        <v>46</v>
      </c>
      <c r="C688" s="2" t="s">
        <v>1691</v>
      </c>
      <c r="D688" s="2" t="s">
        <v>679</v>
      </c>
    </row>
    <row r="689" spans="1:4" x14ac:dyDescent="0.25">
      <c r="A689" s="2" t="s">
        <v>1376</v>
      </c>
      <c r="B689" s="2">
        <v>22</v>
      </c>
      <c r="C689" s="2" t="s">
        <v>1690</v>
      </c>
      <c r="D689" s="2" t="s">
        <v>676</v>
      </c>
    </row>
    <row r="690" spans="1:4" x14ac:dyDescent="0.25">
      <c r="A690" s="2" t="s">
        <v>1377</v>
      </c>
      <c r="B690" s="2">
        <v>63</v>
      </c>
      <c r="C690" s="2" t="s">
        <v>1690</v>
      </c>
      <c r="D690" s="2" t="s">
        <v>676</v>
      </c>
    </row>
    <row r="691" spans="1:4" x14ac:dyDescent="0.25">
      <c r="A691" s="2" t="s">
        <v>1378</v>
      </c>
      <c r="B691" s="2">
        <v>36</v>
      </c>
      <c r="C691" s="2" t="s">
        <v>1691</v>
      </c>
      <c r="D691" s="2" t="s">
        <v>680</v>
      </c>
    </row>
    <row r="692" spans="1:4" x14ac:dyDescent="0.25">
      <c r="A692" s="2" t="s">
        <v>1379</v>
      </c>
      <c r="B692" s="2">
        <v>33</v>
      </c>
      <c r="C692" s="2" t="s">
        <v>1691</v>
      </c>
      <c r="D692" s="2" t="s">
        <v>680</v>
      </c>
    </row>
    <row r="693" spans="1:4" x14ac:dyDescent="0.25">
      <c r="A693" s="2" t="s">
        <v>1380</v>
      </c>
      <c r="B693" s="2">
        <v>35</v>
      </c>
      <c r="C693" s="2" t="s">
        <v>1690</v>
      </c>
      <c r="D693" s="2" t="s">
        <v>679</v>
      </c>
    </row>
    <row r="694" spans="1:4" x14ac:dyDescent="0.25">
      <c r="A694" s="2" t="s">
        <v>1381</v>
      </c>
      <c r="B694" s="2">
        <v>39</v>
      </c>
      <c r="C694" s="2" t="s">
        <v>1691</v>
      </c>
      <c r="D694" s="2" t="s">
        <v>676</v>
      </c>
    </row>
    <row r="695" spans="1:4" x14ac:dyDescent="0.25">
      <c r="A695" s="2" t="s">
        <v>1382</v>
      </c>
      <c r="B695" s="2">
        <v>38</v>
      </c>
      <c r="C695" s="2" t="s">
        <v>1690</v>
      </c>
      <c r="D695" s="2" t="s">
        <v>676</v>
      </c>
    </row>
    <row r="696" spans="1:4" x14ac:dyDescent="0.25">
      <c r="A696" s="2" t="s">
        <v>1383</v>
      </c>
      <c r="B696" s="2">
        <v>52</v>
      </c>
      <c r="C696" s="2" t="s">
        <v>1690</v>
      </c>
      <c r="D696" s="2" t="s">
        <v>680</v>
      </c>
    </row>
    <row r="697" spans="1:4" x14ac:dyDescent="0.25">
      <c r="A697" s="2" t="s">
        <v>1384</v>
      </c>
      <c r="B697" s="2">
        <v>23</v>
      </c>
      <c r="C697" s="2" t="s">
        <v>1691</v>
      </c>
      <c r="D697" s="2" t="s">
        <v>681</v>
      </c>
    </row>
    <row r="698" spans="1:4" x14ac:dyDescent="0.25">
      <c r="A698" s="2" t="s">
        <v>1385</v>
      </c>
      <c r="B698" s="2">
        <v>26</v>
      </c>
      <c r="C698" s="2" t="s">
        <v>1691</v>
      </c>
      <c r="D698" s="2" t="s">
        <v>678</v>
      </c>
    </row>
    <row r="699" spans="1:4" x14ac:dyDescent="0.25">
      <c r="A699" s="2" t="s">
        <v>1386</v>
      </c>
      <c r="B699" s="2">
        <v>27</v>
      </c>
      <c r="C699" s="2" t="s">
        <v>1690</v>
      </c>
      <c r="D699" s="2" t="s">
        <v>680</v>
      </c>
    </row>
    <row r="700" spans="1:4" x14ac:dyDescent="0.25">
      <c r="A700" s="2" t="s">
        <v>1387</v>
      </c>
      <c r="B700" s="2">
        <v>32</v>
      </c>
      <c r="C700" s="2" t="s">
        <v>1691</v>
      </c>
      <c r="D700" s="2" t="s">
        <v>678</v>
      </c>
    </row>
    <row r="701" spans="1:4" x14ac:dyDescent="0.25">
      <c r="A701" s="2" t="s">
        <v>1388</v>
      </c>
      <c r="B701" s="2">
        <v>42</v>
      </c>
      <c r="C701" s="2" t="s">
        <v>1690</v>
      </c>
      <c r="D701" s="2" t="s">
        <v>676</v>
      </c>
    </row>
    <row r="702" spans="1:4" x14ac:dyDescent="0.25">
      <c r="A702" s="2" t="s">
        <v>1389</v>
      </c>
      <c r="B702" s="2">
        <v>62</v>
      </c>
      <c r="C702" s="2" t="s">
        <v>1691</v>
      </c>
      <c r="D702" s="2" t="s">
        <v>680</v>
      </c>
    </row>
    <row r="703" spans="1:4" x14ac:dyDescent="0.25">
      <c r="A703" s="2" t="s">
        <v>1390</v>
      </c>
      <c r="B703" s="2">
        <v>27</v>
      </c>
      <c r="C703" s="2" t="s">
        <v>1691</v>
      </c>
      <c r="D703" s="2" t="s">
        <v>681</v>
      </c>
    </row>
    <row r="704" spans="1:4" x14ac:dyDescent="0.25">
      <c r="A704" s="2" t="s">
        <v>1391</v>
      </c>
      <c r="B704" s="2">
        <v>63</v>
      </c>
      <c r="C704" s="2" t="s">
        <v>1690</v>
      </c>
      <c r="D704" s="2" t="s">
        <v>681</v>
      </c>
    </row>
    <row r="705" spans="1:4" x14ac:dyDescent="0.25">
      <c r="A705" s="2" t="s">
        <v>1392</v>
      </c>
      <c r="B705" s="2">
        <v>31</v>
      </c>
      <c r="C705" s="2" t="s">
        <v>1691</v>
      </c>
      <c r="D705" s="2" t="s">
        <v>679</v>
      </c>
    </row>
    <row r="706" spans="1:4" x14ac:dyDescent="0.25">
      <c r="A706" s="2" t="s">
        <v>1393</v>
      </c>
      <c r="B706" s="2">
        <v>22</v>
      </c>
      <c r="C706" s="2" t="s">
        <v>1690</v>
      </c>
      <c r="D706" s="2" t="s">
        <v>677</v>
      </c>
    </row>
    <row r="707" spans="1:4" x14ac:dyDescent="0.25">
      <c r="A707" s="2" t="s">
        <v>1394</v>
      </c>
      <c r="B707" s="2">
        <v>44</v>
      </c>
      <c r="C707" s="2" t="s">
        <v>1691</v>
      </c>
      <c r="D707" s="2" t="s">
        <v>676</v>
      </c>
    </row>
    <row r="708" spans="1:4" x14ac:dyDescent="0.25">
      <c r="A708" s="2" t="s">
        <v>1395</v>
      </c>
      <c r="B708" s="2">
        <v>44</v>
      </c>
      <c r="C708" s="2" t="s">
        <v>1690</v>
      </c>
      <c r="D708" s="2" t="s">
        <v>676</v>
      </c>
    </row>
    <row r="709" spans="1:4" x14ac:dyDescent="0.25">
      <c r="A709" s="2" t="s">
        <v>1396</v>
      </c>
      <c r="B709" s="2">
        <v>39</v>
      </c>
      <c r="C709" s="2" t="s">
        <v>1690</v>
      </c>
      <c r="D709" s="2" t="s">
        <v>680</v>
      </c>
    </row>
    <row r="710" spans="1:4" x14ac:dyDescent="0.25">
      <c r="A710" s="2" t="s">
        <v>1397</v>
      </c>
      <c r="B710" s="2">
        <v>52</v>
      </c>
      <c r="C710" s="2" t="s">
        <v>1691</v>
      </c>
      <c r="D710" s="2" t="s">
        <v>677</v>
      </c>
    </row>
    <row r="711" spans="1:4" x14ac:dyDescent="0.25">
      <c r="A711" s="2" t="s">
        <v>1398</v>
      </c>
      <c r="B711" s="2">
        <v>47</v>
      </c>
      <c r="C711" s="2" t="s">
        <v>1690</v>
      </c>
      <c r="D711" s="2" t="s">
        <v>677</v>
      </c>
    </row>
    <row r="712" spans="1:4" x14ac:dyDescent="0.25">
      <c r="A712" s="2" t="s">
        <v>1399</v>
      </c>
      <c r="B712" s="2">
        <v>44</v>
      </c>
      <c r="C712" s="2" t="s">
        <v>1691</v>
      </c>
      <c r="D712" s="2" t="s">
        <v>677</v>
      </c>
    </row>
    <row r="713" spans="1:4" x14ac:dyDescent="0.25">
      <c r="A713" s="2" t="s">
        <v>1400</v>
      </c>
      <c r="B713" s="2">
        <v>21</v>
      </c>
      <c r="C713" s="2" t="s">
        <v>1690</v>
      </c>
      <c r="D713" s="2" t="s">
        <v>680</v>
      </c>
    </row>
    <row r="714" spans="1:4" x14ac:dyDescent="0.25">
      <c r="A714" s="2" t="s">
        <v>1401</v>
      </c>
      <c r="B714" s="2">
        <v>31</v>
      </c>
      <c r="C714" s="2" t="s">
        <v>1690</v>
      </c>
      <c r="D714" s="2" t="s">
        <v>680</v>
      </c>
    </row>
    <row r="715" spans="1:4" x14ac:dyDescent="0.25">
      <c r="A715" s="2" t="s">
        <v>1402</v>
      </c>
      <c r="B715" s="2">
        <v>44</v>
      </c>
      <c r="C715" s="2" t="s">
        <v>1690</v>
      </c>
      <c r="D715" s="2" t="s">
        <v>678</v>
      </c>
    </row>
    <row r="716" spans="1:4" x14ac:dyDescent="0.25">
      <c r="A716" s="2" t="s">
        <v>1403</v>
      </c>
      <c r="B716" s="2">
        <v>42</v>
      </c>
      <c r="C716" s="2" t="s">
        <v>1691</v>
      </c>
      <c r="D716" s="2" t="s">
        <v>678</v>
      </c>
    </row>
    <row r="717" spans="1:4" x14ac:dyDescent="0.25">
      <c r="A717" s="2" t="s">
        <v>1404</v>
      </c>
      <c r="B717" s="2">
        <v>55</v>
      </c>
      <c r="C717" s="2" t="s">
        <v>1691</v>
      </c>
      <c r="D717" s="2" t="s">
        <v>678</v>
      </c>
    </row>
    <row r="718" spans="1:4" x14ac:dyDescent="0.25">
      <c r="A718" s="2" t="s">
        <v>1405</v>
      </c>
      <c r="B718" s="2">
        <v>62</v>
      </c>
      <c r="C718" s="2" t="s">
        <v>1690</v>
      </c>
      <c r="D718" s="2" t="s">
        <v>679</v>
      </c>
    </row>
    <row r="719" spans="1:4" x14ac:dyDescent="0.25">
      <c r="A719" s="2" t="s">
        <v>1406</v>
      </c>
      <c r="B719" s="2">
        <v>19</v>
      </c>
      <c r="C719" s="2" t="s">
        <v>1691</v>
      </c>
      <c r="D719" s="2" t="s">
        <v>676</v>
      </c>
    </row>
    <row r="720" spans="1:4" x14ac:dyDescent="0.25">
      <c r="A720" s="2" t="s">
        <v>1407</v>
      </c>
      <c r="B720" s="2">
        <v>54</v>
      </c>
      <c r="C720" s="2" t="s">
        <v>1691</v>
      </c>
      <c r="D720" s="2" t="s">
        <v>678</v>
      </c>
    </row>
    <row r="721" spans="1:4" x14ac:dyDescent="0.25">
      <c r="A721" s="2" t="s">
        <v>1408</v>
      </c>
      <c r="B721" s="2">
        <v>42</v>
      </c>
      <c r="C721" s="2" t="s">
        <v>1690</v>
      </c>
      <c r="D721" s="2" t="s">
        <v>679</v>
      </c>
    </row>
    <row r="722" spans="1:4" x14ac:dyDescent="0.25">
      <c r="A722" s="2" t="s">
        <v>1409</v>
      </c>
      <c r="B722" s="2">
        <v>48</v>
      </c>
      <c r="C722" s="2" t="s">
        <v>1690</v>
      </c>
      <c r="D722" s="2" t="s">
        <v>679</v>
      </c>
    </row>
    <row r="723" spans="1:4" x14ac:dyDescent="0.25">
      <c r="A723" s="2" t="s">
        <v>1410</v>
      </c>
      <c r="B723" s="2">
        <v>18</v>
      </c>
      <c r="C723" s="2" t="s">
        <v>1690</v>
      </c>
      <c r="D723" s="2" t="s">
        <v>680</v>
      </c>
    </row>
    <row r="724" spans="1:4" x14ac:dyDescent="0.25">
      <c r="A724" s="2" t="s">
        <v>1411</v>
      </c>
      <c r="B724" s="2">
        <v>40</v>
      </c>
      <c r="C724" s="2" t="s">
        <v>1691</v>
      </c>
      <c r="D724" s="2" t="s">
        <v>677</v>
      </c>
    </row>
    <row r="725" spans="1:4" x14ac:dyDescent="0.25">
      <c r="A725" s="2" t="s">
        <v>1412</v>
      </c>
      <c r="B725" s="2">
        <v>37</v>
      </c>
      <c r="C725" s="2" t="s">
        <v>1690</v>
      </c>
      <c r="D725" s="2" t="s">
        <v>681</v>
      </c>
    </row>
    <row r="726" spans="1:4" x14ac:dyDescent="0.25">
      <c r="A726" s="2" t="s">
        <v>1413</v>
      </c>
      <c r="B726" s="2">
        <v>42</v>
      </c>
      <c r="C726" s="2" t="s">
        <v>1690</v>
      </c>
      <c r="D726" s="2" t="s">
        <v>677</v>
      </c>
    </row>
    <row r="727" spans="1:4" x14ac:dyDescent="0.25">
      <c r="A727" s="2" t="s">
        <v>1414</v>
      </c>
      <c r="B727" s="2">
        <v>44</v>
      </c>
      <c r="C727" s="2" t="s">
        <v>1691</v>
      </c>
      <c r="D727" s="2" t="s">
        <v>678</v>
      </c>
    </row>
    <row r="728" spans="1:4" x14ac:dyDescent="0.25">
      <c r="A728" s="2" t="s">
        <v>1415</v>
      </c>
      <c r="B728" s="2">
        <v>52</v>
      </c>
      <c r="C728" s="2" t="s">
        <v>1690</v>
      </c>
      <c r="D728" s="2" t="s">
        <v>681</v>
      </c>
    </row>
    <row r="729" spans="1:4" x14ac:dyDescent="0.25">
      <c r="A729" s="2" t="s">
        <v>1416</v>
      </c>
      <c r="B729" s="2">
        <v>65</v>
      </c>
      <c r="C729" s="2" t="s">
        <v>1691</v>
      </c>
      <c r="D729" s="2" t="s">
        <v>676</v>
      </c>
    </row>
    <row r="730" spans="1:4" x14ac:dyDescent="0.25">
      <c r="A730" s="2" t="s">
        <v>1417</v>
      </c>
      <c r="B730" s="2">
        <v>65</v>
      </c>
      <c r="C730" s="2" t="s">
        <v>1690</v>
      </c>
      <c r="D730" s="2" t="s">
        <v>681</v>
      </c>
    </row>
    <row r="731" spans="1:4" x14ac:dyDescent="0.25">
      <c r="A731" s="2" t="s">
        <v>1418</v>
      </c>
      <c r="B731" s="2">
        <v>52</v>
      </c>
      <c r="C731" s="2" t="s">
        <v>1691</v>
      </c>
      <c r="D731" s="2" t="s">
        <v>681</v>
      </c>
    </row>
    <row r="732" spans="1:4" x14ac:dyDescent="0.25">
      <c r="A732" s="2" t="s">
        <v>1419</v>
      </c>
      <c r="B732" s="2">
        <v>56</v>
      </c>
      <c r="C732" s="2" t="s">
        <v>1690</v>
      </c>
      <c r="D732" s="2" t="s">
        <v>676</v>
      </c>
    </row>
    <row r="733" spans="1:4" x14ac:dyDescent="0.25">
      <c r="A733" s="2" t="s">
        <v>1420</v>
      </c>
      <c r="B733" s="2">
        <v>32</v>
      </c>
      <c r="C733" s="2" t="s">
        <v>1690</v>
      </c>
      <c r="D733" s="2" t="s">
        <v>676</v>
      </c>
    </row>
    <row r="734" spans="1:4" x14ac:dyDescent="0.25">
      <c r="A734" s="2" t="s">
        <v>1421</v>
      </c>
      <c r="B734" s="2">
        <v>49</v>
      </c>
      <c r="C734" s="2" t="s">
        <v>1690</v>
      </c>
      <c r="D734" s="2" t="s">
        <v>679</v>
      </c>
    </row>
    <row r="735" spans="1:4" x14ac:dyDescent="0.25">
      <c r="A735" s="2" t="s">
        <v>1422</v>
      </c>
      <c r="B735" s="2">
        <v>32</v>
      </c>
      <c r="C735" s="2" t="s">
        <v>1691</v>
      </c>
      <c r="D735" s="2" t="s">
        <v>679</v>
      </c>
    </row>
    <row r="736" spans="1:4" x14ac:dyDescent="0.25">
      <c r="A736" s="2" t="s">
        <v>1423</v>
      </c>
      <c r="B736" s="2">
        <v>35</v>
      </c>
      <c r="C736" s="2" t="s">
        <v>1691</v>
      </c>
      <c r="D736" s="2" t="s">
        <v>679</v>
      </c>
    </row>
    <row r="737" spans="1:4" x14ac:dyDescent="0.25">
      <c r="A737" s="2" t="s">
        <v>1424</v>
      </c>
      <c r="B737" s="2">
        <v>45</v>
      </c>
      <c r="C737" s="2" t="s">
        <v>1690</v>
      </c>
      <c r="D737" s="2" t="s">
        <v>680</v>
      </c>
    </row>
    <row r="738" spans="1:4" x14ac:dyDescent="0.25">
      <c r="A738" s="2" t="s">
        <v>1425</v>
      </c>
      <c r="B738" s="2">
        <v>49</v>
      </c>
      <c r="C738" s="2" t="s">
        <v>1690</v>
      </c>
      <c r="D738" s="2" t="s">
        <v>679</v>
      </c>
    </row>
    <row r="739" spans="1:4" x14ac:dyDescent="0.25">
      <c r="A739" s="2" t="s">
        <v>1426</v>
      </c>
      <c r="B739" s="2">
        <v>19</v>
      </c>
      <c r="C739" s="2" t="s">
        <v>1691</v>
      </c>
      <c r="D739" s="2" t="s">
        <v>676</v>
      </c>
    </row>
    <row r="740" spans="1:4" x14ac:dyDescent="0.25">
      <c r="A740" s="2" t="s">
        <v>1427</v>
      </c>
      <c r="B740" s="2">
        <v>42</v>
      </c>
      <c r="C740" s="2" t="s">
        <v>1690</v>
      </c>
      <c r="D740" s="2" t="s">
        <v>681</v>
      </c>
    </row>
    <row r="741" spans="1:4" x14ac:dyDescent="0.25">
      <c r="A741" s="2" t="s">
        <v>1428</v>
      </c>
      <c r="B741" s="2">
        <v>39</v>
      </c>
      <c r="C741" s="2" t="s">
        <v>1690</v>
      </c>
      <c r="D741" s="2" t="s">
        <v>676</v>
      </c>
    </row>
    <row r="742" spans="1:4" x14ac:dyDescent="0.25">
      <c r="A742" s="2" t="s">
        <v>1429</v>
      </c>
      <c r="B742" s="2">
        <v>60</v>
      </c>
      <c r="C742" s="2" t="s">
        <v>1690</v>
      </c>
      <c r="D742" s="2" t="s">
        <v>681</v>
      </c>
    </row>
    <row r="743" spans="1:4" x14ac:dyDescent="0.25">
      <c r="A743" s="2" t="s">
        <v>1430</v>
      </c>
      <c r="B743" s="2">
        <v>61</v>
      </c>
      <c r="C743" s="2" t="s">
        <v>1691</v>
      </c>
      <c r="D743" s="2" t="s">
        <v>677</v>
      </c>
    </row>
    <row r="744" spans="1:4" x14ac:dyDescent="0.25">
      <c r="A744" s="2" t="s">
        <v>1431</v>
      </c>
      <c r="B744" s="2">
        <v>43</v>
      </c>
      <c r="C744" s="2" t="s">
        <v>1691</v>
      </c>
      <c r="D744" s="2" t="s">
        <v>676</v>
      </c>
    </row>
    <row r="745" spans="1:4" x14ac:dyDescent="0.25">
      <c r="A745" s="2" t="s">
        <v>1432</v>
      </c>
      <c r="B745" s="2">
        <v>64</v>
      </c>
      <c r="C745" s="2" t="s">
        <v>1690</v>
      </c>
      <c r="D745" s="2" t="s">
        <v>679</v>
      </c>
    </row>
    <row r="746" spans="1:4" x14ac:dyDescent="0.25">
      <c r="A746" s="2" t="s">
        <v>1433</v>
      </c>
      <c r="B746" s="2">
        <v>28</v>
      </c>
      <c r="C746" s="2" t="s">
        <v>1691</v>
      </c>
      <c r="D746" s="2" t="s">
        <v>679</v>
      </c>
    </row>
    <row r="747" spans="1:4" x14ac:dyDescent="0.25">
      <c r="A747" s="2" t="s">
        <v>1434</v>
      </c>
      <c r="B747" s="2">
        <v>47</v>
      </c>
      <c r="C747" s="2" t="s">
        <v>1690</v>
      </c>
      <c r="D747" s="2" t="s">
        <v>681</v>
      </c>
    </row>
    <row r="748" spans="1:4" x14ac:dyDescent="0.25">
      <c r="A748" s="2" t="s">
        <v>1435</v>
      </c>
      <c r="B748" s="2">
        <v>26</v>
      </c>
      <c r="C748" s="2" t="s">
        <v>1691</v>
      </c>
      <c r="D748" s="2" t="s">
        <v>678</v>
      </c>
    </row>
    <row r="749" spans="1:4" x14ac:dyDescent="0.25">
      <c r="A749" s="2" t="s">
        <v>1436</v>
      </c>
      <c r="B749" s="2">
        <v>57</v>
      </c>
      <c r="C749" s="2" t="s">
        <v>1690</v>
      </c>
      <c r="D749" s="2" t="s">
        <v>680</v>
      </c>
    </row>
    <row r="750" spans="1:4" x14ac:dyDescent="0.25">
      <c r="A750" s="2" t="s">
        <v>1437</v>
      </c>
      <c r="B750" s="2">
        <v>52</v>
      </c>
      <c r="C750" s="2" t="s">
        <v>1690</v>
      </c>
      <c r="D750" s="2" t="s">
        <v>676</v>
      </c>
    </row>
    <row r="751" spans="1:4" x14ac:dyDescent="0.25">
      <c r="A751" s="2" t="s">
        <v>1438</v>
      </c>
      <c r="B751" s="2">
        <v>19</v>
      </c>
      <c r="C751" s="2" t="s">
        <v>1691</v>
      </c>
      <c r="D751" s="2" t="s">
        <v>680</v>
      </c>
    </row>
    <row r="752" spans="1:4" x14ac:dyDescent="0.25">
      <c r="A752" s="2" t="s">
        <v>1439</v>
      </c>
      <c r="B752" s="2">
        <v>43</v>
      </c>
      <c r="C752" s="2" t="s">
        <v>1690</v>
      </c>
      <c r="D752" s="2" t="s">
        <v>676</v>
      </c>
    </row>
    <row r="753" spans="1:4" x14ac:dyDescent="0.25">
      <c r="A753" s="2" t="s">
        <v>1440</v>
      </c>
      <c r="B753" s="2">
        <v>55</v>
      </c>
      <c r="C753" s="2" t="s">
        <v>1690</v>
      </c>
      <c r="D753" s="2" t="s">
        <v>677</v>
      </c>
    </row>
    <row r="754" spans="1:4" x14ac:dyDescent="0.25">
      <c r="A754" s="2" t="s">
        <v>1441</v>
      </c>
      <c r="B754" s="2">
        <v>54</v>
      </c>
      <c r="C754" s="2" t="s">
        <v>1691</v>
      </c>
      <c r="D754" s="2" t="s">
        <v>677</v>
      </c>
    </row>
    <row r="755" spans="1:4" x14ac:dyDescent="0.25">
      <c r="A755" s="2" t="s">
        <v>1442</v>
      </c>
      <c r="B755" s="2">
        <v>60</v>
      </c>
      <c r="C755" s="2" t="s">
        <v>1691</v>
      </c>
      <c r="D755" s="2" t="s">
        <v>681</v>
      </c>
    </row>
    <row r="756" spans="1:4" x14ac:dyDescent="0.25">
      <c r="A756" s="2" t="s">
        <v>1443</v>
      </c>
      <c r="B756" s="2">
        <v>19</v>
      </c>
      <c r="C756" s="2" t="s">
        <v>1690</v>
      </c>
      <c r="D756" s="2" t="s">
        <v>680</v>
      </c>
    </row>
    <row r="757" spans="1:4" x14ac:dyDescent="0.25">
      <c r="A757" s="2" t="s">
        <v>1444</v>
      </c>
      <c r="B757" s="2">
        <v>23</v>
      </c>
      <c r="C757" s="2" t="s">
        <v>1691</v>
      </c>
      <c r="D757" s="2" t="s">
        <v>679</v>
      </c>
    </row>
    <row r="758" spans="1:4" x14ac:dyDescent="0.25">
      <c r="A758" s="2" t="s">
        <v>1445</v>
      </c>
      <c r="B758" s="2">
        <v>59</v>
      </c>
      <c r="C758" s="2" t="s">
        <v>1691</v>
      </c>
      <c r="D758" s="2" t="s">
        <v>678</v>
      </c>
    </row>
    <row r="759" spans="1:4" x14ac:dyDescent="0.25">
      <c r="A759" s="2" t="s">
        <v>1446</v>
      </c>
      <c r="B759" s="2">
        <v>45</v>
      </c>
      <c r="C759" s="2" t="s">
        <v>1691</v>
      </c>
      <c r="D759" s="2" t="s">
        <v>676</v>
      </c>
    </row>
    <row r="760" spans="1:4" x14ac:dyDescent="0.25">
      <c r="A760" s="2" t="s">
        <v>1447</v>
      </c>
      <c r="B760" s="2">
        <v>26</v>
      </c>
      <c r="C760" s="2" t="s">
        <v>1690</v>
      </c>
      <c r="D760" s="2" t="s">
        <v>676</v>
      </c>
    </row>
    <row r="761" spans="1:4" x14ac:dyDescent="0.25">
      <c r="A761" s="2" t="s">
        <v>1448</v>
      </c>
      <c r="B761" s="2">
        <v>47</v>
      </c>
      <c r="C761" s="2" t="s">
        <v>1691</v>
      </c>
      <c r="D761" s="2" t="s">
        <v>681</v>
      </c>
    </row>
    <row r="762" spans="1:4" x14ac:dyDescent="0.25">
      <c r="A762" s="2" t="s">
        <v>1449</v>
      </c>
      <c r="B762" s="2">
        <v>29</v>
      </c>
      <c r="C762" s="2" t="s">
        <v>1690</v>
      </c>
      <c r="D762" s="2" t="s">
        <v>678</v>
      </c>
    </row>
    <row r="763" spans="1:4" x14ac:dyDescent="0.25">
      <c r="A763" s="2" t="s">
        <v>1450</v>
      </c>
      <c r="B763" s="2">
        <v>21</v>
      </c>
      <c r="C763" s="2" t="s">
        <v>1691</v>
      </c>
      <c r="D763" s="2" t="s">
        <v>680</v>
      </c>
    </row>
    <row r="764" spans="1:4" x14ac:dyDescent="0.25">
      <c r="A764" s="2" t="s">
        <v>1451</v>
      </c>
      <c r="B764" s="2">
        <v>34</v>
      </c>
      <c r="C764" s="2" t="s">
        <v>1690</v>
      </c>
      <c r="D764" s="2" t="s">
        <v>680</v>
      </c>
    </row>
    <row r="765" spans="1:4" x14ac:dyDescent="0.25">
      <c r="A765" s="2" t="s">
        <v>1452</v>
      </c>
      <c r="B765" s="2">
        <v>42</v>
      </c>
      <c r="C765" s="2" t="s">
        <v>1690</v>
      </c>
      <c r="D765" s="2" t="s">
        <v>681</v>
      </c>
    </row>
    <row r="766" spans="1:4" x14ac:dyDescent="0.25">
      <c r="A766" s="2" t="s">
        <v>1453</v>
      </c>
      <c r="B766" s="2">
        <v>38</v>
      </c>
      <c r="C766" s="2" t="s">
        <v>1691</v>
      </c>
      <c r="D766" s="2" t="s">
        <v>676</v>
      </c>
    </row>
    <row r="767" spans="1:4" x14ac:dyDescent="0.25">
      <c r="A767" s="2" t="s">
        <v>1454</v>
      </c>
      <c r="B767" s="2">
        <v>31</v>
      </c>
      <c r="C767" s="2" t="s">
        <v>1690</v>
      </c>
      <c r="D767" s="2" t="s">
        <v>677</v>
      </c>
    </row>
    <row r="768" spans="1:4" x14ac:dyDescent="0.25">
      <c r="A768" s="2" t="s">
        <v>1455</v>
      </c>
      <c r="B768" s="2">
        <v>47</v>
      </c>
      <c r="C768" s="2" t="s">
        <v>1690</v>
      </c>
      <c r="D768" s="2" t="s">
        <v>678</v>
      </c>
    </row>
    <row r="769" spans="1:4" x14ac:dyDescent="0.25">
      <c r="A769" s="2" t="s">
        <v>1456</v>
      </c>
      <c r="B769" s="2">
        <v>38</v>
      </c>
      <c r="C769" s="2" t="s">
        <v>1691</v>
      </c>
      <c r="D769" s="2" t="s">
        <v>676</v>
      </c>
    </row>
    <row r="770" spans="1:4" x14ac:dyDescent="0.25">
      <c r="A770" s="2" t="s">
        <v>1457</v>
      </c>
      <c r="B770" s="2">
        <v>39</v>
      </c>
      <c r="C770" s="2" t="s">
        <v>1691</v>
      </c>
      <c r="D770" s="2" t="s">
        <v>677</v>
      </c>
    </row>
    <row r="771" spans="1:4" x14ac:dyDescent="0.25">
      <c r="A771" s="2" t="s">
        <v>1458</v>
      </c>
      <c r="B771" s="2">
        <v>42</v>
      </c>
      <c r="C771" s="2" t="s">
        <v>1690</v>
      </c>
      <c r="D771" s="2" t="s">
        <v>680</v>
      </c>
    </row>
    <row r="772" spans="1:4" x14ac:dyDescent="0.25">
      <c r="A772" s="2" t="s">
        <v>1459</v>
      </c>
      <c r="B772" s="2">
        <v>35</v>
      </c>
      <c r="C772" s="2" t="s">
        <v>1691</v>
      </c>
      <c r="D772" s="2" t="s">
        <v>677</v>
      </c>
    </row>
    <row r="773" spans="1:4" x14ac:dyDescent="0.25">
      <c r="A773" s="2" t="s">
        <v>1460</v>
      </c>
      <c r="B773" s="2">
        <v>44</v>
      </c>
      <c r="C773" s="2" t="s">
        <v>1691</v>
      </c>
      <c r="D773" s="2" t="s">
        <v>681</v>
      </c>
    </row>
    <row r="774" spans="1:4" x14ac:dyDescent="0.25">
      <c r="A774" s="2" t="s">
        <v>1461</v>
      </c>
      <c r="B774" s="2">
        <v>34</v>
      </c>
      <c r="C774" s="2" t="s">
        <v>1690</v>
      </c>
      <c r="D774" s="2" t="s">
        <v>679</v>
      </c>
    </row>
    <row r="775" spans="1:4" x14ac:dyDescent="0.25">
      <c r="A775" s="2" t="s">
        <v>1462</v>
      </c>
      <c r="B775" s="2">
        <v>23</v>
      </c>
      <c r="C775" s="2" t="s">
        <v>1690</v>
      </c>
      <c r="D775" s="2" t="s">
        <v>676</v>
      </c>
    </row>
    <row r="776" spans="1:4" x14ac:dyDescent="0.25">
      <c r="A776" s="2" t="s">
        <v>1463</v>
      </c>
      <c r="B776" s="2">
        <v>48</v>
      </c>
      <c r="C776" s="2" t="s">
        <v>1690</v>
      </c>
      <c r="D776" s="2" t="s">
        <v>678</v>
      </c>
    </row>
    <row r="777" spans="1:4" x14ac:dyDescent="0.25">
      <c r="A777" s="2" t="s">
        <v>1464</v>
      </c>
      <c r="B777" s="2">
        <v>19</v>
      </c>
      <c r="C777" s="2" t="s">
        <v>1691</v>
      </c>
      <c r="D777" s="2" t="s">
        <v>677</v>
      </c>
    </row>
    <row r="778" spans="1:4" x14ac:dyDescent="0.25">
      <c r="A778" s="2" t="s">
        <v>1465</v>
      </c>
      <c r="B778" s="2">
        <v>65</v>
      </c>
      <c r="C778" s="2" t="s">
        <v>1690</v>
      </c>
      <c r="D778" s="2" t="s">
        <v>680</v>
      </c>
    </row>
    <row r="779" spans="1:4" x14ac:dyDescent="0.25">
      <c r="A779" s="2" t="s">
        <v>1466</v>
      </c>
      <c r="B779" s="2">
        <v>52</v>
      </c>
      <c r="C779" s="2" t="s">
        <v>1691</v>
      </c>
      <c r="D779" s="2" t="s">
        <v>677</v>
      </c>
    </row>
    <row r="780" spans="1:4" x14ac:dyDescent="0.25">
      <c r="A780" s="2" t="s">
        <v>1467</v>
      </c>
      <c r="B780" s="2">
        <v>21</v>
      </c>
      <c r="C780" s="2" t="s">
        <v>1690</v>
      </c>
      <c r="D780" s="2" t="s">
        <v>680</v>
      </c>
    </row>
    <row r="781" spans="1:4" x14ac:dyDescent="0.25">
      <c r="A781" s="2" t="s">
        <v>1468</v>
      </c>
      <c r="B781" s="2">
        <v>40</v>
      </c>
      <c r="C781" s="2" t="s">
        <v>1690</v>
      </c>
      <c r="D781" s="2" t="s">
        <v>679</v>
      </c>
    </row>
    <row r="782" spans="1:4" x14ac:dyDescent="0.25">
      <c r="A782" s="2" t="s">
        <v>1469</v>
      </c>
      <c r="B782" s="2">
        <v>32</v>
      </c>
      <c r="C782" s="2" t="s">
        <v>1690</v>
      </c>
      <c r="D782" s="2" t="s">
        <v>681</v>
      </c>
    </row>
    <row r="783" spans="1:4" x14ac:dyDescent="0.25">
      <c r="A783" s="2" t="s">
        <v>1470</v>
      </c>
      <c r="B783" s="2">
        <v>59</v>
      </c>
      <c r="C783" s="2" t="s">
        <v>1690</v>
      </c>
      <c r="D783" s="2" t="s">
        <v>680</v>
      </c>
    </row>
    <row r="784" spans="1:4" x14ac:dyDescent="0.25">
      <c r="A784" s="2" t="s">
        <v>1471</v>
      </c>
      <c r="B784" s="2">
        <v>22</v>
      </c>
      <c r="C784" s="2" t="s">
        <v>1691</v>
      </c>
      <c r="D784" s="2" t="s">
        <v>678</v>
      </c>
    </row>
    <row r="785" spans="1:4" x14ac:dyDescent="0.25">
      <c r="A785" s="2" t="s">
        <v>1472</v>
      </c>
      <c r="B785" s="2">
        <v>59</v>
      </c>
      <c r="C785" s="2" t="s">
        <v>1691</v>
      </c>
      <c r="D785" s="2" t="s">
        <v>679</v>
      </c>
    </row>
    <row r="786" spans="1:4" x14ac:dyDescent="0.25">
      <c r="A786" s="2" t="s">
        <v>1473</v>
      </c>
      <c r="B786" s="2">
        <v>20</v>
      </c>
      <c r="C786" s="2" t="s">
        <v>1691</v>
      </c>
      <c r="D786" s="2" t="s">
        <v>681</v>
      </c>
    </row>
    <row r="787" spans="1:4" x14ac:dyDescent="0.25">
      <c r="A787" s="2" t="s">
        <v>1474</v>
      </c>
      <c r="B787" s="2">
        <v>19</v>
      </c>
      <c r="C787" s="2" t="s">
        <v>1691</v>
      </c>
      <c r="D787" s="2" t="s">
        <v>677</v>
      </c>
    </row>
    <row r="788" spans="1:4" x14ac:dyDescent="0.25">
      <c r="A788" s="2" t="s">
        <v>1475</v>
      </c>
      <c r="B788" s="2">
        <v>33</v>
      </c>
      <c r="C788" s="2" t="s">
        <v>1691</v>
      </c>
      <c r="D788" s="2" t="s">
        <v>681</v>
      </c>
    </row>
    <row r="789" spans="1:4" x14ac:dyDescent="0.25">
      <c r="A789" s="2" t="s">
        <v>1476</v>
      </c>
      <c r="B789" s="2">
        <v>30</v>
      </c>
      <c r="C789" s="2" t="s">
        <v>1690</v>
      </c>
      <c r="D789" s="2" t="s">
        <v>681</v>
      </c>
    </row>
    <row r="790" spans="1:4" x14ac:dyDescent="0.25">
      <c r="A790" s="2" t="s">
        <v>1477</v>
      </c>
      <c r="B790" s="2">
        <v>19</v>
      </c>
      <c r="C790" s="2" t="s">
        <v>1690</v>
      </c>
      <c r="D790" s="2" t="s">
        <v>676</v>
      </c>
    </row>
    <row r="791" spans="1:4" x14ac:dyDescent="0.25">
      <c r="A791" s="2" t="s">
        <v>1478</v>
      </c>
      <c r="B791" s="2">
        <v>57</v>
      </c>
      <c r="C791" s="2" t="s">
        <v>1691</v>
      </c>
      <c r="D791" s="2" t="s">
        <v>680</v>
      </c>
    </row>
    <row r="792" spans="1:4" x14ac:dyDescent="0.25">
      <c r="A792" s="2" t="s">
        <v>1479</v>
      </c>
      <c r="B792" s="2">
        <v>27</v>
      </c>
      <c r="C792" s="2" t="s">
        <v>1691</v>
      </c>
      <c r="D792" s="2" t="s">
        <v>681</v>
      </c>
    </row>
    <row r="793" spans="1:4" x14ac:dyDescent="0.25">
      <c r="A793" s="2" t="s">
        <v>1480</v>
      </c>
      <c r="B793" s="2">
        <v>33</v>
      </c>
      <c r="C793" s="2" t="s">
        <v>1690</v>
      </c>
      <c r="D793" s="2" t="s">
        <v>678</v>
      </c>
    </row>
    <row r="794" spans="1:4" x14ac:dyDescent="0.25">
      <c r="A794" s="2" t="s">
        <v>1481</v>
      </c>
      <c r="B794" s="2">
        <v>26</v>
      </c>
      <c r="C794" s="2" t="s">
        <v>1691</v>
      </c>
      <c r="D794" s="2" t="s">
        <v>676</v>
      </c>
    </row>
    <row r="795" spans="1:4" x14ac:dyDescent="0.25">
      <c r="A795" s="2" t="s">
        <v>1482</v>
      </c>
      <c r="B795" s="2">
        <v>48</v>
      </c>
      <c r="C795" s="2" t="s">
        <v>1691</v>
      </c>
      <c r="D795" s="2" t="s">
        <v>676</v>
      </c>
    </row>
    <row r="796" spans="1:4" x14ac:dyDescent="0.25">
      <c r="A796" s="2" t="s">
        <v>1483</v>
      </c>
      <c r="B796" s="2">
        <v>60</v>
      </c>
      <c r="C796" s="2" t="s">
        <v>1690</v>
      </c>
      <c r="D796" s="2" t="s">
        <v>679</v>
      </c>
    </row>
    <row r="797" spans="1:4" x14ac:dyDescent="0.25">
      <c r="A797" s="2" t="s">
        <v>1484</v>
      </c>
      <c r="B797" s="2">
        <v>25</v>
      </c>
      <c r="C797" s="2" t="s">
        <v>1691</v>
      </c>
      <c r="D797" s="2" t="s">
        <v>677</v>
      </c>
    </row>
    <row r="798" spans="1:4" x14ac:dyDescent="0.25">
      <c r="A798" s="2" t="s">
        <v>1485</v>
      </c>
      <c r="B798" s="2">
        <v>54</v>
      </c>
      <c r="C798" s="2" t="s">
        <v>1691</v>
      </c>
      <c r="D798" s="2" t="s">
        <v>676</v>
      </c>
    </row>
    <row r="799" spans="1:4" x14ac:dyDescent="0.25">
      <c r="A799" s="2" t="s">
        <v>1486</v>
      </c>
      <c r="B799" s="2">
        <v>31</v>
      </c>
      <c r="C799" s="2" t="s">
        <v>1691</v>
      </c>
      <c r="D799" s="2" t="s">
        <v>678</v>
      </c>
    </row>
    <row r="800" spans="1:4" x14ac:dyDescent="0.25">
      <c r="A800" s="2" t="s">
        <v>1487</v>
      </c>
      <c r="B800" s="2">
        <v>47</v>
      </c>
      <c r="C800" s="2" t="s">
        <v>1691</v>
      </c>
      <c r="D800" s="2" t="s">
        <v>680</v>
      </c>
    </row>
    <row r="801" spans="1:4" x14ac:dyDescent="0.25">
      <c r="A801" s="2" t="s">
        <v>1488</v>
      </c>
      <c r="B801" s="2">
        <v>62</v>
      </c>
      <c r="C801" s="2" t="s">
        <v>1691</v>
      </c>
      <c r="D801" s="2" t="s">
        <v>680</v>
      </c>
    </row>
    <row r="802" spans="1:4" x14ac:dyDescent="0.25">
      <c r="A802" s="2" t="s">
        <v>1489</v>
      </c>
      <c r="B802" s="2">
        <v>34</v>
      </c>
      <c r="C802" s="2" t="s">
        <v>1691</v>
      </c>
      <c r="D802" s="2" t="s">
        <v>680</v>
      </c>
    </row>
    <row r="803" spans="1:4" x14ac:dyDescent="0.25">
      <c r="A803" s="2" t="s">
        <v>1490</v>
      </c>
      <c r="B803" s="2">
        <v>41</v>
      </c>
      <c r="C803" s="2" t="s">
        <v>1690</v>
      </c>
      <c r="D803" s="2" t="s">
        <v>679</v>
      </c>
    </row>
    <row r="804" spans="1:4" x14ac:dyDescent="0.25">
      <c r="A804" s="2" t="s">
        <v>1491</v>
      </c>
      <c r="B804" s="2">
        <v>28</v>
      </c>
      <c r="C804" s="2" t="s">
        <v>1691</v>
      </c>
      <c r="D804" s="2" t="s">
        <v>678</v>
      </c>
    </row>
    <row r="805" spans="1:4" x14ac:dyDescent="0.25">
      <c r="A805" s="2" t="s">
        <v>1492</v>
      </c>
      <c r="B805" s="2">
        <v>56</v>
      </c>
      <c r="C805" s="2" t="s">
        <v>1691</v>
      </c>
      <c r="D805" s="2" t="s">
        <v>676</v>
      </c>
    </row>
    <row r="806" spans="1:4" x14ac:dyDescent="0.25">
      <c r="A806" s="2" t="s">
        <v>1493</v>
      </c>
      <c r="B806" s="2">
        <v>56</v>
      </c>
      <c r="C806" s="2" t="s">
        <v>1691</v>
      </c>
      <c r="D806" s="2" t="s">
        <v>681</v>
      </c>
    </row>
    <row r="807" spans="1:4" x14ac:dyDescent="0.25">
      <c r="A807" s="2" t="s">
        <v>1494</v>
      </c>
      <c r="B807" s="2">
        <v>65</v>
      </c>
      <c r="C807" s="2" t="s">
        <v>1691</v>
      </c>
      <c r="D807" s="2" t="s">
        <v>678</v>
      </c>
    </row>
    <row r="808" spans="1:4" x14ac:dyDescent="0.25">
      <c r="A808" s="2" t="s">
        <v>1495</v>
      </c>
      <c r="B808" s="2">
        <v>63</v>
      </c>
      <c r="C808" s="2" t="s">
        <v>1690</v>
      </c>
      <c r="D808" s="2" t="s">
        <v>679</v>
      </c>
    </row>
    <row r="809" spans="1:4" x14ac:dyDescent="0.25">
      <c r="A809" s="2" t="s">
        <v>1496</v>
      </c>
      <c r="B809" s="2">
        <v>25</v>
      </c>
      <c r="C809" s="2" t="s">
        <v>1691</v>
      </c>
      <c r="D809" s="2" t="s">
        <v>679</v>
      </c>
    </row>
    <row r="810" spans="1:4" x14ac:dyDescent="0.25">
      <c r="A810" s="2" t="s">
        <v>1497</v>
      </c>
      <c r="B810" s="2">
        <v>28</v>
      </c>
      <c r="C810" s="2" t="s">
        <v>1690</v>
      </c>
      <c r="D810" s="2" t="s">
        <v>677</v>
      </c>
    </row>
    <row r="811" spans="1:4" x14ac:dyDescent="0.25">
      <c r="A811" s="2" t="s">
        <v>1498</v>
      </c>
      <c r="B811" s="2">
        <v>37</v>
      </c>
      <c r="C811" s="2" t="s">
        <v>1691</v>
      </c>
      <c r="D811" s="2" t="s">
        <v>678</v>
      </c>
    </row>
    <row r="812" spans="1:4" x14ac:dyDescent="0.25">
      <c r="A812" s="2" t="s">
        <v>1499</v>
      </c>
      <c r="B812" s="2">
        <v>24</v>
      </c>
      <c r="C812" s="2" t="s">
        <v>1690</v>
      </c>
      <c r="D812" s="2" t="s">
        <v>680</v>
      </c>
    </row>
    <row r="813" spans="1:4" x14ac:dyDescent="0.25">
      <c r="A813" s="2" t="s">
        <v>1500</v>
      </c>
      <c r="B813" s="2">
        <v>55</v>
      </c>
      <c r="C813" s="2" t="s">
        <v>1691</v>
      </c>
      <c r="D813" s="2" t="s">
        <v>679</v>
      </c>
    </row>
    <row r="814" spans="1:4" x14ac:dyDescent="0.25">
      <c r="A814" s="2" t="s">
        <v>1501</v>
      </c>
      <c r="B814" s="2">
        <v>19</v>
      </c>
      <c r="C814" s="2" t="s">
        <v>1691</v>
      </c>
      <c r="D814" s="2" t="s">
        <v>679</v>
      </c>
    </row>
    <row r="815" spans="1:4" x14ac:dyDescent="0.25">
      <c r="A815" s="2" t="s">
        <v>1502</v>
      </c>
      <c r="B815" s="2">
        <v>37</v>
      </c>
      <c r="C815" s="2" t="s">
        <v>1690</v>
      </c>
      <c r="D815" s="2" t="s">
        <v>677</v>
      </c>
    </row>
    <row r="816" spans="1:4" x14ac:dyDescent="0.25">
      <c r="A816" s="2" t="s">
        <v>1503</v>
      </c>
      <c r="B816" s="2">
        <v>54</v>
      </c>
      <c r="C816" s="2" t="s">
        <v>1690</v>
      </c>
      <c r="D816" s="2" t="s">
        <v>681</v>
      </c>
    </row>
    <row r="817" spans="1:4" x14ac:dyDescent="0.25">
      <c r="A817" s="2" t="s">
        <v>1504</v>
      </c>
      <c r="B817" s="2">
        <v>61</v>
      </c>
      <c r="C817" s="2" t="s">
        <v>1691</v>
      </c>
      <c r="D817" s="2" t="s">
        <v>680</v>
      </c>
    </row>
    <row r="818" spans="1:4" x14ac:dyDescent="0.25">
      <c r="A818" s="2" t="s">
        <v>1505</v>
      </c>
      <c r="B818" s="2">
        <v>42</v>
      </c>
      <c r="C818" s="2" t="s">
        <v>1691</v>
      </c>
      <c r="D818" s="2" t="s">
        <v>681</v>
      </c>
    </row>
    <row r="819" spans="1:4" x14ac:dyDescent="0.25">
      <c r="A819" s="2" t="s">
        <v>1506</v>
      </c>
      <c r="B819" s="2">
        <v>43</v>
      </c>
      <c r="C819" s="2" t="s">
        <v>1691</v>
      </c>
      <c r="D819" s="2" t="s">
        <v>679</v>
      </c>
    </row>
    <row r="820" spans="1:4" x14ac:dyDescent="0.25">
      <c r="A820" s="2" t="s">
        <v>1507</v>
      </c>
      <c r="B820" s="2">
        <v>63</v>
      </c>
      <c r="C820" s="2" t="s">
        <v>1691</v>
      </c>
      <c r="D820" s="2" t="s">
        <v>676</v>
      </c>
    </row>
    <row r="821" spans="1:4" x14ac:dyDescent="0.25">
      <c r="A821" s="2" t="s">
        <v>1508</v>
      </c>
      <c r="B821" s="2">
        <v>30</v>
      </c>
      <c r="C821" s="2" t="s">
        <v>1691</v>
      </c>
      <c r="D821" s="2" t="s">
        <v>680</v>
      </c>
    </row>
    <row r="822" spans="1:4" x14ac:dyDescent="0.25">
      <c r="A822" s="2" t="s">
        <v>1509</v>
      </c>
      <c r="B822" s="2">
        <v>22</v>
      </c>
      <c r="C822" s="2" t="s">
        <v>1690</v>
      </c>
      <c r="D822" s="2" t="s">
        <v>678</v>
      </c>
    </row>
    <row r="823" spans="1:4" x14ac:dyDescent="0.25">
      <c r="A823" s="2" t="s">
        <v>1510</v>
      </c>
      <c r="B823" s="2">
        <v>55</v>
      </c>
      <c r="C823" s="2" t="s">
        <v>1691</v>
      </c>
      <c r="D823" s="2" t="s">
        <v>677</v>
      </c>
    </row>
    <row r="824" spans="1:4" x14ac:dyDescent="0.25">
      <c r="A824" s="2" t="s">
        <v>1511</v>
      </c>
      <c r="B824" s="2">
        <v>62</v>
      </c>
      <c r="C824" s="2" t="s">
        <v>1691</v>
      </c>
      <c r="D824" s="2" t="s">
        <v>681</v>
      </c>
    </row>
    <row r="825" spans="1:4" x14ac:dyDescent="0.25">
      <c r="A825" s="2" t="s">
        <v>1512</v>
      </c>
      <c r="B825" s="2">
        <v>58</v>
      </c>
      <c r="C825" s="2" t="s">
        <v>1691</v>
      </c>
      <c r="D825" s="2" t="s">
        <v>676</v>
      </c>
    </row>
    <row r="826" spans="1:4" x14ac:dyDescent="0.25">
      <c r="A826" s="2" t="s">
        <v>1513</v>
      </c>
      <c r="B826" s="2">
        <v>33</v>
      </c>
      <c r="C826" s="2" t="s">
        <v>1690</v>
      </c>
      <c r="D826" s="2" t="s">
        <v>676</v>
      </c>
    </row>
    <row r="827" spans="1:4" x14ac:dyDescent="0.25">
      <c r="A827" s="2" t="s">
        <v>1514</v>
      </c>
      <c r="B827" s="2">
        <v>24</v>
      </c>
      <c r="C827" s="2" t="s">
        <v>1691</v>
      </c>
      <c r="D827" s="2" t="s">
        <v>678</v>
      </c>
    </row>
    <row r="828" spans="1:4" x14ac:dyDescent="0.25">
      <c r="A828" s="2" t="s">
        <v>1515</v>
      </c>
      <c r="B828" s="2">
        <v>62</v>
      </c>
      <c r="C828" s="2" t="s">
        <v>1691</v>
      </c>
      <c r="D828" s="2" t="s">
        <v>677</v>
      </c>
    </row>
    <row r="829" spans="1:4" x14ac:dyDescent="0.25">
      <c r="A829" s="2" t="s">
        <v>1516</v>
      </c>
      <c r="B829" s="2">
        <v>37</v>
      </c>
      <c r="C829" s="2" t="s">
        <v>1691</v>
      </c>
      <c r="D829" s="2" t="s">
        <v>679</v>
      </c>
    </row>
    <row r="830" spans="1:4" x14ac:dyDescent="0.25">
      <c r="A830" s="2" t="s">
        <v>1517</v>
      </c>
      <c r="B830" s="2">
        <v>61</v>
      </c>
      <c r="C830" s="2" t="s">
        <v>1690</v>
      </c>
      <c r="D830" s="2" t="s">
        <v>681</v>
      </c>
    </row>
    <row r="831" spans="1:4" x14ac:dyDescent="0.25">
      <c r="A831" s="2" t="s">
        <v>1518</v>
      </c>
      <c r="B831" s="2">
        <v>56</v>
      </c>
      <c r="C831" s="2" t="s">
        <v>1690</v>
      </c>
      <c r="D831" s="2" t="s">
        <v>681</v>
      </c>
    </row>
    <row r="832" spans="1:4" x14ac:dyDescent="0.25">
      <c r="A832" s="2" t="s">
        <v>1519</v>
      </c>
      <c r="B832" s="2">
        <v>25</v>
      </c>
      <c r="C832" s="2" t="s">
        <v>1691</v>
      </c>
      <c r="D832" s="2" t="s">
        <v>677</v>
      </c>
    </row>
    <row r="833" spans="1:4" x14ac:dyDescent="0.25">
      <c r="A833" s="2" t="s">
        <v>1520</v>
      </c>
      <c r="B833" s="2">
        <v>54</v>
      </c>
      <c r="C833" s="2" t="s">
        <v>1691</v>
      </c>
      <c r="D833" s="2" t="s">
        <v>681</v>
      </c>
    </row>
    <row r="834" spans="1:4" x14ac:dyDescent="0.25">
      <c r="A834" s="2" t="s">
        <v>1521</v>
      </c>
      <c r="B834" s="2">
        <v>20</v>
      </c>
      <c r="C834" s="2" t="s">
        <v>1690</v>
      </c>
      <c r="D834" s="2" t="s">
        <v>679</v>
      </c>
    </row>
    <row r="835" spans="1:4" x14ac:dyDescent="0.25">
      <c r="A835" s="2" t="s">
        <v>1522</v>
      </c>
      <c r="B835" s="2">
        <v>40</v>
      </c>
      <c r="C835" s="2" t="s">
        <v>1690</v>
      </c>
      <c r="D835" s="2" t="s">
        <v>678</v>
      </c>
    </row>
    <row r="836" spans="1:4" x14ac:dyDescent="0.25">
      <c r="A836" s="2" t="s">
        <v>1523</v>
      </c>
      <c r="B836" s="2">
        <v>52</v>
      </c>
      <c r="C836" s="2" t="s">
        <v>1690</v>
      </c>
      <c r="D836" s="2" t="s">
        <v>678</v>
      </c>
    </row>
    <row r="837" spans="1:4" x14ac:dyDescent="0.25">
      <c r="A837" s="2" t="s">
        <v>1524</v>
      </c>
      <c r="B837" s="2">
        <v>45</v>
      </c>
      <c r="C837" s="2" t="s">
        <v>1691</v>
      </c>
      <c r="D837" s="2" t="s">
        <v>676</v>
      </c>
    </row>
    <row r="838" spans="1:4" x14ac:dyDescent="0.25">
      <c r="A838" s="2" t="s">
        <v>1525</v>
      </c>
      <c r="B838" s="2">
        <v>60</v>
      </c>
      <c r="C838" s="2" t="s">
        <v>1690</v>
      </c>
      <c r="D838" s="2" t="s">
        <v>676</v>
      </c>
    </row>
    <row r="839" spans="1:4" x14ac:dyDescent="0.25">
      <c r="A839" s="2" t="s">
        <v>1526</v>
      </c>
      <c r="B839" s="2">
        <v>41</v>
      </c>
      <c r="C839" s="2" t="s">
        <v>1690</v>
      </c>
      <c r="D839" s="2" t="s">
        <v>676</v>
      </c>
    </row>
    <row r="840" spans="1:4" x14ac:dyDescent="0.25">
      <c r="A840" s="2" t="s">
        <v>1527</v>
      </c>
      <c r="B840" s="2">
        <v>22</v>
      </c>
      <c r="C840" s="2" t="s">
        <v>1690</v>
      </c>
      <c r="D840" s="2" t="s">
        <v>678</v>
      </c>
    </row>
    <row r="841" spans="1:4" x14ac:dyDescent="0.25">
      <c r="A841" s="2" t="s">
        <v>1528</v>
      </c>
      <c r="B841" s="2">
        <v>50</v>
      </c>
      <c r="C841" s="2" t="s">
        <v>1690</v>
      </c>
      <c r="D841" s="2" t="s">
        <v>679</v>
      </c>
    </row>
    <row r="842" spans="1:4" x14ac:dyDescent="0.25">
      <c r="A842" s="2" t="s">
        <v>1529</v>
      </c>
      <c r="B842" s="2">
        <v>59</v>
      </c>
      <c r="C842" s="2" t="s">
        <v>1691</v>
      </c>
      <c r="D842" s="2" t="s">
        <v>678</v>
      </c>
    </row>
    <row r="843" spans="1:4" x14ac:dyDescent="0.25">
      <c r="A843" s="2" t="s">
        <v>1530</v>
      </c>
      <c r="B843" s="2">
        <v>39</v>
      </c>
      <c r="C843" s="2" t="s">
        <v>1691</v>
      </c>
      <c r="D843" s="2" t="s">
        <v>678</v>
      </c>
    </row>
    <row r="844" spans="1:4" x14ac:dyDescent="0.25">
      <c r="A844" s="2" t="s">
        <v>1531</v>
      </c>
      <c r="B844" s="2">
        <v>18</v>
      </c>
      <c r="C844" s="2" t="s">
        <v>1691</v>
      </c>
      <c r="D844" s="2" t="s">
        <v>676</v>
      </c>
    </row>
    <row r="845" spans="1:4" x14ac:dyDescent="0.25">
      <c r="A845" s="2" t="s">
        <v>1532</v>
      </c>
      <c r="B845" s="2">
        <v>44</v>
      </c>
      <c r="C845" s="2" t="s">
        <v>1690</v>
      </c>
      <c r="D845" s="2" t="s">
        <v>677</v>
      </c>
    </row>
    <row r="846" spans="1:4" x14ac:dyDescent="0.25">
      <c r="A846" s="2" t="s">
        <v>1533</v>
      </c>
      <c r="B846" s="2">
        <v>49</v>
      </c>
      <c r="C846" s="2" t="s">
        <v>1690</v>
      </c>
      <c r="D846" s="2" t="s">
        <v>676</v>
      </c>
    </row>
    <row r="847" spans="1:4" x14ac:dyDescent="0.25">
      <c r="A847" s="2" t="s">
        <v>1534</v>
      </c>
      <c r="B847" s="2">
        <v>24</v>
      </c>
      <c r="C847" s="2" t="s">
        <v>1691</v>
      </c>
      <c r="D847" s="2" t="s">
        <v>677</v>
      </c>
    </row>
    <row r="848" spans="1:4" x14ac:dyDescent="0.25">
      <c r="A848" s="2" t="s">
        <v>1535</v>
      </c>
      <c r="B848" s="2">
        <v>45</v>
      </c>
      <c r="C848" s="2" t="s">
        <v>1691</v>
      </c>
      <c r="D848" s="2" t="s">
        <v>679</v>
      </c>
    </row>
    <row r="849" spans="1:4" x14ac:dyDescent="0.25">
      <c r="A849" s="2"/>
      <c r="B849" s="2"/>
      <c r="C849" s="2"/>
      <c r="D849" s="2"/>
    </row>
    <row r="850" spans="1:4" x14ac:dyDescent="0.25">
      <c r="A850" s="2" t="s">
        <v>1536</v>
      </c>
      <c r="B850" s="2">
        <v>41</v>
      </c>
      <c r="C850" s="2" t="s">
        <v>1691</v>
      </c>
      <c r="D850" s="2" t="s">
        <v>679</v>
      </c>
    </row>
    <row r="851" spans="1:4" x14ac:dyDescent="0.25">
      <c r="A851" s="2" t="s">
        <v>1537</v>
      </c>
      <c r="B851" s="2">
        <v>58</v>
      </c>
      <c r="C851" s="2" t="s">
        <v>1691</v>
      </c>
      <c r="D851" s="2" t="s">
        <v>680</v>
      </c>
    </row>
    <row r="852" spans="1:4" x14ac:dyDescent="0.25">
      <c r="A852" s="2" t="s">
        <v>1538</v>
      </c>
      <c r="B852" s="2">
        <v>47</v>
      </c>
      <c r="C852" s="2" t="s">
        <v>1690</v>
      </c>
      <c r="D852" s="2" t="s">
        <v>680</v>
      </c>
    </row>
    <row r="853" spans="1:4" x14ac:dyDescent="0.25">
      <c r="A853" s="2" t="s">
        <v>1539</v>
      </c>
      <c r="B853" s="2">
        <v>63</v>
      </c>
      <c r="C853" s="2" t="s">
        <v>1690</v>
      </c>
      <c r="D853" s="2" t="s">
        <v>680</v>
      </c>
    </row>
    <row r="854" spans="1:4" x14ac:dyDescent="0.25">
      <c r="A854" s="2" t="s">
        <v>1540</v>
      </c>
      <c r="B854" s="2">
        <v>27</v>
      </c>
      <c r="C854" s="2" t="s">
        <v>1691</v>
      </c>
      <c r="D854" s="2" t="s">
        <v>679</v>
      </c>
    </row>
    <row r="855" spans="1:4" x14ac:dyDescent="0.25">
      <c r="A855" s="2" t="s">
        <v>1541</v>
      </c>
      <c r="B855" s="2">
        <v>45</v>
      </c>
      <c r="C855" s="2" t="s">
        <v>1691</v>
      </c>
      <c r="D855" s="2" t="s">
        <v>676</v>
      </c>
    </row>
    <row r="856" spans="1:4" x14ac:dyDescent="0.25">
      <c r="A856" s="2" t="s">
        <v>1542</v>
      </c>
      <c r="B856" s="2">
        <v>29</v>
      </c>
      <c r="C856" s="2" t="s">
        <v>1691</v>
      </c>
      <c r="D856" s="2" t="s">
        <v>676</v>
      </c>
    </row>
    <row r="857" spans="1:4" x14ac:dyDescent="0.25">
      <c r="A857" s="2" t="s">
        <v>1543</v>
      </c>
      <c r="B857" s="2">
        <v>64</v>
      </c>
      <c r="C857" s="2" t="s">
        <v>1691</v>
      </c>
      <c r="D857" s="2" t="s">
        <v>676</v>
      </c>
    </row>
    <row r="858" spans="1:4" x14ac:dyDescent="0.25">
      <c r="A858" s="2" t="s">
        <v>1544</v>
      </c>
      <c r="B858" s="2">
        <v>51</v>
      </c>
      <c r="C858" s="2" t="s">
        <v>1690</v>
      </c>
      <c r="D858" s="2" t="s">
        <v>678</v>
      </c>
    </row>
    <row r="859" spans="1:4" x14ac:dyDescent="0.25">
      <c r="A859" s="2" t="s">
        <v>1545</v>
      </c>
      <c r="B859" s="2">
        <v>59</v>
      </c>
      <c r="C859" s="2" t="s">
        <v>1690</v>
      </c>
      <c r="D859" s="2" t="s">
        <v>680</v>
      </c>
    </row>
    <row r="860" spans="1:4" x14ac:dyDescent="0.25">
      <c r="A860" s="2" t="s">
        <v>1546</v>
      </c>
      <c r="B860" s="2">
        <v>35</v>
      </c>
      <c r="C860" s="2" t="s">
        <v>1690</v>
      </c>
      <c r="D860" s="2" t="s">
        <v>676</v>
      </c>
    </row>
    <row r="861" spans="1:4" x14ac:dyDescent="0.25">
      <c r="A861" s="2" t="s">
        <v>1547</v>
      </c>
      <c r="B861" s="2">
        <v>57</v>
      </c>
      <c r="C861" s="2" t="s">
        <v>1690</v>
      </c>
      <c r="D861" s="2" t="s">
        <v>680</v>
      </c>
    </row>
    <row r="862" spans="1:4" x14ac:dyDescent="0.25">
      <c r="A862" s="2" t="s">
        <v>1548</v>
      </c>
      <c r="B862" s="2">
        <v>52</v>
      </c>
      <c r="C862" s="2" t="s">
        <v>1691</v>
      </c>
      <c r="D862" s="2" t="s">
        <v>680</v>
      </c>
    </row>
    <row r="863" spans="1:4" x14ac:dyDescent="0.25">
      <c r="A863" s="2" t="s">
        <v>1549</v>
      </c>
      <c r="B863" s="2">
        <v>48</v>
      </c>
      <c r="C863" s="2" t="s">
        <v>1691</v>
      </c>
      <c r="D863" s="2" t="s">
        <v>678</v>
      </c>
    </row>
    <row r="864" spans="1:4" x14ac:dyDescent="0.25">
      <c r="A864" s="2" t="s">
        <v>1550</v>
      </c>
      <c r="B864" s="2">
        <v>47</v>
      </c>
      <c r="C864" s="2" t="s">
        <v>1690</v>
      </c>
      <c r="D864" s="2" t="s">
        <v>679</v>
      </c>
    </row>
    <row r="865" spans="1:4" x14ac:dyDescent="0.25">
      <c r="A865" s="2" t="s">
        <v>1551</v>
      </c>
      <c r="B865" s="2">
        <v>45</v>
      </c>
      <c r="C865" s="2" t="s">
        <v>1691</v>
      </c>
      <c r="D865" s="2" t="s">
        <v>676</v>
      </c>
    </row>
    <row r="866" spans="1:4" x14ac:dyDescent="0.25">
      <c r="A866" s="2" t="s">
        <v>1552</v>
      </c>
      <c r="B866" s="2">
        <v>64</v>
      </c>
      <c r="C866" s="2" t="s">
        <v>1691</v>
      </c>
      <c r="D866" s="2" t="s">
        <v>678</v>
      </c>
    </row>
    <row r="867" spans="1:4" x14ac:dyDescent="0.25">
      <c r="A867" s="2" t="s">
        <v>1553</v>
      </c>
      <c r="B867" s="2">
        <v>55</v>
      </c>
      <c r="C867" s="2" t="s">
        <v>1691</v>
      </c>
      <c r="D867" s="2" t="s">
        <v>679</v>
      </c>
    </row>
    <row r="868" spans="1:4" x14ac:dyDescent="0.25">
      <c r="A868" s="2" t="s">
        <v>1554</v>
      </c>
      <c r="B868" s="2">
        <v>35</v>
      </c>
      <c r="C868" s="2" t="s">
        <v>1690</v>
      </c>
      <c r="D868" s="2" t="s">
        <v>679</v>
      </c>
    </row>
    <row r="869" spans="1:4" x14ac:dyDescent="0.25">
      <c r="A869" s="2" t="s">
        <v>1555</v>
      </c>
      <c r="B869" s="2">
        <v>38</v>
      </c>
      <c r="C869" s="2" t="s">
        <v>1691</v>
      </c>
      <c r="D869" s="2" t="s">
        <v>676</v>
      </c>
    </row>
    <row r="870" spans="1:4" x14ac:dyDescent="0.25">
      <c r="A870" s="2" t="s">
        <v>1556</v>
      </c>
      <c r="B870" s="2">
        <v>33</v>
      </c>
      <c r="C870" s="2" t="s">
        <v>1691</v>
      </c>
      <c r="D870" s="2" t="s">
        <v>681</v>
      </c>
    </row>
    <row r="871" spans="1:4" x14ac:dyDescent="0.25">
      <c r="A871" s="2" t="s">
        <v>1557</v>
      </c>
      <c r="B871" s="2">
        <v>23</v>
      </c>
      <c r="C871" s="2" t="s">
        <v>1690</v>
      </c>
      <c r="D871" s="2" t="s">
        <v>680</v>
      </c>
    </row>
    <row r="872" spans="1:4" x14ac:dyDescent="0.25">
      <c r="A872" s="2" t="s">
        <v>1558</v>
      </c>
      <c r="B872" s="2">
        <v>35</v>
      </c>
      <c r="C872" s="2" t="s">
        <v>1690</v>
      </c>
      <c r="D872" s="2" t="s">
        <v>677</v>
      </c>
    </row>
    <row r="873" spans="1:4" x14ac:dyDescent="0.25">
      <c r="A873" s="2" t="s">
        <v>1559</v>
      </c>
      <c r="B873" s="2">
        <v>46</v>
      </c>
      <c r="C873" s="2" t="s">
        <v>1690</v>
      </c>
      <c r="D873" s="2" t="s">
        <v>680</v>
      </c>
    </row>
    <row r="874" spans="1:4" x14ac:dyDescent="0.25">
      <c r="A874" s="2" t="s">
        <v>1560</v>
      </c>
      <c r="B874" s="2">
        <v>33</v>
      </c>
      <c r="C874" s="2" t="s">
        <v>1690</v>
      </c>
      <c r="D874" s="2" t="s">
        <v>680</v>
      </c>
    </row>
    <row r="875" spans="1:4" x14ac:dyDescent="0.25">
      <c r="A875" s="2" t="s">
        <v>1561</v>
      </c>
      <c r="B875" s="2">
        <v>47</v>
      </c>
      <c r="C875" s="2" t="s">
        <v>1691</v>
      </c>
      <c r="D875" s="2" t="s">
        <v>677</v>
      </c>
    </row>
    <row r="876" spans="1:4" x14ac:dyDescent="0.25">
      <c r="A876" s="2" t="s">
        <v>1562</v>
      </c>
      <c r="B876" s="2">
        <v>54</v>
      </c>
      <c r="C876" s="2" t="s">
        <v>1690</v>
      </c>
      <c r="D876" s="2" t="s">
        <v>681</v>
      </c>
    </row>
    <row r="877" spans="1:4" x14ac:dyDescent="0.25">
      <c r="A877" s="2" t="s">
        <v>1563</v>
      </c>
      <c r="B877" s="2">
        <v>57</v>
      </c>
      <c r="C877" s="2" t="s">
        <v>1691</v>
      </c>
      <c r="D877" s="2" t="s">
        <v>679</v>
      </c>
    </row>
    <row r="878" spans="1:4" x14ac:dyDescent="0.25">
      <c r="A878" s="2" t="s">
        <v>1564</v>
      </c>
      <c r="B878" s="2">
        <v>60</v>
      </c>
      <c r="C878" s="2" t="s">
        <v>1690</v>
      </c>
      <c r="D878" s="2" t="s">
        <v>677</v>
      </c>
    </row>
    <row r="879" spans="1:4" x14ac:dyDescent="0.25">
      <c r="A879" s="2" t="s">
        <v>1565</v>
      </c>
      <c r="B879" s="2">
        <v>42</v>
      </c>
      <c r="C879" s="2" t="s">
        <v>1691</v>
      </c>
      <c r="D879" s="2" t="s">
        <v>677</v>
      </c>
    </row>
    <row r="880" spans="1:4" x14ac:dyDescent="0.25">
      <c r="A880" s="2" t="s">
        <v>1566</v>
      </c>
      <c r="B880" s="2">
        <v>39</v>
      </c>
      <c r="C880" s="2" t="s">
        <v>1691</v>
      </c>
      <c r="D880" s="2" t="s">
        <v>678</v>
      </c>
    </row>
    <row r="881" spans="1:4" x14ac:dyDescent="0.25">
      <c r="A881" s="2" t="s">
        <v>1567</v>
      </c>
      <c r="B881" s="2">
        <v>19</v>
      </c>
      <c r="C881" s="2" t="s">
        <v>1690</v>
      </c>
      <c r="D881" s="2" t="s">
        <v>678</v>
      </c>
    </row>
    <row r="882" spans="1:4" x14ac:dyDescent="0.25">
      <c r="A882" s="2" t="s">
        <v>1568</v>
      </c>
      <c r="B882" s="2">
        <v>49</v>
      </c>
      <c r="C882" s="2" t="s">
        <v>1691</v>
      </c>
      <c r="D882" s="2" t="s">
        <v>678</v>
      </c>
    </row>
    <row r="883" spans="1:4" x14ac:dyDescent="0.25">
      <c r="A883" s="2" t="s">
        <v>1569</v>
      </c>
      <c r="B883" s="2">
        <v>38</v>
      </c>
      <c r="C883" s="2" t="s">
        <v>1691</v>
      </c>
      <c r="D883" s="2" t="s">
        <v>679</v>
      </c>
    </row>
    <row r="884" spans="1:4" x14ac:dyDescent="0.25">
      <c r="A884" s="2" t="s">
        <v>1570</v>
      </c>
      <c r="B884" s="2">
        <v>29</v>
      </c>
      <c r="C884" s="2" t="s">
        <v>1690</v>
      </c>
      <c r="D884" s="2" t="s">
        <v>677</v>
      </c>
    </row>
    <row r="885" spans="1:4" x14ac:dyDescent="0.25">
      <c r="A885" s="2" t="s">
        <v>1571</v>
      </c>
      <c r="B885" s="2">
        <v>49</v>
      </c>
      <c r="C885" s="2" t="s">
        <v>1690</v>
      </c>
      <c r="D885" s="2" t="s">
        <v>676</v>
      </c>
    </row>
    <row r="886" spans="1:4" x14ac:dyDescent="0.25">
      <c r="A886" s="2" t="s">
        <v>1572</v>
      </c>
      <c r="B886" s="2">
        <v>31</v>
      </c>
      <c r="C886" s="2" t="s">
        <v>1691</v>
      </c>
      <c r="D886" s="2" t="s">
        <v>677</v>
      </c>
    </row>
    <row r="887" spans="1:4" x14ac:dyDescent="0.25">
      <c r="A887" s="2" t="s">
        <v>1573</v>
      </c>
      <c r="B887" s="2">
        <v>40</v>
      </c>
      <c r="C887" s="2" t="s">
        <v>1690</v>
      </c>
      <c r="D887" s="2" t="s">
        <v>679</v>
      </c>
    </row>
    <row r="888" spans="1:4" x14ac:dyDescent="0.25">
      <c r="A888" s="2" t="s">
        <v>1574</v>
      </c>
      <c r="B888" s="2">
        <v>34</v>
      </c>
      <c r="C888" s="2" t="s">
        <v>1690</v>
      </c>
      <c r="D888" s="2" t="s">
        <v>678</v>
      </c>
    </row>
    <row r="889" spans="1:4" x14ac:dyDescent="0.25">
      <c r="A889" s="2" t="s">
        <v>1575</v>
      </c>
      <c r="B889" s="2">
        <v>39</v>
      </c>
      <c r="C889" s="2" t="s">
        <v>1690</v>
      </c>
      <c r="D889" s="2" t="s">
        <v>679</v>
      </c>
    </row>
    <row r="890" spans="1:4" x14ac:dyDescent="0.25">
      <c r="A890" s="2" t="s">
        <v>1576</v>
      </c>
      <c r="B890" s="2">
        <v>35</v>
      </c>
      <c r="C890" s="2" t="s">
        <v>1690</v>
      </c>
      <c r="D890" s="2" t="s">
        <v>678</v>
      </c>
    </row>
    <row r="891" spans="1:4" x14ac:dyDescent="0.25">
      <c r="A891" s="2" t="s">
        <v>1577</v>
      </c>
      <c r="B891" s="2">
        <v>56</v>
      </c>
      <c r="C891" s="2" t="s">
        <v>1690</v>
      </c>
      <c r="D891" s="2" t="s">
        <v>679</v>
      </c>
    </row>
    <row r="892" spans="1:4" x14ac:dyDescent="0.25">
      <c r="A892" s="2" t="s">
        <v>1578</v>
      </c>
      <c r="B892" s="2">
        <v>62</v>
      </c>
      <c r="C892" s="2" t="s">
        <v>1691</v>
      </c>
      <c r="D892" s="2" t="s">
        <v>676</v>
      </c>
    </row>
    <row r="893" spans="1:4" x14ac:dyDescent="0.25">
      <c r="A893" s="2" t="s">
        <v>1579</v>
      </c>
      <c r="B893" s="2">
        <v>35</v>
      </c>
      <c r="C893" s="2" t="s">
        <v>1690</v>
      </c>
      <c r="D893" s="2" t="s">
        <v>678</v>
      </c>
    </row>
    <row r="894" spans="1:4" x14ac:dyDescent="0.25">
      <c r="A894" s="2" t="s">
        <v>1580</v>
      </c>
      <c r="B894" s="2">
        <v>53</v>
      </c>
      <c r="C894" s="2" t="s">
        <v>1691</v>
      </c>
      <c r="D894" s="2" t="s">
        <v>678</v>
      </c>
    </row>
    <row r="895" spans="1:4" x14ac:dyDescent="0.25">
      <c r="A895" s="2" t="s">
        <v>1581</v>
      </c>
      <c r="B895" s="2">
        <v>18</v>
      </c>
      <c r="C895" s="2" t="s">
        <v>1691</v>
      </c>
      <c r="D895" s="2" t="s">
        <v>677</v>
      </c>
    </row>
    <row r="896" spans="1:4" x14ac:dyDescent="0.25">
      <c r="A896" s="2" t="s">
        <v>1582</v>
      </c>
      <c r="B896" s="2">
        <v>51</v>
      </c>
      <c r="C896" s="2" t="s">
        <v>1691</v>
      </c>
      <c r="D896" s="2" t="s">
        <v>681</v>
      </c>
    </row>
    <row r="897" spans="1:4" x14ac:dyDescent="0.25">
      <c r="A897" s="2" t="s">
        <v>1583</v>
      </c>
      <c r="B897" s="2">
        <v>30</v>
      </c>
      <c r="C897" s="2" t="s">
        <v>1690</v>
      </c>
      <c r="D897" s="2" t="s">
        <v>681</v>
      </c>
    </row>
    <row r="898" spans="1:4" x14ac:dyDescent="0.25">
      <c r="A898" s="2" t="s">
        <v>1584</v>
      </c>
      <c r="B898" s="2">
        <v>23</v>
      </c>
      <c r="C898" s="2" t="s">
        <v>1690</v>
      </c>
      <c r="D898" s="2" t="s">
        <v>679</v>
      </c>
    </row>
    <row r="899" spans="1:4" x14ac:dyDescent="0.25">
      <c r="A899" s="2" t="s">
        <v>1585</v>
      </c>
      <c r="B899" s="2">
        <v>33</v>
      </c>
      <c r="C899" s="2" t="s">
        <v>1690</v>
      </c>
      <c r="D899" s="2" t="s">
        <v>680</v>
      </c>
    </row>
    <row r="900" spans="1:4" x14ac:dyDescent="0.25">
      <c r="A900" s="2" t="s">
        <v>1586</v>
      </c>
      <c r="B900" s="2">
        <v>64</v>
      </c>
      <c r="C900" s="2" t="s">
        <v>1691</v>
      </c>
      <c r="D900" s="2" t="s">
        <v>680</v>
      </c>
    </row>
    <row r="901" spans="1:4" x14ac:dyDescent="0.25">
      <c r="A901" s="2" t="s">
        <v>1587</v>
      </c>
      <c r="B901" s="2">
        <v>44</v>
      </c>
      <c r="C901" s="2" t="s">
        <v>1691</v>
      </c>
      <c r="D901" s="2" t="s">
        <v>677</v>
      </c>
    </row>
    <row r="902" spans="1:4" x14ac:dyDescent="0.25">
      <c r="A902" s="2" t="s">
        <v>1588</v>
      </c>
      <c r="B902" s="2">
        <v>49</v>
      </c>
      <c r="C902" s="2" t="s">
        <v>1691</v>
      </c>
      <c r="D902" s="2" t="s">
        <v>679</v>
      </c>
    </row>
    <row r="903" spans="1:4" x14ac:dyDescent="0.25">
      <c r="A903" s="2" t="s">
        <v>1589</v>
      </c>
      <c r="B903" s="2">
        <v>53</v>
      </c>
      <c r="C903" s="2" t="s">
        <v>1691</v>
      </c>
      <c r="D903" s="2" t="s">
        <v>676</v>
      </c>
    </row>
    <row r="904" spans="1:4" x14ac:dyDescent="0.25">
      <c r="A904" s="2" t="s">
        <v>1590</v>
      </c>
      <c r="B904" s="2">
        <v>33</v>
      </c>
      <c r="C904" s="2" t="s">
        <v>1691</v>
      </c>
      <c r="D904" s="2" t="s">
        <v>677</v>
      </c>
    </row>
    <row r="905" spans="1:4" x14ac:dyDescent="0.25">
      <c r="A905" s="2" t="s">
        <v>1591</v>
      </c>
      <c r="B905" s="2">
        <v>62</v>
      </c>
      <c r="C905" s="2" t="s">
        <v>1690</v>
      </c>
      <c r="D905" s="2" t="s">
        <v>678</v>
      </c>
    </row>
    <row r="906" spans="1:4" x14ac:dyDescent="0.25">
      <c r="A906" s="2" t="s">
        <v>1592</v>
      </c>
      <c r="B906" s="2">
        <v>48</v>
      </c>
      <c r="C906" s="2" t="s">
        <v>1690</v>
      </c>
      <c r="D906" s="2" t="s">
        <v>676</v>
      </c>
    </row>
    <row r="907" spans="1:4" x14ac:dyDescent="0.25">
      <c r="A907" s="2" t="s">
        <v>1593</v>
      </c>
      <c r="B907" s="2">
        <v>59</v>
      </c>
      <c r="C907" s="2" t="s">
        <v>1691</v>
      </c>
      <c r="D907" s="2" t="s">
        <v>679</v>
      </c>
    </row>
    <row r="908" spans="1:4" x14ac:dyDescent="0.25">
      <c r="A908" s="2" t="s">
        <v>1594</v>
      </c>
      <c r="B908" s="2">
        <v>63</v>
      </c>
      <c r="C908" s="2" t="s">
        <v>1690</v>
      </c>
      <c r="D908" s="2" t="s">
        <v>678</v>
      </c>
    </row>
    <row r="909" spans="1:4" x14ac:dyDescent="0.25">
      <c r="A909" s="2" t="s">
        <v>1595</v>
      </c>
      <c r="B909" s="2">
        <v>49</v>
      </c>
      <c r="C909" s="2" t="s">
        <v>1691</v>
      </c>
      <c r="D909" s="2" t="s">
        <v>680</v>
      </c>
    </row>
    <row r="910" spans="1:4" x14ac:dyDescent="0.25">
      <c r="A910" s="2" t="s">
        <v>1596</v>
      </c>
      <c r="B910" s="2">
        <v>46</v>
      </c>
      <c r="C910" s="2" t="s">
        <v>1691</v>
      </c>
      <c r="D910" s="2" t="s">
        <v>679</v>
      </c>
    </row>
    <row r="911" spans="1:4" x14ac:dyDescent="0.25">
      <c r="A911" s="2" t="s">
        <v>1597</v>
      </c>
      <c r="B911" s="2">
        <v>19</v>
      </c>
      <c r="C911" s="2" t="s">
        <v>1691</v>
      </c>
      <c r="D911" s="2" t="s">
        <v>678</v>
      </c>
    </row>
    <row r="912" spans="1:4" x14ac:dyDescent="0.25">
      <c r="A912" s="2" t="s">
        <v>1598</v>
      </c>
      <c r="B912" s="2">
        <v>23</v>
      </c>
      <c r="C912" s="2" t="s">
        <v>1690</v>
      </c>
      <c r="D912" s="2" t="s">
        <v>679</v>
      </c>
    </row>
    <row r="913" spans="1:4" x14ac:dyDescent="0.25">
      <c r="A913" s="2" t="s">
        <v>1599</v>
      </c>
      <c r="B913" s="2">
        <v>36</v>
      </c>
      <c r="C913" s="2" t="s">
        <v>1690</v>
      </c>
      <c r="D913" s="2" t="s">
        <v>678</v>
      </c>
    </row>
    <row r="914" spans="1:4" x14ac:dyDescent="0.25">
      <c r="A914" s="2" t="s">
        <v>1600</v>
      </c>
      <c r="B914" s="2">
        <v>32</v>
      </c>
      <c r="C914" s="2" t="s">
        <v>1690</v>
      </c>
      <c r="D914" s="2" t="s">
        <v>679</v>
      </c>
    </row>
    <row r="915" spans="1:4" x14ac:dyDescent="0.25">
      <c r="A915" s="2" t="s">
        <v>1601</v>
      </c>
      <c r="B915" s="2">
        <v>43</v>
      </c>
      <c r="C915" s="2" t="s">
        <v>1691</v>
      </c>
      <c r="D915" s="2" t="s">
        <v>681</v>
      </c>
    </row>
    <row r="916" spans="1:4" x14ac:dyDescent="0.25">
      <c r="A916" s="2" t="s">
        <v>1602</v>
      </c>
      <c r="B916" s="2">
        <v>62</v>
      </c>
      <c r="C916" s="2" t="s">
        <v>1690</v>
      </c>
      <c r="D916" s="2" t="s">
        <v>680</v>
      </c>
    </row>
    <row r="917" spans="1:4" x14ac:dyDescent="0.25">
      <c r="A917" s="2" t="s">
        <v>1603</v>
      </c>
      <c r="B917" s="2">
        <v>33</v>
      </c>
      <c r="C917" s="2" t="s">
        <v>1690</v>
      </c>
      <c r="D917" s="2" t="s">
        <v>677</v>
      </c>
    </row>
    <row r="918" spans="1:4" x14ac:dyDescent="0.25">
      <c r="A918" s="2" t="s">
        <v>1604</v>
      </c>
      <c r="B918" s="2">
        <v>37</v>
      </c>
      <c r="C918" s="2" t="s">
        <v>1690</v>
      </c>
      <c r="D918" s="2" t="s">
        <v>678</v>
      </c>
    </row>
    <row r="919" spans="1:4" x14ac:dyDescent="0.25">
      <c r="A919" s="2" t="s">
        <v>1605</v>
      </c>
      <c r="B919" s="2">
        <v>60</v>
      </c>
      <c r="C919" s="2" t="s">
        <v>1691</v>
      </c>
      <c r="D919" s="2" t="s">
        <v>678</v>
      </c>
    </row>
    <row r="920" spans="1:4" x14ac:dyDescent="0.25">
      <c r="A920" s="2" t="s">
        <v>1606</v>
      </c>
      <c r="B920" s="2">
        <v>55</v>
      </c>
      <c r="C920" s="2" t="s">
        <v>1690</v>
      </c>
      <c r="D920" s="2" t="s">
        <v>680</v>
      </c>
    </row>
    <row r="921" spans="1:4" x14ac:dyDescent="0.25">
      <c r="A921" s="2" t="s">
        <v>1607</v>
      </c>
      <c r="B921" s="2">
        <v>41</v>
      </c>
      <c r="C921" s="2" t="s">
        <v>1690</v>
      </c>
      <c r="D921" s="2" t="s">
        <v>681</v>
      </c>
    </row>
    <row r="922" spans="1:4" x14ac:dyDescent="0.25">
      <c r="A922" s="2" t="s">
        <v>1608</v>
      </c>
      <c r="B922" s="2">
        <v>48</v>
      </c>
      <c r="C922" s="2" t="s">
        <v>1691</v>
      </c>
      <c r="D922" s="2" t="s">
        <v>677</v>
      </c>
    </row>
    <row r="923" spans="1:4" x14ac:dyDescent="0.25">
      <c r="A923" s="2" t="s">
        <v>1609</v>
      </c>
      <c r="B923" s="2">
        <v>53</v>
      </c>
      <c r="C923" s="2" t="s">
        <v>1690</v>
      </c>
      <c r="D923" s="2" t="s">
        <v>679</v>
      </c>
    </row>
    <row r="924" spans="1:4" x14ac:dyDescent="0.25">
      <c r="A924" s="2" t="s">
        <v>1610</v>
      </c>
      <c r="B924" s="2">
        <v>51</v>
      </c>
      <c r="C924" s="2" t="s">
        <v>1691</v>
      </c>
      <c r="D924" s="2" t="s">
        <v>678</v>
      </c>
    </row>
    <row r="925" spans="1:4" x14ac:dyDescent="0.25">
      <c r="A925" s="2" t="s">
        <v>1611</v>
      </c>
      <c r="B925" s="2">
        <v>40</v>
      </c>
      <c r="C925" s="2" t="s">
        <v>1691</v>
      </c>
      <c r="D925" s="2" t="s">
        <v>677</v>
      </c>
    </row>
    <row r="926" spans="1:4" x14ac:dyDescent="0.25">
      <c r="A926" s="2" t="s">
        <v>1612</v>
      </c>
      <c r="B926" s="2">
        <v>45</v>
      </c>
      <c r="C926" s="2" t="s">
        <v>1690</v>
      </c>
      <c r="D926" s="2" t="s">
        <v>679</v>
      </c>
    </row>
    <row r="927" spans="1:4" x14ac:dyDescent="0.25">
      <c r="A927" s="2" t="s">
        <v>1613</v>
      </c>
      <c r="B927" s="2">
        <v>65</v>
      </c>
      <c r="C927" s="2" t="s">
        <v>1691</v>
      </c>
      <c r="D927" s="2" t="s">
        <v>678</v>
      </c>
    </row>
    <row r="928" spans="1:4" x14ac:dyDescent="0.25">
      <c r="A928" s="2" t="s">
        <v>1614</v>
      </c>
      <c r="B928" s="2">
        <v>53</v>
      </c>
      <c r="C928" s="2" t="s">
        <v>1690</v>
      </c>
      <c r="D928" s="2" t="s">
        <v>678</v>
      </c>
    </row>
    <row r="929" spans="1:4" x14ac:dyDescent="0.25">
      <c r="A929" s="2" t="s">
        <v>1615</v>
      </c>
      <c r="B929" s="2">
        <v>39</v>
      </c>
      <c r="C929" s="2" t="s">
        <v>1691</v>
      </c>
      <c r="D929" s="2" t="s">
        <v>681</v>
      </c>
    </row>
    <row r="930" spans="1:4" x14ac:dyDescent="0.25">
      <c r="A930" s="2" t="s">
        <v>1616</v>
      </c>
      <c r="B930" s="2">
        <v>40</v>
      </c>
      <c r="C930" s="2" t="s">
        <v>1690</v>
      </c>
      <c r="D930" s="2" t="s">
        <v>681</v>
      </c>
    </row>
    <row r="931" spans="1:4" x14ac:dyDescent="0.25">
      <c r="A931" s="2" t="s">
        <v>1617</v>
      </c>
      <c r="B931" s="2">
        <v>62</v>
      </c>
      <c r="C931" s="2" t="s">
        <v>1691</v>
      </c>
      <c r="D931" s="2" t="s">
        <v>681</v>
      </c>
    </row>
    <row r="932" spans="1:4" x14ac:dyDescent="0.25">
      <c r="A932" s="2" t="s">
        <v>1618</v>
      </c>
      <c r="B932" s="2">
        <v>47</v>
      </c>
      <c r="C932" s="2" t="s">
        <v>1690</v>
      </c>
      <c r="D932" s="2" t="s">
        <v>679</v>
      </c>
    </row>
    <row r="933" spans="1:4" x14ac:dyDescent="0.25">
      <c r="A933" s="2" t="s">
        <v>1619</v>
      </c>
      <c r="B933" s="2">
        <v>35</v>
      </c>
      <c r="C933" s="2" t="s">
        <v>1690</v>
      </c>
      <c r="D933" s="2" t="s">
        <v>680</v>
      </c>
    </row>
    <row r="934" spans="1:4" x14ac:dyDescent="0.25">
      <c r="A934" s="2" t="s">
        <v>1620</v>
      </c>
      <c r="B934" s="2">
        <v>37</v>
      </c>
      <c r="C934" s="2" t="s">
        <v>1690</v>
      </c>
      <c r="D934" s="2" t="s">
        <v>677</v>
      </c>
    </row>
    <row r="935" spans="1:4" x14ac:dyDescent="0.25">
      <c r="A935" s="2" t="s">
        <v>1621</v>
      </c>
      <c r="B935" s="2">
        <v>34</v>
      </c>
      <c r="C935" s="2" t="s">
        <v>1690</v>
      </c>
      <c r="D935" s="2" t="s">
        <v>678</v>
      </c>
    </row>
    <row r="936" spans="1:4" x14ac:dyDescent="0.25">
      <c r="A936" s="2" t="s">
        <v>1622</v>
      </c>
      <c r="B936" s="2">
        <v>32</v>
      </c>
      <c r="C936" s="2" t="s">
        <v>1691</v>
      </c>
      <c r="D936" s="2" t="s">
        <v>679</v>
      </c>
    </row>
    <row r="937" spans="1:4" x14ac:dyDescent="0.25">
      <c r="A937" s="2" t="s">
        <v>1623</v>
      </c>
      <c r="B937" s="2">
        <v>25</v>
      </c>
      <c r="C937" s="2" t="s">
        <v>1690</v>
      </c>
      <c r="D937" s="2" t="s">
        <v>678</v>
      </c>
    </row>
    <row r="938" spans="1:4" x14ac:dyDescent="0.25">
      <c r="A938" s="2" t="s">
        <v>1624</v>
      </c>
      <c r="B938" s="2">
        <v>64</v>
      </c>
      <c r="C938" s="2" t="s">
        <v>1690</v>
      </c>
      <c r="D938" s="2" t="s">
        <v>679</v>
      </c>
    </row>
    <row r="939" spans="1:4" x14ac:dyDescent="0.25">
      <c r="A939" s="2" t="s">
        <v>1625</v>
      </c>
      <c r="B939" s="2">
        <v>30</v>
      </c>
      <c r="C939" s="2" t="s">
        <v>1690</v>
      </c>
      <c r="D939" s="2" t="s">
        <v>678</v>
      </c>
    </row>
    <row r="940" spans="1:4" x14ac:dyDescent="0.25">
      <c r="A940" s="2" t="s">
        <v>1626</v>
      </c>
      <c r="B940" s="2">
        <v>38</v>
      </c>
      <c r="C940" s="2" t="s">
        <v>1690</v>
      </c>
      <c r="D940" s="2" t="s">
        <v>676</v>
      </c>
    </row>
    <row r="941" spans="1:4" x14ac:dyDescent="0.25">
      <c r="A941" s="2" t="s">
        <v>1627</v>
      </c>
      <c r="B941" s="2">
        <v>25</v>
      </c>
      <c r="C941" s="2" t="s">
        <v>1691</v>
      </c>
      <c r="D941" s="2" t="s">
        <v>680</v>
      </c>
    </row>
    <row r="942" spans="1:4" x14ac:dyDescent="0.25">
      <c r="A942" s="2" t="s">
        <v>1628</v>
      </c>
      <c r="B942" s="2">
        <v>65</v>
      </c>
      <c r="C942" s="2" t="s">
        <v>1690</v>
      </c>
      <c r="D942" s="2" t="s">
        <v>677</v>
      </c>
    </row>
    <row r="943" spans="1:4" x14ac:dyDescent="0.25">
      <c r="A943" s="2" t="s">
        <v>1629</v>
      </c>
      <c r="B943" s="2">
        <v>52</v>
      </c>
      <c r="C943" s="2" t="s">
        <v>1691</v>
      </c>
      <c r="D943" s="2" t="s">
        <v>680</v>
      </c>
    </row>
    <row r="944" spans="1:4" x14ac:dyDescent="0.25">
      <c r="A944" s="2" t="s">
        <v>1630</v>
      </c>
      <c r="B944" s="2">
        <v>62</v>
      </c>
      <c r="C944" s="2" t="s">
        <v>1690</v>
      </c>
      <c r="D944" s="2" t="s">
        <v>680</v>
      </c>
    </row>
    <row r="945" spans="1:4" x14ac:dyDescent="0.25">
      <c r="A945" s="2" t="s">
        <v>1631</v>
      </c>
      <c r="B945" s="2">
        <v>29</v>
      </c>
      <c r="C945" s="2" t="s">
        <v>1691</v>
      </c>
      <c r="D945" s="2" t="s">
        <v>677</v>
      </c>
    </row>
    <row r="946" spans="1:4" x14ac:dyDescent="0.25">
      <c r="A946" s="2" t="s">
        <v>1632</v>
      </c>
      <c r="B946" s="2">
        <v>30</v>
      </c>
      <c r="C946" s="2" t="s">
        <v>1691</v>
      </c>
      <c r="D946" s="2" t="s">
        <v>681</v>
      </c>
    </row>
    <row r="947" spans="1:4" x14ac:dyDescent="0.25">
      <c r="A947" s="2" t="s">
        <v>1633</v>
      </c>
      <c r="B947" s="2">
        <v>31</v>
      </c>
      <c r="C947" s="2" t="s">
        <v>1691</v>
      </c>
      <c r="D947" s="2" t="s">
        <v>680</v>
      </c>
    </row>
    <row r="948" spans="1:4" x14ac:dyDescent="0.25">
      <c r="A948" s="2" t="s">
        <v>1634</v>
      </c>
      <c r="B948" s="2">
        <v>65</v>
      </c>
      <c r="C948" s="2" t="s">
        <v>1691</v>
      </c>
      <c r="D948" s="2" t="s">
        <v>676</v>
      </c>
    </row>
    <row r="949" spans="1:4" x14ac:dyDescent="0.25">
      <c r="A949" s="2" t="s">
        <v>1635</v>
      </c>
      <c r="B949" s="2">
        <v>48</v>
      </c>
      <c r="C949" s="2" t="s">
        <v>1690</v>
      </c>
      <c r="D949" s="2" t="s">
        <v>681</v>
      </c>
    </row>
    <row r="950" spans="1:4" x14ac:dyDescent="0.25">
      <c r="A950" s="2" t="s">
        <v>1636</v>
      </c>
      <c r="B950" s="2">
        <v>35</v>
      </c>
      <c r="C950" s="2" t="s">
        <v>1691</v>
      </c>
      <c r="D950" s="2" t="s">
        <v>679</v>
      </c>
    </row>
    <row r="951" spans="1:4" x14ac:dyDescent="0.25">
      <c r="A951" s="2" t="s">
        <v>1637</v>
      </c>
      <c r="B951" s="2">
        <v>64</v>
      </c>
      <c r="C951" s="2" t="s">
        <v>1691</v>
      </c>
      <c r="D951" s="2" t="s">
        <v>681</v>
      </c>
    </row>
    <row r="952" spans="1:4" x14ac:dyDescent="0.25">
      <c r="A952" s="2" t="s">
        <v>1638</v>
      </c>
      <c r="B952" s="2">
        <v>55</v>
      </c>
      <c r="C952" s="2" t="s">
        <v>1691</v>
      </c>
      <c r="D952" s="2" t="s">
        <v>677</v>
      </c>
    </row>
    <row r="953" spans="1:4" x14ac:dyDescent="0.25">
      <c r="A953" s="2" t="s">
        <v>1639</v>
      </c>
      <c r="B953" s="2">
        <v>51</v>
      </c>
      <c r="C953" s="2" t="s">
        <v>1690</v>
      </c>
      <c r="D953" s="2" t="s">
        <v>679</v>
      </c>
    </row>
    <row r="954" spans="1:4" x14ac:dyDescent="0.25">
      <c r="A954" s="2" t="s">
        <v>1640</v>
      </c>
      <c r="B954" s="2">
        <v>56</v>
      </c>
      <c r="C954" s="2" t="s">
        <v>1690</v>
      </c>
      <c r="D954" s="2" t="s">
        <v>678</v>
      </c>
    </row>
    <row r="955" spans="1:4" x14ac:dyDescent="0.25">
      <c r="A955" s="2" t="s">
        <v>1641</v>
      </c>
      <c r="B955" s="2">
        <v>36</v>
      </c>
      <c r="C955" s="2" t="s">
        <v>1690</v>
      </c>
      <c r="D955" s="2" t="s">
        <v>681</v>
      </c>
    </row>
    <row r="956" spans="1:4" x14ac:dyDescent="0.25">
      <c r="A956" s="2" t="s">
        <v>1642</v>
      </c>
      <c r="B956" s="2">
        <v>24</v>
      </c>
      <c r="C956" s="2" t="s">
        <v>1691</v>
      </c>
      <c r="D956" s="2" t="s">
        <v>676</v>
      </c>
    </row>
    <row r="957" spans="1:4" x14ac:dyDescent="0.25">
      <c r="A957" s="2" t="s">
        <v>1643</v>
      </c>
      <c r="B957" s="2">
        <v>30</v>
      </c>
      <c r="C957" s="2" t="s">
        <v>1691</v>
      </c>
      <c r="D957" s="2" t="s">
        <v>679</v>
      </c>
    </row>
    <row r="958" spans="1:4" x14ac:dyDescent="0.25">
      <c r="A958" s="2" t="s">
        <v>1644</v>
      </c>
      <c r="B958" s="2">
        <v>36</v>
      </c>
      <c r="C958" s="2" t="s">
        <v>1691</v>
      </c>
      <c r="D958" s="2" t="s">
        <v>681</v>
      </c>
    </row>
    <row r="959" spans="1:4" x14ac:dyDescent="0.25">
      <c r="A959" s="2" t="s">
        <v>1645</v>
      </c>
      <c r="B959" s="2">
        <v>32</v>
      </c>
      <c r="C959" s="2" t="s">
        <v>1691</v>
      </c>
      <c r="D959" s="2" t="s">
        <v>679</v>
      </c>
    </row>
    <row r="960" spans="1:4" x14ac:dyDescent="0.25">
      <c r="A960" s="2" t="s">
        <v>1646</v>
      </c>
      <c r="B960" s="2">
        <v>41</v>
      </c>
      <c r="C960" s="2" t="s">
        <v>1690</v>
      </c>
      <c r="D960" s="2" t="s">
        <v>677</v>
      </c>
    </row>
    <row r="961" spans="1:4" x14ac:dyDescent="0.25">
      <c r="A961" s="2" t="s">
        <v>1647</v>
      </c>
      <c r="B961" s="2">
        <v>29</v>
      </c>
      <c r="C961" s="2" t="s">
        <v>1691</v>
      </c>
      <c r="D961" s="2" t="s">
        <v>681</v>
      </c>
    </row>
    <row r="962" spans="1:4" x14ac:dyDescent="0.25">
      <c r="A962" s="2" t="s">
        <v>1648</v>
      </c>
      <c r="B962" s="2">
        <v>37</v>
      </c>
      <c r="C962" s="2" t="s">
        <v>1690</v>
      </c>
      <c r="D962" s="2" t="s">
        <v>678</v>
      </c>
    </row>
    <row r="963" spans="1:4" x14ac:dyDescent="0.25">
      <c r="A963" s="2" t="s">
        <v>1649</v>
      </c>
      <c r="B963" s="2">
        <v>18</v>
      </c>
      <c r="C963" s="2" t="s">
        <v>1691</v>
      </c>
      <c r="D963" s="2" t="s">
        <v>677</v>
      </c>
    </row>
    <row r="964" spans="1:4" x14ac:dyDescent="0.25">
      <c r="A964" s="2" t="s">
        <v>1650</v>
      </c>
      <c r="B964" s="2">
        <v>63</v>
      </c>
      <c r="C964" s="2" t="s">
        <v>1691</v>
      </c>
      <c r="D964" s="2" t="s">
        <v>678</v>
      </c>
    </row>
    <row r="965" spans="1:4" x14ac:dyDescent="0.25">
      <c r="A965" s="2" t="s">
        <v>1651</v>
      </c>
      <c r="B965" s="2">
        <v>52</v>
      </c>
      <c r="C965" s="2" t="s">
        <v>1691</v>
      </c>
      <c r="D965" s="2" t="s">
        <v>681</v>
      </c>
    </row>
    <row r="966" spans="1:4" x14ac:dyDescent="0.25">
      <c r="A966" s="2" t="s">
        <v>1652</v>
      </c>
      <c r="B966" s="2">
        <v>26</v>
      </c>
      <c r="C966" s="2" t="s">
        <v>1691</v>
      </c>
      <c r="D966" s="2" t="s">
        <v>677</v>
      </c>
    </row>
    <row r="967" spans="1:4" x14ac:dyDescent="0.25">
      <c r="A967" s="2" t="s">
        <v>1653</v>
      </c>
      <c r="B967" s="2">
        <v>35</v>
      </c>
      <c r="C967" s="2" t="s">
        <v>1690</v>
      </c>
      <c r="D967" s="2" t="s">
        <v>681</v>
      </c>
    </row>
    <row r="968" spans="1:4" x14ac:dyDescent="0.25">
      <c r="A968" s="2" t="s">
        <v>1654</v>
      </c>
      <c r="B968" s="2">
        <v>20</v>
      </c>
      <c r="C968" s="2" t="s">
        <v>1691</v>
      </c>
      <c r="D968" s="2" t="s">
        <v>679</v>
      </c>
    </row>
    <row r="969" spans="1:4" x14ac:dyDescent="0.25">
      <c r="A969" s="2" t="s">
        <v>1655</v>
      </c>
      <c r="B969" s="2">
        <v>21</v>
      </c>
      <c r="C969" s="2" t="s">
        <v>1690</v>
      </c>
      <c r="D969" s="2" t="s">
        <v>679</v>
      </c>
    </row>
    <row r="970" spans="1:4" x14ac:dyDescent="0.25">
      <c r="A970" s="2" t="s">
        <v>1656</v>
      </c>
      <c r="B970" s="2">
        <v>53</v>
      </c>
      <c r="C970" s="2" t="s">
        <v>1691</v>
      </c>
      <c r="D970" s="2" t="s">
        <v>676</v>
      </c>
    </row>
    <row r="971" spans="1:4" x14ac:dyDescent="0.25">
      <c r="A971" s="2" t="s">
        <v>1657</v>
      </c>
      <c r="B971" s="2">
        <v>36</v>
      </c>
      <c r="C971" s="2" t="s">
        <v>1690</v>
      </c>
      <c r="D971" s="2" t="s">
        <v>679</v>
      </c>
    </row>
    <row r="972" spans="1:4" x14ac:dyDescent="0.25">
      <c r="A972" s="2" t="s">
        <v>1658</v>
      </c>
      <c r="B972" s="2">
        <v>62</v>
      </c>
      <c r="C972" s="2" t="s">
        <v>1691</v>
      </c>
      <c r="D972" s="2" t="s">
        <v>680</v>
      </c>
    </row>
    <row r="973" spans="1:4" x14ac:dyDescent="0.25">
      <c r="A973" s="2" t="s">
        <v>1659</v>
      </c>
      <c r="B973" s="2">
        <v>26</v>
      </c>
      <c r="C973" s="2" t="s">
        <v>1690</v>
      </c>
      <c r="D973" s="2" t="s">
        <v>679</v>
      </c>
    </row>
    <row r="974" spans="1:4" x14ac:dyDescent="0.25">
      <c r="A974" s="2" t="s">
        <v>1660</v>
      </c>
      <c r="B974" s="2">
        <v>58</v>
      </c>
      <c r="C974" s="2" t="s">
        <v>1691</v>
      </c>
      <c r="D974" s="2" t="s">
        <v>680</v>
      </c>
    </row>
    <row r="975" spans="1:4" x14ac:dyDescent="0.25">
      <c r="A975" s="2" t="s">
        <v>1661</v>
      </c>
      <c r="B975" s="2">
        <v>49</v>
      </c>
      <c r="C975" s="2" t="s">
        <v>1691</v>
      </c>
      <c r="D975" s="2" t="s">
        <v>679</v>
      </c>
    </row>
    <row r="976" spans="1:4" x14ac:dyDescent="0.25">
      <c r="A976" s="2" t="s">
        <v>1662</v>
      </c>
      <c r="B976" s="2">
        <v>24</v>
      </c>
      <c r="C976" s="2" t="s">
        <v>1690</v>
      </c>
      <c r="D976" s="2" t="s">
        <v>680</v>
      </c>
    </row>
    <row r="977" spans="1:4" x14ac:dyDescent="0.25">
      <c r="A977" s="2" t="s">
        <v>1663</v>
      </c>
      <c r="B977" s="2">
        <v>18</v>
      </c>
      <c r="C977" s="2" t="s">
        <v>1690</v>
      </c>
      <c r="D977" s="2" t="s">
        <v>680</v>
      </c>
    </row>
    <row r="978" spans="1:4" x14ac:dyDescent="0.25">
      <c r="A978" s="2" t="s">
        <v>1664</v>
      </c>
      <c r="B978" s="2">
        <v>54</v>
      </c>
      <c r="C978" s="2" t="s">
        <v>1690</v>
      </c>
      <c r="D978" s="2" t="s">
        <v>681</v>
      </c>
    </row>
    <row r="979" spans="1:4" x14ac:dyDescent="0.25">
      <c r="A979" s="2" t="s">
        <v>1665</v>
      </c>
      <c r="B979" s="2">
        <v>36</v>
      </c>
      <c r="C979" s="2" t="s">
        <v>1690</v>
      </c>
      <c r="D979" s="2" t="s">
        <v>679</v>
      </c>
    </row>
    <row r="980" spans="1:4" x14ac:dyDescent="0.25">
      <c r="A980" s="2" t="s">
        <v>1666</v>
      </c>
      <c r="B980" s="2">
        <v>48</v>
      </c>
      <c r="C980" s="2" t="s">
        <v>1691</v>
      </c>
      <c r="D980" s="2" t="s">
        <v>680</v>
      </c>
    </row>
    <row r="981" spans="1:4" x14ac:dyDescent="0.25">
      <c r="A981" s="2" t="s">
        <v>1667</v>
      </c>
      <c r="B981" s="2">
        <v>48</v>
      </c>
      <c r="C981" s="2" t="s">
        <v>1691</v>
      </c>
      <c r="D981" s="2" t="s">
        <v>676</v>
      </c>
    </row>
    <row r="982" spans="1:4" x14ac:dyDescent="0.25">
      <c r="A982" s="2" t="s">
        <v>1668</v>
      </c>
      <c r="B982" s="2">
        <v>46</v>
      </c>
      <c r="C982" s="2" t="s">
        <v>1691</v>
      </c>
      <c r="D982" s="2" t="s">
        <v>678</v>
      </c>
    </row>
    <row r="983" spans="1:4" x14ac:dyDescent="0.25">
      <c r="A983" s="2" t="s">
        <v>1669</v>
      </c>
      <c r="B983" s="2">
        <v>39</v>
      </c>
      <c r="C983" s="2" t="s">
        <v>1690</v>
      </c>
      <c r="D983" s="2" t="s">
        <v>681</v>
      </c>
    </row>
    <row r="984" spans="1:4" x14ac:dyDescent="0.25">
      <c r="A984" s="2" t="s">
        <v>1670</v>
      </c>
      <c r="B984" s="2">
        <v>29</v>
      </c>
      <c r="C984" s="2" t="s">
        <v>1690</v>
      </c>
      <c r="D984" s="2" t="s">
        <v>680</v>
      </c>
    </row>
    <row r="985" spans="1:4" x14ac:dyDescent="0.25">
      <c r="A985" s="2" t="s">
        <v>1671</v>
      </c>
      <c r="B985" s="2">
        <v>21</v>
      </c>
      <c r="C985" s="2" t="s">
        <v>1691</v>
      </c>
      <c r="D985" s="2" t="s">
        <v>680</v>
      </c>
    </row>
    <row r="986" spans="1:4" x14ac:dyDescent="0.25">
      <c r="A986" s="2" t="s">
        <v>1672</v>
      </c>
      <c r="B986" s="2">
        <v>34</v>
      </c>
      <c r="C986" s="2" t="s">
        <v>1691</v>
      </c>
      <c r="D986" s="2" t="s">
        <v>681</v>
      </c>
    </row>
    <row r="987" spans="1:4" x14ac:dyDescent="0.25">
      <c r="A987" s="2" t="s">
        <v>1673</v>
      </c>
      <c r="B987" s="2">
        <v>48</v>
      </c>
      <c r="C987" s="2" t="s">
        <v>1690</v>
      </c>
      <c r="D987" s="2" t="s">
        <v>676</v>
      </c>
    </row>
    <row r="988" spans="1:4" x14ac:dyDescent="0.25">
      <c r="A988" s="2" t="s">
        <v>1674</v>
      </c>
      <c r="B988" s="2">
        <v>25</v>
      </c>
      <c r="C988" s="2" t="s">
        <v>1690</v>
      </c>
      <c r="D988" s="2" t="s">
        <v>676</v>
      </c>
    </row>
    <row r="989" spans="1:4" x14ac:dyDescent="0.25">
      <c r="A989" s="2" t="s">
        <v>1675</v>
      </c>
      <c r="B989" s="2">
        <v>22</v>
      </c>
      <c r="C989" s="2" t="s">
        <v>1691</v>
      </c>
      <c r="D989" s="2" t="s">
        <v>677</v>
      </c>
    </row>
    <row r="990" spans="1:4" x14ac:dyDescent="0.25">
      <c r="A990" s="2" t="s">
        <v>1676</v>
      </c>
      <c r="B990" s="2">
        <v>43</v>
      </c>
      <c r="C990" s="2" t="s">
        <v>1691</v>
      </c>
      <c r="D990" s="2" t="s">
        <v>681</v>
      </c>
    </row>
    <row r="991" spans="1:4" x14ac:dyDescent="0.25">
      <c r="A991" s="2" t="s">
        <v>1677</v>
      </c>
      <c r="B991" s="2">
        <v>49</v>
      </c>
      <c r="C991" s="2" t="s">
        <v>1691</v>
      </c>
      <c r="D991" s="2" t="s">
        <v>681</v>
      </c>
    </row>
    <row r="992" spans="1:4" x14ac:dyDescent="0.25">
      <c r="A992" s="2" t="s">
        <v>1678</v>
      </c>
      <c r="B992" s="2">
        <v>22</v>
      </c>
      <c r="C992" s="2" t="s">
        <v>1691</v>
      </c>
      <c r="D992" s="2" t="s">
        <v>678</v>
      </c>
    </row>
    <row r="993" spans="1:4" x14ac:dyDescent="0.25">
      <c r="A993" s="2" t="s">
        <v>1679</v>
      </c>
      <c r="B993" s="2">
        <v>54</v>
      </c>
      <c r="C993" s="2" t="s">
        <v>1691</v>
      </c>
      <c r="D993" s="2" t="s">
        <v>677</v>
      </c>
    </row>
    <row r="994" spans="1:4" x14ac:dyDescent="0.25">
      <c r="A994" s="2" t="s">
        <v>1680</v>
      </c>
      <c r="B994" s="2">
        <v>58</v>
      </c>
      <c r="C994" s="2" t="s">
        <v>1690</v>
      </c>
      <c r="D994" s="2" t="s">
        <v>681</v>
      </c>
    </row>
    <row r="995" spans="1:4" x14ac:dyDescent="0.25">
      <c r="A995" s="2" t="s">
        <v>1681</v>
      </c>
      <c r="B995" s="2">
        <v>61</v>
      </c>
      <c r="C995" s="2" t="s">
        <v>1690</v>
      </c>
      <c r="D995" s="2" t="s">
        <v>680</v>
      </c>
    </row>
    <row r="996" spans="1:4" x14ac:dyDescent="0.25">
      <c r="A996" s="2" t="s">
        <v>1682</v>
      </c>
      <c r="B996" s="2">
        <v>21</v>
      </c>
      <c r="C996" s="2" t="s">
        <v>1691</v>
      </c>
      <c r="D996" s="2" t="s">
        <v>676</v>
      </c>
    </row>
    <row r="997" spans="1:4" x14ac:dyDescent="0.25">
      <c r="A997" s="2" t="s">
        <v>1683</v>
      </c>
      <c r="B997" s="2">
        <v>27</v>
      </c>
      <c r="C997" s="2" t="s">
        <v>1691</v>
      </c>
      <c r="D997" s="2" t="s">
        <v>680</v>
      </c>
    </row>
    <row r="998" spans="1:4" x14ac:dyDescent="0.25">
      <c r="A998" s="2" t="s">
        <v>1684</v>
      </c>
      <c r="B998" s="2">
        <v>27</v>
      </c>
      <c r="C998" s="2" t="s">
        <v>1690</v>
      </c>
      <c r="D998" s="2" t="s">
        <v>681</v>
      </c>
    </row>
    <row r="999" spans="1:4" x14ac:dyDescent="0.25">
      <c r="A999" s="2" t="s">
        <v>1685</v>
      </c>
      <c r="B999" s="2">
        <v>54</v>
      </c>
      <c r="C999" s="2" t="s">
        <v>1690</v>
      </c>
      <c r="D999" s="2" t="s">
        <v>681</v>
      </c>
    </row>
    <row r="1000" spans="1:4" x14ac:dyDescent="0.25">
      <c r="A1000" s="2" t="s">
        <v>1686</v>
      </c>
      <c r="B1000" s="2">
        <v>37</v>
      </c>
      <c r="C1000" s="2" t="s">
        <v>1691</v>
      </c>
      <c r="D1000" s="2" t="s">
        <v>681</v>
      </c>
    </row>
    <row r="1001" spans="1:4" x14ac:dyDescent="0.25">
      <c r="A1001" s="2" t="s">
        <v>1687</v>
      </c>
      <c r="B1001" s="2">
        <v>23</v>
      </c>
      <c r="C1001" s="2" t="s">
        <v>1690</v>
      </c>
      <c r="D1001" s="2" t="s">
        <v>679</v>
      </c>
    </row>
    <row r="1002" spans="1:4" x14ac:dyDescent="0.25">
      <c r="A1002" s="2" t="s">
        <v>1688</v>
      </c>
      <c r="B1002" s="2">
        <v>33</v>
      </c>
      <c r="C1002" s="2" t="s">
        <v>1690</v>
      </c>
      <c r="D1002" s="2" t="s">
        <v>678</v>
      </c>
    </row>
    <row r="1003" spans="1:4" x14ac:dyDescent="0.25">
      <c r="A1003" s="2" t="s">
        <v>1689</v>
      </c>
      <c r="B1003" s="2">
        <v>25</v>
      </c>
      <c r="C1003" s="2" t="s">
        <v>1691</v>
      </c>
      <c r="D1003" s="2" t="s">
        <v>679</v>
      </c>
    </row>
    <row r="1004" spans="1:4" x14ac:dyDescent="0.25">
      <c r="A1004" s="2" t="s">
        <v>1687</v>
      </c>
      <c r="B1004" s="2">
        <v>44</v>
      </c>
      <c r="C1004" s="2" t="s">
        <v>1691</v>
      </c>
      <c r="D1004" s="2" t="s">
        <v>677</v>
      </c>
    </row>
    <row r="1005" spans="1:4" x14ac:dyDescent="0.25">
      <c r="A1005" s="2" t="s">
        <v>1688</v>
      </c>
      <c r="B1005" s="2">
        <v>47</v>
      </c>
      <c r="C1005" s="2" t="s">
        <v>1690</v>
      </c>
      <c r="D1005" s="2" t="s">
        <v>678</v>
      </c>
    </row>
    <row r="1006" spans="1:4" x14ac:dyDescent="0.25">
      <c r="A1006" s="2" t="s">
        <v>1689</v>
      </c>
      <c r="B1006" s="2">
        <v>36</v>
      </c>
      <c r="C1006" s="2" t="s">
        <v>1690</v>
      </c>
      <c r="D1006" s="2" t="s">
        <v>680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9D824-D5D5-4196-BFA0-FF0C00087937}">
  <dimension ref="A1:K1001"/>
  <sheetViews>
    <sheetView workbookViewId="0">
      <selection activeCell="F12" sqref="F12"/>
    </sheetView>
  </sheetViews>
  <sheetFormatPr defaultRowHeight="15" x14ac:dyDescent="0.25"/>
  <cols>
    <col min="1" max="1" width="14.85546875" customWidth="1"/>
    <col min="2" max="2" width="16.7109375" bestFit="1" customWidth="1"/>
    <col min="3" max="3" width="10.85546875" customWidth="1"/>
    <col min="4" max="4" width="10.7109375" bestFit="1" customWidth="1"/>
    <col min="5" max="5" width="14.28515625" customWidth="1"/>
    <col min="6" max="6" width="17" customWidth="1"/>
    <col min="7" max="7" width="17" bestFit="1" customWidth="1"/>
    <col min="8" max="8" width="19.140625" bestFit="1" customWidth="1"/>
    <col min="9" max="9" width="19" bestFit="1" customWidth="1"/>
    <col min="11" max="11" width="9.5703125" bestFit="1" customWidth="1"/>
  </cols>
  <sheetData>
    <row r="1" spans="1:11" x14ac:dyDescent="0.25">
      <c r="A1" s="25" t="s">
        <v>1692</v>
      </c>
      <c r="B1" s="26" t="s">
        <v>1693</v>
      </c>
      <c r="C1" s="26" t="s">
        <v>1694</v>
      </c>
      <c r="D1" s="26" t="s">
        <v>4</v>
      </c>
      <c r="E1" s="26" t="s">
        <v>1695</v>
      </c>
      <c r="F1" s="27" t="s">
        <v>1696</v>
      </c>
      <c r="G1" s="26" t="s">
        <v>4100</v>
      </c>
      <c r="H1" s="26" t="s">
        <v>4122</v>
      </c>
      <c r="I1" s="26" t="s">
        <v>4123</v>
      </c>
    </row>
    <row r="2" spans="1:11" x14ac:dyDescent="0.25">
      <c r="A2" s="6" t="s">
        <v>1697</v>
      </c>
      <c r="B2" s="2" t="s">
        <v>2697</v>
      </c>
      <c r="C2" s="2" t="s">
        <v>3063</v>
      </c>
      <c r="D2" s="2" t="s">
        <v>682</v>
      </c>
      <c r="E2" s="23">
        <v>3915</v>
      </c>
      <c r="F2" s="24">
        <v>1403</v>
      </c>
      <c r="G2" s="43">
        <f>EmployeeData9[[#This Row],[Sales_Target]]-EmployeeData9[[#This Row],[Sales_Achieved]]</f>
        <v>2512</v>
      </c>
      <c r="H2">
        <f>IF(EmployeeData9[[#This Row],[Sales_Achieved]]&gt;=2984,EmployeeData9[[#This Row],[Sales_Achieved]],0)</f>
        <v>0</v>
      </c>
      <c r="I2">
        <f>IF(EmployeeData9[[#This Row],[Sales_Achieved]]&lt;2984,EmployeeData9[[#This Row],[Sales_Achieved]],0)</f>
        <v>1403</v>
      </c>
      <c r="K2" s="41">
        <v>2984</v>
      </c>
    </row>
    <row r="3" spans="1:11" x14ac:dyDescent="0.25">
      <c r="A3" s="6" t="s">
        <v>1698</v>
      </c>
      <c r="B3" s="2" t="s">
        <v>2698</v>
      </c>
      <c r="C3" s="2" t="s">
        <v>3064</v>
      </c>
      <c r="D3" s="2" t="s">
        <v>683</v>
      </c>
      <c r="E3" s="23">
        <v>4320</v>
      </c>
      <c r="F3" s="24">
        <v>5157</v>
      </c>
      <c r="G3" s="44">
        <f>EmployeeData9[[#This Row],[Sales_Target]]-EmployeeData9[[#This Row],[Sales_Achieved]]</f>
        <v>-837</v>
      </c>
      <c r="H3">
        <f>IF(EmployeeData9[[#This Row],[Sales_Achieved]]&gt;=2984,EmployeeData9[[#This Row],[Sales_Achieved]],0)</f>
        <v>5157</v>
      </c>
      <c r="I3">
        <f>IF(EmployeeData9[[#This Row],[Sales_Achieved]]&lt;2984,EmployeeData9[[#This Row],[Sales_Achieved]],0)</f>
        <v>0</v>
      </c>
    </row>
    <row r="4" spans="1:11" x14ac:dyDescent="0.25">
      <c r="A4" s="6" t="s">
        <v>1699</v>
      </c>
      <c r="B4" s="2" t="s">
        <v>2699</v>
      </c>
      <c r="C4" s="2" t="s">
        <v>3064</v>
      </c>
      <c r="D4" s="2" t="s">
        <v>685</v>
      </c>
      <c r="E4" s="23">
        <v>3847</v>
      </c>
      <c r="F4" s="24">
        <v>3882</v>
      </c>
      <c r="G4" s="44">
        <f>EmployeeData9[[#This Row],[Sales_Target]]-EmployeeData9[[#This Row],[Sales_Achieved]]</f>
        <v>-35</v>
      </c>
      <c r="H4">
        <f>IF(EmployeeData9[[#This Row],[Sales_Achieved]]&gt;=2984,EmployeeData9[[#This Row],[Sales_Achieved]],0)</f>
        <v>3882</v>
      </c>
      <c r="I4">
        <f>IF(EmployeeData9[[#This Row],[Sales_Achieved]]&lt;2984,EmployeeData9[[#This Row],[Sales_Achieved]],0)</f>
        <v>0</v>
      </c>
    </row>
    <row r="5" spans="1:11" x14ac:dyDescent="0.25">
      <c r="A5" s="6" t="s">
        <v>1700</v>
      </c>
      <c r="B5" s="2" t="s">
        <v>2700</v>
      </c>
      <c r="C5" s="2" t="s">
        <v>3064</v>
      </c>
      <c r="D5" s="2" t="s">
        <v>684</v>
      </c>
      <c r="E5" s="23">
        <v>3180</v>
      </c>
      <c r="F5" s="24">
        <v>2056</v>
      </c>
      <c r="G5" s="44">
        <f>EmployeeData9[[#This Row],[Sales_Target]]-EmployeeData9[[#This Row],[Sales_Achieved]]</f>
        <v>1124</v>
      </c>
      <c r="H5">
        <f>IF(EmployeeData9[[#This Row],[Sales_Achieved]]&gt;=2984,EmployeeData9[[#This Row],[Sales_Achieved]],0)</f>
        <v>0</v>
      </c>
      <c r="I5">
        <f>IF(EmployeeData9[[#This Row],[Sales_Achieved]]&lt;2984,EmployeeData9[[#This Row],[Sales_Achieved]],0)</f>
        <v>2056</v>
      </c>
    </row>
    <row r="6" spans="1:11" x14ac:dyDescent="0.25">
      <c r="A6" s="6" t="s">
        <v>1701</v>
      </c>
      <c r="B6" s="2" t="s">
        <v>2701</v>
      </c>
      <c r="C6" s="2" t="s">
        <v>3064</v>
      </c>
      <c r="D6" s="2" t="s">
        <v>684</v>
      </c>
      <c r="E6" s="23">
        <v>3622</v>
      </c>
      <c r="F6" s="24">
        <v>5583</v>
      </c>
      <c r="G6" s="44">
        <f>EmployeeData9[[#This Row],[Sales_Target]]-EmployeeData9[[#This Row],[Sales_Achieved]]</f>
        <v>-1961</v>
      </c>
      <c r="H6">
        <f>IF(EmployeeData9[[#This Row],[Sales_Achieved]]&gt;=2984,EmployeeData9[[#This Row],[Sales_Achieved]],0)</f>
        <v>5583</v>
      </c>
      <c r="I6">
        <f>IF(EmployeeData9[[#This Row],[Sales_Achieved]]&lt;2984,EmployeeData9[[#This Row],[Sales_Achieved]],0)</f>
        <v>0</v>
      </c>
    </row>
    <row r="7" spans="1:11" x14ac:dyDescent="0.25">
      <c r="A7" s="6" t="s">
        <v>1702</v>
      </c>
      <c r="B7" s="2" t="s">
        <v>2702</v>
      </c>
      <c r="C7" s="2" t="s">
        <v>3064</v>
      </c>
      <c r="D7" s="2" t="s">
        <v>682</v>
      </c>
      <c r="E7" s="23">
        <v>4905</v>
      </c>
      <c r="F7" s="24">
        <v>1660</v>
      </c>
      <c r="G7" s="44">
        <f>EmployeeData9[[#This Row],[Sales_Target]]-EmployeeData9[[#This Row],[Sales_Achieved]]</f>
        <v>3245</v>
      </c>
      <c r="H7">
        <f>IF(EmployeeData9[[#This Row],[Sales_Achieved]]&gt;=2984,EmployeeData9[[#This Row],[Sales_Achieved]],0)</f>
        <v>0</v>
      </c>
      <c r="I7">
        <f>IF(EmployeeData9[[#This Row],[Sales_Achieved]]&lt;2984,EmployeeData9[[#This Row],[Sales_Achieved]],0)</f>
        <v>1660</v>
      </c>
    </row>
    <row r="8" spans="1:11" x14ac:dyDescent="0.25">
      <c r="A8" s="6" t="s">
        <v>1703</v>
      </c>
      <c r="B8" s="2" t="s">
        <v>2703</v>
      </c>
      <c r="C8" s="2" t="s">
        <v>3064</v>
      </c>
      <c r="D8" s="2" t="s">
        <v>685</v>
      </c>
      <c r="E8" s="23">
        <v>2907</v>
      </c>
      <c r="F8" s="24">
        <v>3807</v>
      </c>
      <c r="G8" s="44">
        <f>EmployeeData9[[#This Row],[Sales_Target]]-EmployeeData9[[#This Row],[Sales_Achieved]]</f>
        <v>-900</v>
      </c>
      <c r="H8">
        <f>IF(EmployeeData9[[#This Row],[Sales_Achieved]]&gt;=2984,EmployeeData9[[#This Row],[Sales_Achieved]],0)</f>
        <v>3807</v>
      </c>
      <c r="I8">
        <f>IF(EmployeeData9[[#This Row],[Sales_Achieved]]&lt;2984,EmployeeData9[[#This Row],[Sales_Achieved]],0)</f>
        <v>0</v>
      </c>
    </row>
    <row r="9" spans="1:11" x14ac:dyDescent="0.25">
      <c r="A9" s="6" t="s">
        <v>1704</v>
      </c>
      <c r="B9" s="2" t="s">
        <v>2704</v>
      </c>
      <c r="C9" s="2" t="s">
        <v>3063</v>
      </c>
      <c r="D9" s="2" t="s">
        <v>685</v>
      </c>
      <c r="E9" s="23">
        <v>1228</v>
      </c>
      <c r="F9" s="24">
        <v>1930</v>
      </c>
      <c r="G9" s="44">
        <f>EmployeeData9[[#This Row],[Sales_Target]]-EmployeeData9[[#This Row],[Sales_Achieved]]</f>
        <v>-702</v>
      </c>
      <c r="H9">
        <f>IF(EmployeeData9[[#This Row],[Sales_Achieved]]&gt;=2984,EmployeeData9[[#This Row],[Sales_Achieved]],0)</f>
        <v>0</v>
      </c>
      <c r="I9">
        <f>IF(EmployeeData9[[#This Row],[Sales_Achieved]]&lt;2984,EmployeeData9[[#This Row],[Sales_Achieved]],0)</f>
        <v>1930</v>
      </c>
    </row>
    <row r="10" spans="1:11" x14ac:dyDescent="0.25">
      <c r="A10" s="6" t="s">
        <v>1705</v>
      </c>
      <c r="B10" s="2" t="s">
        <v>2705</v>
      </c>
      <c r="C10" s="2" t="s">
        <v>3064</v>
      </c>
      <c r="D10" s="2" t="s">
        <v>685</v>
      </c>
      <c r="E10" s="23">
        <v>1102</v>
      </c>
      <c r="F10" s="24">
        <v>2235</v>
      </c>
      <c r="G10" s="44">
        <f>EmployeeData9[[#This Row],[Sales_Target]]-EmployeeData9[[#This Row],[Sales_Achieved]]</f>
        <v>-1133</v>
      </c>
      <c r="H10">
        <f>IF(EmployeeData9[[#This Row],[Sales_Achieved]]&gt;=2984,EmployeeData9[[#This Row],[Sales_Achieved]],0)</f>
        <v>0</v>
      </c>
      <c r="I10">
        <f>IF(EmployeeData9[[#This Row],[Sales_Achieved]]&lt;2984,EmployeeData9[[#This Row],[Sales_Achieved]],0)</f>
        <v>2235</v>
      </c>
    </row>
    <row r="11" spans="1:11" x14ac:dyDescent="0.25">
      <c r="A11" s="6" t="s">
        <v>1706</v>
      </c>
      <c r="B11" s="2" t="s">
        <v>2706</v>
      </c>
      <c r="C11" s="2" t="s">
        <v>3065</v>
      </c>
      <c r="D11" s="2" t="s">
        <v>682</v>
      </c>
      <c r="E11" s="23">
        <v>3582</v>
      </c>
      <c r="F11" s="24">
        <v>5716</v>
      </c>
      <c r="G11" s="44">
        <f>EmployeeData9[[#This Row],[Sales_Target]]-EmployeeData9[[#This Row],[Sales_Achieved]]</f>
        <v>-2134</v>
      </c>
      <c r="H11">
        <f>IF(EmployeeData9[[#This Row],[Sales_Achieved]]&gt;=2984,EmployeeData9[[#This Row],[Sales_Achieved]],0)</f>
        <v>5716</v>
      </c>
      <c r="I11">
        <f>IF(EmployeeData9[[#This Row],[Sales_Achieved]]&lt;2984,EmployeeData9[[#This Row],[Sales_Achieved]],0)</f>
        <v>0</v>
      </c>
    </row>
    <row r="12" spans="1:11" x14ac:dyDescent="0.25">
      <c r="A12" s="6" t="s">
        <v>1707</v>
      </c>
      <c r="B12" s="2" t="s">
        <v>2707</v>
      </c>
      <c r="C12" s="2" t="s">
        <v>3065</v>
      </c>
      <c r="D12" s="2" t="s">
        <v>685</v>
      </c>
      <c r="E12" s="23">
        <v>4749</v>
      </c>
      <c r="F12" s="24">
        <v>1095</v>
      </c>
      <c r="G12" s="44">
        <f>EmployeeData9[[#This Row],[Sales_Target]]-EmployeeData9[[#This Row],[Sales_Achieved]]</f>
        <v>3654</v>
      </c>
      <c r="H12">
        <f>IF(EmployeeData9[[#This Row],[Sales_Achieved]]&gt;=2984,EmployeeData9[[#This Row],[Sales_Achieved]],0)</f>
        <v>0</v>
      </c>
      <c r="I12">
        <f>IF(EmployeeData9[[#This Row],[Sales_Achieved]]&lt;2984,EmployeeData9[[#This Row],[Sales_Achieved]],0)</f>
        <v>1095</v>
      </c>
    </row>
    <row r="13" spans="1:11" x14ac:dyDescent="0.25">
      <c r="A13" s="6" t="s">
        <v>1708</v>
      </c>
      <c r="B13" s="2" t="s">
        <v>2708</v>
      </c>
      <c r="C13" s="2" t="s">
        <v>3065</v>
      </c>
      <c r="D13" s="2" t="s">
        <v>684</v>
      </c>
      <c r="E13" s="23">
        <v>1590</v>
      </c>
      <c r="F13" s="24">
        <v>4748</v>
      </c>
      <c r="G13" s="44">
        <f>EmployeeData9[[#This Row],[Sales_Target]]-EmployeeData9[[#This Row],[Sales_Achieved]]</f>
        <v>-3158</v>
      </c>
      <c r="H13">
        <f>IF(EmployeeData9[[#This Row],[Sales_Achieved]]&gt;=2984,EmployeeData9[[#This Row],[Sales_Achieved]],0)</f>
        <v>4748</v>
      </c>
      <c r="I13">
        <f>IF(EmployeeData9[[#This Row],[Sales_Achieved]]&lt;2984,EmployeeData9[[#This Row],[Sales_Achieved]],0)</f>
        <v>0</v>
      </c>
    </row>
    <row r="14" spans="1:11" x14ac:dyDescent="0.25">
      <c r="A14" s="6" t="s">
        <v>1709</v>
      </c>
      <c r="B14" s="2" t="s">
        <v>2709</v>
      </c>
      <c r="C14" s="2" t="s">
        <v>3063</v>
      </c>
      <c r="D14" s="2" t="s">
        <v>684</v>
      </c>
      <c r="E14" s="23">
        <v>2804</v>
      </c>
      <c r="F14" s="24">
        <v>3712</v>
      </c>
      <c r="G14" s="44">
        <f>EmployeeData9[[#This Row],[Sales_Target]]-EmployeeData9[[#This Row],[Sales_Achieved]]</f>
        <v>-908</v>
      </c>
      <c r="H14">
        <f>IF(EmployeeData9[[#This Row],[Sales_Achieved]]&gt;=2984,EmployeeData9[[#This Row],[Sales_Achieved]],0)</f>
        <v>3712</v>
      </c>
      <c r="I14">
        <f>IF(EmployeeData9[[#This Row],[Sales_Achieved]]&lt;2984,EmployeeData9[[#This Row],[Sales_Achieved]],0)</f>
        <v>0</v>
      </c>
    </row>
    <row r="15" spans="1:11" x14ac:dyDescent="0.25">
      <c r="A15" s="6" t="s">
        <v>1710</v>
      </c>
      <c r="B15" s="2" t="s">
        <v>2710</v>
      </c>
      <c r="C15" s="2" t="s">
        <v>3065</v>
      </c>
      <c r="D15" s="2" t="s">
        <v>684</v>
      </c>
      <c r="E15" s="23">
        <v>1966</v>
      </c>
      <c r="F15" s="24">
        <v>5123</v>
      </c>
      <c r="G15" s="44">
        <f>EmployeeData9[[#This Row],[Sales_Target]]-EmployeeData9[[#This Row],[Sales_Achieved]]</f>
        <v>-3157</v>
      </c>
      <c r="H15">
        <f>IF(EmployeeData9[[#This Row],[Sales_Achieved]]&gt;=2984,EmployeeData9[[#This Row],[Sales_Achieved]],0)</f>
        <v>5123</v>
      </c>
      <c r="I15">
        <f>IF(EmployeeData9[[#This Row],[Sales_Achieved]]&lt;2984,EmployeeData9[[#This Row],[Sales_Achieved]],0)</f>
        <v>0</v>
      </c>
    </row>
    <row r="16" spans="1:11" x14ac:dyDescent="0.25">
      <c r="A16" s="6" t="s">
        <v>1711</v>
      </c>
      <c r="B16" s="2" t="s">
        <v>2711</v>
      </c>
      <c r="C16" s="2" t="s">
        <v>3063</v>
      </c>
      <c r="D16" s="2" t="s">
        <v>682</v>
      </c>
      <c r="E16" s="23">
        <v>1548</v>
      </c>
      <c r="F16" s="24">
        <v>1020</v>
      </c>
      <c r="G16" s="44">
        <f>EmployeeData9[[#This Row],[Sales_Target]]-EmployeeData9[[#This Row],[Sales_Achieved]]</f>
        <v>528</v>
      </c>
      <c r="H16">
        <f>IF(EmployeeData9[[#This Row],[Sales_Achieved]]&gt;=2984,EmployeeData9[[#This Row],[Sales_Achieved]],0)</f>
        <v>0</v>
      </c>
      <c r="I16">
        <f>IF(EmployeeData9[[#This Row],[Sales_Achieved]]&lt;2984,EmployeeData9[[#This Row],[Sales_Achieved]],0)</f>
        <v>1020</v>
      </c>
    </row>
    <row r="17" spans="1:9" x14ac:dyDescent="0.25">
      <c r="A17" s="6" t="s">
        <v>1712</v>
      </c>
      <c r="B17" s="2" t="s">
        <v>2712</v>
      </c>
      <c r="C17" s="2" t="s">
        <v>3064</v>
      </c>
      <c r="D17" s="2" t="s">
        <v>682</v>
      </c>
      <c r="E17" s="23">
        <v>4717</v>
      </c>
      <c r="F17" s="24">
        <v>2292</v>
      </c>
      <c r="G17" s="44">
        <f>EmployeeData9[[#This Row],[Sales_Target]]-EmployeeData9[[#This Row],[Sales_Achieved]]</f>
        <v>2425</v>
      </c>
      <c r="H17">
        <f>IF(EmployeeData9[[#This Row],[Sales_Achieved]]&gt;=2984,EmployeeData9[[#This Row],[Sales_Achieved]],0)</f>
        <v>0</v>
      </c>
      <c r="I17">
        <f>IF(EmployeeData9[[#This Row],[Sales_Achieved]]&lt;2984,EmployeeData9[[#This Row],[Sales_Achieved]],0)</f>
        <v>2292</v>
      </c>
    </row>
    <row r="18" spans="1:9" x14ac:dyDescent="0.25">
      <c r="A18" s="6" t="s">
        <v>1713</v>
      </c>
      <c r="B18" s="2" t="s">
        <v>2713</v>
      </c>
      <c r="C18" s="2" t="s">
        <v>3063</v>
      </c>
      <c r="D18" s="2" t="s">
        <v>683</v>
      </c>
      <c r="E18" s="23">
        <v>4623</v>
      </c>
      <c r="F18" s="24">
        <v>1808</v>
      </c>
      <c r="G18" s="44">
        <f>EmployeeData9[[#This Row],[Sales_Target]]-EmployeeData9[[#This Row],[Sales_Achieved]]</f>
        <v>2815</v>
      </c>
      <c r="H18">
        <f>IF(EmployeeData9[[#This Row],[Sales_Achieved]]&gt;=2984,EmployeeData9[[#This Row],[Sales_Achieved]],0)</f>
        <v>0</v>
      </c>
      <c r="I18">
        <f>IF(EmployeeData9[[#This Row],[Sales_Achieved]]&lt;2984,EmployeeData9[[#This Row],[Sales_Achieved]],0)</f>
        <v>1808</v>
      </c>
    </row>
    <row r="19" spans="1:9" x14ac:dyDescent="0.25">
      <c r="A19" s="6" t="s">
        <v>1714</v>
      </c>
      <c r="B19" s="2" t="s">
        <v>2714</v>
      </c>
      <c r="C19" s="2" t="s">
        <v>3065</v>
      </c>
      <c r="D19" s="2" t="s">
        <v>684</v>
      </c>
      <c r="E19" s="23">
        <v>2557</v>
      </c>
      <c r="F19" s="24">
        <v>2798</v>
      </c>
      <c r="G19" s="44">
        <f>EmployeeData9[[#This Row],[Sales_Target]]-EmployeeData9[[#This Row],[Sales_Achieved]]</f>
        <v>-241</v>
      </c>
      <c r="H19">
        <f>IF(EmployeeData9[[#This Row],[Sales_Achieved]]&gt;=2984,EmployeeData9[[#This Row],[Sales_Achieved]],0)</f>
        <v>0</v>
      </c>
      <c r="I19">
        <f>IF(EmployeeData9[[#This Row],[Sales_Achieved]]&lt;2984,EmployeeData9[[#This Row],[Sales_Achieved]],0)</f>
        <v>2798</v>
      </c>
    </row>
    <row r="20" spans="1:9" x14ac:dyDescent="0.25">
      <c r="A20" s="6" t="s">
        <v>1715</v>
      </c>
      <c r="B20" s="2" t="s">
        <v>2715</v>
      </c>
      <c r="C20" s="2" t="s">
        <v>3064</v>
      </c>
      <c r="D20" s="2" t="s">
        <v>682</v>
      </c>
      <c r="E20" s="23">
        <v>1396</v>
      </c>
      <c r="F20" s="24">
        <v>3309</v>
      </c>
      <c r="G20" s="44">
        <f>EmployeeData9[[#This Row],[Sales_Target]]-EmployeeData9[[#This Row],[Sales_Achieved]]</f>
        <v>-1913</v>
      </c>
      <c r="H20">
        <f>IF(EmployeeData9[[#This Row],[Sales_Achieved]]&gt;=2984,EmployeeData9[[#This Row],[Sales_Achieved]],0)</f>
        <v>3309</v>
      </c>
      <c r="I20">
        <f>IF(EmployeeData9[[#This Row],[Sales_Achieved]]&lt;2984,EmployeeData9[[#This Row],[Sales_Achieved]],0)</f>
        <v>0</v>
      </c>
    </row>
    <row r="21" spans="1:9" x14ac:dyDescent="0.25">
      <c r="A21" s="6" t="s">
        <v>1716</v>
      </c>
      <c r="B21" s="2" t="s">
        <v>2716</v>
      </c>
      <c r="C21" s="2" t="s">
        <v>3063</v>
      </c>
      <c r="D21" s="2" t="s">
        <v>684</v>
      </c>
      <c r="E21" s="23">
        <v>1559</v>
      </c>
      <c r="F21" s="24">
        <v>2093</v>
      </c>
      <c r="G21" s="44">
        <f>EmployeeData9[[#This Row],[Sales_Target]]-EmployeeData9[[#This Row],[Sales_Achieved]]</f>
        <v>-534</v>
      </c>
      <c r="H21">
        <f>IF(EmployeeData9[[#This Row],[Sales_Achieved]]&gt;=2984,EmployeeData9[[#This Row],[Sales_Achieved]],0)</f>
        <v>0</v>
      </c>
      <c r="I21">
        <f>IF(EmployeeData9[[#This Row],[Sales_Achieved]]&lt;2984,EmployeeData9[[#This Row],[Sales_Achieved]],0)</f>
        <v>2093</v>
      </c>
    </row>
    <row r="22" spans="1:9" x14ac:dyDescent="0.25">
      <c r="A22" s="6" t="s">
        <v>1717</v>
      </c>
      <c r="B22" s="2" t="s">
        <v>2717</v>
      </c>
      <c r="C22" s="2" t="s">
        <v>3063</v>
      </c>
      <c r="D22" s="2" t="s">
        <v>683</v>
      </c>
      <c r="E22" s="23">
        <v>2199</v>
      </c>
      <c r="F22" s="24">
        <v>2763</v>
      </c>
      <c r="G22" s="44">
        <f>EmployeeData9[[#This Row],[Sales_Target]]-EmployeeData9[[#This Row],[Sales_Achieved]]</f>
        <v>-564</v>
      </c>
      <c r="H22">
        <f>IF(EmployeeData9[[#This Row],[Sales_Achieved]]&gt;=2984,EmployeeData9[[#This Row],[Sales_Achieved]],0)</f>
        <v>0</v>
      </c>
      <c r="I22">
        <f>IF(EmployeeData9[[#This Row],[Sales_Achieved]]&lt;2984,EmployeeData9[[#This Row],[Sales_Achieved]],0)</f>
        <v>2763</v>
      </c>
    </row>
    <row r="23" spans="1:9" x14ac:dyDescent="0.25">
      <c r="A23" s="6" t="s">
        <v>1718</v>
      </c>
      <c r="B23" s="2" t="s">
        <v>2713</v>
      </c>
      <c r="C23" s="2" t="s">
        <v>3063</v>
      </c>
      <c r="D23" s="2" t="s">
        <v>683</v>
      </c>
      <c r="E23" s="23">
        <v>2254</v>
      </c>
      <c r="F23" s="24">
        <v>4087</v>
      </c>
      <c r="G23" s="44">
        <f>EmployeeData9[[#This Row],[Sales_Target]]-EmployeeData9[[#This Row],[Sales_Achieved]]</f>
        <v>-1833</v>
      </c>
      <c r="H23">
        <f>IF(EmployeeData9[[#This Row],[Sales_Achieved]]&gt;=2984,EmployeeData9[[#This Row],[Sales_Achieved]],0)</f>
        <v>4087</v>
      </c>
      <c r="I23">
        <f>IF(EmployeeData9[[#This Row],[Sales_Achieved]]&lt;2984,EmployeeData9[[#This Row],[Sales_Achieved]],0)</f>
        <v>0</v>
      </c>
    </row>
    <row r="24" spans="1:9" x14ac:dyDescent="0.25">
      <c r="A24" s="6" t="s">
        <v>1719</v>
      </c>
      <c r="B24" s="2" t="s">
        <v>2718</v>
      </c>
      <c r="C24" s="2" t="s">
        <v>3065</v>
      </c>
      <c r="D24" s="2" t="s">
        <v>683</v>
      </c>
      <c r="E24" s="23">
        <v>3778</v>
      </c>
      <c r="F24" s="24">
        <v>1454</v>
      </c>
      <c r="G24" s="44">
        <f>EmployeeData9[[#This Row],[Sales_Target]]-EmployeeData9[[#This Row],[Sales_Achieved]]</f>
        <v>2324</v>
      </c>
      <c r="H24">
        <f>IF(EmployeeData9[[#This Row],[Sales_Achieved]]&gt;=2984,EmployeeData9[[#This Row],[Sales_Achieved]],0)</f>
        <v>0</v>
      </c>
      <c r="I24">
        <f>IF(EmployeeData9[[#This Row],[Sales_Achieved]]&lt;2984,EmployeeData9[[#This Row],[Sales_Achieved]],0)</f>
        <v>1454</v>
      </c>
    </row>
    <row r="25" spans="1:9" x14ac:dyDescent="0.25">
      <c r="A25" s="6" t="s">
        <v>1720</v>
      </c>
      <c r="B25" s="2" t="s">
        <v>2719</v>
      </c>
      <c r="C25" s="2" t="s">
        <v>3063</v>
      </c>
      <c r="D25" s="2" t="s">
        <v>682</v>
      </c>
      <c r="E25" s="23">
        <v>3674</v>
      </c>
      <c r="F25" s="24">
        <v>5874</v>
      </c>
      <c r="G25" s="44">
        <f>EmployeeData9[[#This Row],[Sales_Target]]-EmployeeData9[[#This Row],[Sales_Achieved]]</f>
        <v>-2200</v>
      </c>
      <c r="H25">
        <f>IF(EmployeeData9[[#This Row],[Sales_Achieved]]&gt;=2984,EmployeeData9[[#This Row],[Sales_Achieved]],0)</f>
        <v>5874</v>
      </c>
      <c r="I25">
        <f>IF(EmployeeData9[[#This Row],[Sales_Achieved]]&lt;2984,EmployeeData9[[#This Row],[Sales_Achieved]],0)</f>
        <v>0</v>
      </c>
    </row>
    <row r="26" spans="1:9" x14ac:dyDescent="0.25">
      <c r="A26" s="6" t="s">
        <v>1721</v>
      </c>
      <c r="B26" s="2" t="s">
        <v>2720</v>
      </c>
      <c r="C26" s="2" t="s">
        <v>3065</v>
      </c>
      <c r="D26" s="2" t="s">
        <v>684</v>
      </c>
      <c r="E26" s="23">
        <v>2739</v>
      </c>
      <c r="F26" s="24">
        <v>1754</v>
      </c>
      <c r="G26" s="44">
        <f>EmployeeData9[[#This Row],[Sales_Target]]-EmployeeData9[[#This Row],[Sales_Achieved]]</f>
        <v>985</v>
      </c>
      <c r="H26">
        <f>IF(EmployeeData9[[#This Row],[Sales_Achieved]]&gt;=2984,EmployeeData9[[#This Row],[Sales_Achieved]],0)</f>
        <v>0</v>
      </c>
      <c r="I26">
        <f>IF(EmployeeData9[[#This Row],[Sales_Achieved]]&lt;2984,EmployeeData9[[#This Row],[Sales_Achieved]],0)</f>
        <v>1754</v>
      </c>
    </row>
    <row r="27" spans="1:9" x14ac:dyDescent="0.25">
      <c r="A27" s="6" t="s">
        <v>1722</v>
      </c>
      <c r="B27" s="2" t="s">
        <v>2721</v>
      </c>
      <c r="C27" s="2" t="s">
        <v>3065</v>
      </c>
      <c r="D27" s="2" t="s">
        <v>685</v>
      </c>
      <c r="E27" s="23">
        <v>1448</v>
      </c>
      <c r="F27" s="24">
        <v>4761</v>
      </c>
      <c r="G27" s="44">
        <f>EmployeeData9[[#This Row],[Sales_Target]]-EmployeeData9[[#This Row],[Sales_Achieved]]</f>
        <v>-3313</v>
      </c>
      <c r="H27">
        <f>IF(EmployeeData9[[#This Row],[Sales_Achieved]]&gt;=2984,EmployeeData9[[#This Row],[Sales_Achieved]],0)</f>
        <v>4761</v>
      </c>
      <c r="I27">
        <f>IF(EmployeeData9[[#This Row],[Sales_Achieved]]&lt;2984,EmployeeData9[[#This Row],[Sales_Achieved]],0)</f>
        <v>0</v>
      </c>
    </row>
    <row r="28" spans="1:9" x14ac:dyDescent="0.25">
      <c r="A28" s="6" t="s">
        <v>1723</v>
      </c>
      <c r="B28" s="2" t="s">
        <v>2722</v>
      </c>
      <c r="C28" s="2" t="s">
        <v>3065</v>
      </c>
      <c r="D28" s="2" t="s">
        <v>683</v>
      </c>
      <c r="E28" s="23">
        <v>3188</v>
      </c>
      <c r="F28" s="24">
        <v>2117</v>
      </c>
      <c r="G28" s="44">
        <f>EmployeeData9[[#This Row],[Sales_Target]]-EmployeeData9[[#This Row],[Sales_Achieved]]</f>
        <v>1071</v>
      </c>
      <c r="H28">
        <f>IF(EmployeeData9[[#This Row],[Sales_Achieved]]&gt;=2984,EmployeeData9[[#This Row],[Sales_Achieved]],0)</f>
        <v>0</v>
      </c>
      <c r="I28">
        <f>IF(EmployeeData9[[#This Row],[Sales_Achieved]]&lt;2984,EmployeeData9[[#This Row],[Sales_Achieved]],0)</f>
        <v>2117</v>
      </c>
    </row>
    <row r="29" spans="1:9" x14ac:dyDescent="0.25">
      <c r="A29" s="6" t="s">
        <v>1724</v>
      </c>
      <c r="B29" s="2" t="s">
        <v>2723</v>
      </c>
      <c r="C29" s="2" t="s">
        <v>3063</v>
      </c>
      <c r="D29" s="2" t="s">
        <v>685</v>
      </c>
      <c r="E29" s="23">
        <v>3354</v>
      </c>
      <c r="F29" s="24">
        <v>3403</v>
      </c>
      <c r="G29" s="44">
        <f>EmployeeData9[[#This Row],[Sales_Target]]-EmployeeData9[[#This Row],[Sales_Achieved]]</f>
        <v>-49</v>
      </c>
      <c r="H29">
        <f>IF(EmployeeData9[[#This Row],[Sales_Achieved]]&gt;=2984,EmployeeData9[[#This Row],[Sales_Achieved]],0)</f>
        <v>3403</v>
      </c>
      <c r="I29">
        <f>IF(EmployeeData9[[#This Row],[Sales_Achieved]]&lt;2984,EmployeeData9[[#This Row],[Sales_Achieved]],0)</f>
        <v>0</v>
      </c>
    </row>
    <row r="30" spans="1:9" x14ac:dyDescent="0.25">
      <c r="A30" s="6" t="s">
        <v>1725</v>
      </c>
      <c r="B30" s="2" t="s">
        <v>2724</v>
      </c>
      <c r="C30" s="2" t="s">
        <v>3065</v>
      </c>
      <c r="D30" s="2" t="s">
        <v>685</v>
      </c>
      <c r="E30" s="23">
        <v>1142</v>
      </c>
      <c r="F30" s="24">
        <v>2630</v>
      </c>
      <c r="G30" s="44">
        <f>EmployeeData9[[#This Row],[Sales_Target]]-EmployeeData9[[#This Row],[Sales_Achieved]]</f>
        <v>-1488</v>
      </c>
      <c r="H30">
        <f>IF(EmployeeData9[[#This Row],[Sales_Achieved]]&gt;=2984,EmployeeData9[[#This Row],[Sales_Achieved]],0)</f>
        <v>0</v>
      </c>
      <c r="I30">
        <f>IF(EmployeeData9[[#This Row],[Sales_Achieved]]&lt;2984,EmployeeData9[[#This Row],[Sales_Achieved]],0)</f>
        <v>2630</v>
      </c>
    </row>
    <row r="31" spans="1:9" x14ac:dyDescent="0.25">
      <c r="A31" s="6" t="s">
        <v>1726</v>
      </c>
      <c r="B31" s="2" t="s">
        <v>2725</v>
      </c>
      <c r="C31" s="2" t="s">
        <v>3063</v>
      </c>
      <c r="D31" s="2" t="s">
        <v>683</v>
      </c>
      <c r="E31" s="23">
        <v>4129</v>
      </c>
      <c r="F31" s="24">
        <v>5556</v>
      </c>
      <c r="G31" s="44">
        <f>EmployeeData9[[#This Row],[Sales_Target]]-EmployeeData9[[#This Row],[Sales_Achieved]]</f>
        <v>-1427</v>
      </c>
      <c r="H31">
        <f>IF(EmployeeData9[[#This Row],[Sales_Achieved]]&gt;=2984,EmployeeData9[[#This Row],[Sales_Achieved]],0)</f>
        <v>5556</v>
      </c>
      <c r="I31">
        <f>IF(EmployeeData9[[#This Row],[Sales_Achieved]]&lt;2984,EmployeeData9[[#This Row],[Sales_Achieved]],0)</f>
        <v>0</v>
      </c>
    </row>
    <row r="32" spans="1:9" x14ac:dyDescent="0.25">
      <c r="A32" s="6" t="s">
        <v>1727</v>
      </c>
      <c r="B32" s="2" t="s">
        <v>2726</v>
      </c>
      <c r="C32" s="2" t="s">
        <v>3065</v>
      </c>
      <c r="D32" s="2" t="s">
        <v>684</v>
      </c>
      <c r="E32" s="23">
        <v>4815</v>
      </c>
      <c r="F32" s="24">
        <v>4678</v>
      </c>
      <c r="G32" s="44">
        <f>EmployeeData9[[#This Row],[Sales_Target]]-EmployeeData9[[#This Row],[Sales_Achieved]]</f>
        <v>137</v>
      </c>
      <c r="H32">
        <f>IF(EmployeeData9[[#This Row],[Sales_Achieved]]&gt;=2984,EmployeeData9[[#This Row],[Sales_Achieved]],0)</f>
        <v>4678</v>
      </c>
      <c r="I32">
        <f>IF(EmployeeData9[[#This Row],[Sales_Achieved]]&lt;2984,EmployeeData9[[#This Row],[Sales_Achieved]],0)</f>
        <v>0</v>
      </c>
    </row>
    <row r="33" spans="1:9" x14ac:dyDescent="0.25">
      <c r="A33" s="6" t="s">
        <v>1728</v>
      </c>
      <c r="B33" s="2" t="s">
        <v>2727</v>
      </c>
      <c r="C33" s="2" t="s">
        <v>3063</v>
      </c>
      <c r="D33" s="2" t="s">
        <v>685</v>
      </c>
      <c r="E33" s="23">
        <v>4834</v>
      </c>
      <c r="F33" s="24">
        <v>3589</v>
      </c>
      <c r="G33" s="44">
        <f>EmployeeData9[[#This Row],[Sales_Target]]-EmployeeData9[[#This Row],[Sales_Achieved]]</f>
        <v>1245</v>
      </c>
      <c r="H33">
        <f>IF(EmployeeData9[[#This Row],[Sales_Achieved]]&gt;=2984,EmployeeData9[[#This Row],[Sales_Achieved]],0)</f>
        <v>3589</v>
      </c>
      <c r="I33">
        <f>IF(EmployeeData9[[#This Row],[Sales_Achieved]]&lt;2984,EmployeeData9[[#This Row],[Sales_Achieved]],0)</f>
        <v>0</v>
      </c>
    </row>
    <row r="34" spans="1:9" x14ac:dyDescent="0.25">
      <c r="A34" s="6" t="s">
        <v>1729</v>
      </c>
      <c r="B34" s="2" t="s">
        <v>2728</v>
      </c>
      <c r="C34" s="2" t="s">
        <v>3063</v>
      </c>
      <c r="D34" s="2" t="s">
        <v>683</v>
      </c>
      <c r="E34" s="23">
        <v>4596</v>
      </c>
      <c r="F34" s="24">
        <v>1138</v>
      </c>
      <c r="G34" s="44">
        <f>EmployeeData9[[#This Row],[Sales_Target]]-EmployeeData9[[#This Row],[Sales_Achieved]]</f>
        <v>3458</v>
      </c>
      <c r="H34">
        <f>IF(EmployeeData9[[#This Row],[Sales_Achieved]]&gt;=2984,EmployeeData9[[#This Row],[Sales_Achieved]],0)</f>
        <v>0</v>
      </c>
      <c r="I34">
        <f>IF(EmployeeData9[[#This Row],[Sales_Achieved]]&lt;2984,EmployeeData9[[#This Row],[Sales_Achieved]],0)</f>
        <v>1138</v>
      </c>
    </row>
    <row r="35" spans="1:9" x14ac:dyDescent="0.25">
      <c r="A35" s="6" t="s">
        <v>1730</v>
      </c>
      <c r="B35" s="2" t="s">
        <v>2729</v>
      </c>
      <c r="C35" s="2" t="s">
        <v>3064</v>
      </c>
      <c r="D35" s="2" t="s">
        <v>685</v>
      </c>
      <c r="E35" s="23">
        <v>4169</v>
      </c>
      <c r="F35" s="24">
        <v>5928</v>
      </c>
      <c r="G35" s="44">
        <f>EmployeeData9[[#This Row],[Sales_Target]]-EmployeeData9[[#This Row],[Sales_Achieved]]</f>
        <v>-1759</v>
      </c>
      <c r="H35">
        <f>IF(EmployeeData9[[#This Row],[Sales_Achieved]]&gt;=2984,EmployeeData9[[#This Row],[Sales_Achieved]],0)</f>
        <v>5928</v>
      </c>
      <c r="I35">
        <f>IF(EmployeeData9[[#This Row],[Sales_Achieved]]&lt;2984,EmployeeData9[[#This Row],[Sales_Achieved]],0)</f>
        <v>0</v>
      </c>
    </row>
    <row r="36" spans="1:9" x14ac:dyDescent="0.25">
      <c r="A36" s="6" t="s">
        <v>1731</v>
      </c>
      <c r="B36" s="2" t="s">
        <v>2730</v>
      </c>
      <c r="C36" s="2" t="s">
        <v>3063</v>
      </c>
      <c r="D36" s="2" t="s">
        <v>684</v>
      </c>
      <c r="E36" s="23">
        <v>1351</v>
      </c>
      <c r="F36" s="24">
        <v>5900</v>
      </c>
      <c r="G36" s="44">
        <f>EmployeeData9[[#This Row],[Sales_Target]]-EmployeeData9[[#This Row],[Sales_Achieved]]</f>
        <v>-4549</v>
      </c>
      <c r="H36">
        <f>IF(EmployeeData9[[#This Row],[Sales_Achieved]]&gt;=2984,EmployeeData9[[#This Row],[Sales_Achieved]],0)</f>
        <v>5900</v>
      </c>
      <c r="I36">
        <f>IF(EmployeeData9[[#This Row],[Sales_Achieved]]&lt;2984,EmployeeData9[[#This Row],[Sales_Achieved]],0)</f>
        <v>0</v>
      </c>
    </row>
    <row r="37" spans="1:9" x14ac:dyDescent="0.25">
      <c r="A37" s="6" t="s">
        <v>1732</v>
      </c>
      <c r="B37" s="2" t="s">
        <v>2731</v>
      </c>
      <c r="C37" s="2" t="s">
        <v>3065</v>
      </c>
      <c r="D37" s="2" t="s">
        <v>685</v>
      </c>
      <c r="E37" s="23">
        <v>1271</v>
      </c>
      <c r="F37" s="24">
        <v>4958</v>
      </c>
      <c r="G37" s="44">
        <f>EmployeeData9[[#This Row],[Sales_Target]]-EmployeeData9[[#This Row],[Sales_Achieved]]</f>
        <v>-3687</v>
      </c>
      <c r="H37">
        <f>IF(EmployeeData9[[#This Row],[Sales_Achieved]]&gt;=2984,EmployeeData9[[#This Row],[Sales_Achieved]],0)</f>
        <v>4958</v>
      </c>
      <c r="I37">
        <f>IF(EmployeeData9[[#This Row],[Sales_Achieved]]&lt;2984,EmployeeData9[[#This Row],[Sales_Achieved]],0)</f>
        <v>0</v>
      </c>
    </row>
    <row r="38" spans="1:9" x14ac:dyDescent="0.25">
      <c r="A38" s="6" t="s">
        <v>1733</v>
      </c>
      <c r="B38" s="2" t="s">
        <v>2732</v>
      </c>
      <c r="C38" s="2" t="s">
        <v>3064</v>
      </c>
      <c r="D38" s="2" t="s">
        <v>683</v>
      </c>
      <c r="E38" s="23">
        <v>4952</v>
      </c>
      <c r="F38" s="24">
        <v>2627</v>
      </c>
      <c r="G38" s="44">
        <f>EmployeeData9[[#This Row],[Sales_Target]]-EmployeeData9[[#This Row],[Sales_Achieved]]</f>
        <v>2325</v>
      </c>
      <c r="H38">
        <f>IF(EmployeeData9[[#This Row],[Sales_Achieved]]&gt;=2984,EmployeeData9[[#This Row],[Sales_Achieved]],0)</f>
        <v>0</v>
      </c>
      <c r="I38">
        <f>IF(EmployeeData9[[#This Row],[Sales_Achieved]]&lt;2984,EmployeeData9[[#This Row],[Sales_Achieved]],0)</f>
        <v>2627</v>
      </c>
    </row>
    <row r="39" spans="1:9" x14ac:dyDescent="0.25">
      <c r="A39" s="6" t="s">
        <v>1734</v>
      </c>
      <c r="B39" s="2" t="s">
        <v>2733</v>
      </c>
      <c r="C39" s="2" t="s">
        <v>3063</v>
      </c>
      <c r="D39" s="2" t="s">
        <v>684</v>
      </c>
      <c r="E39" s="23">
        <v>1134</v>
      </c>
      <c r="F39" s="24">
        <v>5380</v>
      </c>
      <c r="G39" s="44">
        <f>EmployeeData9[[#This Row],[Sales_Target]]-EmployeeData9[[#This Row],[Sales_Achieved]]</f>
        <v>-4246</v>
      </c>
      <c r="H39">
        <f>IF(EmployeeData9[[#This Row],[Sales_Achieved]]&gt;=2984,EmployeeData9[[#This Row],[Sales_Achieved]],0)</f>
        <v>5380</v>
      </c>
      <c r="I39">
        <f>IF(EmployeeData9[[#This Row],[Sales_Achieved]]&lt;2984,EmployeeData9[[#This Row],[Sales_Achieved]],0)</f>
        <v>0</v>
      </c>
    </row>
    <row r="40" spans="1:9" x14ac:dyDescent="0.25">
      <c r="A40" s="6" t="s">
        <v>1735</v>
      </c>
      <c r="B40" s="2" t="s">
        <v>2734</v>
      </c>
      <c r="C40" s="2" t="s">
        <v>3064</v>
      </c>
      <c r="D40" s="2" t="s">
        <v>683</v>
      </c>
      <c r="E40" s="23">
        <v>3837</v>
      </c>
      <c r="F40" s="24">
        <v>1582</v>
      </c>
      <c r="G40" s="44">
        <f>EmployeeData9[[#This Row],[Sales_Target]]-EmployeeData9[[#This Row],[Sales_Achieved]]</f>
        <v>2255</v>
      </c>
      <c r="H40">
        <f>IF(EmployeeData9[[#This Row],[Sales_Achieved]]&gt;=2984,EmployeeData9[[#This Row],[Sales_Achieved]],0)</f>
        <v>0</v>
      </c>
      <c r="I40">
        <f>IF(EmployeeData9[[#This Row],[Sales_Achieved]]&lt;2984,EmployeeData9[[#This Row],[Sales_Achieved]],0)</f>
        <v>1582</v>
      </c>
    </row>
    <row r="41" spans="1:9" x14ac:dyDescent="0.25">
      <c r="A41" s="6" t="s">
        <v>1736</v>
      </c>
      <c r="B41" s="2" t="s">
        <v>2735</v>
      </c>
      <c r="C41" s="2" t="s">
        <v>3064</v>
      </c>
      <c r="D41" s="2" t="s">
        <v>683</v>
      </c>
      <c r="E41" s="23">
        <v>2430</v>
      </c>
      <c r="F41" s="24">
        <v>2757</v>
      </c>
      <c r="G41" s="44">
        <f>EmployeeData9[[#This Row],[Sales_Target]]-EmployeeData9[[#This Row],[Sales_Achieved]]</f>
        <v>-327</v>
      </c>
      <c r="H41">
        <f>IF(EmployeeData9[[#This Row],[Sales_Achieved]]&gt;=2984,EmployeeData9[[#This Row],[Sales_Achieved]],0)</f>
        <v>0</v>
      </c>
      <c r="I41">
        <f>IF(EmployeeData9[[#This Row],[Sales_Achieved]]&lt;2984,EmployeeData9[[#This Row],[Sales_Achieved]],0)</f>
        <v>2757</v>
      </c>
    </row>
    <row r="42" spans="1:9" x14ac:dyDescent="0.25">
      <c r="A42" s="6" t="s">
        <v>1737</v>
      </c>
      <c r="B42" s="2" t="s">
        <v>2721</v>
      </c>
      <c r="C42" s="2" t="s">
        <v>3065</v>
      </c>
      <c r="D42" s="2" t="s">
        <v>683</v>
      </c>
      <c r="E42" s="23">
        <v>4315</v>
      </c>
      <c r="F42" s="24">
        <v>5710</v>
      </c>
      <c r="G42" s="44">
        <f>EmployeeData9[[#This Row],[Sales_Target]]-EmployeeData9[[#This Row],[Sales_Achieved]]</f>
        <v>-1395</v>
      </c>
      <c r="H42">
        <f>IF(EmployeeData9[[#This Row],[Sales_Achieved]]&gt;=2984,EmployeeData9[[#This Row],[Sales_Achieved]],0)</f>
        <v>5710</v>
      </c>
      <c r="I42">
        <f>IF(EmployeeData9[[#This Row],[Sales_Achieved]]&lt;2984,EmployeeData9[[#This Row],[Sales_Achieved]],0)</f>
        <v>0</v>
      </c>
    </row>
    <row r="43" spans="1:9" x14ac:dyDescent="0.25">
      <c r="A43" s="6" t="s">
        <v>1738</v>
      </c>
      <c r="B43" s="2" t="s">
        <v>2723</v>
      </c>
      <c r="C43" s="2" t="s">
        <v>3064</v>
      </c>
      <c r="D43" s="2" t="s">
        <v>685</v>
      </c>
      <c r="E43" s="23">
        <v>3527</v>
      </c>
      <c r="F43" s="24">
        <v>945</v>
      </c>
      <c r="G43" s="44">
        <f>EmployeeData9[[#This Row],[Sales_Target]]-EmployeeData9[[#This Row],[Sales_Achieved]]</f>
        <v>2582</v>
      </c>
      <c r="H43">
        <f>IF(EmployeeData9[[#This Row],[Sales_Achieved]]&gt;=2984,EmployeeData9[[#This Row],[Sales_Achieved]],0)</f>
        <v>0</v>
      </c>
      <c r="I43">
        <f>IF(EmployeeData9[[#This Row],[Sales_Achieved]]&lt;2984,EmployeeData9[[#This Row],[Sales_Achieved]],0)</f>
        <v>945</v>
      </c>
    </row>
    <row r="44" spans="1:9" x14ac:dyDescent="0.25">
      <c r="A44" s="6" t="s">
        <v>1739</v>
      </c>
      <c r="B44" s="2" t="s">
        <v>2736</v>
      </c>
      <c r="C44" s="2" t="s">
        <v>3064</v>
      </c>
      <c r="D44" s="2" t="s">
        <v>682</v>
      </c>
      <c r="E44" s="23">
        <v>3227</v>
      </c>
      <c r="F44" s="24">
        <v>870</v>
      </c>
      <c r="G44" s="44">
        <f>EmployeeData9[[#This Row],[Sales_Target]]-EmployeeData9[[#This Row],[Sales_Achieved]]</f>
        <v>2357</v>
      </c>
      <c r="H44">
        <f>IF(EmployeeData9[[#This Row],[Sales_Achieved]]&gt;=2984,EmployeeData9[[#This Row],[Sales_Achieved]],0)</f>
        <v>0</v>
      </c>
      <c r="I44">
        <f>IF(EmployeeData9[[#This Row],[Sales_Achieved]]&lt;2984,EmployeeData9[[#This Row],[Sales_Achieved]],0)</f>
        <v>870</v>
      </c>
    </row>
    <row r="45" spans="1:9" x14ac:dyDescent="0.25">
      <c r="A45" s="6" t="s">
        <v>1740</v>
      </c>
      <c r="B45" s="2" t="s">
        <v>2737</v>
      </c>
      <c r="C45" s="2" t="s">
        <v>3064</v>
      </c>
      <c r="D45" s="2" t="s">
        <v>685</v>
      </c>
      <c r="E45" s="23">
        <v>3961</v>
      </c>
      <c r="F45" s="24">
        <v>1463</v>
      </c>
      <c r="G45" s="44">
        <f>EmployeeData9[[#This Row],[Sales_Target]]-EmployeeData9[[#This Row],[Sales_Achieved]]</f>
        <v>2498</v>
      </c>
      <c r="H45">
        <f>IF(EmployeeData9[[#This Row],[Sales_Achieved]]&gt;=2984,EmployeeData9[[#This Row],[Sales_Achieved]],0)</f>
        <v>0</v>
      </c>
      <c r="I45">
        <f>IF(EmployeeData9[[#This Row],[Sales_Achieved]]&lt;2984,EmployeeData9[[#This Row],[Sales_Achieved]],0)</f>
        <v>1463</v>
      </c>
    </row>
    <row r="46" spans="1:9" x14ac:dyDescent="0.25">
      <c r="A46" s="6" t="s">
        <v>1741</v>
      </c>
      <c r="B46" s="2" t="s">
        <v>2738</v>
      </c>
      <c r="C46" s="2" t="s">
        <v>3063</v>
      </c>
      <c r="D46" s="2" t="s">
        <v>683</v>
      </c>
      <c r="E46" s="23">
        <v>4340</v>
      </c>
      <c r="F46" s="24">
        <v>5399</v>
      </c>
      <c r="G46" s="44">
        <f>EmployeeData9[[#This Row],[Sales_Target]]-EmployeeData9[[#This Row],[Sales_Achieved]]</f>
        <v>-1059</v>
      </c>
      <c r="H46">
        <f>IF(EmployeeData9[[#This Row],[Sales_Achieved]]&gt;=2984,EmployeeData9[[#This Row],[Sales_Achieved]],0)</f>
        <v>5399</v>
      </c>
      <c r="I46">
        <f>IF(EmployeeData9[[#This Row],[Sales_Achieved]]&lt;2984,EmployeeData9[[#This Row],[Sales_Achieved]],0)</f>
        <v>0</v>
      </c>
    </row>
    <row r="47" spans="1:9" x14ac:dyDescent="0.25">
      <c r="A47" s="6" t="s">
        <v>1742</v>
      </c>
      <c r="B47" s="2" t="s">
        <v>2739</v>
      </c>
      <c r="C47" s="2" t="s">
        <v>3065</v>
      </c>
      <c r="D47" s="2" t="s">
        <v>682</v>
      </c>
      <c r="E47" s="23">
        <v>3743</v>
      </c>
      <c r="F47" s="24">
        <v>1393</v>
      </c>
      <c r="G47" s="44">
        <f>EmployeeData9[[#This Row],[Sales_Target]]-EmployeeData9[[#This Row],[Sales_Achieved]]</f>
        <v>2350</v>
      </c>
      <c r="H47">
        <f>IF(EmployeeData9[[#This Row],[Sales_Achieved]]&gt;=2984,EmployeeData9[[#This Row],[Sales_Achieved]],0)</f>
        <v>0</v>
      </c>
      <c r="I47">
        <f>IF(EmployeeData9[[#This Row],[Sales_Achieved]]&lt;2984,EmployeeData9[[#This Row],[Sales_Achieved]],0)</f>
        <v>1393</v>
      </c>
    </row>
    <row r="48" spans="1:9" x14ac:dyDescent="0.25">
      <c r="A48" s="6" t="s">
        <v>1743</v>
      </c>
      <c r="B48" s="2" t="s">
        <v>2740</v>
      </c>
      <c r="C48" s="2" t="s">
        <v>3065</v>
      </c>
      <c r="D48" s="2" t="s">
        <v>682</v>
      </c>
      <c r="E48" s="23">
        <v>1206</v>
      </c>
      <c r="F48" s="24">
        <v>3150</v>
      </c>
      <c r="G48" s="44">
        <f>EmployeeData9[[#This Row],[Sales_Target]]-EmployeeData9[[#This Row],[Sales_Achieved]]</f>
        <v>-1944</v>
      </c>
      <c r="H48">
        <f>IF(EmployeeData9[[#This Row],[Sales_Achieved]]&gt;=2984,EmployeeData9[[#This Row],[Sales_Achieved]],0)</f>
        <v>3150</v>
      </c>
      <c r="I48">
        <f>IF(EmployeeData9[[#This Row],[Sales_Achieved]]&lt;2984,EmployeeData9[[#This Row],[Sales_Achieved]],0)</f>
        <v>0</v>
      </c>
    </row>
    <row r="49" spans="1:9" x14ac:dyDescent="0.25">
      <c r="A49" s="6" t="s">
        <v>1744</v>
      </c>
      <c r="B49" s="2" t="s">
        <v>2741</v>
      </c>
      <c r="C49" s="2" t="s">
        <v>3063</v>
      </c>
      <c r="D49" s="2" t="s">
        <v>683</v>
      </c>
      <c r="E49" s="23">
        <v>1050</v>
      </c>
      <c r="F49" s="24">
        <v>4154</v>
      </c>
      <c r="G49" s="44">
        <f>EmployeeData9[[#This Row],[Sales_Target]]-EmployeeData9[[#This Row],[Sales_Achieved]]</f>
        <v>-3104</v>
      </c>
      <c r="H49">
        <f>IF(EmployeeData9[[#This Row],[Sales_Achieved]]&gt;=2984,EmployeeData9[[#This Row],[Sales_Achieved]],0)</f>
        <v>4154</v>
      </c>
      <c r="I49">
        <f>IF(EmployeeData9[[#This Row],[Sales_Achieved]]&lt;2984,EmployeeData9[[#This Row],[Sales_Achieved]],0)</f>
        <v>0</v>
      </c>
    </row>
    <row r="50" spans="1:9" x14ac:dyDescent="0.25">
      <c r="A50" s="6" t="s">
        <v>1745</v>
      </c>
      <c r="B50" s="2" t="s">
        <v>2742</v>
      </c>
      <c r="C50" s="2" t="s">
        <v>3065</v>
      </c>
      <c r="D50" s="2" t="s">
        <v>685</v>
      </c>
      <c r="E50" s="23">
        <v>4627</v>
      </c>
      <c r="F50" s="24">
        <v>884</v>
      </c>
      <c r="G50" s="44">
        <f>EmployeeData9[[#This Row],[Sales_Target]]-EmployeeData9[[#This Row],[Sales_Achieved]]</f>
        <v>3743</v>
      </c>
      <c r="H50">
        <f>IF(EmployeeData9[[#This Row],[Sales_Achieved]]&gt;=2984,EmployeeData9[[#This Row],[Sales_Achieved]],0)</f>
        <v>0</v>
      </c>
      <c r="I50">
        <f>IF(EmployeeData9[[#This Row],[Sales_Achieved]]&lt;2984,EmployeeData9[[#This Row],[Sales_Achieved]],0)</f>
        <v>884</v>
      </c>
    </row>
    <row r="51" spans="1:9" x14ac:dyDescent="0.25">
      <c r="A51" s="6" t="s">
        <v>1746</v>
      </c>
      <c r="B51" s="2" t="s">
        <v>2743</v>
      </c>
      <c r="C51" s="2" t="s">
        <v>3063</v>
      </c>
      <c r="D51" s="2" t="s">
        <v>682</v>
      </c>
      <c r="E51" s="23">
        <v>4066</v>
      </c>
      <c r="F51" s="24">
        <v>5340</v>
      </c>
      <c r="G51" s="44">
        <f>EmployeeData9[[#This Row],[Sales_Target]]-EmployeeData9[[#This Row],[Sales_Achieved]]</f>
        <v>-1274</v>
      </c>
      <c r="H51">
        <f>IF(EmployeeData9[[#This Row],[Sales_Achieved]]&gt;=2984,EmployeeData9[[#This Row],[Sales_Achieved]],0)</f>
        <v>5340</v>
      </c>
      <c r="I51">
        <f>IF(EmployeeData9[[#This Row],[Sales_Achieved]]&lt;2984,EmployeeData9[[#This Row],[Sales_Achieved]],0)</f>
        <v>0</v>
      </c>
    </row>
    <row r="52" spans="1:9" x14ac:dyDescent="0.25">
      <c r="A52" s="6" t="s">
        <v>1747</v>
      </c>
      <c r="B52" s="2" t="s">
        <v>2744</v>
      </c>
      <c r="C52" s="2" t="s">
        <v>3065</v>
      </c>
      <c r="D52" s="2" t="s">
        <v>683</v>
      </c>
      <c r="E52" s="23">
        <v>2456</v>
      </c>
      <c r="F52" s="24">
        <v>978</v>
      </c>
      <c r="G52" s="44">
        <f>EmployeeData9[[#This Row],[Sales_Target]]-EmployeeData9[[#This Row],[Sales_Achieved]]</f>
        <v>1478</v>
      </c>
      <c r="H52">
        <f>IF(EmployeeData9[[#This Row],[Sales_Achieved]]&gt;=2984,EmployeeData9[[#This Row],[Sales_Achieved]],0)</f>
        <v>0</v>
      </c>
      <c r="I52">
        <f>IF(EmployeeData9[[#This Row],[Sales_Achieved]]&lt;2984,EmployeeData9[[#This Row],[Sales_Achieved]],0)</f>
        <v>978</v>
      </c>
    </row>
    <row r="53" spans="1:9" x14ac:dyDescent="0.25">
      <c r="A53" s="6" t="s">
        <v>1748</v>
      </c>
      <c r="B53" s="2" t="s">
        <v>2745</v>
      </c>
      <c r="C53" s="2" t="s">
        <v>3063</v>
      </c>
      <c r="D53" s="2" t="s">
        <v>682</v>
      </c>
      <c r="E53" s="23">
        <v>1959</v>
      </c>
      <c r="F53" s="24">
        <v>3681</v>
      </c>
      <c r="G53" s="44">
        <f>EmployeeData9[[#This Row],[Sales_Target]]-EmployeeData9[[#This Row],[Sales_Achieved]]</f>
        <v>-1722</v>
      </c>
      <c r="H53">
        <f>IF(EmployeeData9[[#This Row],[Sales_Achieved]]&gt;=2984,EmployeeData9[[#This Row],[Sales_Achieved]],0)</f>
        <v>3681</v>
      </c>
      <c r="I53">
        <f>IF(EmployeeData9[[#This Row],[Sales_Achieved]]&lt;2984,EmployeeData9[[#This Row],[Sales_Achieved]],0)</f>
        <v>0</v>
      </c>
    </row>
    <row r="54" spans="1:9" x14ac:dyDescent="0.25">
      <c r="A54" s="6" t="s">
        <v>1749</v>
      </c>
      <c r="B54" s="2" t="s">
        <v>2746</v>
      </c>
      <c r="C54" s="2" t="s">
        <v>3065</v>
      </c>
      <c r="D54" s="2" t="s">
        <v>682</v>
      </c>
      <c r="E54" s="23">
        <v>4660</v>
      </c>
      <c r="F54" s="24">
        <v>4603</v>
      </c>
      <c r="G54" s="44">
        <f>EmployeeData9[[#This Row],[Sales_Target]]-EmployeeData9[[#This Row],[Sales_Achieved]]</f>
        <v>57</v>
      </c>
      <c r="H54">
        <f>IF(EmployeeData9[[#This Row],[Sales_Achieved]]&gt;=2984,EmployeeData9[[#This Row],[Sales_Achieved]],0)</f>
        <v>4603</v>
      </c>
      <c r="I54">
        <f>IF(EmployeeData9[[#This Row],[Sales_Achieved]]&lt;2984,EmployeeData9[[#This Row],[Sales_Achieved]],0)</f>
        <v>0</v>
      </c>
    </row>
    <row r="55" spans="1:9" x14ac:dyDescent="0.25">
      <c r="A55" s="6" t="s">
        <v>1750</v>
      </c>
      <c r="B55" s="2" t="s">
        <v>2747</v>
      </c>
      <c r="C55" s="2" t="s">
        <v>3065</v>
      </c>
      <c r="D55" s="2" t="s">
        <v>684</v>
      </c>
      <c r="E55" s="23">
        <v>2218</v>
      </c>
      <c r="F55" s="24">
        <v>3822</v>
      </c>
      <c r="G55" s="44">
        <f>EmployeeData9[[#This Row],[Sales_Target]]-EmployeeData9[[#This Row],[Sales_Achieved]]</f>
        <v>-1604</v>
      </c>
      <c r="H55">
        <f>IF(EmployeeData9[[#This Row],[Sales_Achieved]]&gt;=2984,EmployeeData9[[#This Row],[Sales_Achieved]],0)</f>
        <v>3822</v>
      </c>
      <c r="I55">
        <f>IF(EmployeeData9[[#This Row],[Sales_Achieved]]&lt;2984,EmployeeData9[[#This Row],[Sales_Achieved]],0)</f>
        <v>0</v>
      </c>
    </row>
    <row r="56" spans="1:9" x14ac:dyDescent="0.25">
      <c r="A56" s="6" t="s">
        <v>1751</v>
      </c>
      <c r="B56" s="2" t="s">
        <v>2748</v>
      </c>
      <c r="C56" s="2" t="s">
        <v>3064</v>
      </c>
      <c r="D56" s="2" t="s">
        <v>685</v>
      </c>
      <c r="E56" s="23">
        <v>1312</v>
      </c>
      <c r="F56" s="24">
        <v>2582</v>
      </c>
      <c r="G56" s="44">
        <f>EmployeeData9[[#This Row],[Sales_Target]]-EmployeeData9[[#This Row],[Sales_Achieved]]</f>
        <v>-1270</v>
      </c>
      <c r="H56">
        <f>IF(EmployeeData9[[#This Row],[Sales_Achieved]]&gt;=2984,EmployeeData9[[#This Row],[Sales_Achieved]],0)</f>
        <v>0</v>
      </c>
      <c r="I56">
        <f>IF(EmployeeData9[[#This Row],[Sales_Achieved]]&lt;2984,EmployeeData9[[#This Row],[Sales_Achieved]],0)</f>
        <v>2582</v>
      </c>
    </row>
    <row r="57" spans="1:9" x14ac:dyDescent="0.25">
      <c r="A57" s="6" t="s">
        <v>1752</v>
      </c>
      <c r="B57" s="2" t="s">
        <v>2749</v>
      </c>
      <c r="C57" s="2" t="s">
        <v>3063</v>
      </c>
      <c r="D57" s="2" t="s">
        <v>684</v>
      </c>
      <c r="E57" s="23">
        <v>4894</v>
      </c>
      <c r="F57" s="24">
        <v>3068</v>
      </c>
      <c r="G57" s="44">
        <f>EmployeeData9[[#This Row],[Sales_Target]]-EmployeeData9[[#This Row],[Sales_Achieved]]</f>
        <v>1826</v>
      </c>
      <c r="H57">
        <f>IF(EmployeeData9[[#This Row],[Sales_Achieved]]&gt;=2984,EmployeeData9[[#This Row],[Sales_Achieved]],0)</f>
        <v>3068</v>
      </c>
      <c r="I57">
        <f>IF(EmployeeData9[[#This Row],[Sales_Achieved]]&lt;2984,EmployeeData9[[#This Row],[Sales_Achieved]],0)</f>
        <v>0</v>
      </c>
    </row>
    <row r="58" spans="1:9" x14ac:dyDescent="0.25">
      <c r="A58" s="6" t="s">
        <v>1753</v>
      </c>
      <c r="B58" s="2" t="s">
        <v>2750</v>
      </c>
      <c r="C58" s="2" t="s">
        <v>3063</v>
      </c>
      <c r="D58" s="2" t="s">
        <v>683</v>
      </c>
      <c r="E58" s="23">
        <v>2061</v>
      </c>
      <c r="F58" s="24">
        <v>3462</v>
      </c>
      <c r="G58" s="44">
        <f>EmployeeData9[[#This Row],[Sales_Target]]-EmployeeData9[[#This Row],[Sales_Achieved]]</f>
        <v>-1401</v>
      </c>
      <c r="H58">
        <f>IF(EmployeeData9[[#This Row],[Sales_Achieved]]&gt;=2984,EmployeeData9[[#This Row],[Sales_Achieved]],0)</f>
        <v>3462</v>
      </c>
      <c r="I58">
        <f>IF(EmployeeData9[[#This Row],[Sales_Achieved]]&lt;2984,EmployeeData9[[#This Row],[Sales_Achieved]],0)</f>
        <v>0</v>
      </c>
    </row>
    <row r="59" spans="1:9" x14ac:dyDescent="0.25">
      <c r="A59" s="6" t="s">
        <v>1754</v>
      </c>
      <c r="B59" s="2" t="s">
        <v>2751</v>
      </c>
      <c r="C59" s="2" t="s">
        <v>3065</v>
      </c>
      <c r="D59" s="2" t="s">
        <v>684</v>
      </c>
      <c r="E59" s="23">
        <v>4402</v>
      </c>
      <c r="F59" s="24">
        <v>3605</v>
      </c>
      <c r="G59" s="44">
        <f>EmployeeData9[[#This Row],[Sales_Target]]-EmployeeData9[[#This Row],[Sales_Achieved]]</f>
        <v>797</v>
      </c>
      <c r="H59">
        <f>IF(EmployeeData9[[#This Row],[Sales_Achieved]]&gt;=2984,EmployeeData9[[#This Row],[Sales_Achieved]],0)</f>
        <v>3605</v>
      </c>
      <c r="I59">
        <f>IF(EmployeeData9[[#This Row],[Sales_Achieved]]&lt;2984,EmployeeData9[[#This Row],[Sales_Achieved]],0)</f>
        <v>0</v>
      </c>
    </row>
    <row r="60" spans="1:9" x14ac:dyDescent="0.25">
      <c r="A60" s="6" t="s">
        <v>1755</v>
      </c>
      <c r="B60" s="2" t="s">
        <v>2752</v>
      </c>
      <c r="C60" s="2" t="s">
        <v>3064</v>
      </c>
      <c r="D60" s="2" t="s">
        <v>685</v>
      </c>
      <c r="E60" s="23">
        <v>2186</v>
      </c>
      <c r="F60" s="24">
        <v>2255</v>
      </c>
      <c r="G60" s="44">
        <f>EmployeeData9[[#This Row],[Sales_Target]]-EmployeeData9[[#This Row],[Sales_Achieved]]</f>
        <v>-69</v>
      </c>
      <c r="H60">
        <f>IF(EmployeeData9[[#This Row],[Sales_Achieved]]&gt;=2984,EmployeeData9[[#This Row],[Sales_Achieved]],0)</f>
        <v>0</v>
      </c>
      <c r="I60">
        <f>IF(EmployeeData9[[#This Row],[Sales_Achieved]]&lt;2984,EmployeeData9[[#This Row],[Sales_Achieved]],0)</f>
        <v>2255</v>
      </c>
    </row>
    <row r="61" spans="1:9" x14ac:dyDescent="0.25">
      <c r="A61" s="6" t="s">
        <v>1756</v>
      </c>
      <c r="B61" s="2" t="s">
        <v>2753</v>
      </c>
      <c r="C61" s="2" t="s">
        <v>3063</v>
      </c>
      <c r="D61" s="2" t="s">
        <v>683</v>
      </c>
      <c r="E61" s="23">
        <v>2889</v>
      </c>
      <c r="F61" s="24">
        <v>4797</v>
      </c>
      <c r="G61" s="44">
        <f>EmployeeData9[[#This Row],[Sales_Target]]-EmployeeData9[[#This Row],[Sales_Achieved]]</f>
        <v>-1908</v>
      </c>
      <c r="H61">
        <f>IF(EmployeeData9[[#This Row],[Sales_Achieved]]&gt;=2984,EmployeeData9[[#This Row],[Sales_Achieved]],0)</f>
        <v>4797</v>
      </c>
      <c r="I61">
        <f>IF(EmployeeData9[[#This Row],[Sales_Achieved]]&lt;2984,EmployeeData9[[#This Row],[Sales_Achieved]],0)</f>
        <v>0</v>
      </c>
    </row>
    <row r="62" spans="1:9" x14ac:dyDescent="0.25">
      <c r="A62" s="6" t="s">
        <v>1757</v>
      </c>
      <c r="B62" s="2" t="s">
        <v>2754</v>
      </c>
      <c r="C62" s="2" t="s">
        <v>3064</v>
      </c>
      <c r="D62" s="2" t="s">
        <v>682</v>
      </c>
      <c r="E62" s="23">
        <v>4953</v>
      </c>
      <c r="F62" s="24">
        <v>4569</v>
      </c>
      <c r="G62" s="44">
        <f>EmployeeData9[[#This Row],[Sales_Target]]-EmployeeData9[[#This Row],[Sales_Achieved]]</f>
        <v>384</v>
      </c>
      <c r="H62">
        <f>IF(EmployeeData9[[#This Row],[Sales_Achieved]]&gt;=2984,EmployeeData9[[#This Row],[Sales_Achieved]],0)</f>
        <v>4569</v>
      </c>
      <c r="I62">
        <f>IF(EmployeeData9[[#This Row],[Sales_Achieved]]&lt;2984,EmployeeData9[[#This Row],[Sales_Achieved]],0)</f>
        <v>0</v>
      </c>
    </row>
    <row r="63" spans="1:9" x14ac:dyDescent="0.25">
      <c r="A63" s="6" t="s">
        <v>1758</v>
      </c>
      <c r="B63" s="2" t="s">
        <v>2755</v>
      </c>
      <c r="C63" s="2" t="s">
        <v>3064</v>
      </c>
      <c r="D63" s="2" t="s">
        <v>685</v>
      </c>
      <c r="E63" s="23">
        <v>3182</v>
      </c>
      <c r="F63" s="24">
        <v>3437</v>
      </c>
      <c r="G63" s="44">
        <f>EmployeeData9[[#This Row],[Sales_Target]]-EmployeeData9[[#This Row],[Sales_Achieved]]</f>
        <v>-255</v>
      </c>
      <c r="H63">
        <f>IF(EmployeeData9[[#This Row],[Sales_Achieved]]&gt;=2984,EmployeeData9[[#This Row],[Sales_Achieved]],0)</f>
        <v>3437</v>
      </c>
      <c r="I63">
        <f>IF(EmployeeData9[[#This Row],[Sales_Achieved]]&lt;2984,EmployeeData9[[#This Row],[Sales_Achieved]],0)</f>
        <v>0</v>
      </c>
    </row>
    <row r="64" spans="1:9" x14ac:dyDescent="0.25">
      <c r="A64" s="6" t="s">
        <v>1759</v>
      </c>
      <c r="B64" s="2" t="s">
        <v>2756</v>
      </c>
      <c r="C64" s="2" t="s">
        <v>3063</v>
      </c>
      <c r="D64" s="2" t="s">
        <v>683</v>
      </c>
      <c r="E64" s="23">
        <v>3072</v>
      </c>
      <c r="F64" s="24">
        <v>5580</v>
      </c>
      <c r="G64" s="44">
        <f>EmployeeData9[[#This Row],[Sales_Target]]-EmployeeData9[[#This Row],[Sales_Achieved]]</f>
        <v>-2508</v>
      </c>
      <c r="H64">
        <f>IF(EmployeeData9[[#This Row],[Sales_Achieved]]&gt;=2984,EmployeeData9[[#This Row],[Sales_Achieved]],0)</f>
        <v>5580</v>
      </c>
      <c r="I64">
        <f>IF(EmployeeData9[[#This Row],[Sales_Achieved]]&lt;2984,EmployeeData9[[#This Row],[Sales_Achieved]],0)</f>
        <v>0</v>
      </c>
    </row>
    <row r="65" spans="1:9" x14ac:dyDescent="0.25">
      <c r="A65" s="6" t="s">
        <v>1760</v>
      </c>
      <c r="B65" s="2" t="s">
        <v>2732</v>
      </c>
      <c r="C65" s="2" t="s">
        <v>3065</v>
      </c>
      <c r="D65" s="2" t="s">
        <v>685</v>
      </c>
      <c r="E65" s="23">
        <v>3277</v>
      </c>
      <c r="F65" s="24">
        <v>2002</v>
      </c>
      <c r="G65" s="44">
        <f>EmployeeData9[[#This Row],[Sales_Target]]-EmployeeData9[[#This Row],[Sales_Achieved]]</f>
        <v>1275</v>
      </c>
      <c r="H65">
        <f>IF(EmployeeData9[[#This Row],[Sales_Achieved]]&gt;=2984,EmployeeData9[[#This Row],[Sales_Achieved]],0)</f>
        <v>0</v>
      </c>
      <c r="I65">
        <f>IF(EmployeeData9[[#This Row],[Sales_Achieved]]&lt;2984,EmployeeData9[[#This Row],[Sales_Achieved]],0)</f>
        <v>2002</v>
      </c>
    </row>
    <row r="66" spans="1:9" x14ac:dyDescent="0.25">
      <c r="A66" s="6" t="s">
        <v>1761</v>
      </c>
      <c r="B66" s="2" t="s">
        <v>2757</v>
      </c>
      <c r="C66" s="2" t="s">
        <v>3063</v>
      </c>
      <c r="D66" s="2" t="s">
        <v>685</v>
      </c>
      <c r="E66" s="23">
        <v>3259</v>
      </c>
      <c r="F66" s="24">
        <v>5063</v>
      </c>
      <c r="G66" s="44">
        <f>EmployeeData9[[#This Row],[Sales_Target]]-EmployeeData9[[#This Row],[Sales_Achieved]]</f>
        <v>-1804</v>
      </c>
      <c r="H66">
        <f>IF(EmployeeData9[[#This Row],[Sales_Achieved]]&gt;=2984,EmployeeData9[[#This Row],[Sales_Achieved]],0)</f>
        <v>5063</v>
      </c>
      <c r="I66">
        <f>IF(EmployeeData9[[#This Row],[Sales_Achieved]]&lt;2984,EmployeeData9[[#This Row],[Sales_Achieved]],0)</f>
        <v>0</v>
      </c>
    </row>
    <row r="67" spans="1:9" x14ac:dyDescent="0.25">
      <c r="A67" s="6" t="s">
        <v>1762</v>
      </c>
      <c r="B67" s="2" t="s">
        <v>2758</v>
      </c>
      <c r="C67" s="2" t="s">
        <v>3065</v>
      </c>
      <c r="D67" s="2" t="s">
        <v>683</v>
      </c>
      <c r="E67" s="23">
        <v>1511</v>
      </c>
      <c r="F67" s="24">
        <v>2966</v>
      </c>
      <c r="G67" s="44">
        <f>EmployeeData9[[#This Row],[Sales_Target]]-EmployeeData9[[#This Row],[Sales_Achieved]]</f>
        <v>-1455</v>
      </c>
      <c r="H67">
        <f>IF(EmployeeData9[[#This Row],[Sales_Achieved]]&gt;=2984,EmployeeData9[[#This Row],[Sales_Achieved]],0)</f>
        <v>0</v>
      </c>
      <c r="I67">
        <f>IF(EmployeeData9[[#This Row],[Sales_Achieved]]&lt;2984,EmployeeData9[[#This Row],[Sales_Achieved]],0)</f>
        <v>2966</v>
      </c>
    </row>
    <row r="68" spans="1:9" x14ac:dyDescent="0.25">
      <c r="A68" s="6" t="s">
        <v>1763</v>
      </c>
      <c r="B68" s="2" t="s">
        <v>2759</v>
      </c>
      <c r="C68" s="2" t="s">
        <v>3063</v>
      </c>
      <c r="D68" s="2" t="s">
        <v>684</v>
      </c>
      <c r="E68" s="23">
        <v>4730</v>
      </c>
      <c r="F68" s="24">
        <v>3147</v>
      </c>
      <c r="G68" s="44">
        <f>EmployeeData9[[#This Row],[Sales_Target]]-EmployeeData9[[#This Row],[Sales_Achieved]]</f>
        <v>1583</v>
      </c>
      <c r="H68">
        <f>IF(EmployeeData9[[#This Row],[Sales_Achieved]]&gt;=2984,EmployeeData9[[#This Row],[Sales_Achieved]],0)</f>
        <v>3147</v>
      </c>
      <c r="I68">
        <f>IF(EmployeeData9[[#This Row],[Sales_Achieved]]&lt;2984,EmployeeData9[[#This Row],[Sales_Achieved]],0)</f>
        <v>0</v>
      </c>
    </row>
    <row r="69" spans="1:9" x14ac:dyDescent="0.25">
      <c r="A69" s="6" t="s">
        <v>1764</v>
      </c>
      <c r="B69" s="2" t="s">
        <v>2760</v>
      </c>
      <c r="C69" s="2" t="s">
        <v>3065</v>
      </c>
      <c r="D69" s="2" t="s">
        <v>682</v>
      </c>
      <c r="E69" s="23">
        <v>4739</v>
      </c>
      <c r="F69" s="24">
        <v>2593</v>
      </c>
      <c r="G69" s="44">
        <f>EmployeeData9[[#This Row],[Sales_Target]]-EmployeeData9[[#This Row],[Sales_Achieved]]</f>
        <v>2146</v>
      </c>
      <c r="H69">
        <f>IF(EmployeeData9[[#This Row],[Sales_Achieved]]&gt;=2984,EmployeeData9[[#This Row],[Sales_Achieved]],0)</f>
        <v>0</v>
      </c>
      <c r="I69">
        <f>IF(EmployeeData9[[#This Row],[Sales_Achieved]]&lt;2984,EmployeeData9[[#This Row],[Sales_Achieved]],0)</f>
        <v>2593</v>
      </c>
    </row>
    <row r="70" spans="1:9" x14ac:dyDescent="0.25">
      <c r="A70" s="6" t="s">
        <v>1765</v>
      </c>
      <c r="B70" s="2" t="s">
        <v>2761</v>
      </c>
      <c r="C70" s="2" t="s">
        <v>3063</v>
      </c>
      <c r="D70" s="2" t="s">
        <v>683</v>
      </c>
      <c r="E70" s="23">
        <v>1320</v>
      </c>
      <c r="F70" s="24">
        <v>2391</v>
      </c>
      <c r="G70" s="44">
        <f>EmployeeData9[[#This Row],[Sales_Target]]-EmployeeData9[[#This Row],[Sales_Achieved]]</f>
        <v>-1071</v>
      </c>
      <c r="H70">
        <f>IF(EmployeeData9[[#This Row],[Sales_Achieved]]&gt;=2984,EmployeeData9[[#This Row],[Sales_Achieved]],0)</f>
        <v>0</v>
      </c>
      <c r="I70">
        <f>IF(EmployeeData9[[#This Row],[Sales_Achieved]]&lt;2984,EmployeeData9[[#This Row],[Sales_Achieved]],0)</f>
        <v>2391</v>
      </c>
    </row>
    <row r="71" spans="1:9" x14ac:dyDescent="0.25">
      <c r="A71" s="6" t="s">
        <v>1766</v>
      </c>
      <c r="B71" s="2" t="s">
        <v>2762</v>
      </c>
      <c r="C71" s="2" t="s">
        <v>3064</v>
      </c>
      <c r="D71" s="2" t="s">
        <v>685</v>
      </c>
      <c r="E71" s="23">
        <v>3742</v>
      </c>
      <c r="F71" s="24">
        <v>1232</v>
      </c>
      <c r="G71" s="44">
        <f>EmployeeData9[[#This Row],[Sales_Target]]-EmployeeData9[[#This Row],[Sales_Achieved]]</f>
        <v>2510</v>
      </c>
      <c r="H71">
        <f>IF(EmployeeData9[[#This Row],[Sales_Achieved]]&gt;=2984,EmployeeData9[[#This Row],[Sales_Achieved]],0)</f>
        <v>0</v>
      </c>
      <c r="I71">
        <f>IF(EmployeeData9[[#This Row],[Sales_Achieved]]&lt;2984,EmployeeData9[[#This Row],[Sales_Achieved]],0)</f>
        <v>1232</v>
      </c>
    </row>
    <row r="72" spans="1:9" x14ac:dyDescent="0.25">
      <c r="A72" s="6" t="s">
        <v>1767</v>
      </c>
      <c r="B72" s="2" t="s">
        <v>2763</v>
      </c>
      <c r="C72" s="2" t="s">
        <v>3064</v>
      </c>
      <c r="D72" s="2" t="s">
        <v>682</v>
      </c>
      <c r="E72" s="23">
        <v>1466</v>
      </c>
      <c r="F72" s="24">
        <v>2828</v>
      </c>
      <c r="G72" s="44">
        <f>EmployeeData9[[#This Row],[Sales_Target]]-EmployeeData9[[#This Row],[Sales_Achieved]]</f>
        <v>-1362</v>
      </c>
      <c r="H72">
        <f>IF(EmployeeData9[[#This Row],[Sales_Achieved]]&gt;=2984,EmployeeData9[[#This Row],[Sales_Achieved]],0)</f>
        <v>0</v>
      </c>
      <c r="I72">
        <f>IF(EmployeeData9[[#This Row],[Sales_Achieved]]&lt;2984,EmployeeData9[[#This Row],[Sales_Achieved]],0)</f>
        <v>2828</v>
      </c>
    </row>
    <row r="73" spans="1:9" x14ac:dyDescent="0.25">
      <c r="A73" s="6" t="s">
        <v>1768</v>
      </c>
      <c r="B73" s="2" t="s">
        <v>2764</v>
      </c>
      <c r="C73" s="2" t="s">
        <v>3063</v>
      </c>
      <c r="D73" s="2" t="s">
        <v>684</v>
      </c>
      <c r="E73" s="23">
        <v>4777</v>
      </c>
      <c r="F73" s="24">
        <v>1374</v>
      </c>
      <c r="G73" s="44">
        <f>EmployeeData9[[#This Row],[Sales_Target]]-EmployeeData9[[#This Row],[Sales_Achieved]]</f>
        <v>3403</v>
      </c>
      <c r="H73">
        <f>IF(EmployeeData9[[#This Row],[Sales_Achieved]]&gt;=2984,EmployeeData9[[#This Row],[Sales_Achieved]],0)</f>
        <v>0</v>
      </c>
      <c r="I73">
        <f>IF(EmployeeData9[[#This Row],[Sales_Achieved]]&lt;2984,EmployeeData9[[#This Row],[Sales_Achieved]],0)</f>
        <v>1374</v>
      </c>
    </row>
    <row r="74" spans="1:9" x14ac:dyDescent="0.25">
      <c r="A74" s="6" t="s">
        <v>1769</v>
      </c>
      <c r="B74" s="2" t="s">
        <v>2765</v>
      </c>
      <c r="C74" s="2" t="s">
        <v>3065</v>
      </c>
      <c r="D74" s="2" t="s">
        <v>683</v>
      </c>
      <c r="E74" s="23">
        <v>2704</v>
      </c>
      <c r="F74" s="24">
        <v>5517</v>
      </c>
      <c r="G74" s="44">
        <f>EmployeeData9[[#This Row],[Sales_Target]]-EmployeeData9[[#This Row],[Sales_Achieved]]</f>
        <v>-2813</v>
      </c>
      <c r="H74">
        <f>IF(EmployeeData9[[#This Row],[Sales_Achieved]]&gt;=2984,EmployeeData9[[#This Row],[Sales_Achieved]],0)</f>
        <v>5517</v>
      </c>
      <c r="I74">
        <f>IF(EmployeeData9[[#This Row],[Sales_Achieved]]&lt;2984,EmployeeData9[[#This Row],[Sales_Achieved]],0)</f>
        <v>0</v>
      </c>
    </row>
    <row r="75" spans="1:9" x14ac:dyDescent="0.25">
      <c r="A75" s="6" t="s">
        <v>1770</v>
      </c>
      <c r="B75" s="2" t="s">
        <v>2766</v>
      </c>
      <c r="C75" s="2" t="s">
        <v>3064</v>
      </c>
      <c r="D75" s="2" t="s">
        <v>683</v>
      </c>
      <c r="E75" s="23">
        <v>1011</v>
      </c>
      <c r="F75" s="24">
        <v>5636</v>
      </c>
      <c r="G75" s="44">
        <f>EmployeeData9[[#This Row],[Sales_Target]]-EmployeeData9[[#This Row],[Sales_Achieved]]</f>
        <v>-4625</v>
      </c>
      <c r="H75">
        <f>IF(EmployeeData9[[#This Row],[Sales_Achieved]]&gt;=2984,EmployeeData9[[#This Row],[Sales_Achieved]],0)</f>
        <v>5636</v>
      </c>
      <c r="I75">
        <f>IF(EmployeeData9[[#This Row],[Sales_Achieved]]&lt;2984,EmployeeData9[[#This Row],[Sales_Achieved]],0)</f>
        <v>0</v>
      </c>
    </row>
    <row r="76" spans="1:9" x14ac:dyDescent="0.25">
      <c r="A76" s="6" t="s">
        <v>1771</v>
      </c>
      <c r="B76" s="2" t="s">
        <v>2767</v>
      </c>
      <c r="C76" s="2" t="s">
        <v>3065</v>
      </c>
      <c r="D76" s="2" t="s">
        <v>684</v>
      </c>
      <c r="E76" s="23">
        <v>4862</v>
      </c>
      <c r="F76" s="24">
        <v>5309</v>
      </c>
      <c r="G76" s="44">
        <f>EmployeeData9[[#This Row],[Sales_Target]]-EmployeeData9[[#This Row],[Sales_Achieved]]</f>
        <v>-447</v>
      </c>
      <c r="H76">
        <f>IF(EmployeeData9[[#This Row],[Sales_Achieved]]&gt;=2984,EmployeeData9[[#This Row],[Sales_Achieved]],0)</f>
        <v>5309</v>
      </c>
      <c r="I76">
        <f>IF(EmployeeData9[[#This Row],[Sales_Achieved]]&lt;2984,EmployeeData9[[#This Row],[Sales_Achieved]],0)</f>
        <v>0</v>
      </c>
    </row>
    <row r="77" spans="1:9" x14ac:dyDescent="0.25">
      <c r="A77" s="6" t="s">
        <v>1772</v>
      </c>
      <c r="B77" s="2" t="s">
        <v>2711</v>
      </c>
      <c r="C77" s="2" t="s">
        <v>3063</v>
      </c>
      <c r="D77" s="2" t="s">
        <v>682</v>
      </c>
      <c r="E77" s="23">
        <v>3654</v>
      </c>
      <c r="F77" s="24">
        <v>4393</v>
      </c>
      <c r="G77" s="44">
        <f>EmployeeData9[[#This Row],[Sales_Target]]-EmployeeData9[[#This Row],[Sales_Achieved]]</f>
        <v>-739</v>
      </c>
      <c r="H77">
        <f>IF(EmployeeData9[[#This Row],[Sales_Achieved]]&gt;=2984,EmployeeData9[[#This Row],[Sales_Achieved]],0)</f>
        <v>4393</v>
      </c>
      <c r="I77">
        <f>IF(EmployeeData9[[#This Row],[Sales_Achieved]]&lt;2984,EmployeeData9[[#This Row],[Sales_Achieved]],0)</f>
        <v>0</v>
      </c>
    </row>
    <row r="78" spans="1:9" x14ac:dyDescent="0.25">
      <c r="A78" s="6" t="s">
        <v>1773</v>
      </c>
      <c r="B78" s="2" t="s">
        <v>2768</v>
      </c>
      <c r="C78" s="2" t="s">
        <v>3065</v>
      </c>
      <c r="D78" s="2" t="s">
        <v>685</v>
      </c>
      <c r="E78" s="23">
        <v>3922</v>
      </c>
      <c r="F78" s="24">
        <v>4089</v>
      </c>
      <c r="G78" s="44">
        <f>EmployeeData9[[#This Row],[Sales_Target]]-EmployeeData9[[#This Row],[Sales_Achieved]]</f>
        <v>-167</v>
      </c>
      <c r="H78">
        <f>IF(EmployeeData9[[#This Row],[Sales_Achieved]]&gt;=2984,EmployeeData9[[#This Row],[Sales_Achieved]],0)</f>
        <v>4089</v>
      </c>
      <c r="I78">
        <f>IF(EmployeeData9[[#This Row],[Sales_Achieved]]&lt;2984,EmployeeData9[[#This Row],[Sales_Achieved]],0)</f>
        <v>0</v>
      </c>
    </row>
    <row r="79" spans="1:9" x14ac:dyDescent="0.25">
      <c r="A79" s="6" t="s">
        <v>1774</v>
      </c>
      <c r="B79" s="2" t="s">
        <v>2702</v>
      </c>
      <c r="C79" s="2" t="s">
        <v>3065</v>
      </c>
      <c r="D79" s="2" t="s">
        <v>685</v>
      </c>
      <c r="E79" s="23">
        <v>2991</v>
      </c>
      <c r="F79" s="24">
        <v>2014</v>
      </c>
      <c r="G79" s="44">
        <f>EmployeeData9[[#This Row],[Sales_Target]]-EmployeeData9[[#This Row],[Sales_Achieved]]</f>
        <v>977</v>
      </c>
      <c r="H79">
        <f>IF(EmployeeData9[[#This Row],[Sales_Achieved]]&gt;=2984,EmployeeData9[[#This Row],[Sales_Achieved]],0)</f>
        <v>0</v>
      </c>
      <c r="I79">
        <f>IF(EmployeeData9[[#This Row],[Sales_Achieved]]&lt;2984,EmployeeData9[[#This Row],[Sales_Achieved]],0)</f>
        <v>2014</v>
      </c>
    </row>
    <row r="80" spans="1:9" x14ac:dyDescent="0.25">
      <c r="A80" s="6" t="s">
        <v>1775</v>
      </c>
      <c r="B80" s="2" t="s">
        <v>2720</v>
      </c>
      <c r="C80" s="2" t="s">
        <v>3065</v>
      </c>
      <c r="D80" s="2" t="s">
        <v>683</v>
      </c>
      <c r="E80" s="23">
        <v>2185</v>
      </c>
      <c r="F80" s="24">
        <v>3542</v>
      </c>
      <c r="G80" s="44">
        <f>EmployeeData9[[#This Row],[Sales_Target]]-EmployeeData9[[#This Row],[Sales_Achieved]]</f>
        <v>-1357</v>
      </c>
      <c r="H80">
        <f>IF(EmployeeData9[[#This Row],[Sales_Achieved]]&gt;=2984,EmployeeData9[[#This Row],[Sales_Achieved]],0)</f>
        <v>3542</v>
      </c>
      <c r="I80">
        <f>IF(EmployeeData9[[#This Row],[Sales_Achieved]]&lt;2984,EmployeeData9[[#This Row],[Sales_Achieved]],0)</f>
        <v>0</v>
      </c>
    </row>
    <row r="81" spans="1:9" x14ac:dyDescent="0.25">
      <c r="A81" s="6" t="s">
        <v>1776</v>
      </c>
      <c r="B81" s="2" t="s">
        <v>2769</v>
      </c>
      <c r="C81" s="2" t="s">
        <v>3064</v>
      </c>
      <c r="D81" s="2" t="s">
        <v>683</v>
      </c>
      <c r="E81" s="23">
        <v>3999</v>
      </c>
      <c r="F81" s="24">
        <v>3766</v>
      </c>
      <c r="G81" s="44">
        <f>EmployeeData9[[#This Row],[Sales_Target]]-EmployeeData9[[#This Row],[Sales_Achieved]]</f>
        <v>233</v>
      </c>
      <c r="H81">
        <f>IF(EmployeeData9[[#This Row],[Sales_Achieved]]&gt;=2984,EmployeeData9[[#This Row],[Sales_Achieved]],0)</f>
        <v>3766</v>
      </c>
      <c r="I81">
        <f>IF(EmployeeData9[[#This Row],[Sales_Achieved]]&lt;2984,EmployeeData9[[#This Row],[Sales_Achieved]],0)</f>
        <v>0</v>
      </c>
    </row>
    <row r="82" spans="1:9" x14ac:dyDescent="0.25">
      <c r="A82" s="6" t="s">
        <v>1777</v>
      </c>
      <c r="B82" s="2" t="s">
        <v>2770</v>
      </c>
      <c r="C82" s="2" t="s">
        <v>3064</v>
      </c>
      <c r="D82" s="2" t="s">
        <v>683</v>
      </c>
      <c r="E82" s="23">
        <v>1912</v>
      </c>
      <c r="F82" s="24">
        <v>3696</v>
      </c>
      <c r="G82" s="44">
        <f>EmployeeData9[[#This Row],[Sales_Target]]-EmployeeData9[[#This Row],[Sales_Achieved]]</f>
        <v>-1784</v>
      </c>
      <c r="H82">
        <f>IF(EmployeeData9[[#This Row],[Sales_Achieved]]&gt;=2984,EmployeeData9[[#This Row],[Sales_Achieved]],0)</f>
        <v>3696</v>
      </c>
      <c r="I82">
        <f>IF(EmployeeData9[[#This Row],[Sales_Achieved]]&lt;2984,EmployeeData9[[#This Row],[Sales_Achieved]],0)</f>
        <v>0</v>
      </c>
    </row>
    <row r="83" spans="1:9" x14ac:dyDescent="0.25">
      <c r="A83" s="6" t="s">
        <v>1778</v>
      </c>
      <c r="B83" s="2" t="s">
        <v>2771</v>
      </c>
      <c r="C83" s="2" t="s">
        <v>3063</v>
      </c>
      <c r="D83" s="2" t="s">
        <v>683</v>
      </c>
      <c r="E83" s="23">
        <v>1274</v>
      </c>
      <c r="F83" s="24">
        <v>2257</v>
      </c>
      <c r="G83" s="44">
        <f>EmployeeData9[[#This Row],[Sales_Target]]-EmployeeData9[[#This Row],[Sales_Achieved]]</f>
        <v>-983</v>
      </c>
      <c r="H83">
        <f>IF(EmployeeData9[[#This Row],[Sales_Achieved]]&gt;=2984,EmployeeData9[[#This Row],[Sales_Achieved]],0)</f>
        <v>0</v>
      </c>
      <c r="I83">
        <f>IF(EmployeeData9[[#This Row],[Sales_Achieved]]&lt;2984,EmployeeData9[[#This Row],[Sales_Achieved]],0)</f>
        <v>2257</v>
      </c>
    </row>
    <row r="84" spans="1:9" x14ac:dyDescent="0.25">
      <c r="A84" s="6" t="s">
        <v>1779</v>
      </c>
      <c r="B84" s="2" t="s">
        <v>2772</v>
      </c>
      <c r="C84" s="2" t="s">
        <v>3065</v>
      </c>
      <c r="D84" s="2" t="s">
        <v>684</v>
      </c>
      <c r="E84" s="23">
        <v>4600</v>
      </c>
      <c r="F84" s="24">
        <v>1670</v>
      </c>
      <c r="G84" s="44">
        <f>EmployeeData9[[#This Row],[Sales_Target]]-EmployeeData9[[#This Row],[Sales_Achieved]]</f>
        <v>2930</v>
      </c>
      <c r="H84">
        <f>IF(EmployeeData9[[#This Row],[Sales_Achieved]]&gt;=2984,EmployeeData9[[#This Row],[Sales_Achieved]],0)</f>
        <v>0</v>
      </c>
      <c r="I84">
        <f>IF(EmployeeData9[[#This Row],[Sales_Achieved]]&lt;2984,EmployeeData9[[#This Row],[Sales_Achieved]],0)</f>
        <v>1670</v>
      </c>
    </row>
    <row r="85" spans="1:9" x14ac:dyDescent="0.25">
      <c r="A85" s="6" t="s">
        <v>1780</v>
      </c>
      <c r="B85" s="2" t="s">
        <v>2773</v>
      </c>
      <c r="C85" s="2" t="s">
        <v>3064</v>
      </c>
      <c r="D85" s="2" t="s">
        <v>682</v>
      </c>
      <c r="E85" s="23">
        <v>3262</v>
      </c>
      <c r="F85" s="24">
        <v>1688</v>
      </c>
      <c r="G85" s="44">
        <f>EmployeeData9[[#This Row],[Sales_Target]]-EmployeeData9[[#This Row],[Sales_Achieved]]</f>
        <v>1574</v>
      </c>
      <c r="H85">
        <f>IF(EmployeeData9[[#This Row],[Sales_Achieved]]&gt;=2984,EmployeeData9[[#This Row],[Sales_Achieved]],0)</f>
        <v>0</v>
      </c>
      <c r="I85">
        <f>IF(EmployeeData9[[#This Row],[Sales_Achieved]]&lt;2984,EmployeeData9[[#This Row],[Sales_Achieved]],0)</f>
        <v>1688</v>
      </c>
    </row>
    <row r="86" spans="1:9" x14ac:dyDescent="0.25">
      <c r="A86" s="6" t="s">
        <v>1781</v>
      </c>
      <c r="B86" s="2" t="s">
        <v>2774</v>
      </c>
      <c r="C86" s="2" t="s">
        <v>3064</v>
      </c>
      <c r="D86" s="2" t="s">
        <v>685</v>
      </c>
      <c r="E86" s="23">
        <v>3230</v>
      </c>
      <c r="F86" s="24">
        <v>1858</v>
      </c>
      <c r="G86" s="44">
        <f>EmployeeData9[[#This Row],[Sales_Target]]-EmployeeData9[[#This Row],[Sales_Achieved]]</f>
        <v>1372</v>
      </c>
      <c r="H86">
        <f>IF(EmployeeData9[[#This Row],[Sales_Achieved]]&gt;=2984,EmployeeData9[[#This Row],[Sales_Achieved]],0)</f>
        <v>0</v>
      </c>
      <c r="I86">
        <f>IF(EmployeeData9[[#This Row],[Sales_Achieved]]&lt;2984,EmployeeData9[[#This Row],[Sales_Achieved]],0)</f>
        <v>1858</v>
      </c>
    </row>
    <row r="87" spans="1:9" x14ac:dyDescent="0.25">
      <c r="A87" s="6" t="s">
        <v>1782</v>
      </c>
      <c r="B87" s="2" t="s">
        <v>2775</v>
      </c>
      <c r="C87" s="2" t="s">
        <v>3064</v>
      </c>
      <c r="D87" s="2" t="s">
        <v>682</v>
      </c>
      <c r="E87" s="23">
        <v>4571</v>
      </c>
      <c r="F87" s="24">
        <v>5505</v>
      </c>
      <c r="G87" s="44">
        <f>EmployeeData9[[#This Row],[Sales_Target]]-EmployeeData9[[#This Row],[Sales_Achieved]]</f>
        <v>-934</v>
      </c>
      <c r="H87">
        <f>IF(EmployeeData9[[#This Row],[Sales_Achieved]]&gt;=2984,EmployeeData9[[#This Row],[Sales_Achieved]],0)</f>
        <v>5505</v>
      </c>
      <c r="I87">
        <f>IF(EmployeeData9[[#This Row],[Sales_Achieved]]&lt;2984,EmployeeData9[[#This Row],[Sales_Achieved]],0)</f>
        <v>0</v>
      </c>
    </row>
    <row r="88" spans="1:9" x14ac:dyDescent="0.25">
      <c r="A88" s="6" t="s">
        <v>1783</v>
      </c>
      <c r="B88" s="2" t="s">
        <v>2776</v>
      </c>
      <c r="C88" s="2" t="s">
        <v>3064</v>
      </c>
      <c r="D88" s="2" t="s">
        <v>683</v>
      </c>
      <c r="E88" s="23">
        <v>2603</v>
      </c>
      <c r="F88" s="24">
        <v>4895</v>
      </c>
      <c r="G88" s="44">
        <f>EmployeeData9[[#This Row],[Sales_Target]]-EmployeeData9[[#This Row],[Sales_Achieved]]</f>
        <v>-2292</v>
      </c>
      <c r="H88">
        <f>IF(EmployeeData9[[#This Row],[Sales_Achieved]]&gt;=2984,EmployeeData9[[#This Row],[Sales_Achieved]],0)</f>
        <v>4895</v>
      </c>
      <c r="I88">
        <f>IF(EmployeeData9[[#This Row],[Sales_Achieved]]&lt;2984,EmployeeData9[[#This Row],[Sales_Achieved]],0)</f>
        <v>0</v>
      </c>
    </row>
    <row r="89" spans="1:9" x14ac:dyDescent="0.25">
      <c r="A89" s="6" t="s">
        <v>1784</v>
      </c>
      <c r="B89" s="2" t="s">
        <v>2777</v>
      </c>
      <c r="C89" s="2" t="s">
        <v>3063</v>
      </c>
      <c r="D89" s="2" t="s">
        <v>684</v>
      </c>
      <c r="E89" s="23">
        <v>4758</v>
      </c>
      <c r="F89" s="24">
        <v>1805</v>
      </c>
      <c r="G89" s="44">
        <f>EmployeeData9[[#This Row],[Sales_Target]]-EmployeeData9[[#This Row],[Sales_Achieved]]</f>
        <v>2953</v>
      </c>
      <c r="H89">
        <f>IF(EmployeeData9[[#This Row],[Sales_Achieved]]&gt;=2984,EmployeeData9[[#This Row],[Sales_Achieved]],0)</f>
        <v>0</v>
      </c>
      <c r="I89">
        <f>IF(EmployeeData9[[#This Row],[Sales_Achieved]]&lt;2984,EmployeeData9[[#This Row],[Sales_Achieved]],0)</f>
        <v>1805</v>
      </c>
    </row>
    <row r="90" spans="1:9" x14ac:dyDescent="0.25">
      <c r="A90" s="6" t="s">
        <v>1785</v>
      </c>
      <c r="B90" s="2" t="s">
        <v>2778</v>
      </c>
      <c r="C90" s="2" t="s">
        <v>3063</v>
      </c>
      <c r="D90" s="2" t="s">
        <v>684</v>
      </c>
      <c r="E90" s="23">
        <v>3092</v>
      </c>
      <c r="F90" s="24">
        <v>5839</v>
      </c>
      <c r="G90" s="44">
        <f>EmployeeData9[[#This Row],[Sales_Target]]-EmployeeData9[[#This Row],[Sales_Achieved]]</f>
        <v>-2747</v>
      </c>
      <c r="H90">
        <f>IF(EmployeeData9[[#This Row],[Sales_Achieved]]&gt;=2984,EmployeeData9[[#This Row],[Sales_Achieved]],0)</f>
        <v>5839</v>
      </c>
      <c r="I90">
        <f>IF(EmployeeData9[[#This Row],[Sales_Achieved]]&lt;2984,EmployeeData9[[#This Row],[Sales_Achieved]],0)</f>
        <v>0</v>
      </c>
    </row>
    <row r="91" spans="1:9" x14ac:dyDescent="0.25">
      <c r="A91" s="6" t="s">
        <v>1786</v>
      </c>
      <c r="B91" s="2" t="s">
        <v>2758</v>
      </c>
      <c r="C91" s="2" t="s">
        <v>3065</v>
      </c>
      <c r="D91" s="2" t="s">
        <v>682</v>
      </c>
      <c r="E91" s="23">
        <v>1321</v>
      </c>
      <c r="F91" s="24">
        <v>1207</v>
      </c>
      <c r="G91" s="44">
        <f>EmployeeData9[[#This Row],[Sales_Target]]-EmployeeData9[[#This Row],[Sales_Achieved]]</f>
        <v>114</v>
      </c>
      <c r="H91">
        <f>IF(EmployeeData9[[#This Row],[Sales_Achieved]]&gt;=2984,EmployeeData9[[#This Row],[Sales_Achieved]],0)</f>
        <v>0</v>
      </c>
      <c r="I91">
        <f>IF(EmployeeData9[[#This Row],[Sales_Achieved]]&lt;2984,EmployeeData9[[#This Row],[Sales_Achieved]],0)</f>
        <v>1207</v>
      </c>
    </row>
    <row r="92" spans="1:9" x14ac:dyDescent="0.25">
      <c r="A92" s="6" t="s">
        <v>1787</v>
      </c>
      <c r="B92" s="2" t="s">
        <v>2779</v>
      </c>
      <c r="C92" s="2" t="s">
        <v>3063</v>
      </c>
      <c r="D92" s="2" t="s">
        <v>684</v>
      </c>
      <c r="E92" s="23">
        <v>4577</v>
      </c>
      <c r="F92" s="24">
        <v>4338</v>
      </c>
      <c r="G92" s="44">
        <f>EmployeeData9[[#This Row],[Sales_Target]]-EmployeeData9[[#This Row],[Sales_Achieved]]</f>
        <v>239</v>
      </c>
      <c r="H92">
        <f>IF(EmployeeData9[[#This Row],[Sales_Achieved]]&gt;=2984,EmployeeData9[[#This Row],[Sales_Achieved]],0)</f>
        <v>4338</v>
      </c>
      <c r="I92">
        <f>IF(EmployeeData9[[#This Row],[Sales_Achieved]]&lt;2984,EmployeeData9[[#This Row],[Sales_Achieved]],0)</f>
        <v>0</v>
      </c>
    </row>
    <row r="93" spans="1:9" x14ac:dyDescent="0.25">
      <c r="A93" s="6" t="s">
        <v>1788</v>
      </c>
      <c r="B93" s="2" t="s">
        <v>2756</v>
      </c>
      <c r="C93" s="2" t="s">
        <v>3063</v>
      </c>
      <c r="D93" s="2" t="s">
        <v>684</v>
      </c>
      <c r="E93" s="23">
        <v>3952</v>
      </c>
      <c r="F93" s="24">
        <v>5249</v>
      </c>
      <c r="G93" s="44">
        <f>EmployeeData9[[#This Row],[Sales_Target]]-EmployeeData9[[#This Row],[Sales_Achieved]]</f>
        <v>-1297</v>
      </c>
      <c r="H93">
        <f>IF(EmployeeData9[[#This Row],[Sales_Achieved]]&gt;=2984,EmployeeData9[[#This Row],[Sales_Achieved]],0)</f>
        <v>5249</v>
      </c>
      <c r="I93">
        <f>IF(EmployeeData9[[#This Row],[Sales_Achieved]]&lt;2984,EmployeeData9[[#This Row],[Sales_Achieved]],0)</f>
        <v>0</v>
      </c>
    </row>
    <row r="94" spans="1:9" x14ac:dyDescent="0.25">
      <c r="A94" s="6" t="s">
        <v>1789</v>
      </c>
      <c r="B94" s="2" t="s">
        <v>2780</v>
      </c>
      <c r="C94" s="2" t="s">
        <v>3063</v>
      </c>
      <c r="D94" s="2" t="s">
        <v>683</v>
      </c>
      <c r="E94" s="23">
        <v>1180</v>
      </c>
      <c r="F94" s="24">
        <v>4630</v>
      </c>
      <c r="G94" s="44">
        <f>EmployeeData9[[#This Row],[Sales_Target]]-EmployeeData9[[#This Row],[Sales_Achieved]]</f>
        <v>-3450</v>
      </c>
      <c r="H94">
        <f>IF(EmployeeData9[[#This Row],[Sales_Achieved]]&gt;=2984,EmployeeData9[[#This Row],[Sales_Achieved]],0)</f>
        <v>4630</v>
      </c>
      <c r="I94">
        <f>IF(EmployeeData9[[#This Row],[Sales_Achieved]]&lt;2984,EmployeeData9[[#This Row],[Sales_Achieved]],0)</f>
        <v>0</v>
      </c>
    </row>
    <row r="95" spans="1:9" x14ac:dyDescent="0.25">
      <c r="A95" s="6" t="s">
        <v>1790</v>
      </c>
      <c r="B95" s="2" t="s">
        <v>2781</v>
      </c>
      <c r="C95" s="2" t="s">
        <v>3065</v>
      </c>
      <c r="D95" s="2" t="s">
        <v>682</v>
      </c>
      <c r="E95" s="23">
        <v>4359</v>
      </c>
      <c r="F95" s="24">
        <v>4075</v>
      </c>
      <c r="G95" s="44">
        <f>EmployeeData9[[#This Row],[Sales_Target]]-EmployeeData9[[#This Row],[Sales_Achieved]]</f>
        <v>284</v>
      </c>
      <c r="H95">
        <f>IF(EmployeeData9[[#This Row],[Sales_Achieved]]&gt;=2984,EmployeeData9[[#This Row],[Sales_Achieved]],0)</f>
        <v>4075</v>
      </c>
      <c r="I95">
        <f>IF(EmployeeData9[[#This Row],[Sales_Achieved]]&lt;2984,EmployeeData9[[#This Row],[Sales_Achieved]],0)</f>
        <v>0</v>
      </c>
    </row>
    <row r="96" spans="1:9" x14ac:dyDescent="0.25">
      <c r="A96" s="6" t="s">
        <v>1791</v>
      </c>
      <c r="B96" s="2" t="s">
        <v>2782</v>
      </c>
      <c r="C96" s="2" t="s">
        <v>3064</v>
      </c>
      <c r="D96" s="2" t="s">
        <v>685</v>
      </c>
      <c r="E96" s="23">
        <v>1161</v>
      </c>
      <c r="F96" s="24">
        <v>5008</v>
      </c>
      <c r="G96" s="44">
        <f>EmployeeData9[[#This Row],[Sales_Target]]-EmployeeData9[[#This Row],[Sales_Achieved]]</f>
        <v>-3847</v>
      </c>
      <c r="H96">
        <f>IF(EmployeeData9[[#This Row],[Sales_Achieved]]&gt;=2984,EmployeeData9[[#This Row],[Sales_Achieved]],0)</f>
        <v>5008</v>
      </c>
      <c r="I96">
        <f>IF(EmployeeData9[[#This Row],[Sales_Achieved]]&lt;2984,EmployeeData9[[#This Row],[Sales_Achieved]],0)</f>
        <v>0</v>
      </c>
    </row>
    <row r="97" spans="1:9" x14ac:dyDescent="0.25">
      <c r="A97" s="6" t="s">
        <v>1792</v>
      </c>
      <c r="B97" s="2" t="s">
        <v>2783</v>
      </c>
      <c r="C97" s="2" t="s">
        <v>3063</v>
      </c>
      <c r="D97" s="2" t="s">
        <v>682</v>
      </c>
      <c r="E97" s="23">
        <v>1335</v>
      </c>
      <c r="F97" s="24">
        <v>4102</v>
      </c>
      <c r="G97" s="44">
        <f>EmployeeData9[[#This Row],[Sales_Target]]-EmployeeData9[[#This Row],[Sales_Achieved]]</f>
        <v>-2767</v>
      </c>
      <c r="H97">
        <f>IF(EmployeeData9[[#This Row],[Sales_Achieved]]&gt;=2984,EmployeeData9[[#This Row],[Sales_Achieved]],0)</f>
        <v>4102</v>
      </c>
      <c r="I97">
        <f>IF(EmployeeData9[[#This Row],[Sales_Achieved]]&lt;2984,EmployeeData9[[#This Row],[Sales_Achieved]],0)</f>
        <v>0</v>
      </c>
    </row>
    <row r="98" spans="1:9" x14ac:dyDescent="0.25">
      <c r="A98" s="6" t="s">
        <v>1793</v>
      </c>
      <c r="B98" s="2" t="s">
        <v>2784</v>
      </c>
      <c r="C98" s="2" t="s">
        <v>3065</v>
      </c>
      <c r="D98" s="2" t="s">
        <v>685</v>
      </c>
      <c r="E98" s="23">
        <v>2278</v>
      </c>
      <c r="F98" s="24">
        <v>3213</v>
      </c>
      <c r="G98" s="44">
        <f>EmployeeData9[[#This Row],[Sales_Target]]-EmployeeData9[[#This Row],[Sales_Achieved]]</f>
        <v>-935</v>
      </c>
      <c r="H98">
        <f>IF(EmployeeData9[[#This Row],[Sales_Achieved]]&gt;=2984,EmployeeData9[[#This Row],[Sales_Achieved]],0)</f>
        <v>3213</v>
      </c>
      <c r="I98">
        <f>IF(EmployeeData9[[#This Row],[Sales_Achieved]]&lt;2984,EmployeeData9[[#This Row],[Sales_Achieved]],0)</f>
        <v>0</v>
      </c>
    </row>
    <row r="99" spans="1:9" x14ac:dyDescent="0.25">
      <c r="A99" s="6" t="s">
        <v>1794</v>
      </c>
      <c r="B99" s="2" t="s">
        <v>2785</v>
      </c>
      <c r="C99" s="2" t="s">
        <v>3064</v>
      </c>
      <c r="D99" s="2" t="s">
        <v>682</v>
      </c>
      <c r="E99" s="23">
        <v>2056</v>
      </c>
      <c r="F99" s="24">
        <v>1403</v>
      </c>
      <c r="G99" s="44">
        <f>EmployeeData9[[#This Row],[Sales_Target]]-EmployeeData9[[#This Row],[Sales_Achieved]]</f>
        <v>653</v>
      </c>
      <c r="H99">
        <f>IF(EmployeeData9[[#This Row],[Sales_Achieved]]&gt;=2984,EmployeeData9[[#This Row],[Sales_Achieved]],0)</f>
        <v>0</v>
      </c>
      <c r="I99">
        <f>IF(EmployeeData9[[#This Row],[Sales_Achieved]]&lt;2984,EmployeeData9[[#This Row],[Sales_Achieved]],0)</f>
        <v>1403</v>
      </c>
    </row>
    <row r="100" spans="1:9" x14ac:dyDescent="0.25">
      <c r="A100" s="6" t="s">
        <v>1795</v>
      </c>
      <c r="B100" s="2" t="s">
        <v>2786</v>
      </c>
      <c r="C100" s="2" t="s">
        <v>3063</v>
      </c>
      <c r="D100" s="2" t="s">
        <v>684</v>
      </c>
      <c r="E100" s="23">
        <v>3204</v>
      </c>
      <c r="F100" s="24">
        <v>2716</v>
      </c>
      <c r="G100" s="44">
        <f>EmployeeData9[[#This Row],[Sales_Target]]-EmployeeData9[[#This Row],[Sales_Achieved]]</f>
        <v>488</v>
      </c>
      <c r="H100">
        <f>IF(EmployeeData9[[#This Row],[Sales_Achieved]]&gt;=2984,EmployeeData9[[#This Row],[Sales_Achieved]],0)</f>
        <v>0</v>
      </c>
      <c r="I100">
        <f>IF(EmployeeData9[[#This Row],[Sales_Achieved]]&lt;2984,EmployeeData9[[#This Row],[Sales_Achieved]],0)</f>
        <v>2716</v>
      </c>
    </row>
    <row r="101" spans="1:9" x14ac:dyDescent="0.25">
      <c r="A101" s="6" t="s">
        <v>1796</v>
      </c>
      <c r="B101" s="2" t="s">
        <v>2787</v>
      </c>
      <c r="C101" s="2" t="s">
        <v>3064</v>
      </c>
      <c r="D101" s="2" t="s">
        <v>682</v>
      </c>
      <c r="E101" s="23">
        <v>1500</v>
      </c>
      <c r="F101" s="24">
        <v>2395</v>
      </c>
      <c r="G101" s="44">
        <f>EmployeeData9[[#This Row],[Sales_Target]]-EmployeeData9[[#This Row],[Sales_Achieved]]</f>
        <v>-895</v>
      </c>
      <c r="H101">
        <f>IF(EmployeeData9[[#This Row],[Sales_Achieved]]&gt;=2984,EmployeeData9[[#This Row],[Sales_Achieved]],0)</f>
        <v>0</v>
      </c>
      <c r="I101">
        <f>IF(EmployeeData9[[#This Row],[Sales_Achieved]]&lt;2984,EmployeeData9[[#This Row],[Sales_Achieved]],0)</f>
        <v>2395</v>
      </c>
    </row>
    <row r="102" spans="1:9" x14ac:dyDescent="0.25">
      <c r="A102" s="6" t="s">
        <v>1797</v>
      </c>
      <c r="B102" s="2" t="s">
        <v>2788</v>
      </c>
      <c r="C102" s="2" t="s">
        <v>3065</v>
      </c>
      <c r="D102" s="2" t="s">
        <v>682</v>
      </c>
      <c r="E102" s="23">
        <v>1986</v>
      </c>
      <c r="F102" s="24">
        <v>4829</v>
      </c>
      <c r="G102" s="44">
        <f>EmployeeData9[[#This Row],[Sales_Target]]-EmployeeData9[[#This Row],[Sales_Achieved]]</f>
        <v>-2843</v>
      </c>
      <c r="H102">
        <f>IF(EmployeeData9[[#This Row],[Sales_Achieved]]&gt;=2984,EmployeeData9[[#This Row],[Sales_Achieved]],0)</f>
        <v>4829</v>
      </c>
      <c r="I102">
        <f>IF(EmployeeData9[[#This Row],[Sales_Achieved]]&lt;2984,EmployeeData9[[#This Row],[Sales_Achieved]],0)</f>
        <v>0</v>
      </c>
    </row>
    <row r="103" spans="1:9" x14ac:dyDescent="0.25">
      <c r="A103" s="6" t="s">
        <v>1798</v>
      </c>
      <c r="B103" s="2" t="s">
        <v>2789</v>
      </c>
      <c r="C103" s="2" t="s">
        <v>3065</v>
      </c>
      <c r="D103" s="2" t="s">
        <v>684</v>
      </c>
      <c r="E103" s="23">
        <v>2866</v>
      </c>
      <c r="F103" s="24">
        <v>5039</v>
      </c>
      <c r="G103" s="44">
        <f>EmployeeData9[[#This Row],[Sales_Target]]-EmployeeData9[[#This Row],[Sales_Achieved]]</f>
        <v>-2173</v>
      </c>
      <c r="H103">
        <f>IF(EmployeeData9[[#This Row],[Sales_Achieved]]&gt;=2984,EmployeeData9[[#This Row],[Sales_Achieved]],0)</f>
        <v>5039</v>
      </c>
      <c r="I103">
        <f>IF(EmployeeData9[[#This Row],[Sales_Achieved]]&lt;2984,EmployeeData9[[#This Row],[Sales_Achieved]],0)</f>
        <v>0</v>
      </c>
    </row>
    <row r="104" spans="1:9" x14ac:dyDescent="0.25">
      <c r="A104" s="6" t="s">
        <v>1799</v>
      </c>
      <c r="B104" s="2" t="s">
        <v>2790</v>
      </c>
      <c r="C104" s="2" t="s">
        <v>3063</v>
      </c>
      <c r="D104" s="2" t="s">
        <v>682</v>
      </c>
      <c r="E104" s="23">
        <v>3200</v>
      </c>
      <c r="F104" s="24">
        <v>3676</v>
      </c>
      <c r="G104" s="44">
        <f>EmployeeData9[[#This Row],[Sales_Target]]-EmployeeData9[[#This Row],[Sales_Achieved]]</f>
        <v>-476</v>
      </c>
      <c r="H104">
        <f>IF(EmployeeData9[[#This Row],[Sales_Achieved]]&gt;=2984,EmployeeData9[[#This Row],[Sales_Achieved]],0)</f>
        <v>3676</v>
      </c>
      <c r="I104">
        <f>IF(EmployeeData9[[#This Row],[Sales_Achieved]]&lt;2984,EmployeeData9[[#This Row],[Sales_Achieved]],0)</f>
        <v>0</v>
      </c>
    </row>
    <row r="105" spans="1:9" x14ac:dyDescent="0.25">
      <c r="A105" s="6" t="s">
        <v>1800</v>
      </c>
      <c r="B105" s="2" t="s">
        <v>2791</v>
      </c>
      <c r="C105" s="2" t="s">
        <v>3065</v>
      </c>
      <c r="D105" s="2" t="s">
        <v>684</v>
      </c>
      <c r="E105" s="23">
        <v>2343</v>
      </c>
      <c r="F105" s="24">
        <v>5037</v>
      </c>
      <c r="G105" s="44">
        <f>EmployeeData9[[#This Row],[Sales_Target]]-EmployeeData9[[#This Row],[Sales_Achieved]]</f>
        <v>-2694</v>
      </c>
      <c r="H105">
        <f>IF(EmployeeData9[[#This Row],[Sales_Achieved]]&gt;=2984,EmployeeData9[[#This Row],[Sales_Achieved]],0)</f>
        <v>5037</v>
      </c>
      <c r="I105">
        <f>IF(EmployeeData9[[#This Row],[Sales_Achieved]]&lt;2984,EmployeeData9[[#This Row],[Sales_Achieved]],0)</f>
        <v>0</v>
      </c>
    </row>
    <row r="106" spans="1:9" x14ac:dyDescent="0.25">
      <c r="A106" s="6" t="s">
        <v>1801</v>
      </c>
      <c r="B106" s="2" t="s">
        <v>2792</v>
      </c>
      <c r="C106" s="2" t="s">
        <v>3063</v>
      </c>
      <c r="D106" s="2" t="s">
        <v>683</v>
      </c>
      <c r="E106" s="23">
        <v>4033</v>
      </c>
      <c r="F106" s="24">
        <v>1983</v>
      </c>
      <c r="G106" s="44">
        <f>EmployeeData9[[#This Row],[Sales_Target]]-EmployeeData9[[#This Row],[Sales_Achieved]]</f>
        <v>2050</v>
      </c>
      <c r="H106">
        <f>IF(EmployeeData9[[#This Row],[Sales_Achieved]]&gt;=2984,EmployeeData9[[#This Row],[Sales_Achieved]],0)</f>
        <v>0</v>
      </c>
      <c r="I106">
        <f>IF(EmployeeData9[[#This Row],[Sales_Achieved]]&lt;2984,EmployeeData9[[#This Row],[Sales_Achieved]],0)</f>
        <v>1983</v>
      </c>
    </row>
    <row r="107" spans="1:9" x14ac:dyDescent="0.25">
      <c r="A107" s="6" t="s">
        <v>1802</v>
      </c>
      <c r="B107" s="2" t="s">
        <v>2793</v>
      </c>
      <c r="C107" s="2" t="s">
        <v>3065</v>
      </c>
      <c r="D107" s="2" t="s">
        <v>685</v>
      </c>
      <c r="E107" s="23">
        <v>2101</v>
      </c>
      <c r="F107" s="24">
        <v>5931</v>
      </c>
      <c r="G107" s="44">
        <f>EmployeeData9[[#This Row],[Sales_Target]]-EmployeeData9[[#This Row],[Sales_Achieved]]</f>
        <v>-3830</v>
      </c>
      <c r="H107">
        <f>IF(EmployeeData9[[#This Row],[Sales_Achieved]]&gt;=2984,EmployeeData9[[#This Row],[Sales_Achieved]],0)</f>
        <v>5931</v>
      </c>
      <c r="I107">
        <f>IF(EmployeeData9[[#This Row],[Sales_Achieved]]&lt;2984,EmployeeData9[[#This Row],[Sales_Achieved]],0)</f>
        <v>0</v>
      </c>
    </row>
    <row r="108" spans="1:9" x14ac:dyDescent="0.25">
      <c r="A108" s="6" t="s">
        <v>1803</v>
      </c>
      <c r="B108" s="2" t="s">
        <v>2794</v>
      </c>
      <c r="C108" s="2" t="s">
        <v>3064</v>
      </c>
      <c r="D108" s="2" t="s">
        <v>685</v>
      </c>
      <c r="E108" s="23">
        <v>1569</v>
      </c>
      <c r="F108" s="24">
        <v>3515</v>
      </c>
      <c r="G108" s="44">
        <f>EmployeeData9[[#This Row],[Sales_Target]]-EmployeeData9[[#This Row],[Sales_Achieved]]</f>
        <v>-1946</v>
      </c>
      <c r="H108">
        <f>IF(EmployeeData9[[#This Row],[Sales_Achieved]]&gt;=2984,EmployeeData9[[#This Row],[Sales_Achieved]],0)</f>
        <v>3515</v>
      </c>
      <c r="I108">
        <f>IF(EmployeeData9[[#This Row],[Sales_Achieved]]&lt;2984,EmployeeData9[[#This Row],[Sales_Achieved]],0)</f>
        <v>0</v>
      </c>
    </row>
    <row r="109" spans="1:9" x14ac:dyDescent="0.25">
      <c r="A109" s="6" t="s">
        <v>1804</v>
      </c>
      <c r="B109" s="2" t="s">
        <v>2795</v>
      </c>
      <c r="C109" s="2" t="s">
        <v>3064</v>
      </c>
      <c r="D109" s="2" t="s">
        <v>685</v>
      </c>
      <c r="E109" s="23">
        <v>2988</v>
      </c>
      <c r="F109" s="24">
        <v>2452</v>
      </c>
      <c r="G109" s="44">
        <f>EmployeeData9[[#This Row],[Sales_Target]]-EmployeeData9[[#This Row],[Sales_Achieved]]</f>
        <v>536</v>
      </c>
      <c r="H109">
        <f>IF(EmployeeData9[[#This Row],[Sales_Achieved]]&gt;=2984,EmployeeData9[[#This Row],[Sales_Achieved]],0)</f>
        <v>0</v>
      </c>
      <c r="I109">
        <f>IF(EmployeeData9[[#This Row],[Sales_Achieved]]&lt;2984,EmployeeData9[[#This Row],[Sales_Achieved]],0)</f>
        <v>2452</v>
      </c>
    </row>
    <row r="110" spans="1:9" x14ac:dyDescent="0.25">
      <c r="A110" s="6" t="s">
        <v>1805</v>
      </c>
      <c r="B110" s="2" t="s">
        <v>2796</v>
      </c>
      <c r="C110" s="2" t="s">
        <v>3064</v>
      </c>
      <c r="D110" s="2" t="s">
        <v>685</v>
      </c>
      <c r="E110" s="23">
        <v>3098</v>
      </c>
      <c r="F110" s="24">
        <v>4732</v>
      </c>
      <c r="G110" s="44">
        <f>EmployeeData9[[#This Row],[Sales_Target]]-EmployeeData9[[#This Row],[Sales_Achieved]]</f>
        <v>-1634</v>
      </c>
      <c r="H110">
        <f>IF(EmployeeData9[[#This Row],[Sales_Achieved]]&gt;=2984,EmployeeData9[[#This Row],[Sales_Achieved]],0)</f>
        <v>4732</v>
      </c>
      <c r="I110">
        <f>IF(EmployeeData9[[#This Row],[Sales_Achieved]]&lt;2984,EmployeeData9[[#This Row],[Sales_Achieved]],0)</f>
        <v>0</v>
      </c>
    </row>
    <row r="111" spans="1:9" x14ac:dyDescent="0.25">
      <c r="A111" s="6" t="s">
        <v>1806</v>
      </c>
      <c r="B111" s="2" t="s">
        <v>2797</v>
      </c>
      <c r="C111" s="2" t="s">
        <v>3065</v>
      </c>
      <c r="D111" s="2" t="s">
        <v>684</v>
      </c>
      <c r="E111" s="23">
        <v>2754</v>
      </c>
      <c r="F111" s="24">
        <v>3209</v>
      </c>
      <c r="G111" s="44">
        <f>EmployeeData9[[#This Row],[Sales_Target]]-EmployeeData9[[#This Row],[Sales_Achieved]]</f>
        <v>-455</v>
      </c>
      <c r="H111">
        <f>IF(EmployeeData9[[#This Row],[Sales_Achieved]]&gt;=2984,EmployeeData9[[#This Row],[Sales_Achieved]],0)</f>
        <v>3209</v>
      </c>
      <c r="I111">
        <f>IF(EmployeeData9[[#This Row],[Sales_Achieved]]&lt;2984,EmployeeData9[[#This Row],[Sales_Achieved]],0)</f>
        <v>0</v>
      </c>
    </row>
    <row r="112" spans="1:9" x14ac:dyDescent="0.25">
      <c r="A112" s="6" t="s">
        <v>1807</v>
      </c>
      <c r="B112" s="2" t="s">
        <v>2798</v>
      </c>
      <c r="C112" s="2" t="s">
        <v>3063</v>
      </c>
      <c r="D112" s="2" t="s">
        <v>682</v>
      </c>
      <c r="E112" s="23">
        <v>2967</v>
      </c>
      <c r="F112" s="24">
        <v>908</v>
      </c>
      <c r="G112" s="44">
        <f>EmployeeData9[[#This Row],[Sales_Target]]-EmployeeData9[[#This Row],[Sales_Achieved]]</f>
        <v>2059</v>
      </c>
      <c r="H112">
        <f>IF(EmployeeData9[[#This Row],[Sales_Achieved]]&gt;=2984,EmployeeData9[[#This Row],[Sales_Achieved]],0)</f>
        <v>0</v>
      </c>
      <c r="I112">
        <f>IF(EmployeeData9[[#This Row],[Sales_Achieved]]&lt;2984,EmployeeData9[[#This Row],[Sales_Achieved]],0)</f>
        <v>908</v>
      </c>
    </row>
    <row r="113" spans="1:9" x14ac:dyDescent="0.25">
      <c r="A113" s="6" t="s">
        <v>1808</v>
      </c>
      <c r="B113" s="2" t="s">
        <v>2715</v>
      </c>
      <c r="C113" s="2" t="s">
        <v>3064</v>
      </c>
      <c r="D113" s="2" t="s">
        <v>683</v>
      </c>
      <c r="E113" s="23">
        <v>1058</v>
      </c>
      <c r="F113" s="24">
        <v>3155</v>
      </c>
      <c r="G113" s="44">
        <f>EmployeeData9[[#This Row],[Sales_Target]]-EmployeeData9[[#This Row],[Sales_Achieved]]</f>
        <v>-2097</v>
      </c>
      <c r="H113">
        <f>IF(EmployeeData9[[#This Row],[Sales_Achieved]]&gt;=2984,EmployeeData9[[#This Row],[Sales_Achieved]],0)</f>
        <v>3155</v>
      </c>
      <c r="I113">
        <f>IF(EmployeeData9[[#This Row],[Sales_Achieved]]&lt;2984,EmployeeData9[[#This Row],[Sales_Achieved]],0)</f>
        <v>0</v>
      </c>
    </row>
    <row r="114" spans="1:9" x14ac:dyDescent="0.25">
      <c r="A114" s="6" t="s">
        <v>1809</v>
      </c>
      <c r="B114" s="2" t="s">
        <v>2797</v>
      </c>
      <c r="C114" s="2" t="s">
        <v>3065</v>
      </c>
      <c r="D114" s="2" t="s">
        <v>685</v>
      </c>
      <c r="E114" s="23">
        <v>3924</v>
      </c>
      <c r="F114" s="24">
        <v>2886</v>
      </c>
      <c r="G114" s="44">
        <f>EmployeeData9[[#This Row],[Sales_Target]]-EmployeeData9[[#This Row],[Sales_Achieved]]</f>
        <v>1038</v>
      </c>
      <c r="H114">
        <f>IF(EmployeeData9[[#This Row],[Sales_Achieved]]&gt;=2984,EmployeeData9[[#This Row],[Sales_Achieved]],0)</f>
        <v>0</v>
      </c>
      <c r="I114">
        <f>IF(EmployeeData9[[#This Row],[Sales_Achieved]]&lt;2984,EmployeeData9[[#This Row],[Sales_Achieved]],0)</f>
        <v>2886</v>
      </c>
    </row>
    <row r="115" spans="1:9" x14ac:dyDescent="0.25">
      <c r="A115" s="6" t="s">
        <v>1810</v>
      </c>
      <c r="B115" s="2" t="s">
        <v>2799</v>
      </c>
      <c r="C115" s="2" t="s">
        <v>3064</v>
      </c>
      <c r="D115" s="2" t="s">
        <v>685</v>
      </c>
      <c r="E115" s="23">
        <v>1485</v>
      </c>
      <c r="F115" s="24">
        <v>3069</v>
      </c>
      <c r="G115" s="44">
        <f>EmployeeData9[[#This Row],[Sales_Target]]-EmployeeData9[[#This Row],[Sales_Achieved]]</f>
        <v>-1584</v>
      </c>
      <c r="H115">
        <f>IF(EmployeeData9[[#This Row],[Sales_Achieved]]&gt;=2984,EmployeeData9[[#This Row],[Sales_Achieved]],0)</f>
        <v>3069</v>
      </c>
      <c r="I115">
        <f>IF(EmployeeData9[[#This Row],[Sales_Achieved]]&lt;2984,EmployeeData9[[#This Row],[Sales_Achieved]],0)</f>
        <v>0</v>
      </c>
    </row>
    <row r="116" spans="1:9" x14ac:dyDescent="0.25">
      <c r="A116" s="6" t="s">
        <v>1811</v>
      </c>
      <c r="B116" s="2" t="s">
        <v>2800</v>
      </c>
      <c r="C116" s="2" t="s">
        <v>3065</v>
      </c>
      <c r="D116" s="2" t="s">
        <v>683</v>
      </c>
      <c r="E116" s="23">
        <v>4879</v>
      </c>
      <c r="F116" s="24">
        <v>1660</v>
      </c>
      <c r="G116" s="44">
        <f>EmployeeData9[[#This Row],[Sales_Target]]-EmployeeData9[[#This Row],[Sales_Achieved]]</f>
        <v>3219</v>
      </c>
      <c r="H116">
        <f>IF(EmployeeData9[[#This Row],[Sales_Achieved]]&gt;=2984,EmployeeData9[[#This Row],[Sales_Achieved]],0)</f>
        <v>0</v>
      </c>
      <c r="I116">
        <f>IF(EmployeeData9[[#This Row],[Sales_Achieved]]&lt;2984,EmployeeData9[[#This Row],[Sales_Achieved]],0)</f>
        <v>1660</v>
      </c>
    </row>
    <row r="117" spans="1:9" x14ac:dyDescent="0.25">
      <c r="A117" s="6" t="s">
        <v>1812</v>
      </c>
      <c r="B117" s="2" t="s">
        <v>2801</v>
      </c>
      <c r="C117" s="2" t="s">
        <v>3065</v>
      </c>
      <c r="D117" s="2" t="s">
        <v>683</v>
      </c>
      <c r="E117" s="23">
        <v>1411</v>
      </c>
      <c r="F117" s="24">
        <v>3290</v>
      </c>
      <c r="G117" s="44">
        <f>EmployeeData9[[#This Row],[Sales_Target]]-EmployeeData9[[#This Row],[Sales_Achieved]]</f>
        <v>-1879</v>
      </c>
      <c r="H117">
        <f>IF(EmployeeData9[[#This Row],[Sales_Achieved]]&gt;=2984,EmployeeData9[[#This Row],[Sales_Achieved]],0)</f>
        <v>3290</v>
      </c>
      <c r="I117">
        <f>IF(EmployeeData9[[#This Row],[Sales_Achieved]]&lt;2984,EmployeeData9[[#This Row],[Sales_Achieved]],0)</f>
        <v>0</v>
      </c>
    </row>
    <row r="118" spans="1:9" x14ac:dyDescent="0.25">
      <c r="A118" s="6" t="s">
        <v>1813</v>
      </c>
      <c r="B118" s="2" t="s">
        <v>2802</v>
      </c>
      <c r="C118" s="2" t="s">
        <v>3063</v>
      </c>
      <c r="D118" s="2" t="s">
        <v>684</v>
      </c>
      <c r="E118" s="23">
        <v>1645</v>
      </c>
      <c r="F118" s="24">
        <v>4412</v>
      </c>
      <c r="G118" s="44">
        <f>EmployeeData9[[#This Row],[Sales_Target]]-EmployeeData9[[#This Row],[Sales_Achieved]]</f>
        <v>-2767</v>
      </c>
      <c r="H118">
        <f>IF(EmployeeData9[[#This Row],[Sales_Achieved]]&gt;=2984,EmployeeData9[[#This Row],[Sales_Achieved]],0)</f>
        <v>4412</v>
      </c>
      <c r="I118">
        <f>IF(EmployeeData9[[#This Row],[Sales_Achieved]]&lt;2984,EmployeeData9[[#This Row],[Sales_Achieved]],0)</f>
        <v>0</v>
      </c>
    </row>
    <row r="119" spans="1:9" x14ac:dyDescent="0.25">
      <c r="A119" s="6" t="s">
        <v>1814</v>
      </c>
      <c r="B119" s="2" t="s">
        <v>2803</v>
      </c>
      <c r="C119" s="2" t="s">
        <v>3064</v>
      </c>
      <c r="D119" s="2" t="s">
        <v>684</v>
      </c>
      <c r="E119" s="23">
        <v>1486</v>
      </c>
      <c r="F119" s="24">
        <v>4680</v>
      </c>
      <c r="G119" s="44">
        <f>EmployeeData9[[#This Row],[Sales_Target]]-EmployeeData9[[#This Row],[Sales_Achieved]]</f>
        <v>-3194</v>
      </c>
      <c r="H119">
        <f>IF(EmployeeData9[[#This Row],[Sales_Achieved]]&gt;=2984,EmployeeData9[[#This Row],[Sales_Achieved]],0)</f>
        <v>4680</v>
      </c>
      <c r="I119">
        <f>IF(EmployeeData9[[#This Row],[Sales_Achieved]]&lt;2984,EmployeeData9[[#This Row],[Sales_Achieved]],0)</f>
        <v>0</v>
      </c>
    </row>
    <row r="120" spans="1:9" x14ac:dyDescent="0.25">
      <c r="A120" s="6" t="s">
        <v>1815</v>
      </c>
      <c r="B120" s="2" t="s">
        <v>2804</v>
      </c>
      <c r="C120" s="2" t="s">
        <v>3063</v>
      </c>
      <c r="D120" s="2" t="s">
        <v>684</v>
      </c>
      <c r="E120" s="23">
        <v>3645</v>
      </c>
      <c r="F120" s="24">
        <v>3425</v>
      </c>
      <c r="G120" s="44">
        <f>EmployeeData9[[#This Row],[Sales_Target]]-EmployeeData9[[#This Row],[Sales_Achieved]]</f>
        <v>220</v>
      </c>
      <c r="H120">
        <f>IF(EmployeeData9[[#This Row],[Sales_Achieved]]&gt;=2984,EmployeeData9[[#This Row],[Sales_Achieved]],0)</f>
        <v>3425</v>
      </c>
      <c r="I120">
        <f>IF(EmployeeData9[[#This Row],[Sales_Achieved]]&lt;2984,EmployeeData9[[#This Row],[Sales_Achieved]],0)</f>
        <v>0</v>
      </c>
    </row>
    <row r="121" spans="1:9" x14ac:dyDescent="0.25">
      <c r="A121" s="6" t="s">
        <v>1816</v>
      </c>
      <c r="B121" s="2" t="s">
        <v>2805</v>
      </c>
      <c r="C121" s="2" t="s">
        <v>3065</v>
      </c>
      <c r="D121" s="2" t="s">
        <v>684</v>
      </c>
      <c r="E121" s="23">
        <v>3097</v>
      </c>
      <c r="F121" s="24">
        <v>5490</v>
      </c>
      <c r="G121" s="44">
        <f>EmployeeData9[[#This Row],[Sales_Target]]-EmployeeData9[[#This Row],[Sales_Achieved]]</f>
        <v>-2393</v>
      </c>
      <c r="H121">
        <f>IF(EmployeeData9[[#This Row],[Sales_Achieved]]&gt;=2984,EmployeeData9[[#This Row],[Sales_Achieved]],0)</f>
        <v>5490</v>
      </c>
      <c r="I121">
        <f>IF(EmployeeData9[[#This Row],[Sales_Achieved]]&lt;2984,EmployeeData9[[#This Row],[Sales_Achieved]],0)</f>
        <v>0</v>
      </c>
    </row>
    <row r="122" spans="1:9" x14ac:dyDescent="0.25">
      <c r="A122" s="6" t="s">
        <v>1817</v>
      </c>
      <c r="B122" s="2" t="s">
        <v>2714</v>
      </c>
      <c r="C122" s="2" t="s">
        <v>3064</v>
      </c>
      <c r="D122" s="2" t="s">
        <v>684</v>
      </c>
      <c r="E122" s="23">
        <v>2058</v>
      </c>
      <c r="F122" s="24">
        <v>3877</v>
      </c>
      <c r="G122" s="44">
        <f>EmployeeData9[[#This Row],[Sales_Target]]-EmployeeData9[[#This Row],[Sales_Achieved]]</f>
        <v>-1819</v>
      </c>
      <c r="H122">
        <f>IF(EmployeeData9[[#This Row],[Sales_Achieved]]&gt;=2984,EmployeeData9[[#This Row],[Sales_Achieved]],0)</f>
        <v>3877</v>
      </c>
      <c r="I122">
        <f>IF(EmployeeData9[[#This Row],[Sales_Achieved]]&lt;2984,EmployeeData9[[#This Row],[Sales_Achieved]],0)</f>
        <v>0</v>
      </c>
    </row>
    <row r="123" spans="1:9" x14ac:dyDescent="0.25">
      <c r="A123" s="6" t="s">
        <v>1818</v>
      </c>
      <c r="B123" s="2" t="s">
        <v>2733</v>
      </c>
      <c r="C123" s="2" t="s">
        <v>3064</v>
      </c>
      <c r="D123" s="2" t="s">
        <v>683</v>
      </c>
      <c r="E123" s="23">
        <v>1692</v>
      </c>
      <c r="F123" s="24">
        <v>3477</v>
      </c>
      <c r="G123" s="44">
        <f>EmployeeData9[[#This Row],[Sales_Target]]-EmployeeData9[[#This Row],[Sales_Achieved]]</f>
        <v>-1785</v>
      </c>
      <c r="H123">
        <f>IF(EmployeeData9[[#This Row],[Sales_Achieved]]&gt;=2984,EmployeeData9[[#This Row],[Sales_Achieved]],0)</f>
        <v>3477</v>
      </c>
      <c r="I123">
        <f>IF(EmployeeData9[[#This Row],[Sales_Achieved]]&lt;2984,EmployeeData9[[#This Row],[Sales_Achieved]],0)</f>
        <v>0</v>
      </c>
    </row>
    <row r="124" spans="1:9" x14ac:dyDescent="0.25">
      <c r="A124" s="6" t="s">
        <v>1819</v>
      </c>
      <c r="B124" s="2" t="s">
        <v>2806</v>
      </c>
      <c r="C124" s="2" t="s">
        <v>3064</v>
      </c>
      <c r="D124" s="2" t="s">
        <v>684</v>
      </c>
      <c r="E124" s="23">
        <v>2365</v>
      </c>
      <c r="F124" s="24">
        <v>3352</v>
      </c>
      <c r="G124" s="44">
        <f>EmployeeData9[[#This Row],[Sales_Target]]-EmployeeData9[[#This Row],[Sales_Achieved]]</f>
        <v>-987</v>
      </c>
      <c r="H124">
        <f>IF(EmployeeData9[[#This Row],[Sales_Achieved]]&gt;=2984,EmployeeData9[[#This Row],[Sales_Achieved]],0)</f>
        <v>3352</v>
      </c>
      <c r="I124">
        <f>IF(EmployeeData9[[#This Row],[Sales_Achieved]]&lt;2984,EmployeeData9[[#This Row],[Sales_Achieved]],0)</f>
        <v>0</v>
      </c>
    </row>
    <row r="125" spans="1:9" x14ac:dyDescent="0.25">
      <c r="A125" s="6" t="s">
        <v>1820</v>
      </c>
      <c r="B125" s="2" t="s">
        <v>2776</v>
      </c>
      <c r="C125" s="2" t="s">
        <v>3064</v>
      </c>
      <c r="D125" s="2" t="s">
        <v>685</v>
      </c>
      <c r="E125" s="23">
        <v>4539</v>
      </c>
      <c r="F125" s="24">
        <v>4419</v>
      </c>
      <c r="G125" s="44">
        <f>EmployeeData9[[#This Row],[Sales_Target]]-EmployeeData9[[#This Row],[Sales_Achieved]]</f>
        <v>120</v>
      </c>
      <c r="H125">
        <f>IF(EmployeeData9[[#This Row],[Sales_Achieved]]&gt;=2984,EmployeeData9[[#This Row],[Sales_Achieved]],0)</f>
        <v>4419</v>
      </c>
      <c r="I125">
        <f>IF(EmployeeData9[[#This Row],[Sales_Achieved]]&lt;2984,EmployeeData9[[#This Row],[Sales_Achieved]],0)</f>
        <v>0</v>
      </c>
    </row>
    <row r="126" spans="1:9" x14ac:dyDescent="0.25">
      <c r="A126" s="6" t="s">
        <v>1821</v>
      </c>
      <c r="B126" s="2" t="s">
        <v>2738</v>
      </c>
      <c r="C126" s="2" t="s">
        <v>3063</v>
      </c>
      <c r="D126" s="2" t="s">
        <v>682</v>
      </c>
      <c r="E126" s="23">
        <v>4610</v>
      </c>
      <c r="F126" s="24">
        <v>4013</v>
      </c>
      <c r="G126" s="44">
        <f>EmployeeData9[[#This Row],[Sales_Target]]-EmployeeData9[[#This Row],[Sales_Achieved]]</f>
        <v>597</v>
      </c>
      <c r="H126">
        <f>IF(EmployeeData9[[#This Row],[Sales_Achieved]]&gt;=2984,EmployeeData9[[#This Row],[Sales_Achieved]],0)</f>
        <v>4013</v>
      </c>
      <c r="I126">
        <f>IF(EmployeeData9[[#This Row],[Sales_Achieved]]&lt;2984,EmployeeData9[[#This Row],[Sales_Achieved]],0)</f>
        <v>0</v>
      </c>
    </row>
    <row r="127" spans="1:9" x14ac:dyDescent="0.25">
      <c r="A127" s="6" t="s">
        <v>1822</v>
      </c>
      <c r="B127" s="2" t="s">
        <v>2807</v>
      </c>
      <c r="C127" s="2" t="s">
        <v>3063</v>
      </c>
      <c r="D127" s="2" t="s">
        <v>685</v>
      </c>
      <c r="E127" s="23">
        <v>4050</v>
      </c>
      <c r="F127" s="24">
        <v>5796</v>
      </c>
      <c r="G127" s="44">
        <f>EmployeeData9[[#This Row],[Sales_Target]]-EmployeeData9[[#This Row],[Sales_Achieved]]</f>
        <v>-1746</v>
      </c>
      <c r="H127">
        <f>IF(EmployeeData9[[#This Row],[Sales_Achieved]]&gt;=2984,EmployeeData9[[#This Row],[Sales_Achieved]],0)</f>
        <v>5796</v>
      </c>
      <c r="I127">
        <f>IF(EmployeeData9[[#This Row],[Sales_Achieved]]&lt;2984,EmployeeData9[[#This Row],[Sales_Achieved]],0)</f>
        <v>0</v>
      </c>
    </row>
    <row r="128" spans="1:9" x14ac:dyDescent="0.25">
      <c r="A128" s="6" t="s">
        <v>1823</v>
      </c>
      <c r="B128" s="2" t="s">
        <v>2808</v>
      </c>
      <c r="C128" s="2" t="s">
        <v>3063</v>
      </c>
      <c r="D128" s="2" t="s">
        <v>683</v>
      </c>
      <c r="E128" s="23">
        <v>2644</v>
      </c>
      <c r="F128" s="24">
        <v>4358</v>
      </c>
      <c r="G128" s="44">
        <f>EmployeeData9[[#This Row],[Sales_Target]]-EmployeeData9[[#This Row],[Sales_Achieved]]</f>
        <v>-1714</v>
      </c>
      <c r="H128">
        <f>IF(EmployeeData9[[#This Row],[Sales_Achieved]]&gt;=2984,EmployeeData9[[#This Row],[Sales_Achieved]],0)</f>
        <v>4358</v>
      </c>
      <c r="I128">
        <f>IF(EmployeeData9[[#This Row],[Sales_Achieved]]&lt;2984,EmployeeData9[[#This Row],[Sales_Achieved]],0)</f>
        <v>0</v>
      </c>
    </row>
    <row r="129" spans="1:9" x14ac:dyDescent="0.25">
      <c r="A129" s="6" t="s">
        <v>1824</v>
      </c>
      <c r="B129" s="2" t="s">
        <v>2809</v>
      </c>
      <c r="C129" s="2" t="s">
        <v>3063</v>
      </c>
      <c r="D129" s="2" t="s">
        <v>684</v>
      </c>
      <c r="E129" s="23">
        <v>2982</v>
      </c>
      <c r="F129" s="24">
        <v>4078</v>
      </c>
      <c r="G129" s="44">
        <f>EmployeeData9[[#This Row],[Sales_Target]]-EmployeeData9[[#This Row],[Sales_Achieved]]</f>
        <v>-1096</v>
      </c>
      <c r="H129">
        <f>IF(EmployeeData9[[#This Row],[Sales_Achieved]]&gt;=2984,EmployeeData9[[#This Row],[Sales_Achieved]],0)</f>
        <v>4078</v>
      </c>
      <c r="I129">
        <f>IF(EmployeeData9[[#This Row],[Sales_Achieved]]&lt;2984,EmployeeData9[[#This Row],[Sales_Achieved]],0)</f>
        <v>0</v>
      </c>
    </row>
    <row r="130" spans="1:9" x14ac:dyDescent="0.25">
      <c r="A130" s="6" t="s">
        <v>1825</v>
      </c>
      <c r="B130" s="2" t="s">
        <v>2810</v>
      </c>
      <c r="C130" s="2" t="s">
        <v>3064</v>
      </c>
      <c r="D130" s="2" t="s">
        <v>683</v>
      </c>
      <c r="E130" s="23">
        <v>3695</v>
      </c>
      <c r="F130" s="24">
        <v>5339</v>
      </c>
      <c r="G130" s="44">
        <f>EmployeeData9[[#This Row],[Sales_Target]]-EmployeeData9[[#This Row],[Sales_Achieved]]</f>
        <v>-1644</v>
      </c>
      <c r="H130">
        <f>IF(EmployeeData9[[#This Row],[Sales_Achieved]]&gt;=2984,EmployeeData9[[#This Row],[Sales_Achieved]],0)</f>
        <v>5339</v>
      </c>
      <c r="I130">
        <f>IF(EmployeeData9[[#This Row],[Sales_Achieved]]&lt;2984,EmployeeData9[[#This Row],[Sales_Achieved]],0)</f>
        <v>0</v>
      </c>
    </row>
    <row r="131" spans="1:9" x14ac:dyDescent="0.25">
      <c r="A131" s="6" t="s">
        <v>1826</v>
      </c>
      <c r="B131" s="2" t="s">
        <v>2811</v>
      </c>
      <c r="C131" s="2" t="s">
        <v>3064</v>
      </c>
      <c r="D131" s="2" t="s">
        <v>682</v>
      </c>
      <c r="E131" s="23">
        <v>2591</v>
      </c>
      <c r="F131" s="24">
        <v>1976</v>
      </c>
      <c r="G131" s="44">
        <f>EmployeeData9[[#This Row],[Sales_Target]]-EmployeeData9[[#This Row],[Sales_Achieved]]</f>
        <v>615</v>
      </c>
      <c r="H131">
        <f>IF(EmployeeData9[[#This Row],[Sales_Achieved]]&gt;=2984,EmployeeData9[[#This Row],[Sales_Achieved]],0)</f>
        <v>0</v>
      </c>
      <c r="I131">
        <f>IF(EmployeeData9[[#This Row],[Sales_Achieved]]&lt;2984,EmployeeData9[[#This Row],[Sales_Achieved]],0)</f>
        <v>1976</v>
      </c>
    </row>
    <row r="132" spans="1:9" x14ac:dyDescent="0.25">
      <c r="A132" s="6" t="s">
        <v>1827</v>
      </c>
      <c r="B132" s="2" t="s">
        <v>2812</v>
      </c>
      <c r="C132" s="2" t="s">
        <v>3064</v>
      </c>
      <c r="D132" s="2" t="s">
        <v>682</v>
      </c>
      <c r="E132" s="23">
        <v>1952</v>
      </c>
      <c r="F132" s="24">
        <v>2359</v>
      </c>
      <c r="G132" s="44">
        <f>EmployeeData9[[#This Row],[Sales_Target]]-EmployeeData9[[#This Row],[Sales_Achieved]]</f>
        <v>-407</v>
      </c>
      <c r="H132">
        <f>IF(EmployeeData9[[#This Row],[Sales_Achieved]]&gt;=2984,EmployeeData9[[#This Row],[Sales_Achieved]],0)</f>
        <v>0</v>
      </c>
      <c r="I132">
        <f>IF(EmployeeData9[[#This Row],[Sales_Achieved]]&lt;2984,EmployeeData9[[#This Row],[Sales_Achieved]],0)</f>
        <v>2359</v>
      </c>
    </row>
    <row r="133" spans="1:9" x14ac:dyDescent="0.25">
      <c r="A133" s="6" t="s">
        <v>1828</v>
      </c>
      <c r="B133" s="2" t="s">
        <v>2813</v>
      </c>
      <c r="C133" s="2" t="s">
        <v>3063</v>
      </c>
      <c r="D133" s="2" t="s">
        <v>682</v>
      </c>
      <c r="E133" s="23">
        <v>1537</v>
      </c>
      <c r="F133" s="24">
        <v>2441</v>
      </c>
      <c r="G133" s="44">
        <f>EmployeeData9[[#This Row],[Sales_Target]]-EmployeeData9[[#This Row],[Sales_Achieved]]</f>
        <v>-904</v>
      </c>
      <c r="H133">
        <f>IF(EmployeeData9[[#This Row],[Sales_Achieved]]&gt;=2984,EmployeeData9[[#This Row],[Sales_Achieved]],0)</f>
        <v>0</v>
      </c>
      <c r="I133">
        <f>IF(EmployeeData9[[#This Row],[Sales_Achieved]]&lt;2984,EmployeeData9[[#This Row],[Sales_Achieved]],0)</f>
        <v>2441</v>
      </c>
    </row>
    <row r="134" spans="1:9" x14ac:dyDescent="0.25">
      <c r="A134" s="6" t="s">
        <v>1829</v>
      </c>
      <c r="B134" s="2" t="s">
        <v>2814</v>
      </c>
      <c r="C134" s="2" t="s">
        <v>3064</v>
      </c>
      <c r="D134" s="2" t="s">
        <v>683</v>
      </c>
      <c r="E134" s="23">
        <v>3962</v>
      </c>
      <c r="F134" s="24">
        <v>1003</v>
      </c>
      <c r="G134" s="44">
        <f>EmployeeData9[[#This Row],[Sales_Target]]-EmployeeData9[[#This Row],[Sales_Achieved]]</f>
        <v>2959</v>
      </c>
      <c r="H134">
        <f>IF(EmployeeData9[[#This Row],[Sales_Achieved]]&gt;=2984,EmployeeData9[[#This Row],[Sales_Achieved]],0)</f>
        <v>0</v>
      </c>
      <c r="I134">
        <f>IF(EmployeeData9[[#This Row],[Sales_Achieved]]&lt;2984,EmployeeData9[[#This Row],[Sales_Achieved]],0)</f>
        <v>1003</v>
      </c>
    </row>
    <row r="135" spans="1:9" x14ac:dyDescent="0.25">
      <c r="A135" s="6" t="s">
        <v>1830</v>
      </c>
      <c r="B135" s="2" t="s">
        <v>2815</v>
      </c>
      <c r="C135" s="2" t="s">
        <v>3063</v>
      </c>
      <c r="D135" s="2" t="s">
        <v>682</v>
      </c>
      <c r="E135" s="23">
        <v>2906</v>
      </c>
      <c r="F135" s="24">
        <v>874</v>
      </c>
      <c r="G135" s="44">
        <f>EmployeeData9[[#This Row],[Sales_Target]]-EmployeeData9[[#This Row],[Sales_Achieved]]</f>
        <v>2032</v>
      </c>
      <c r="H135">
        <f>IF(EmployeeData9[[#This Row],[Sales_Achieved]]&gt;=2984,EmployeeData9[[#This Row],[Sales_Achieved]],0)</f>
        <v>0</v>
      </c>
      <c r="I135">
        <f>IF(EmployeeData9[[#This Row],[Sales_Achieved]]&lt;2984,EmployeeData9[[#This Row],[Sales_Achieved]],0)</f>
        <v>874</v>
      </c>
    </row>
    <row r="136" spans="1:9" x14ac:dyDescent="0.25">
      <c r="A136" s="6" t="s">
        <v>1831</v>
      </c>
      <c r="B136" s="2" t="s">
        <v>2816</v>
      </c>
      <c r="C136" s="2" t="s">
        <v>3063</v>
      </c>
      <c r="D136" s="2" t="s">
        <v>683</v>
      </c>
      <c r="E136" s="23">
        <v>1592</v>
      </c>
      <c r="F136" s="24">
        <v>2897</v>
      </c>
      <c r="G136" s="44">
        <f>EmployeeData9[[#This Row],[Sales_Target]]-EmployeeData9[[#This Row],[Sales_Achieved]]</f>
        <v>-1305</v>
      </c>
      <c r="H136">
        <f>IF(EmployeeData9[[#This Row],[Sales_Achieved]]&gt;=2984,EmployeeData9[[#This Row],[Sales_Achieved]],0)</f>
        <v>0</v>
      </c>
      <c r="I136">
        <f>IF(EmployeeData9[[#This Row],[Sales_Achieved]]&lt;2984,EmployeeData9[[#This Row],[Sales_Achieved]],0)</f>
        <v>2897</v>
      </c>
    </row>
    <row r="137" spans="1:9" x14ac:dyDescent="0.25">
      <c r="A137" s="6" t="s">
        <v>1832</v>
      </c>
      <c r="B137" s="2" t="s">
        <v>2777</v>
      </c>
      <c r="C137" s="2" t="s">
        <v>3064</v>
      </c>
      <c r="D137" s="2" t="s">
        <v>684</v>
      </c>
      <c r="E137" s="23">
        <v>3960</v>
      </c>
      <c r="F137" s="24">
        <v>1299</v>
      </c>
      <c r="G137" s="44">
        <f>EmployeeData9[[#This Row],[Sales_Target]]-EmployeeData9[[#This Row],[Sales_Achieved]]</f>
        <v>2661</v>
      </c>
      <c r="H137">
        <f>IF(EmployeeData9[[#This Row],[Sales_Achieved]]&gt;=2984,EmployeeData9[[#This Row],[Sales_Achieved]],0)</f>
        <v>0</v>
      </c>
      <c r="I137">
        <f>IF(EmployeeData9[[#This Row],[Sales_Achieved]]&lt;2984,EmployeeData9[[#This Row],[Sales_Achieved]],0)</f>
        <v>1299</v>
      </c>
    </row>
    <row r="138" spans="1:9" x14ac:dyDescent="0.25">
      <c r="A138" s="6" t="s">
        <v>1833</v>
      </c>
      <c r="B138" s="2" t="s">
        <v>2788</v>
      </c>
      <c r="C138" s="2" t="s">
        <v>3064</v>
      </c>
      <c r="D138" s="2" t="s">
        <v>683</v>
      </c>
      <c r="E138" s="23">
        <v>4460</v>
      </c>
      <c r="F138" s="24">
        <v>4696</v>
      </c>
      <c r="G138" s="44">
        <f>EmployeeData9[[#This Row],[Sales_Target]]-EmployeeData9[[#This Row],[Sales_Achieved]]</f>
        <v>-236</v>
      </c>
      <c r="H138">
        <f>IF(EmployeeData9[[#This Row],[Sales_Achieved]]&gt;=2984,EmployeeData9[[#This Row],[Sales_Achieved]],0)</f>
        <v>4696</v>
      </c>
      <c r="I138">
        <f>IF(EmployeeData9[[#This Row],[Sales_Achieved]]&lt;2984,EmployeeData9[[#This Row],[Sales_Achieved]],0)</f>
        <v>0</v>
      </c>
    </row>
    <row r="139" spans="1:9" x14ac:dyDescent="0.25">
      <c r="A139" s="6" t="s">
        <v>1834</v>
      </c>
      <c r="B139" s="2" t="s">
        <v>2817</v>
      </c>
      <c r="C139" s="2" t="s">
        <v>3065</v>
      </c>
      <c r="D139" s="2" t="s">
        <v>685</v>
      </c>
      <c r="E139" s="23">
        <v>4154</v>
      </c>
      <c r="F139" s="24">
        <v>5095</v>
      </c>
      <c r="G139" s="44">
        <f>EmployeeData9[[#This Row],[Sales_Target]]-EmployeeData9[[#This Row],[Sales_Achieved]]</f>
        <v>-941</v>
      </c>
      <c r="H139">
        <f>IF(EmployeeData9[[#This Row],[Sales_Achieved]]&gt;=2984,EmployeeData9[[#This Row],[Sales_Achieved]],0)</f>
        <v>5095</v>
      </c>
      <c r="I139">
        <f>IF(EmployeeData9[[#This Row],[Sales_Achieved]]&lt;2984,EmployeeData9[[#This Row],[Sales_Achieved]],0)</f>
        <v>0</v>
      </c>
    </row>
    <row r="140" spans="1:9" x14ac:dyDescent="0.25">
      <c r="A140" s="6" t="s">
        <v>1835</v>
      </c>
      <c r="B140" s="2" t="s">
        <v>2818</v>
      </c>
      <c r="C140" s="2" t="s">
        <v>3065</v>
      </c>
      <c r="D140" s="2" t="s">
        <v>685</v>
      </c>
      <c r="E140" s="23">
        <v>3642</v>
      </c>
      <c r="F140" s="24">
        <v>2780</v>
      </c>
      <c r="G140" s="44">
        <f>EmployeeData9[[#This Row],[Sales_Target]]-EmployeeData9[[#This Row],[Sales_Achieved]]</f>
        <v>862</v>
      </c>
      <c r="H140">
        <f>IF(EmployeeData9[[#This Row],[Sales_Achieved]]&gt;=2984,EmployeeData9[[#This Row],[Sales_Achieved]],0)</f>
        <v>0</v>
      </c>
      <c r="I140">
        <f>IF(EmployeeData9[[#This Row],[Sales_Achieved]]&lt;2984,EmployeeData9[[#This Row],[Sales_Achieved]],0)</f>
        <v>2780</v>
      </c>
    </row>
    <row r="141" spans="1:9" x14ac:dyDescent="0.25">
      <c r="A141" s="6" t="s">
        <v>1836</v>
      </c>
      <c r="B141" s="2" t="s">
        <v>2819</v>
      </c>
      <c r="C141" s="2" t="s">
        <v>3065</v>
      </c>
      <c r="D141" s="2" t="s">
        <v>683</v>
      </c>
      <c r="E141" s="23">
        <v>4704</v>
      </c>
      <c r="F141" s="24">
        <v>4073</v>
      </c>
      <c r="G141" s="44">
        <f>EmployeeData9[[#This Row],[Sales_Target]]-EmployeeData9[[#This Row],[Sales_Achieved]]</f>
        <v>631</v>
      </c>
      <c r="H141">
        <f>IF(EmployeeData9[[#This Row],[Sales_Achieved]]&gt;=2984,EmployeeData9[[#This Row],[Sales_Achieved]],0)</f>
        <v>4073</v>
      </c>
      <c r="I141">
        <f>IF(EmployeeData9[[#This Row],[Sales_Achieved]]&lt;2984,EmployeeData9[[#This Row],[Sales_Achieved]],0)</f>
        <v>0</v>
      </c>
    </row>
    <row r="142" spans="1:9" x14ac:dyDescent="0.25">
      <c r="A142" s="6" t="s">
        <v>1837</v>
      </c>
      <c r="B142" s="2" t="s">
        <v>2713</v>
      </c>
      <c r="C142" s="2" t="s">
        <v>3064</v>
      </c>
      <c r="D142" s="2" t="s">
        <v>682</v>
      </c>
      <c r="E142" s="23">
        <v>3211</v>
      </c>
      <c r="F142" s="24">
        <v>1375</v>
      </c>
      <c r="G142" s="44">
        <f>EmployeeData9[[#This Row],[Sales_Target]]-EmployeeData9[[#This Row],[Sales_Achieved]]</f>
        <v>1836</v>
      </c>
      <c r="H142">
        <f>IF(EmployeeData9[[#This Row],[Sales_Achieved]]&gt;=2984,EmployeeData9[[#This Row],[Sales_Achieved]],0)</f>
        <v>0</v>
      </c>
      <c r="I142">
        <f>IF(EmployeeData9[[#This Row],[Sales_Achieved]]&lt;2984,EmployeeData9[[#This Row],[Sales_Achieved]],0)</f>
        <v>1375</v>
      </c>
    </row>
    <row r="143" spans="1:9" x14ac:dyDescent="0.25">
      <c r="A143" s="6" t="s">
        <v>1838</v>
      </c>
      <c r="B143" s="2" t="s">
        <v>2767</v>
      </c>
      <c r="C143" s="2" t="s">
        <v>3063</v>
      </c>
      <c r="D143" s="2" t="s">
        <v>682</v>
      </c>
      <c r="E143" s="23">
        <v>2029</v>
      </c>
      <c r="F143" s="24">
        <v>2500</v>
      </c>
      <c r="G143" s="44">
        <f>EmployeeData9[[#This Row],[Sales_Target]]-EmployeeData9[[#This Row],[Sales_Achieved]]</f>
        <v>-471</v>
      </c>
      <c r="H143">
        <f>IF(EmployeeData9[[#This Row],[Sales_Achieved]]&gt;=2984,EmployeeData9[[#This Row],[Sales_Achieved]],0)</f>
        <v>0</v>
      </c>
      <c r="I143">
        <f>IF(EmployeeData9[[#This Row],[Sales_Achieved]]&lt;2984,EmployeeData9[[#This Row],[Sales_Achieved]],0)</f>
        <v>2500</v>
      </c>
    </row>
    <row r="144" spans="1:9" x14ac:dyDescent="0.25">
      <c r="A144" s="6" t="s">
        <v>1839</v>
      </c>
      <c r="B144" s="2" t="s">
        <v>2762</v>
      </c>
      <c r="C144" s="2" t="s">
        <v>3063</v>
      </c>
      <c r="D144" s="2" t="s">
        <v>685</v>
      </c>
      <c r="E144" s="23">
        <v>3552</v>
      </c>
      <c r="F144" s="24">
        <v>4318</v>
      </c>
      <c r="G144" s="44">
        <f>EmployeeData9[[#This Row],[Sales_Target]]-EmployeeData9[[#This Row],[Sales_Achieved]]</f>
        <v>-766</v>
      </c>
      <c r="H144">
        <f>IF(EmployeeData9[[#This Row],[Sales_Achieved]]&gt;=2984,EmployeeData9[[#This Row],[Sales_Achieved]],0)</f>
        <v>4318</v>
      </c>
      <c r="I144">
        <f>IF(EmployeeData9[[#This Row],[Sales_Achieved]]&lt;2984,EmployeeData9[[#This Row],[Sales_Achieved]],0)</f>
        <v>0</v>
      </c>
    </row>
    <row r="145" spans="1:9" x14ac:dyDescent="0.25">
      <c r="A145" s="6" t="s">
        <v>1840</v>
      </c>
      <c r="B145" s="2" t="s">
        <v>2820</v>
      </c>
      <c r="C145" s="2" t="s">
        <v>3063</v>
      </c>
      <c r="D145" s="2" t="s">
        <v>684</v>
      </c>
      <c r="E145" s="23">
        <v>4656</v>
      </c>
      <c r="F145" s="24">
        <v>3843</v>
      </c>
      <c r="G145" s="44">
        <f>EmployeeData9[[#This Row],[Sales_Target]]-EmployeeData9[[#This Row],[Sales_Achieved]]</f>
        <v>813</v>
      </c>
      <c r="H145">
        <f>IF(EmployeeData9[[#This Row],[Sales_Achieved]]&gt;=2984,EmployeeData9[[#This Row],[Sales_Achieved]],0)</f>
        <v>3843</v>
      </c>
      <c r="I145">
        <f>IF(EmployeeData9[[#This Row],[Sales_Achieved]]&lt;2984,EmployeeData9[[#This Row],[Sales_Achieved]],0)</f>
        <v>0</v>
      </c>
    </row>
    <row r="146" spans="1:9" x14ac:dyDescent="0.25">
      <c r="A146" s="6" t="s">
        <v>1841</v>
      </c>
      <c r="B146" s="2" t="s">
        <v>2815</v>
      </c>
      <c r="C146" s="2" t="s">
        <v>3065</v>
      </c>
      <c r="D146" s="2" t="s">
        <v>684</v>
      </c>
      <c r="E146" s="23">
        <v>1379</v>
      </c>
      <c r="F146" s="24">
        <v>853</v>
      </c>
      <c r="G146" s="44">
        <f>EmployeeData9[[#This Row],[Sales_Target]]-EmployeeData9[[#This Row],[Sales_Achieved]]</f>
        <v>526</v>
      </c>
      <c r="H146">
        <f>IF(EmployeeData9[[#This Row],[Sales_Achieved]]&gt;=2984,EmployeeData9[[#This Row],[Sales_Achieved]],0)</f>
        <v>0</v>
      </c>
      <c r="I146">
        <f>IF(EmployeeData9[[#This Row],[Sales_Achieved]]&lt;2984,EmployeeData9[[#This Row],[Sales_Achieved]],0)</f>
        <v>853</v>
      </c>
    </row>
    <row r="147" spans="1:9" x14ac:dyDescent="0.25">
      <c r="A147" s="6" t="s">
        <v>1842</v>
      </c>
      <c r="B147" s="2" t="s">
        <v>2789</v>
      </c>
      <c r="C147" s="2" t="s">
        <v>3064</v>
      </c>
      <c r="D147" s="2" t="s">
        <v>685</v>
      </c>
      <c r="E147" s="23">
        <v>3041</v>
      </c>
      <c r="F147" s="24">
        <v>2502</v>
      </c>
      <c r="G147" s="44">
        <f>EmployeeData9[[#This Row],[Sales_Target]]-EmployeeData9[[#This Row],[Sales_Achieved]]</f>
        <v>539</v>
      </c>
      <c r="H147">
        <f>IF(EmployeeData9[[#This Row],[Sales_Achieved]]&gt;=2984,EmployeeData9[[#This Row],[Sales_Achieved]],0)</f>
        <v>0</v>
      </c>
      <c r="I147">
        <f>IF(EmployeeData9[[#This Row],[Sales_Achieved]]&lt;2984,EmployeeData9[[#This Row],[Sales_Achieved]],0)</f>
        <v>2502</v>
      </c>
    </row>
    <row r="148" spans="1:9" x14ac:dyDescent="0.25">
      <c r="A148" s="6" t="s">
        <v>1843</v>
      </c>
      <c r="B148" s="2" t="s">
        <v>2721</v>
      </c>
      <c r="C148" s="2" t="s">
        <v>3064</v>
      </c>
      <c r="D148" s="2" t="s">
        <v>682</v>
      </c>
      <c r="E148" s="23">
        <v>4303</v>
      </c>
      <c r="F148" s="24">
        <v>2452</v>
      </c>
      <c r="G148" s="44">
        <f>EmployeeData9[[#This Row],[Sales_Target]]-EmployeeData9[[#This Row],[Sales_Achieved]]</f>
        <v>1851</v>
      </c>
      <c r="H148">
        <f>IF(EmployeeData9[[#This Row],[Sales_Achieved]]&gt;=2984,EmployeeData9[[#This Row],[Sales_Achieved]],0)</f>
        <v>0</v>
      </c>
      <c r="I148">
        <f>IF(EmployeeData9[[#This Row],[Sales_Achieved]]&lt;2984,EmployeeData9[[#This Row],[Sales_Achieved]],0)</f>
        <v>2452</v>
      </c>
    </row>
    <row r="149" spans="1:9" x14ac:dyDescent="0.25">
      <c r="A149" s="6" t="s">
        <v>1844</v>
      </c>
      <c r="B149" s="2" t="s">
        <v>2821</v>
      </c>
      <c r="C149" s="2" t="s">
        <v>3063</v>
      </c>
      <c r="D149" s="2" t="s">
        <v>682</v>
      </c>
      <c r="E149" s="23">
        <v>1137</v>
      </c>
      <c r="F149" s="24">
        <v>2721</v>
      </c>
      <c r="G149" s="44">
        <f>EmployeeData9[[#This Row],[Sales_Target]]-EmployeeData9[[#This Row],[Sales_Achieved]]</f>
        <v>-1584</v>
      </c>
      <c r="H149">
        <f>IF(EmployeeData9[[#This Row],[Sales_Achieved]]&gt;=2984,EmployeeData9[[#This Row],[Sales_Achieved]],0)</f>
        <v>0</v>
      </c>
      <c r="I149">
        <f>IF(EmployeeData9[[#This Row],[Sales_Achieved]]&lt;2984,EmployeeData9[[#This Row],[Sales_Achieved]],0)</f>
        <v>2721</v>
      </c>
    </row>
    <row r="150" spans="1:9" x14ac:dyDescent="0.25">
      <c r="A150" s="6" t="s">
        <v>1845</v>
      </c>
      <c r="B150" s="2" t="s">
        <v>2769</v>
      </c>
      <c r="C150" s="2" t="s">
        <v>3065</v>
      </c>
      <c r="D150" s="2" t="s">
        <v>684</v>
      </c>
      <c r="E150" s="23">
        <v>3496</v>
      </c>
      <c r="F150" s="24">
        <v>5102</v>
      </c>
      <c r="G150" s="44">
        <f>EmployeeData9[[#This Row],[Sales_Target]]-EmployeeData9[[#This Row],[Sales_Achieved]]</f>
        <v>-1606</v>
      </c>
      <c r="H150">
        <f>IF(EmployeeData9[[#This Row],[Sales_Achieved]]&gt;=2984,EmployeeData9[[#This Row],[Sales_Achieved]],0)</f>
        <v>5102</v>
      </c>
      <c r="I150">
        <f>IF(EmployeeData9[[#This Row],[Sales_Achieved]]&lt;2984,EmployeeData9[[#This Row],[Sales_Achieved]],0)</f>
        <v>0</v>
      </c>
    </row>
    <row r="151" spans="1:9" x14ac:dyDescent="0.25">
      <c r="A151" s="6" t="s">
        <v>1846</v>
      </c>
      <c r="B151" s="2" t="s">
        <v>2803</v>
      </c>
      <c r="C151" s="2" t="s">
        <v>3063</v>
      </c>
      <c r="D151" s="2" t="s">
        <v>684</v>
      </c>
      <c r="E151" s="23">
        <v>2966</v>
      </c>
      <c r="F151" s="24">
        <v>2703</v>
      </c>
      <c r="G151" s="44">
        <f>EmployeeData9[[#This Row],[Sales_Target]]-EmployeeData9[[#This Row],[Sales_Achieved]]</f>
        <v>263</v>
      </c>
      <c r="H151">
        <f>IF(EmployeeData9[[#This Row],[Sales_Achieved]]&gt;=2984,EmployeeData9[[#This Row],[Sales_Achieved]],0)</f>
        <v>0</v>
      </c>
      <c r="I151">
        <f>IF(EmployeeData9[[#This Row],[Sales_Achieved]]&lt;2984,EmployeeData9[[#This Row],[Sales_Achieved]],0)</f>
        <v>2703</v>
      </c>
    </row>
    <row r="152" spans="1:9" x14ac:dyDescent="0.25">
      <c r="A152" s="6" t="s">
        <v>1847</v>
      </c>
      <c r="B152" s="2" t="s">
        <v>2822</v>
      </c>
      <c r="C152" s="2" t="s">
        <v>3065</v>
      </c>
      <c r="D152" s="2" t="s">
        <v>684</v>
      </c>
      <c r="E152" s="23">
        <v>3492</v>
      </c>
      <c r="F152" s="24">
        <v>4727</v>
      </c>
      <c r="G152" s="44">
        <f>EmployeeData9[[#This Row],[Sales_Target]]-EmployeeData9[[#This Row],[Sales_Achieved]]</f>
        <v>-1235</v>
      </c>
      <c r="H152">
        <f>IF(EmployeeData9[[#This Row],[Sales_Achieved]]&gt;=2984,EmployeeData9[[#This Row],[Sales_Achieved]],0)</f>
        <v>4727</v>
      </c>
      <c r="I152">
        <f>IF(EmployeeData9[[#This Row],[Sales_Achieved]]&lt;2984,EmployeeData9[[#This Row],[Sales_Achieved]],0)</f>
        <v>0</v>
      </c>
    </row>
    <row r="153" spans="1:9" x14ac:dyDescent="0.25">
      <c r="A153" s="6" t="s">
        <v>1848</v>
      </c>
      <c r="B153" s="2" t="s">
        <v>2823</v>
      </c>
      <c r="C153" s="2" t="s">
        <v>3063</v>
      </c>
      <c r="D153" s="2" t="s">
        <v>685</v>
      </c>
      <c r="E153" s="23">
        <v>1490</v>
      </c>
      <c r="F153" s="24">
        <v>2639</v>
      </c>
      <c r="G153" s="44">
        <f>EmployeeData9[[#This Row],[Sales_Target]]-EmployeeData9[[#This Row],[Sales_Achieved]]</f>
        <v>-1149</v>
      </c>
      <c r="H153">
        <f>IF(EmployeeData9[[#This Row],[Sales_Achieved]]&gt;=2984,EmployeeData9[[#This Row],[Sales_Achieved]],0)</f>
        <v>0</v>
      </c>
      <c r="I153">
        <f>IF(EmployeeData9[[#This Row],[Sales_Achieved]]&lt;2984,EmployeeData9[[#This Row],[Sales_Achieved]],0)</f>
        <v>2639</v>
      </c>
    </row>
    <row r="154" spans="1:9" x14ac:dyDescent="0.25">
      <c r="A154" s="6" t="s">
        <v>1849</v>
      </c>
      <c r="B154" s="2" t="s">
        <v>2822</v>
      </c>
      <c r="C154" s="2" t="s">
        <v>3063</v>
      </c>
      <c r="D154" s="2" t="s">
        <v>684</v>
      </c>
      <c r="E154" s="23">
        <v>4860</v>
      </c>
      <c r="F154" s="24">
        <v>5503</v>
      </c>
      <c r="G154" s="44">
        <f>EmployeeData9[[#This Row],[Sales_Target]]-EmployeeData9[[#This Row],[Sales_Achieved]]</f>
        <v>-643</v>
      </c>
      <c r="H154">
        <f>IF(EmployeeData9[[#This Row],[Sales_Achieved]]&gt;=2984,EmployeeData9[[#This Row],[Sales_Achieved]],0)</f>
        <v>5503</v>
      </c>
      <c r="I154">
        <f>IF(EmployeeData9[[#This Row],[Sales_Achieved]]&lt;2984,EmployeeData9[[#This Row],[Sales_Achieved]],0)</f>
        <v>0</v>
      </c>
    </row>
    <row r="155" spans="1:9" x14ac:dyDescent="0.25">
      <c r="A155" s="6" t="s">
        <v>1850</v>
      </c>
      <c r="B155" s="2" t="s">
        <v>2824</v>
      </c>
      <c r="C155" s="2" t="s">
        <v>3063</v>
      </c>
      <c r="D155" s="2" t="s">
        <v>684</v>
      </c>
      <c r="E155" s="23">
        <v>4255</v>
      </c>
      <c r="F155" s="24">
        <v>2594</v>
      </c>
      <c r="G155" s="44">
        <f>EmployeeData9[[#This Row],[Sales_Target]]-EmployeeData9[[#This Row],[Sales_Achieved]]</f>
        <v>1661</v>
      </c>
      <c r="H155">
        <f>IF(EmployeeData9[[#This Row],[Sales_Achieved]]&gt;=2984,EmployeeData9[[#This Row],[Sales_Achieved]],0)</f>
        <v>0</v>
      </c>
      <c r="I155">
        <f>IF(EmployeeData9[[#This Row],[Sales_Achieved]]&lt;2984,EmployeeData9[[#This Row],[Sales_Achieved]],0)</f>
        <v>2594</v>
      </c>
    </row>
    <row r="156" spans="1:9" x14ac:dyDescent="0.25">
      <c r="A156" s="6" t="s">
        <v>1851</v>
      </c>
      <c r="B156" s="2" t="s">
        <v>2825</v>
      </c>
      <c r="C156" s="2" t="s">
        <v>3064</v>
      </c>
      <c r="D156" s="2" t="s">
        <v>682</v>
      </c>
      <c r="E156" s="23">
        <v>3059</v>
      </c>
      <c r="F156" s="24">
        <v>1556</v>
      </c>
      <c r="G156" s="44">
        <f>EmployeeData9[[#This Row],[Sales_Target]]-EmployeeData9[[#This Row],[Sales_Achieved]]</f>
        <v>1503</v>
      </c>
      <c r="H156">
        <f>IF(EmployeeData9[[#This Row],[Sales_Achieved]]&gt;=2984,EmployeeData9[[#This Row],[Sales_Achieved]],0)</f>
        <v>0</v>
      </c>
      <c r="I156">
        <f>IF(EmployeeData9[[#This Row],[Sales_Achieved]]&lt;2984,EmployeeData9[[#This Row],[Sales_Achieved]],0)</f>
        <v>1556</v>
      </c>
    </row>
    <row r="157" spans="1:9" x14ac:dyDescent="0.25">
      <c r="A157" s="6" t="s">
        <v>1852</v>
      </c>
      <c r="B157" s="2" t="s">
        <v>2826</v>
      </c>
      <c r="C157" s="2" t="s">
        <v>3065</v>
      </c>
      <c r="D157" s="2" t="s">
        <v>685</v>
      </c>
      <c r="E157" s="23">
        <v>3442</v>
      </c>
      <c r="F157" s="24">
        <v>1026</v>
      </c>
      <c r="G157" s="44">
        <f>EmployeeData9[[#This Row],[Sales_Target]]-EmployeeData9[[#This Row],[Sales_Achieved]]</f>
        <v>2416</v>
      </c>
      <c r="H157">
        <f>IF(EmployeeData9[[#This Row],[Sales_Achieved]]&gt;=2984,EmployeeData9[[#This Row],[Sales_Achieved]],0)</f>
        <v>0</v>
      </c>
      <c r="I157">
        <f>IF(EmployeeData9[[#This Row],[Sales_Achieved]]&lt;2984,EmployeeData9[[#This Row],[Sales_Achieved]],0)</f>
        <v>1026</v>
      </c>
    </row>
    <row r="158" spans="1:9" x14ac:dyDescent="0.25">
      <c r="A158" s="6" t="s">
        <v>1853</v>
      </c>
      <c r="B158" s="2" t="s">
        <v>2743</v>
      </c>
      <c r="C158" s="2" t="s">
        <v>3063</v>
      </c>
      <c r="D158" s="2" t="s">
        <v>682</v>
      </c>
      <c r="E158" s="23">
        <v>1971</v>
      </c>
      <c r="F158" s="24">
        <v>2981</v>
      </c>
      <c r="G158" s="44">
        <f>EmployeeData9[[#This Row],[Sales_Target]]-EmployeeData9[[#This Row],[Sales_Achieved]]</f>
        <v>-1010</v>
      </c>
      <c r="H158">
        <f>IF(EmployeeData9[[#This Row],[Sales_Achieved]]&gt;=2984,EmployeeData9[[#This Row],[Sales_Achieved]],0)</f>
        <v>0</v>
      </c>
      <c r="I158">
        <f>IF(EmployeeData9[[#This Row],[Sales_Achieved]]&lt;2984,EmployeeData9[[#This Row],[Sales_Achieved]],0)</f>
        <v>2981</v>
      </c>
    </row>
    <row r="159" spans="1:9" x14ac:dyDescent="0.25">
      <c r="A159" s="6" t="s">
        <v>1854</v>
      </c>
      <c r="B159" s="2" t="s">
        <v>2827</v>
      </c>
      <c r="C159" s="2" t="s">
        <v>3065</v>
      </c>
      <c r="D159" s="2" t="s">
        <v>684</v>
      </c>
      <c r="E159" s="23">
        <v>1096</v>
      </c>
      <c r="F159" s="24">
        <v>4048</v>
      </c>
      <c r="G159" s="44">
        <f>EmployeeData9[[#This Row],[Sales_Target]]-EmployeeData9[[#This Row],[Sales_Achieved]]</f>
        <v>-2952</v>
      </c>
      <c r="H159">
        <f>IF(EmployeeData9[[#This Row],[Sales_Achieved]]&gt;=2984,EmployeeData9[[#This Row],[Sales_Achieved]],0)</f>
        <v>4048</v>
      </c>
      <c r="I159">
        <f>IF(EmployeeData9[[#This Row],[Sales_Achieved]]&lt;2984,EmployeeData9[[#This Row],[Sales_Achieved]],0)</f>
        <v>0</v>
      </c>
    </row>
    <row r="160" spans="1:9" x14ac:dyDescent="0.25">
      <c r="A160" s="6" t="s">
        <v>1855</v>
      </c>
      <c r="B160" s="2" t="s">
        <v>2828</v>
      </c>
      <c r="C160" s="2" t="s">
        <v>3065</v>
      </c>
      <c r="D160" s="2" t="s">
        <v>683</v>
      </c>
      <c r="E160" s="23">
        <v>4099</v>
      </c>
      <c r="F160" s="24">
        <v>3568</v>
      </c>
      <c r="G160" s="44">
        <f>EmployeeData9[[#This Row],[Sales_Target]]-EmployeeData9[[#This Row],[Sales_Achieved]]</f>
        <v>531</v>
      </c>
      <c r="H160">
        <f>IF(EmployeeData9[[#This Row],[Sales_Achieved]]&gt;=2984,EmployeeData9[[#This Row],[Sales_Achieved]],0)</f>
        <v>3568</v>
      </c>
      <c r="I160">
        <f>IF(EmployeeData9[[#This Row],[Sales_Achieved]]&lt;2984,EmployeeData9[[#This Row],[Sales_Achieved]],0)</f>
        <v>0</v>
      </c>
    </row>
    <row r="161" spans="1:9" x14ac:dyDescent="0.25">
      <c r="A161" s="6" t="s">
        <v>1856</v>
      </c>
      <c r="B161" s="2" t="s">
        <v>2775</v>
      </c>
      <c r="C161" s="2" t="s">
        <v>3065</v>
      </c>
      <c r="D161" s="2" t="s">
        <v>682</v>
      </c>
      <c r="E161" s="23">
        <v>2811</v>
      </c>
      <c r="F161" s="24">
        <v>4593</v>
      </c>
      <c r="G161" s="44">
        <f>EmployeeData9[[#This Row],[Sales_Target]]-EmployeeData9[[#This Row],[Sales_Achieved]]</f>
        <v>-1782</v>
      </c>
      <c r="H161">
        <f>IF(EmployeeData9[[#This Row],[Sales_Achieved]]&gt;=2984,EmployeeData9[[#This Row],[Sales_Achieved]],0)</f>
        <v>4593</v>
      </c>
      <c r="I161">
        <f>IF(EmployeeData9[[#This Row],[Sales_Achieved]]&lt;2984,EmployeeData9[[#This Row],[Sales_Achieved]],0)</f>
        <v>0</v>
      </c>
    </row>
    <row r="162" spans="1:9" x14ac:dyDescent="0.25">
      <c r="A162" s="6" t="s">
        <v>1857</v>
      </c>
      <c r="B162" s="2" t="s">
        <v>2829</v>
      </c>
      <c r="C162" s="2" t="s">
        <v>3064</v>
      </c>
      <c r="D162" s="2" t="s">
        <v>684</v>
      </c>
      <c r="E162" s="23">
        <v>4811</v>
      </c>
      <c r="F162" s="24">
        <v>5638</v>
      </c>
      <c r="G162" s="44">
        <f>EmployeeData9[[#This Row],[Sales_Target]]-EmployeeData9[[#This Row],[Sales_Achieved]]</f>
        <v>-827</v>
      </c>
      <c r="H162">
        <f>IF(EmployeeData9[[#This Row],[Sales_Achieved]]&gt;=2984,EmployeeData9[[#This Row],[Sales_Achieved]],0)</f>
        <v>5638</v>
      </c>
      <c r="I162">
        <f>IF(EmployeeData9[[#This Row],[Sales_Achieved]]&lt;2984,EmployeeData9[[#This Row],[Sales_Achieved]],0)</f>
        <v>0</v>
      </c>
    </row>
    <row r="163" spans="1:9" x14ac:dyDescent="0.25">
      <c r="A163" s="6" t="s">
        <v>1858</v>
      </c>
      <c r="B163" s="2" t="s">
        <v>2784</v>
      </c>
      <c r="C163" s="2" t="s">
        <v>3063</v>
      </c>
      <c r="D163" s="2" t="s">
        <v>685</v>
      </c>
      <c r="E163" s="23">
        <v>1848</v>
      </c>
      <c r="F163" s="24">
        <v>4765</v>
      </c>
      <c r="G163" s="44">
        <f>EmployeeData9[[#This Row],[Sales_Target]]-EmployeeData9[[#This Row],[Sales_Achieved]]</f>
        <v>-2917</v>
      </c>
      <c r="H163">
        <f>IF(EmployeeData9[[#This Row],[Sales_Achieved]]&gt;=2984,EmployeeData9[[#This Row],[Sales_Achieved]],0)</f>
        <v>4765</v>
      </c>
      <c r="I163">
        <f>IF(EmployeeData9[[#This Row],[Sales_Achieved]]&lt;2984,EmployeeData9[[#This Row],[Sales_Achieved]],0)</f>
        <v>0</v>
      </c>
    </row>
    <row r="164" spans="1:9" x14ac:dyDescent="0.25">
      <c r="A164" s="6" t="s">
        <v>1859</v>
      </c>
      <c r="B164" s="2" t="s">
        <v>2703</v>
      </c>
      <c r="C164" s="2" t="s">
        <v>3064</v>
      </c>
      <c r="D164" s="2" t="s">
        <v>682</v>
      </c>
      <c r="E164" s="23">
        <v>1188</v>
      </c>
      <c r="F164" s="24">
        <v>3626</v>
      </c>
      <c r="G164" s="44">
        <f>EmployeeData9[[#This Row],[Sales_Target]]-EmployeeData9[[#This Row],[Sales_Achieved]]</f>
        <v>-2438</v>
      </c>
      <c r="H164">
        <f>IF(EmployeeData9[[#This Row],[Sales_Achieved]]&gt;=2984,EmployeeData9[[#This Row],[Sales_Achieved]],0)</f>
        <v>3626</v>
      </c>
      <c r="I164">
        <f>IF(EmployeeData9[[#This Row],[Sales_Achieved]]&lt;2984,EmployeeData9[[#This Row],[Sales_Achieved]],0)</f>
        <v>0</v>
      </c>
    </row>
    <row r="165" spans="1:9" x14ac:dyDescent="0.25">
      <c r="A165" s="6" t="s">
        <v>1860</v>
      </c>
      <c r="B165" s="2" t="s">
        <v>2830</v>
      </c>
      <c r="C165" s="2" t="s">
        <v>3064</v>
      </c>
      <c r="D165" s="2" t="s">
        <v>685</v>
      </c>
      <c r="E165" s="23">
        <v>2798</v>
      </c>
      <c r="F165" s="24">
        <v>4390</v>
      </c>
      <c r="G165" s="44">
        <f>EmployeeData9[[#This Row],[Sales_Target]]-EmployeeData9[[#This Row],[Sales_Achieved]]</f>
        <v>-1592</v>
      </c>
      <c r="H165">
        <f>IF(EmployeeData9[[#This Row],[Sales_Achieved]]&gt;=2984,EmployeeData9[[#This Row],[Sales_Achieved]],0)</f>
        <v>4390</v>
      </c>
      <c r="I165">
        <f>IF(EmployeeData9[[#This Row],[Sales_Achieved]]&lt;2984,EmployeeData9[[#This Row],[Sales_Achieved]],0)</f>
        <v>0</v>
      </c>
    </row>
    <row r="166" spans="1:9" x14ac:dyDescent="0.25">
      <c r="A166" s="6" t="s">
        <v>1861</v>
      </c>
      <c r="B166" s="2" t="s">
        <v>2831</v>
      </c>
      <c r="C166" s="2" t="s">
        <v>3065</v>
      </c>
      <c r="D166" s="2" t="s">
        <v>685</v>
      </c>
      <c r="E166" s="23">
        <v>2255</v>
      </c>
      <c r="F166" s="24">
        <v>1962</v>
      </c>
      <c r="G166" s="44">
        <f>EmployeeData9[[#This Row],[Sales_Target]]-EmployeeData9[[#This Row],[Sales_Achieved]]</f>
        <v>293</v>
      </c>
      <c r="H166">
        <f>IF(EmployeeData9[[#This Row],[Sales_Achieved]]&gt;=2984,EmployeeData9[[#This Row],[Sales_Achieved]],0)</f>
        <v>0</v>
      </c>
      <c r="I166">
        <f>IF(EmployeeData9[[#This Row],[Sales_Achieved]]&lt;2984,EmployeeData9[[#This Row],[Sales_Achieved]],0)</f>
        <v>1962</v>
      </c>
    </row>
    <row r="167" spans="1:9" x14ac:dyDescent="0.25">
      <c r="A167" s="6" t="s">
        <v>1862</v>
      </c>
      <c r="B167" s="2" t="s">
        <v>2738</v>
      </c>
      <c r="C167" s="2" t="s">
        <v>3063</v>
      </c>
      <c r="D167" s="2" t="s">
        <v>682</v>
      </c>
      <c r="E167" s="23">
        <v>3157</v>
      </c>
      <c r="F167" s="24">
        <v>5109</v>
      </c>
      <c r="G167" s="44">
        <f>EmployeeData9[[#This Row],[Sales_Target]]-EmployeeData9[[#This Row],[Sales_Achieved]]</f>
        <v>-1952</v>
      </c>
      <c r="H167">
        <f>IF(EmployeeData9[[#This Row],[Sales_Achieved]]&gt;=2984,EmployeeData9[[#This Row],[Sales_Achieved]],0)</f>
        <v>5109</v>
      </c>
      <c r="I167">
        <f>IF(EmployeeData9[[#This Row],[Sales_Achieved]]&lt;2984,EmployeeData9[[#This Row],[Sales_Achieved]],0)</f>
        <v>0</v>
      </c>
    </row>
    <row r="168" spans="1:9" x14ac:dyDescent="0.25">
      <c r="A168" s="6" t="s">
        <v>1863</v>
      </c>
      <c r="B168" s="2" t="s">
        <v>2757</v>
      </c>
      <c r="C168" s="2" t="s">
        <v>3063</v>
      </c>
      <c r="D168" s="2" t="s">
        <v>685</v>
      </c>
      <c r="E168" s="23">
        <v>2845</v>
      </c>
      <c r="F168" s="24">
        <v>2056</v>
      </c>
      <c r="G168" s="44">
        <f>EmployeeData9[[#This Row],[Sales_Target]]-EmployeeData9[[#This Row],[Sales_Achieved]]</f>
        <v>789</v>
      </c>
      <c r="H168">
        <f>IF(EmployeeData9[[#This Row],[Sales_Achieved]]&gt;=2984,EmployeeData9[[#This Row],[Sales_Achieved]],0)</f>
        <v>0</v>
      </c>
      <c r="I168">
        <f>IF(EmployeeData9[[#This Row],[Sales_Achieved]]&lt;2984,EmployeeData9[[#This Row],[Sales_Achieved]],0)</f>
        <v>2056</v>
      </c>
    </row>
    <row r="169" spans="1:9" x14ac:dyDescent="0.25">
      <c r="A169" s="6" t="s">
        <v>1864</v>
      </c>
      <c r="B169" s="2" t="s">
        <v>2811</v>
      </c>
      <c r="C169" s="2" t="s">
        <v>3063</v>
      </c>
      <c r="D169" s="2" t="s">
        <v>683</v>
      </c>
      <c r="E169" s="23">
        <v>3496</v>
      </c>
      <c r="F169" s="24">
        <v>4826</v>
      </c>
      <c r="G169" s="44">
        <f>EmployeeData9[[#This Row],[Sales_Target]]-EmployeeData9[[#This Row],[Sales_Achieved]]</f>
        <v>-1330</v>
      </c>
      <c r="H169">
        <f>IF(EmployeeData9[[#This Row],[Sales_Achieved]]&gt;=2984,EmployeeData9[[#This Row],[Sales_Achieved]],0)</f>
        <v>4826</v>
      </c>
      <c r="I169">
        <f>IF(EmployeeData9[[#This Row],[Sales_Achieved]]&lt;2984,EmployeeData9[[#This Row],[Sales_Achieved]],0)</f>
        <v>0</v>
      </c>
    </row>
    <row r="170" spans="1:9" x14ac:dyDescent="0.25">
      <c r="A170" s="6" t="s">
        <v>1865</v>
      </c>
      <c r="B170" s="2" t="s">
        <v>2832</v>
      </c>
      <c r="C170" s="2" t="s">
        <v>3064</v>
      </c>
      <c r="D170" s="2" t="s">
        <v>682</v>
      </c>
      <c r="E170" s="23">
        <v>2758</v>
      </c>
      <c r="F170" s="24">
        <v>4840</v>
      </c>
      <c r="G170" s="44">
        <f>EmployeeData9[[#This Row],[Sales_Target]]-EmployeeData9[[#This Row],[Sales_Achieved]]</f>
        <v>-2082</v>
      </c>
      <c r="H170">
        <f>IF(EmployeeData9[[#This Row],[Sales_Achieved]]&gt;=2984,EmployeeData9[[#This Row],[Sales_Achieved]],0)</f>
        <v>4840</v>
      </c>
      <c r="I170">
        <f>IF(EmployeeData9[[#This Row],[Sales_Achieved]]&lt;2984,EmployeeData9[[#This Row],[Sales_Achieved]],0)</f>
        <v>0</v>
      </c>
    </row>
    <row r="171" spans="1:9" x14ac:dyDescent="0.25">
      <c r="A171" s="6" t="s">
        <v>1866</v>
      </c>
      <c r="B171" s="2" t="s">
        <v>2833</v>
      </c>
      <c r="C171" s="2" t="s">
        <v>3064</v>
      </c>
      <c r="D171" s="2" t="s">
        <v>683</v>
      </c>
      <c r="E171" s="23">
        <v>2763</v>
      </c>
      <c r="F171" s="24">
        <v>2356</v>
      </c>
      <c r="G171" s="44">
        <f>EmployeeData9[[#This Row],[Sales_Target]]-EmployeeData9[[#This Row],[Sales_Achieved]]</f>
        <v>407</v>
      </c>
      <c r="H171">
        <f>IF(EmployeeData9[[#This Row],[Sales_Achieved]]&gt;=2984,EmployeeData9[[#This Row],[Sales_Achieved]],0)</f>
        <v>0</v>
      </c>
      <c r="I171">
        <f>IF(EmployeeData9[[#This Row],[Sales_Achieved]]&lt;2984,EmployeeData9[[#This Row],[Sales_Achieved]],0)</f>
        <v>2356</v>
      </c>
    </row>
    <row r="172" spans="1:9" x14ac:dyDescent="0.25">
      <c r="A172" s="6" t="s">
        <v>1867</v>
      </c>
      <c r="B172" s="2" t="s">
        <v>2834</v>
      </c>
      <c r="C172" s="2" t="s">
        <v>3063</v>
      </c>
      <c r="D172" s="2" t="s">
        <v>685</v>
      </c>
      <c r="E172" s="23">
        <v>3669</v>
      </c>
      <c r="F172" s="24">
        <v>1303</v>
      </c>
      <c r="G172" s="44">
        <f>EmployeeData9[[#This Row],[Sales_Target]]-EmployeeData9[[#This Row],[Sales_Achieved]]</f>
        <v>2366</v>
      </c>
      <c r="H172">
        <f>IF(EmployeeData9[[#This Row],[Sales_Achieved]]&gt;=2984,EmployeeData9[[#This Row],[Sales_Achieved]],0)</f>
        <v>0</v>
      </c>
      <c r="I172">
        <f>IF(EmployeeData9[[#This Row],[Sales_Achieved]]&lt;2984,EmployeeData9[[#This Row],[Sales_Achieved]],0)</f>
        <v>1303</v>
      </c>
    </row>
    <row r="173" spans="1:9" x14ac:dyDescent="0.25">
      <c r="A173" s="6" t="s">
        <v>1868</v>
      </c>
      <c r="B173" s="2" t="s">
        <v>2835</v>
      </c>
      <c r="C173" s="2" t="s">
        <v>3063</v>
      </c>
      <c r="D173" s="2" t="s">
        <v>683</v>
      </c>
      <c r="E173" s="23">
        <v>2510</v>
      </c>
      <c r="F173" s="24">
        <v>2092</v>
      </c>
      <c r="G173" s="44">
        <f>EmployeeData9[[#This Row],[Sales_Target]]-EmployeeData9[[#This Row],[Sales_Achieved]]</f>
        <v>418</v>
      </c>
      <c r="H173">
        <f>IF(EmployeeData9[[#This Row],[Sales_Achieved]]&gt;=2984,EmployeeData9[[#This Row],[Sales_Achieved]],0)</f>
        <v>0</v>
      </c>
      <c r="I173">
        <f>IF(EmployeeData9[[#This Row],[Sales_Achieved]]&lt;2984,EmployeeData9[[#This Row],[Sales_Achieved]],0)</f>
        <v>2092</v>
      </c>
    </row>
    <row r="174" spans="1:9" x14ac:dyDescent="0.25">
      <c r="A174" s="6" t="s">
        <v>1869</v>
      </c>
      <c r="B174" s="2" t="s">
        <v>2832</v>
      </c>
      <c r="C174" s="2" t="s">
        <v>3065</v>
      </c>
      <c r="D174" s="2" t="s">
        <v>683</v>
      </c>
      <c r="E174" s="23">
        <v>2272</v>
      </c>
      <c r="F174" s="24">
        <v>1664</v>
      </c>
      <c r="G174" s="44">
        <f>EmployeeData9[[#This Row],[Sales_Target]]-EmployeeData9[[#This Row],[Sales_Achieved]]</f>
        <v>608</v>
      </c>
      <c r="H174">
        <f>IF(EmployeeData9[[#This Row],[Sales_Achieved]]&gt;=2984,EmployeeData9[[#This Row],[Sales_Achieved]],0)</f>
        <v>0</v>
      </c>
      <c r="I174">
        <f>IF(EmployeeData9[[#This Row],[Sales_Achieved]]&lt;2984,EmployeeData9[[#This Row],[Sales_Achieved]],0)</f>
        <v>1664</v>
      </c>
    </row>
    <row r="175" spans="1:9" x14ac:dyDescent="0.25">
      <c r="A175" s="6" t="s">
        <v>1870</v>
      </c>
      <c r="B175" s="2" t="s">
        <v>2836</v>
      </c>
      <c r="C175" s="2" t="s">
        <v>3065</v>
      </c>
      <c r="D175" s="2" t="s">
        <v>684</v>
      </c>
      <c r="E175" s="23">
        <v>2129</v>
      </c>
      <c r="F175" s="24">
        <v>2306</v>
      </c>
      <c r="G175" s="44">
        <f>EmployeeData9[[#This Row],[Sales_Target]]-EmployeeData9[[#This Row],[Sales_Achieved]]</f>
        <v>-177</v>
      </c>
      <c r="H175">
        <f>IF(EmployeeData9[[#This Row],[Sales_Achieved]]&gt;=2984,EmployeeData9[[#This Row],[Sales_Achieved]],0)</f>
        <v>0</v>
      </c>
      <c r="I175">
        <f>IF(EmployeeData9[[#This Row],[Sales_Achieved]]&lt;2984,EmployeeData9[[#This Row],[Sales_Achieved]],0)</f>
        <v>2306</v>
      </c>
    </row>
    <row r="176" spans="1:9" x14ac:dyDescent="0.25">
      <c r="A176" s="6" t="s">
        <v>1871</v>
      </c>
      <c r="B176" s="2" t="s">
        <v>2731</v>
      </c>
      <c r="C176" s="2" t="s">
        <v>3063</v>
      </c>
      <c r="D176" s="2" t="s">
        <v>682</v>
      </c>
      <c r="E176" s="23">
        <v>1456</v>
      </c>
      <c r="F176" s="24">
        <v>2360</v>
      </c>
      <c r="G176" s="44">
        <f>EmployeeData9[[#This Row],[Sales_Target]]-EmployeeData9[[#This Row],[Sales_Achieved]]</f>
        <v>-904</v>
      </c>
      <c r="H176">
        <f>IF(EmployeeData9[[#This Row],[Sales_Achieved]]&gt;=2984,EmployeeData9[[#This Row],[Sales_Achieved]],0)</f>
        <v>0</v>
      </c>
      <c r="I176">
        <f>IF(EmployeeData9[[#This Row],[Sales_Achieved]]&lt;2984,EmployeeData9[[#This Row],[Sales_Achieved]],0)</f>
        <v>2360</v>
      </c>
    </row>
    <row r="177" spans="1:9" x14ac:dyDescent="0.25">
      <c r="A177" s="6" t="s">
        <v>1872</v>
      </c>
      <c r="B177" s="2" t="s">
        <v>2837</v>
      </c>
      <c r="C177" s="2" t="s">
        <v>3064</v>
      </c>
      <c r="D177" s="2" t="s">
        <v>682</v>
      </c>
      <c r="E177" s="23">
        <v>4917</v>
      </c>
      <c r="F177" s="24">
        <v>4522</v>
      </c>
      <c r="G177" s="44">
        <f>EmployeeData9[[#This Row],[Sales_Target]]-EmployeeData9[[#This Row],[Sales_Achieved]]</f>
        <v>395</v>
      </c>
      <c r="H177">
        <f>IF(EmployeeData9[[#This Row],[Sales_Achieved]]&gt;=2984,EmployeeData9[[#This Row],[Sales_Achieved]],0)</f>
        <v>4522</v>
      </c>
      <c r="I177">
        <f>IF(EmployeeData9[[#This Row],[Sales_Achieved]]&lt;2984,EmployeeData9[[#This Row],[Sales_Achieved]],0)</f>
        <v>0</v>
      </c>
    </row>
    <row r="178" spans="1:9" x14ac:dyDescent="0.25">
      <c r="A178" s="6" t="s">
        <v>1873</v>
      </c>
      <c r="B178" s="2" t="s">
        <v>2725</v>
      </c>
      <c r="C178" s="2" t="s">
        <v>3063</v>
      </c>
      <c r="D178" s="2" t="s">
        <v>685</v>
      </c>
      <c r="E178" s="23">
        <v>3631</v>
      </c>
      <c r="F178" s="24">
        <v>1562</v>
      </c>
      <c r="G178" s="44">
        <f>EmployeeData9[[#This Row],[Sales_Target]]-EmployeeData9[[#This Row],[Sales_Achieved]]</f>
        <v>2069</v>
      </c>
      <c r="H178">
        <f>IF(EmployeeData9[[#This Row],[Sales_Achieved]]&gt;=2984,EmployeeData9[[#This Row],[Sales_Achieved]],0)</f>
        <v>0</v>
      </c>
      <c r="I178">
        <f>IF(EmployeeData9[[#This Row],[Sales_Achieved]]&lt;2984,EmployeeData9[[#This Row],[Sales_Achieved]],0)</f>
        <v>1562</v>
      </c>
    </row>
    <row r="179" spans="1:9" x14ac:dyDescent="0.25">
      <c r="A179" s="6" t="s">
        <v>1874</v>
      </c>
      <c r="B179" s="2" t="s">
        <v>2838</v>
      </c>
      <c r="C179" s="2" t="s">
        <v>3065</v>
      </c>
      <c r="D179" s="2" t="s">
        <v>684</v>
      </c>
      <c r="E179" s="23">
        <v>4609</v>
      </c>
      <c r="F179" s="24">
        <v>1437</v>
      </c>
      <c r="G179" s="44">
        <f>EmployeeData9[[#This Row],[Sales_Target]]-EmployeeData9[[#This Row],[Sales_Achieved]]</f>
        <v>3172</v>
      </c>
      <c r="H179">
        <f>IF(EmployeeData9[[#This Row],[Sales_Achieved]]&gt;=2984,EmployeeData9[[#This Row],[Sales_Achieved]],0)</f>
        <v>0</v>
      </c>
      <c r="I179">
        <f>IF(EmployeeData9[[#This Row],[Sales_Achieved]]&lt;2984,EmployeeData9[[#This Row],[Sales_Achieved]],0)</f>
        <v>1437</v>
      </c>
    </row>
    <row r="180" spans="1:9" x14ac:dyDescent="0.25">
      <c r="A180" s="6" t="s">
        <v>1875</v>
      </c>
      <c r="B180" s="2" t="s">
        <v>2839</v>
      </c>
      <c r="C180" s="2" t="s">
        <v>3063</v>
      </c>
      <c r="D180" s="2" t="s">
        <v>683</v>
      </c>
      <c r="E180" s="23">
        <v>1658</v>
      </c>
      <c r="F180" s="24">
        <v>3703</v>
      </c>
      <c r="G180" s="44">
        <f>EmployeeData9[[#This Row],[Sales_Target]]-EmployeeData9[[#This Row],[Sales_Achieved]]</f>
        <v>-2045</v>
      </c>
      <c r="H180">
        <f>IF(EmployeeData9[[#This Row],[Sales_Achieved]]&gt;=2984,EmployeeData9[[#This Row],[Sales_Achieved]],0)</f>
        <v>3703</v>
      </c>
      <c r="I180">
        <f>IF(EmployeeData9[[#This Row],[Sales_Achieved]]&lt;2984,EmployeeData9[[#This Row],[Sales_Achieved]],0)</f>
        <v>0</v>
      </c>
    </row>
    <row r="181" spans="1:9" x14ac:dyDescent="0.25">
      <c r="A181" s="6" t="s">
        <v>1876</v>
      </c>
      <c r="B181" s="2" t="s">
        <v>2840</v>
      </c>
      <c r="C181" s="2" t="s">
        <v>3065</v>
      </c>
      <c r="D181" s="2" t="s">
        <v>682</v>
      </c>
      <c r="E181" s="23">
        <v>2447</v>
      </c>
      <c r="F181" s="24">
        <v>5839</v>
      </c>
      <c r="G181" s="44">
        <f>EmployeeData9[[#This Row],[Sales_Target]]-EmployeeData9[[#This Row],[Sales_Achieved]]</f>
        <v>-3392</v>
      </c>
      <c r="H181">
        <f>IF(EmployeeData9[[#This Row],[Sales_Achieved]]&gt;=2984,EmployeeData9[[#This Row],[Sales_Achieved]],0)</f>
        <v>5839</v>
      </c>
      <c r="I181">
        <f>IF(EmployeeData9[[#This Row],[Sales_Achieved]]&lt;2984,EmployeeData9[[#This Row],[Sales_Achieved]],0)</f>
        <v>0</v>
      </c>
    </row>
    <row r="182" spans="1:9" x14ac:dyDescent="0.25">
      <c r="A182" s="6" t="s">
        <v>1877</v>
      </c>
      <c r="B182" s="2" t="s">
        <v>2841</v>
      </c>
      <c r="C182" s="2" t="s">
        <v>3064</v>
      </c>
      <c r="D182" s="2" t="s">
        <v>685</v>
      </c>
      <c r="E182" s="23">
        <v>3310</v>
      </c>
      <c r="F182" s="24">
        <v>4202</v>
      </c>
      <c r="G182" s="44">
        <f>EmployeeData9[[#This Row],[Sales_Target]]-EmployeeData9[[#This Row],[Sales_Achieved]]</f>
        <v>-892</v>
      </c>
      <c r="H182">
        <f>IF(EmployeeData9[[#This Row],[Sales_Achieved]]&gt;=2984,EmployeeData9[[#This Row],[Sales_Achieved]],0)</f>
        <v>4202</v>
      </c>
      <c r="I182">
        <f>IF(EmployeeData9[[#This Row],[Sales_Achieved]]&lt;2984,EmployeeData9[[#This Row],[Sales_Achieved]],0)</f>
        <v>0</v>
      </c>
    </row>
    <row r="183" spans="1:9" x14ac:dyDescent="0.25">
      <c r="A183" s="6" t="s">
        <v>1878</v>
      </c>
      <c r="B183" s="2" t="s">
        <v>2842</v>
      </c>
      <c r="C183" s="2" t="s">
        <v>3065</v>
      </c>
      <c r="D183" s="2" t="s">
        <v>684</v>
      </c>
      <c r="E183" s="23">
        <v>1580</v>
      </c>
      <c r="F183" s="24">
        <v>3883</v>
      </c>
      <c r="G183" s="44">
        <f>EmployeeData9[[#This Row],[Sales_Target]]-EmployeeData9[[#This Row],[Sales_Achieved]]</f>
        <v>-2303</v>
      </c>
      <c r="H183">
        <f>IF(EmployeeData9[[#This Row],[Sales_Achieved]]&gt;=2984,EmployeeData9[[#This Row],[Sales_Achieved]],0)</f>
        <v>3883</v>
      </c>
      <c r="I183">
        <f>IF(EmployeeData9[[#This Row],[Sales_Achieved]]&lt;2984,EmployeeData9[[#This Row],[Sales_Achieved]],0)</f>
        <v>0</v>
      </c>
    </row>
    <row r="184" spans="1:9" x14ac:dyDescent="0.25">
      <c r="A184" s="6" t="s">
        <v>1879</v>
      </c>
      <c r="B184" s="2" t="s">
        <v>2741</v>
      </c>
      <c r="C184" s="2" t="s">
        <v>3063</v>
      </c>
      <c r="D184" s="2" t="s">
        <v>683</v>
      </c>
      <c r="E184" s="23">
        <v>1140</v>
      </c>
      <c r="F184" s="24">
        <v>4804</v>
      </c>
      <c r="G184" s="44">
        <f>EmployeeData9[[#This Row],[Sales_Target]]-EmployeeData9[[#This Row],[Sales_Achieved]]</f>
        <v>-3664</v>
      </c>
      <c r="H184">
        <f>IF(EmployeeData9[[#This Row],[Sales_Achieved]]&gt;=2984,EmployeeData9[[#This Row],[Sales_Achieved]],0)</f>
        <v>4804</v>
      </c>
      <c r="I184">
        <f>IF(EmployeeData9[[#This Row],[Sales_Achieved]]&lt;2984,EmployeeData9[[#This Row],[Sales_Achieved]],0)</f>
        <v>0</v>
      </c>
    </row>
    <row r="185" spans="1:9" x14ac:dyDescent="0.25">
      <c r="A185" s="6" t="s">
        <v>1880</v>
      </c>
      <c r="B185" s="2" t="s">
        <v>2843</v>
      </c>
      <c r="C185" s="2" t="s">
        <v>3063</v>
      </c>
      <c r="D185" s="2" t="s">
        <v>685</v>
      </c>
      <c r="E185" s="23">
        <v>2959</v>
      </c>
      <c r="F185" s="24">
        <v>2506</v>
      </c>
      <c r="G185" s="44">
        <f>EmployeeData9[[#This Row],[Sales_Target]]-EmployeeData9[[#This Row],[Sales_Achieved]]</f>
        <v>453</v>
      </c>
      <c r="H185">
        <f>IF(EmployeeData9[[#This Row],[Sales_Achieved]]&gt;=2984,EmployeeData9[[#This Row],[Sales_Achieved]],0)</f>
        <v>0</v>
      </c>
      <c r="I185">
        <f>IF(EmployeeData9[[#This Row],[Sales_Achieved]]&lt;2984,EmployeeData9[[#This Row],[Sales_Achieved]],0)</f>
        <v>2506</v>
      </c>
    </row>
    <row r="186" spans="1:9" x14ac:dyDescent="0.25">
      <c r="A186" s="6" t="s">
        <v>1881</v>
      </c>
      <c r="B186" s="2" t="s">
        <v>2844</v>
      </c>
      <c r="C186" s="2" t="s">
        <v>3065</v>
      </c>
      <c r="D186" s="2" t="s">
        <v>683</v>
      </c>
      <c r="E186" s="23">
        <v>3209</v>
      </c>
      <c r="F186" s="24">
        <v>4257</v>
      </c>
      <c r="G186" s="44">
        <f>EmployeeData9[[#This Row],[Sales_Target]]-EmployeeData9[[#This Row],[Sales_Achieved]]</f>
        <v>-1048</v>
      </c>
      <c r="H186">
        <f>IF(EmployeeData9[[#This Row],[Sales_Achieved]]&gt;=2984,EmployeeData9[[#This Row],[Sales_Achieved]],0)</f>
        <v>4257</v>
      </c>
      <c r="I186">
        <f>IF(EmployeeData9[[#This Row],[Sales_Achieved]]&lt;2984,EmployeeData9[[#This Row],[Sales_Achieved]],0)</f>
        <v>0</v>
      </c>
    </row>
    <row r="187" spans="1:9" x14ac:dyDescent="0.25">
      <c r="A187" s="6" t="s">
        <v>1882</v>
      </c>
      <c r="B187" s="2" t="s">
        <v>2845</v>
      </c>
      <c r="C187" s="2" t="s">
        <v>3065</v>
      </c>
      <c r="D187" s="2" t="s">
        <v>682</v>
      </c>
      <c r="E187" s="23">
        <v>3132</v>
      </c>
      <c r="F187" s="24">
        <v>1917</v>
      </c>
      <c r="G187" s="44">
        <f>EmployeeData9[[#This Row],[Sales_Target]]-EmployeeData9[[#This Row],[Sales_Achieved]]</f>
        <v>1215</v>
      </c>
      <c r="H187">
        <f>IF(EmployeeData9[[#This Row],[Sales_Achieved]]&gt;=2984,EmployeeData9[[#This Row],[Sales_Achieved]],0)</f>
        <v>0</v>
      </c>
      <c r="I187">
        <f>IF(EmployeeData9[[#This Row],[Sales_Achieved]]&lt;2984,EmployeeData9[[#This Row],[Sales_Achieved]],0)</f>
        <v>1917</v>
      </c>
    </row>
    <row r="188" spans="1:9" x14ac:dyDescent="0.25">
      <c r="A188" s="6" t="s">
        <v>1883</v>
      </c>
      <c r="B188" s="2" t="s">
        <v>2810</v>
      </c>
      <c r="C188" s="2" t="s">
        <v>3064</v>
      </c>
      <c r="D188" s="2" t="s">
        <v>682</v>
      </c>
      <c r="E188" s="23">
        <v>2737</v>
      </c>
      <c r="F188" s="24">
        <v>3093</v>
      </c>
      <c r="G188" s="44">
        <f>EmployeeData9[[#This Row],[Sales_Target]]-EmployeeData9[[#This Row],[Sales_Achieved]]</f>
        <v>-356</v>
      </c>
      <c r="H188">
        <f>IF(EmployeeData9[[#This Row],[Sales_Achieved]]&gt;=2984,EmployeeData9[[#This Row],[Sales_Achieved]],0)</f>
        <v>3093</v>
      </c>
      <c r="I188">
        <f>IF(EmployeeData9[[#This Row],[Sales_Achieved]]&lt;2984,EmployeeData9[[#This Row],[Sales_Achieved]],0)</f>
        <v>0</v>
      </c>
    </row>
    <row r="189" spans="1:9" x14ac:dyDescent="0.25">
      <c r="A189" s="6" t="s">
        <v>1884</v>
      </c>
      <c r="B189" s="2" t="s">
        <v>2846</v>
      </c>
      <c r="C189" s="2" t="s">
        <v>3064</v>
      </c>
      <c r="D189" s="2" t="s">
        <v>684</v>
      </c>
      <c r="E189" s="23">
        <v>3454</v>
      </c>
      <c r="F189" s="24">
        <v>1432</v>
      </c>
      <c r="G189" s="44">
        <f>EmployeeData9[[#This Row],[Sales_Target]]-EmployeeData9[[#This Row],[Sales_Achieved]]</f>
        <v>2022</v>
      </c>
      <c r="H189">
        <f>IF(EmployeeData9[[#This Row],[Sales_Achieved]]&gt;=2984,EmployeeData9[[#This Row],[Sales_Achieved]],0)</f>
        <v>0</v>
      </c>
      <c r="I189">
        <f>IF(EmployeeData9[[#This Row],[Sales_Achieved]]&lt;2984,EmployeeData9[[#This Row],[Sales_Achieved]],0)</f>
        <v>1432</v>
      </c>
    </row>
    <row r="190" spans="1:9" x14ac:dyDescent="0.25">
      <c r="A190" s="6" t="s">
        <v>1885</v>
      </c>
      <c r="B190" s="2" t="s">
        <v>2847</v>
      </c>
      <c r="C190" s="2" t="s">
        <v>3065</v>
      </c>
      <c r="D190" s="2" t="s">
        <v>684</v>
      </c>
      <c r="E190" s="23">
        <v>4253</v>
      </c>
      <c r="F190" s="24">
        <v>1201</v>
      </c>
      <c r="G190" s="44">
        <f>EmployeeData9[[#This Row],[Sales_Target]]-EmployeeData9[[#This Row],[Sales_Achieved]]</f>
        <v>3052</v>
      </c>
      <c r="H190">
        <f>IF(EmployeeData9[[#This Row],[Sales_Achieved]]&gt;=2984,EmployeeData9[[#This Row],[Sales_Achieved]],0)</f>
        <v>0</v>
      </c>
      <c r="I190">
        <f>IF(EmployeeData9[[#This Row],[Sales_Achieved]]&lt;2984,EmployeeData9[[#This Row],[Sales_Achieved]],0)</f>
        <v>1201</v>
      </c>
    </row>
    <row r="191" spans="1:9" x14ac:dyDescent="0.25">
      <c r="A191" s="6" t="s">
        <v>1886</v>
      </c>
      <c r="B191" s="2" t="s">
        <v>2848</v>
      </c>
      <c r="C191" s="2" t="s">
        <v>3064</v>
      </c>
      <c r="D191" s="2" t="s">
        <v>684</v>
      </c>
      <c r="E191" s="23">
        <v>3796</v>
      </c>
      <c r="F191" s="24">
        <v>836</v>
      </c>
      <c r="G191" s="44">
        <f>EmployeeData9[[#This Row],[Sales_Target]]-EmployeeData9[[#This Row],[Sales_Achieved]]</f>
        <v>2960</v>
      </c>
      <c r="H191">
        <f>IF(EmployeeData9[[#This Row],[Sales_Achieved]]&gt;=2984,EmployeeData9[[#This Row],[Sales_Achieved]],0)</f>
        <v>0</v>
      </c>
      <c r="I191">
        <f>IF(EmployeeData9[[#This Row],[Sales_Achieved]]&lt;2984,EmployeeData9[[#This Row],[Sales_Achieved]],0)</f>
        <v>836</v>
      </c>
    </row>
    <row r="192" spans="1:9" x14ac:dyDescent="0.25">
      <c r="A192" s="6" t="s">
        <v>1887</v>
      </c>
      <c r="B192" s="2" t="s">
        <v>2849</v>
      </c>
      <c r="C192" s="2" t="s">
        <v>3064</v>
      </c>
      <c r="D192" s="2" t="s">
        <v>683</v>
      </c>
      <c r="E192" s="23">
        <v>1506</v>
      </c>
      <c r="F192" s="24">
        <v>1606</v>
      </c>
      <c r="G192" s="44">
        <f>EmployeeData9[[#This Row],[Sales_Target]]-EmployeeData9[[#This Row],[Sales_Achieved]]</f>
        <v>-100</v>
      </c>
      <c r="H192">
        <f>IF(EmployeeData9[[#This Row],[Sales_Achieved]]&gt;=2984,EmployeeData9[[#This Row],[Sales_Achieved]],0)</f>
        <v>0</v>
      </c>
      <c r="I192">
        <f>IF(EmployeeData9[[#This Row],[Sales_Achieved]]&lt;2984,EmployeeData9[[#This Row],[Sales_Achieved]],0)</f>
        <v>1606</v>
      </c>
    </row>
    <row r="193" spans="1:9" x14ac:dyDescent="0.25">
      <c r="A193" s="6" t="s">
        <v>1888</v>
      </c>
      <c r="B193" s="2" t="s">
        <v>2850</v>
      </c>
      <c r="C193" s="2" t="s">
        <v>3064</v>
      </c>
      <c r="D193" s="2" t="s">
        <v>682</v>
      </c>
      <c r="E193" s="23">
        <v>2420</v>
      </c>
      <c r="F193" s="24">
        <v>3811</v>
      </c>
      <c r="G193" s="44">
        <f>EmployeeData9[[#This Row],[Sales_Target]]-EmployeeData9[[#This Row],[Sales_Achieved]]</f>
        <v>-1391</v>
      </c>
      <c r="H193">
        <f>IF(EmployeeData9[[#This Row],[Sales_Achieved]]&gt;=2984,EmployeeData9[[#This Row],[Sales_Achieved]],0)</f>
        <v>3811</v>
      </c>
      <c r="I193">
        <f>IF(EmployeeData9[[#This Row],[Sales_Achieved]]&lt;2984,EmployeeData9[[#This Row],[Sales_Achieved]],0)</f>
        <v>0</v>
      </c>
    </row>
    <row r="194" spans="1:9" x14ac:dyDescent="0.25">
      <c r="A194" s="6" t="s">
        <v>1889</v>
      </c>
      <c r="B194" s="2" t="s">
        <v>2851</v>
      </c>
      <c r="C194" s="2" t="s">
        <v>3064</v>
      </c>
      <c r="D194" s="2" t="s">
        <v>684</v>
      </c>
      <c r="E194" s="23">
        <v>3731</v>
      </c>
      <c r="F194" s="24">
        <v>5947</v>
      </c>
      <c r="G194" s="44">
        <f>EmployeeData9[[#This Row],[Sales_Target]]-EmployeeData9[[#This Row],[Sales_Achieved]]</f>
        <v>-2216</v>
      </c>
      <c r="H194">
        <f>IF(EmployeeData9[[#This Row],[Sales_Achieved]]&gt;=2984,EmployeeData9[[#This Row],[Sales_Achieved]],0)</f>
        <v>5947</v>
      </c>
      <c r="I194">
        <f>IF(EmployeeData9[[#This Row],[Sales_Achieved]]&lt;2984,EmployeeData9[[#This Row],[Sales_Achieved]],0)</f>
        <v>0</v>
      </c>
    </row>
    <row r="195" spans="1:9" x14ac:dyDescent="0.25">
      <c r="A195" s="6" t="s">
        <v>1890</v>
      </c>
      <c r="B195" s="2" t="s">
        <v>2852</v>
      </c>
      <c r="C195" s="2" t="s">
        <v>3064</v>
      </c>
      <c r="D195" s="2" t="s">
        <v>682</v>
      </c>
      <c r="E195" s="23">
        <v>4502</v>
      </c>
      <c r="F195" s="24">
        <v>2900</v>
      </c>
      <c r="G195" s="44">
        <f>EmployeeData9[[#This Row],[Sales_Target]]-EmployeeData9[[#This Row],[Sales_Achieved]]</f>
        <v>1602</v>
      </c>
      <c r="H195">
        <f>IF(EmployeeData9[[#This Row],[Sales_Achieved]]&gt;=2984,EmployeeData9[[#This Row],[Sales_Achieved]],0)</f>
        <v>0</v>
      </c>
      <c r="I195">
        <f>IF(EmployeeData9[[#This Row],[Sales_Achieved]]&lt;2984,EmployeeData9[[#This Row],[Sales_Achieved]],0)</f>
        <v>2900</v>
      </c>
    </row>
    <row r="196" spans="1:9" x14ac:dyDescent="0.25">
      <c r="A196" s="6" t="s">
        <v>1891</v>
      </c>
      <c r="B196" s="2" t="s">
        <v>2732</v>
      </c>
      <c r="C196" s="2" t="s">
        <v>3063</v>
      </c>
      <c r="D196" s="2" t="s">
        <v>683</v>
      </c>
      <c r="E196" s="23">
        <v>4400</v>
      </c>
      <c r="F196" s="24">
        <v>2691</v>
      </c>
      <c r="G196" s="44">
        <f>EmployeeData9[[#This Row],[Sales_Target]]-EmployeeData9[[#This Row],[Sales_Achieved]]</f>
        <v>1709</v>
      </c>
      <c r="H196">
        <f>IF(EmployeeData9[[#This Row],[Sales_Achieved]]&gt;=2984,EmployeeData9[[#This Row],[Sales_Achieved]],0)</f>
        <v>0</v>
      </c>
      <c r="I196">
        <f>IF(EmployeeData9[[#This Row],[Sales_Achieved]]&lt;2984,EmployeeData9[[#This Row],[Sales_Achieved]],0)</f>
        <v>2691</v>
      </c>
    </row>
    <row r="197" spans="1:9" x14ac:dyDescent="0.25">
      <c r="A197" s="6" t="s">
        <v>1892</v>
      </c>
      <c r="B197" s="2" t="s">
        <v>2853</v>
      </c>
      <c r="C197" s="2" t="s">
        <v>3064</v>
      </c>
      <c r="D197" s="2" t="s">
        <v>682</v>
      </c>
      <c r="E197" s="23">
        <v>3360</v>
      </c>
      <c r="F197" s="24">
        <v>1713</v>
      </c>
      <c r="G197" s="44">
        <f>EmployeeData9[[#This Row],[Sales_Target]]-EmployeeData9[[#This Row],[Sales_Achieved]]</f>
        <v>1647</v>
      </c>
      <c r="H197">
        <f>IF(EmployeeData9[[#This Row],[Sales_Achieved]]&gt;=2984,EmployeeData9[[#This Row],[Sales_Achieved]],0)</f>
        <v>0</v>
      </c>
      <c r="I197">
        <f>IF(EmployeeData9[[#This Row],[Sales_Achieved]]&lt;2984,EmployeeData9[[#This Row],[Sales_Achieved]],0)</f>
        <v>1713</v>
      </c>
    </row>
    <row r="198" spans="1:9" x14ac:dyDescent="0.25">
      <c r="A198" s="6" t="s">
        <v>1893</v>
      </c>
      <c r="B198" s="2" t="s">
        <v>2709</v>
      </c>
      <c r="C198" s="2" t="s">
        <v>3063</v>
      </c>
      <c r="D198" s="2" t="s">
        <v>682</v>
      </c>
      <c r="E198" s="23">
        <v>4587</v>
      </c>
      <c r="F198" s="24">
        <v>5869</v>
      </c>
      <c r="G198" s="44">
        <f>EmployeeData9[[#This Row],[Sales_Target]]-EmployeeData9[[#This Row],[Sales_Achieved]]</f>
        <v>-1282</v>
      </c>
      <c r="H198">
        <f>IF(EmployeeData9[[#This Row],[Sales_Achieved]]&gt;=2984,EmployeeData9[[#This Row],[Sales_Achieved]],0)</f>
        <v>5869</v>
      </c>
      <c r="I198">
        <f>IF(EmployeeData9[[#This Row],[Sales_Achieved]]&lt;2984,EmployeeData9[[#This Row],[Sales_Achieved]],0)</f>
        <v>0</v>
      </c>
    </row>
    <row r="199" spans="1:9" x14ac:dyDescent="0.25">
      <c r="A199" s="6" t="s">
        <v>1894</v>
      </c>
      <c r="B199" s="2" t="s">
        <v>2800</v>
      </c>
      <c r="C199" s="2" t="s">
        <v>3065</v>
      </c>
      <c r="D199" s="2" t="s">
        <v>685</v>
      </c>
      <c r="E199" s="23">
        <v>3628</v>
      </c>
      <c r="F199" s="24">
        <v>2502</v>
      </c>
      <c r="G199" s="44">
        <f>EmployeeData9[[#This Row],[Sales_Target]]-EmployeeData9[[#This Row],[Sales_Achieved]]</f>
        <v>1126</v>
      </c>
      <c r="H199">
        <f>IF(EmployeeData9[[#This Row],[Sales_Achieved]]&gt;=2984,EmployeeData9[[#This Row],[Sales_Achieved]],0)</f>
        <v>0</v>
      </c>
      <c r="I199">
        <f>IF(EmployeeData9[[#This Row],[Sales_Achieved]]&lt;2984,EmployeeData9[[#This Row],[Sales_Achieved]],0)</f>
        <v>2502</v>
      </c>
    </row>
    <row r="200" spans="1:9" x14ac:dyDescent="0.25">
      <c r="A200" s="6" t="s">
        <v>1895</v>
      </c>
      <c r="B200" s="2" t="s">
        <v>2854</v>
      </c>
      <c r="C200" s="2" t="s">
        <v>3065</v>
      </c>
      <c r="D200" s="2" t="s">
        <v>685</v>
      </c>
      <c r="E200" s="23">
        <v>2427</v>
      </c>
      <c r="F200" s="24">
        <v>1066</v>
      </c>
      <c r="G200" s="44">
        <f>EmployeeData9[[#This Row],[Sales_Target]]-EmployeeData9[[#This Row],[Sales_Achieved]]</f>
        <v>1361</v>
      </c>
      <c r="H200">
        <f>IF(EmployeeData9[[#This Row],[Sales_Achieved]]&gt;=2984,EmployeeData9[[#This Row],[Sales_Achieved]],0)</f>
        <v>0</v>
      </c>
      <c r="I200">
        <f>IF(EmployeeData9[[#This Row],[Sales_Achieved]]&lt;2984,EmployeeData9[[#This Row],[Sales_Achieved]],0)</f>
        <v>1066</v>
      </c>
    </row>
    <row r="201" spans="1:9" x14ac:dyDescent="0.25">
      <c r="A201" s="6" t="s">
        <v>1896</v>
      </c>
      <c r="B201" s="2" t="s">
        <v>2855</v>
      </c>
      <c r="C201" s="2" t="s">
        <v>3065</v>
      </c>
      <c r="D201" s="2" t="s">
        <v>684</v>
      </c>
      <c r="E201" s="23">
        <v>4443</v>
      </c>
      <c r="F201" s="24">
        <v>1111</v>
      </c>
      <c r="G201" s="44">
        <f>EmployeeData9[[#This Row],[Sales_Target]]-EmployeeData9[[#This Row],[Sales_Achieved]]</f>
        <v>3332</v>
      </c>
      <c r="H201">
        <f>IF(EmployeeData9[[#This Row],[Sales_Achieved]]&gt;=2984,EmployeeData9[[#This Row],[Sales_Achieved]],0)</f>
        <v>0</v>
      </c>
      <c r="I201">
        <f>IF(EmployeeData9[[#This Row],[Sales_Achieved]]&lt;2984,EmployeeData9[[#This Row],[Sales_Achieved]],0)</f>
        <v>1111</v>
      </c>
    </row>
    <row r="202" spans="1:9" x14ac:dyDescent="0.25">
      <c r="A202" s="6" t="s">
        <v>1897</v>
      </c>
      <c r="B202" s="2" t="s">
        <v>2779</v>
      </c>
      <c r="C202" s="2" t="s">
        <v>3063</v>
      </c>
      <c r="D202" s="2" t="s">
        <v>682</v>
      </c>
      <c r="E202" s="23">
        <v>2465</v>
      </c>
      <c r="F202" s="24">
        <v>5615</v>
      </c>
      <c r="G202" s="44">
        <f>EmployeeData9[[#This Row],[Sales_Target]]-EmployeeData9[[#This Row],[Sales_Achieved]]</f>
        <v>-3150</v>
      </c>
      <c r="H202">
        <f>IF(EmployeeData9[[#This Row],[Sales_Achieved]]&gt;=2984,EmployeeData9[[#This Row],[Sales_Achieved]],0)</f>
        <v>5615</v>
      </c>
      <c r="I202">
        <f>IF(EmployeeData9[[#This Row],[Sales_Achieved]]&lt;2984,EmployeeData9[[#This Row],[Sales_Achieved]],0)</f>
        <v>0</v>
      </c>
    </row>
    <row r="203" spans="1:9" x14ac:dyDescent="0.25">
      <c r="A203" s="6" t="s">
        <v>1898</v>
      </c>
      <c r="B203" s="2" t="s">
        <v>2744</v>
      </c>
      <c r="C203" s="2" t="s">
        <v>3065</v>
      </c>
      <c r="D203" s="2" t="s">
        <v>683</v>
      </c>
      <c r="E203" s="23">
        <v>1119</v>
      </c>
      <c r="F203" s="24">
        <v>5422</v>
      </c>
      <c r="G203" s="44">
        <f>EmployeeData9[[#This Row],[Sales_Target]]-EmployeeData9[[#This Row],[Sales_Achieved]]</f>
        <v>-4303</v>
      </c>
      <c r="H203">
        <f>IF(EmployeeData9[[#This Row],[Sales_Achieved]]&gt;=2984,EmployeeData9[[#This Row],[Sales_Achieved]],0)</f>
        <v>5422</v>
      </c>
      <c r="I203">
        <f>IF(EmployeeData9[[#This Row],[Sales_Achieved]]&lt;2984,EmployeeData9[[#This Row],[Sales_Achieved]],0)</f>
        <v>0</v>
      </c>
    </row>
    <row r="204" spans="1:9" x14ac:dyDescent="0.25">
      <c r="A204" s="6" t="s">
        <v>1899</v>
      </c>
      <c r="B204" s="2" t="s">
        <v>2801</v>
      </c>
      <c r="C204" s="2" t="s">
        <v>3065</v>
      </c>
      <c r="D204" s="2" t="s">
        <v>683</v>
      </c>
      <c r="E204" s="23">
        <v>4211</v>
      </c>
      <c r="F204" s="24">
        <v>2975</v>
      </c>
      <c r="G204" s="44">
        <f>EmployeeData9[[#This Row],[Sales_Target]]-EmployeeData9[[#This Row],[Sales_Achieved]]</f>
        <v>1236</v>
      </c>
      <c r="H204">
        <f>IF(EmployeeData9[[#This Row],[Sales_Achieved]]&gt;=2984,EmployeeData9[[#This Row],[Sales_Achieved]],0)</f>
        <v>0</v>
      </c>
      <c r="I204">
        <f>IF(EmployeeData9[[#This Row],[Sales_Achieved]]&lt;2984,EmployeeData9[[#This Row],[Sales_Achieved]],0)</f>
        <v>2975</v>
      </c>
    </row>
    <row r="205" spans="1:9" x14ac:dyDescent="0.25">
      <c r="A205" s="6" t="s">
        <v>1900</v>
      </c>
      <c r="B205" s="2" t="s">
        <v>2856</v>
      </c>
      <c r="C205" s="2" t="s">
        <v>3063</v>
      </c>
      <c r="D205" s="2" t="s">
        <v>683</v>
      </c>
      <c r="E205" s="23">
        <v>4013</v>
      </c>
      <c r="F205" s="24">
        <v>3557</v>
      </c>
      <c r="G205" s="44">
        <f>EmployeeData9[[#This Row],[Sales_Target]]-EmployeeData9[[#This Row],[Sales_Achieved]]</f>
        <v>456</v>
      </c>
      <c r="H205">
        <f>IF(EmployeeData9[[#This Row],[Sales_Achieved]]&gt;=2984,EmployeeData9[[#This Row],[Sales_Achieved]],0)</f>
        <v>3557</v>
      </c>
      <c r="I205">
        <f>IF(EmployeeData9[[#This Row],[Sales_Achieved]]&lt;2984,EmployeeData9[[#This Row],[Sales_Achieved]],0)</f>
        <v>0</v>
      </c>
    </row>
    <row r="206" spans="1:9" x14ac:dyDescent="0.25">
      <c r="A206" s="6" t="s">
        <v>1901</v>
      </c>
      <c r="B206" s="2" t="s">
        <v>2857</v>
      </c>
      <c r="C206" s="2" t="s">
        <v>3064</v>
      </c>
      <c r="D206" s="2" t="s">
        <v>683</v>
      </c>
      <c r="E206" s="23">
        <v>1081</v>
      </c>
      <c r="F206" s="24">
        <v>1940</v>
      </c>
      <c r="G206" s="44">
        <f>EmployeeData9[[#This Row],[Sales_Target]]-EmployeeData9[[#This Row],[Sales_Achieved]]</f>
        <v>-859</v>
      </c>
      <c r="H206">
        <f>IF(EmployeeData9[[#This Row],[Sales_Achieved]]&gt;=2984,EmployeeData9[[#This Row],[Sales_Achieved]],0)</f>
        <v>0</v>
      </c>
      <c r="I206">
        <f>IF(EmployeeData9[[#This Row],[Sales_Achieved]]&lt;2984,EmployeeData9[[#This Row],[Sales_Achieved]],0)</f>
        <v>1940</v>
      </c>
    </row>
    <row r="207" spans="1:9" x14ac:dyDescent="0.25">
      <c r="A207" s="6" t="s">
        <v>1902</v>
      </c>
      <c r="B207" s="2" t="s">
        <v>2858</v>
      </c>
      <c r="C207" s="2" t="s">
        <v>3063</v>
      </c>
      <c r="D207" s="2" t="s">
        <v>683</v>
      </c>
      <c r="E207" s="23">
        <v>3175</v>
      </c>
      <c r="F207" s="24">
        <v>3156</v>
      </c>
      <c r="G207" s="44">
        <f>EmployeeData9[[#This Row],[Sales_Target]]-EmployeeData9[[#This Row],[Sales_Achieved]]</f>
        <v>19</v>
      </c>
      <c r="H207">
        <f>IF(EmployeeData9[[#This Row],[Sales_Achieved]]&gt;=2984,EmployeeData9[[#This Row],[Sales_Achieved]],0)</f>
        <v>3156</v>
      </c>
      <c r="I207">
        <f>IF(EmployeeData9[[#This Row],[Sales_Achieved]]&lt;2984,EmployeeData9[[#This Row],[Sales_Achieved]],0)</f>
        <v>0</v>
      </c>
    </row>
    <row r="208" spans="1:9" x14ac:dyDescent="0.25">
      <c r="A208" s="6" t="s">
        <v>1903</v>
      </c>
      <c r="B208" s="2" t="s">
        <v>2859</v>
      </c>
      <c r="C208" s="2" t="s">
        <v>3063</v>
      </c>
      <c r="D208" s="2" t="s">
        <v>684</v>
      </c>
      <c r="E208" s="23">
        <v>3832</v>
      </c>
      <c r="F208" s="24">
        <v>1065</v>
      </c>
      <c r="G208" s="44">
        <f>EmployeeData9[[#This Row],[Sales_Target]]-EmployeeData9[[#This Row],[Sales_Achieved]]</f>
        <v>2767</v>
      </c>
      <c r="H208">
        <f>IF(EmployeeData9[[#This Row],[Sales_Achieved]]&gt;=2984,EmployeeData9[[#This Row],[Sales_Achieved]],0)</f>
        <v>0</v>
      </c>
      <c r="I208">
        <f>IF(EmployeeData9[[#This Row],[Sales_Achieved]]&lt;2984,EmployeeData9[[#This Row],[Sales_Achieved]],0)</f>
        <v>1065</v>
      </c>
    </row>
    <row r="209" spans="1:9" x14ac:dyDescent="0.25">
      <c r="A209" s="6" t="s">
        <v>1904</v>
      </c>
      <c r="B209" s="2" t="s">
        <v>2860</v>
      </c>
      <c r="C209" s="2" t="s">
        <v>3065</v>
      </c>
      <c r="D209" s="2" t="s">
        <v>684</v>
      </c>
      <c r="E209" s="23">
        <v>3710</v>
      </c>
      <c r="F209" s="24">
        <v>1113</v>
      </c>
      <c r="G209" s="44">
        <f>EmployeeData9[[#This Row],[Sales_Target]]-EmployeeData9[[#This Row],[Sales_Achieved]]</f>
        <v>2597</v>
      </c>
      <c r="H209">
        <f>IF(EmployeeData9[[#This Row],[Sales_Achieved]]&gt;=2984,EmployeeData9[[#This Row],[Sales_Achieved]],0)</f>
        <v>0</v>
      </c>
      <c r="I209">
        <f>IF(EmployeeData9[[#This Row],[Sales_Achieved]]&lt;2984,EmployeeData9[[#This Row],[Sales_Achieved]],0)</f>
        <v>1113</v>
      </c>
    </row>
    <row r="210" spans="1:9" x14ac:dyDescent="0.25">
      <c r="A210" s="6" t="s">
        <v>1905</v>
      </c>
      <c r="B210" s="2" t="s">
        <v>2861</v>
      </c>
      <c r="C210" s="2" t="s">
        <v>3063</v>
      </c>
      <c r="D210" s="2" t="s">
        <v>683</v>
      </c>
      <c r="E210" s="23">
        <v>2908</v>
      </c>
      <c r="F210" s="24">
        <v>4902</v>
      </c>
      <c r="G210" s="44">
        <f>EmployeeData9[[#This Row],[Sales_Target]]-EmployeeData9[[#This Row],[Sales_Achieved]]</f>
        <v>-1994</v>
      </c>
      <c r="H210">
        <f>IF(EmployeeData9[[#This Row],[Sales_Achieved]]&gt;=2984,EmployeeData9[[#This Row],[Sales_Achieved]],0)</f>
        <v>4902</v>
      </c>
      <c r="I210">
        <f>IF(EmployeeData9[[#This Row],[Sales_Achieved]]&lt;2984,EmployeeData9[[#This Row],[Sales_Achieved]],0)</f>
        <v>0</v>
      </c>
    </row>
    <row r="211" spans="1:9" x14ac:dyDescent="0.25">
      <c r="A211" s="6" t="s">
        <v>1906</v>
      </c>
      <c r="B211" s="2" t="s">
        <v>2862</v>
      </c>
      <c r="C211" s="2" t="s">
        <v>3064</v>
      </c>
      <c r="D211" s="2" t="s">
        <v>682</v>
      </c>
      <c r="E211" s="23">
        <v>3407</v>
      </c>
      <c r="F211" s="24">
        <v>3493</v>
      </c>
      <c r="G211" s="44">
        <f>EmployeeData9[[#This Row],[Sales_Target]]-EmployeeData9[[#This Row],[Sales_Achieved]]</f>
        <v>-86</v>
      </c>
      <c r="H211">
        <f>IF(EmployeeData9[[#This Row],[Sales_Achieved]]&gt;=2984,EmployeeData9[[#This Row],[Sales_Achieved]],0)</f>
        <v>3493</v>
      </c>
      <c r="I211">
        <f>IF(EmployeeData9[[#This Row],[Sales_Achieved]]&lt;2984,EmployeeData9[[#This Row],[Sales_Achieved]],0)</f>
        <v>0</v>
      </c>
    </row>
    <row r="212" spans="1:9" x14ac:dyDescent="0.25">
      <c r="A212" s="6" t="s">
        <v>1907</v>
      </c>
      <c r="B212" s="2" t="s">
        <v>2863</v>
      </c>
      <c r="C212" s="2" t="s">
        <v>3063</v>
      </c>
      <c r="D212" s="2" t="s">
        <v>683</v>
      </c>
      <c r="E212" s="23">
        <v>4754</v>
      </c>
      <c r="F212" s="24">
        <v>1781</v>
      </c>
      <c r="G212" s="44">
        <f>EmployeeData9[[#This Row],[Sales_Target]]-EmployeeData9[[#This Row],[Sales_Achieved]]</f>
        <v>2973</v>
      </c>
      <c r="H212">
        <f>IF(EmployeeData9[[#This Row],[Sales_Achieved]]&gt;=2984,EmployeeData9[[#This Row],[Sales_Achieved]],0)</f>
        <v>0</v>
      </c>
      <c r="I212">
        <f>IF(EmployeeData9[[#This Row],[Sales_Achieved]]&lt;2984,EmployeeData9[[#This Row],[Sales_Achieved]],0)</f>
        <v>1781</v>
      </c>
    </row>
    <row r="213" spans="1:9" x14ac:dyDescent="0.25">
      <c r="A213" s="6" t="s">
        <v>1908</v>
      </c>
      <c r="B213" s="2" t="s">
        <v>2864</v>
      </c>
      <c r="C213" s="2" t="s">
        <v>3065</v>
      </c>
      <c r="D213" s="2" t="s">
        <v>683</v>
      </c>
      <c r="E213" s="23">
        <v>3341</v>
      </c>
      <c r="F213" s="24">
        <v>1023</v>
      </c>
      <c r="G213" s="44">
        <f>EmployeeData9[[#This Row],[Sales_Target]]-EmployeeData9[[#This Row],[Sales_Achieved]]</f>
        <v>2318</v>
      </c>
      <c r="H213">
        <f>IF(EmployeeData9[[#This Row],[Sales_Achieved]]&gt;=2984,EmployeeData9[[#This Row],[Sales_Achieved]],0)</f>
        <v>0</v>
      </c>
      <c r="I213">
        <f>IF(EmployeeData9[[#This Row],[Sales_Achieved]]&lt;2984,EmployeeData9[[#This Row],[Sales_Achieved]],0)</f>
        <v>1023</v>
      </c>
    </row>
    <row r="214" spans="1:9" x14ac:dyDescent="0.25">
      <c r="A214" s="6" t="s">
        <v>1909</v>
      </c>
      <c r="B214" s="2" t="s">
        <v>2849</v>
      </c>
      <c r="C214" s="2" t="s">
        <v>3065</v>
      </c>
      <c r="D214" s="2" t="s">
        <v>683</v>
      </c>
      <c r="E214" s="23">
        <v>1450</v>
      </c>
      <c r="F214" s="24">
        <v>1038</v>
      </c>
      <c r="G214" s="44">
        <f>EmployeeData9[[#This Row],[Sales_Target]]-EmployeeData9[[#This Row],[Sales_Achieved]]</f>
        <v>412</v>
      </c>
      <c r="H214">
        <f>IF(EmployeeData9[[#This Row],[Sales_Achieved]]&gt;=2984,EmployeeData9[[#This Row],[Sales_Achieved]],0)</f>
        <v>0</v>
      </c>
      <c r="I214">
        <f>IF(EmployeeData9[[#This Row],[Sales_Achieved]]&lt;2984,EmployeeData9[[#This Row],[Sales_Achieved]],0)</f>
        <v>1038</v>
      </c>
    </row>
    <row r="215" spans="1:9" x14ac:dyDescent="0.25">
      <c r="A215" s="6" t="s">
        <v>1910</v>
      </c>
      <c r="B215" s="2" t="s">
        <v>2865</v>
      </c>
      <c r="C215" s="2" t="s">
        <v>3064</v>
      </c>
      <c r="D215" s="2" t="s">
        <v>684</v>
      </c>
      <c r="E215" s="23">
        <v>3279</v>
      </c>
      <c r="F215" s="24">
        <v>3739</v>
      </c>
      <c r="G215" s="44">
        <f>EmployeeData9[[#This Row],[Sales_Target]]-EmployeeData9[[#This Row],[Sales_Achieved]]</f>
        <v>-460</v>
      </c>
      <c r="H215">
        <f>IF(EmployeeData9[[#This Row],[Sales_Achieved]]&gt;=2984,EmployeeData9[[#This Row],[Sales_Achieved]],0)</f>
        <v>3739</v>
      </c>
      <c r="I215">
        <f>IF(EmployeeData9[[#This Row],[Sales_Achieved]]&lt;2984,EmployeeData9[[#This Row],[Sales_Achieved]],0)</f>
        <v>0</v>
      </c>
    </row>
    <row r="216" spans="1:9" x14ac:dyDescent="0.25">
      <c r="A216" s="6" t="s">
        <v>1911</v>
      </c>
      <c r="B216" s="2" t="s">
        <v>2799</v>
      </c>
      <c r="C216" s="2" t="s">
        <v>3064</v>
      </c>
      <c r="D216" s="2" t="s">
        <v>683</v>
      </c>
      <c r="E216" s="23">
        <v>2360</v>
      </c>
      <c r="F216" s="24">
        <v>1730</v>
      </c>
      <c r="G216" s="44">
        <f>EmployeeData9[[#This Row],[Sales_Target]]-EmployeeData9[[#This Row],[Sales_Achieved]]</f>
        <v>630</v>
      </c>
      <c r="H216">
        <f>IF(EmployeeData9[[#This Row],[Sales_Achieved]]&gt;=2984,EmployeeData9[[#This Row],[Sales_Achieved]],0)</f>
        <v>0</v>
      </c>
      <c r="I216">
        <f>IF(EmployeeData9[[#This Row],[Sales_Achieved]]&lt;2984,EmployeeData9[[#This Row],[Sales_Achieved]],0)</f>
        <v>1730</v>
      </c>
    </row>
    <row r="217" spans="1:9" x14ac:dyDescent="0.25">
      <c r="A217" s="6" t="s">
        <v>1912</v>
      </c>
      <c r="B217" s="2" t="s">
        <v>2866</v>
      </c>
      <c r="C217" s="2" t="s">
        <v>3063</v>
      </c>
      <c r="D217" s="2" t="s">
        <v>685</v>
      </c>
      <c r="E217" s="23">
        <v>3003</v>
      </c>
      <c r="F217" s="24">
        <v>2302</v>
      </c>
      <c r="G217" s="44">
        <f>EmployeeData9[[#This Row],[Sales_Target]]-EmployeeData9[[#This Row],[Sales_Achieved]]</f>
        <v>701</v>
      </c>
      <c r="H217">
        <f>IF(EmployeeData9[[#This Row],[Sales_Achieved]]&gt;=2984,EmployeeData9[[#This Row],[Sales_Achieved]],0)</f>
        <v>0</v>
      </c>
      <c r="I217">
        <f>IF(EmployeeData9[[#This Row],[Sales_Achieved]]&lt;2984,EmployeeData9[[#This Row],[Sales_Achieved]],0)</f>
        <v>2302</v>
      </c>
    </row>
    <row r="218" spans="1:9" x14ac:dyDescent="0.25">
      <c r="A218" s="6" t="s">
        <v>1913</v>
      </c>
      <c r="B218" s="2" t="s">
        <v>2867</v>
      </c>
      <c r="C218" s="2" t="s">
        <v>3065</v>
      </c>
      <c r="D218" s="2" t="s">
        <v>682</v>
      </c>
      <c r="E218" s="23">
        <v>2290</v>
      </c>
      <c r="F218" s="24">
        <v>5006</v>
      </c>
      <c r="G218" s="44">
        <f>EmployeeData9[[#This Row],[Sales_Target]]-EmployeeData9[[#This Row],[Sales_Achieved]]</f>
        <v>-2716</v>
      </c>
      <c r="H218">
        <f>IF(EmployeeData9[[#This Row],[Sales_Achieved]]&gt;=2984,EmployeeData9[[#This Row],[Sales_Achieved]],0)</f>
        <v>5006</v>
      </c>
      <c r="I218">
        <f>IF(EmployeeData9[[#This Row],[Sales_Achieved]]&lt;2984,EmployeeData9[[#This Row],[Sales_Achieved]],0)</f>
        <v>0</v>
      </c>
    </row>
    <row r="219" spans="1:9" x14ac:dyDescent="0.25">
      <c r="A219" s="6" t="s">
        <v>1914</v>
      </c>
      <c r="B219" s="2" t="s">
        <v>2868</v>
      </c>
      <c r="C219" s="2" t="s">
        <v>3064</v>
      </c>
      <c r="D219" s="2" t="s">
        <v>685</v>
      </c>
      <c r="E219" s="23">
        <v>2449</v>
      </c>
      <c r="F219" s="24">
        <v>5476</v>
      </c>
      <c r="G219" s="44">
        <f>EmployeeData9[[#This Row],[Sales_Target]]-EmployeeData9[[#This Row],[Sales_Achieved]]</f>
        <v>-3027</v>
      </c>
      <c r="H219">
        <f>IF(EmployeeData9[[#This Row],[Sales_Achieved]]&gt;=2984,EmployeeData9[[#This Row],[Sales_Achieved]],0)</f>
        <v>5476</v>
      </c>
      <c r="I219">
        <f>IF(EmployeeData9[[#This Row],[Sales_Achieved]]&lt;2984,EmployeeData9[[#This Row],[Sales_Achieved]],0)</f>
        <v>0</v>
      </c>
    </row>
    <row r="220" spans="1:9" x14ac:dyDescent="0.25">
      <c r="A220" s="6" t="s">
        <v>1915</v>
      </c>
      <c r="B220" s="2" t="s">
        <v>2748</v>
      </c>
      <c r="C220" s="2" t="s">
        <v>3063</v>
      </c>
      <c r="D220" s="2" t="s">
        <v>683</v>
      </c>
      <c r="E220" s="23">
        <v>1395</v>
      </c>
      <c r="F220" s="24">
        <v>4171</v>
      </c>
      <c r="G220" s="44">
        <f>EmployeeData9[[#This Row],[Sales_Target]]-EmployeeData9[[#This Row],[Sales_Achieved]]</f>
        <v>-2776</v>
      </c>
      <c r="H220">
        <f>IF(EmployeeData9[[#This Row],[Sales_Achieved]]&gt;=2984,EmployeeData9[[#This Row],[Sales_Achieved]],0)</f>
        <v>4171</v>
      </c>
      <c r="I220">
        <f>IF(EmployeeData9[[#This Row],[Sales_Achieved]]&lt;2984,EmployeeData9[[#This Row],[Sales_Achieved]],0)</f>
        <v>0</v>
      </c>
    </row>
    <row r="221" spans="1:9" x14ac:dyDescent="0.25">
      <c r="A221" s="6" t="s">
        <v>1916</v>
      </c>
      <c r="B221" s="2" t="s">
        <v>2869</v>
      </c>
      <c r="C221" s="2" t="s">
        <v>3064</v>
      </c>
      <c r="D221" s="2" t="s">
        <v>684</v>
      </c>
      <c r="E221" s="23">
        <v>3330</v>
      </c>
      <c r="F221" s="24">
        <v>3426</v>
      </c>
      <c r="G221" s="44">
        <f>EmployeeData9[[#This Row],[Sales_Target]]-EmployeeData9[[#This Row],[Sales_Achieved]]</f>
        <v>-96</v>
      </c>
      <c r="H221">
        <f>IF(EmployeeData9[[#This Row],[Sales_Achieved]]&gt;=2984,EmployeeData9[[#This Row],[Sales_Achieved]],0)</f>
        <v>3426</v>
      </c>
      <c r="I221">
        <f>IF(EmployeeData9[[#This Row],[Sales_Achieved]]&lt;2984,EmployeeData9[[#This Row],[Sales_Achieved]],0)</f>
        <v>0</v>
      </c>
    </row>
    <row r="222" spans="1:9" x14ac:dyDescent="0.25">
      <c r="A222" s="6" t="s">
        <v>1917</v>
      </c>
      <c r="B222" s="2" t="s">
        <v>2870</v>
      </c>
      <c r="C222" s="2" t="s">
        <v>3063</v>
      </c>
      <c r="D222" s="2" t="s">
        <v>685</v>
      </c>
      <c r="E222" s="23">
        <v>4427</v>
      </c>
      <c r="F222" s="24">
        <v>4028</v>
      </c>
      <c r="G222" s="44">
        <f>EmployeeData9[[#This Row],[Sales_Target]]-EmployeeData9[[#This Row],[Sales_Achieved]]</f>
        <v>399</v>
      </c>
      <c r="H222">
        <f>IF(EmployeeData9[[#This Row],[Sales_Achieved]]&gt;=2984,EmployeeData9[[#This Row],[Sales_Achieved]],0)</f>
        <v>4028</v>
      </c>
      <c r="I222">
        <f>IF(EmployeeData9[[#This Row],[Sales_Achieved]]&lt;2984,EmployeeData9[[#This Row],[Sales_Achieved]],0)</f>
        <v>0</v>
      </c>
    </row>
    <row r="223" spans="1:9" x14ac:dyDescent="0.25">
      <c r="A223" s="6" t="s">
        <v>1918</v>
      </c>
      <c r="B223" s="2" t="s">
        <v>2871</v>
      </c>
      <c r="C223" s="2" t="s">
        <v>3064</v>
      </c>
      <c r="D223" s="2" t="s">
        <v>683</v>
      </c>
      <c r="E223" s="23">
        <v>1491</v>
      </c>
      <c r="F223" s="24">
        <v>868</v>
      </c>
      <c r="G223" s="44">
        <f>EmployeeData9[[#This Row],[Sales_Target]]-EmployeeData9[[#This Row],[Sales_Achieved]]</f>
        <v>623</v>
      </c>
      <c r="H223">
        <f>IF(EmployeeData9[[#This Row],[Sales_Achieved]]&gt;=2984,EmployeeData9[[#This Row],[Sales_Achieved]],0)</f>
        <v>0</v>
      </c>
      <c r="I223">
        <f>IF(EmployeeData9[[#This Row],[Sales_Achieved]]&lt;2984,EmployeeData9[[#This Row],[Sales_Achieved]],0)</f>
        <v>868</v>
      </c>
    </row>
    <row r="224" spans="1:9" x14ac:dyDescent="0.25">
      <c r="A224" s="6" t="s">
        <v>1919</v>
      </c>
      <c r="B224" s="2" t="s">
        <v>2842</v>
      </c>
      <c r="C224" s="2" t="s">
        <v>3064</v>
      </c>
      <c r="D224" s="2" t="s">
        <v>684</v>
      </c>
      <c r="E224" s="23">
        <v>2971</v>
      </c>
      <c r="F224" s="24">
        <v>2347</v>
      </c>
      <c r="G224" s="44">
        <f>EmployeeData9[[#This Row],[Sales_Target]]-EmployeeData9[[#This Row],[Sales_Achieved]]</f>
        <v>624</v>
      </c>
      <c r="H224">
        <f>IF(EmployeeData9[[#This Row],[Sales_Achieved]]&gt;=2984,EmployeeData9[[#This Row],[Sales_Achieved]],0)</f>
        <v>0</v>
      </c>
      <c r="I224">
        <f>IF(EmployeeData9[[#This Row],[Sales_Achieved]]&lt;2984,EmployeeData9[[#This Row],[Sales_Achieved]],0)</f>
        <v>2347</v>
      </c>
    </row>
    <row r="225" spans="1:9" x14ac:dyDescent="0.25">
      <c r="A225" s="6" t="s">
        <v>1920</v>
      </c>
      <c r="B225" s="2" t="s">
        <v>2731</v>
      </c>
      <c r="C225" s="2" t="s">
        <v>3064</v>
      </c>
      <c r="D225" s="2" t="s">
        <v>683</v>
      </c>
      <c r="E225" s="23">
        <v>1231</v>
      </c>
      <c r="F225" s="24">
        <v>2006</v>
      </c>
      <c r="G225" s="44">
        <f>EmployeeData9[[#This Row],[Sales_Target]]-EmployeeData9[[#This Row],[Sales_Achieved]]</f>
        <v>-775</v>
      </c>
      <c r="H225">
        <f>IF(EmployeeData9[[#This Row],[Sales_Achieved]]&gt;=2984,EmployeeData9[[#This Row],[Sales_Achieved]],0)</f>
        <v>0</v>
      </c>
      <c r="I225">
        <f>IF(EmployeeData9[[#This Row],[Sales_Achieved]]&lt;2984,EmployeeData9[[#This Row],[Sales_Achieved]],0)</f>
        <v>2006</v>
      </c>
    </row>
    <row r="226" spans="1:9" x14ac:dyDescent="0.25">
      <c r="A226" s="6" t="s">
        <v>1921</v>
      </c>
      <c r="B226" s="2" t="s">
        <v>2872</v>
      </c>
      <c r="C226" s="2" t="s">
        <v>3065</v>
      </c>
      <c r="D226" s="2" t="s">
        <v>684</v>
      </c>
      <c r="E226" s="23">
        <v>3444</v>
      </c>
      <c r="F226" s="24">
        <v>5395</v>
      </c>
      <c r="G226" s="44">
        <f>EmployeeData9[[#This Row],[Sales_Target]]-EmployeeData9[[#This Row],[Sales_Achieved]]</f>
        <v>-1951</v>
      </c>
      <c r="H226">
        <f>IF(EmployeeData9[[#This Row],[Sales_Achieved]]&gt;=2984,EmployeeData9[[#This Row],[Sales_Achieved]],0)</f>
        <v>5395</v>
      </c>
      <c r="I226">
        <f>IF(EmployeeData9[[#This Row],[Sales_Achieved]]&lt;2984,EmployeeData9[[#This Row],[Sales_Achieved]],0)</f>
        <v>0</v>
      </c>
    </row>
    <row r="227" spans="1:9" x14ac:dyDescent="0.25">
      <c r="A227" s="6" t="s">
        <v>1922</v>
      </c>
      <c r="B227" s="2" t="s">
        <v>2873</v>
      </c>
      <c r="C227" s="2" t="s">
        <v>3064</v>
      </c>
      <c r="D227" s="2" t="s">
        <v>685</v>
      </c>
      <c r="E227" s="23">
        <v>1108</v>
      </c>
      <c r="F227" s="24">
        <v>5396</v>
      </c>
      <c r="G227" s="44">
        <f>EmployeeData9[[#This Row],[Sales_Target]]-EmployeeData9[[#This Row],[Sales_Achieved]]</f>
        <v>-4288</v>
      </c>
      <c r="H227">
        <f>IF(EmployeeData9[[#This Row],[Sales_Achieved]]&gt;=2984,EmployeeData9[[#This Row],[Sales_Achieved]],0)</f>
        <v>5396</v>
      </c>
      <c r="I227">
        <f>IF(EmployeeData9[[#This Row],[Sales_Achieved]]&lt;2984,EmployeeData9[[#This Row],[Sales_Achieved]],0)</f>
        <v>0</v>
      </c>
    </row>
    <row r="228" spans="1:9" x14ac:dyDescent="0.25">
      <c r="A228" s="6" t="s">
        <v>1923</v>
      </c>
      <c r="B228" s="2" t="s">
        <v>2800</v>
      </c>
      <c r="C228" s="2" t="s">
        <v>3063</v>
      </c>
      <c r="D228" s="2" t="s">
        <v>683</v>
      </c>
      <c r="E228" s="23">
        <v>4473</v>
      </c>
      <c r="F228" s="24">
        <v>4169</v>
      </c>
      <c r="G228" s="44">
        <f>EmployeeData9[[#This Row],[Sales_Target]]-EmployeeData9[[#This Row],[Sales_Achieved]]</f>
        <v>304</v>
      </c>
      <c r="H228">
        <f>IF(EmployeeData9[[#This Row],[Sales_Achieved]]&gt;=2984,EmployeeData9[[#This Row],[Sales_Achieved]],0)</f>
        <v>4169</v>
      </c>
      <c r="I228">
        <f>IF(EmployeeData9[[#This Row],[Sales_Achieved]]&lt;2984,EmployeeData9[[#This Row],[Sales_Achieved]],0)</f>
        <v>0</v>
      </c>
    </row>
    <row r="229" spans="1:9" x14ac:dyDescent="0.25">
      <c r="A229" s="6" t="s">
        <v>1924</v>
      </c>
      <c r="B229" s="2" t="s">
        <v>2848</v>
      </c>
      <c r="C229" s="2" t="s">
        <v>3063</v>
      </c>
      <c r="D229" s="2" t="s">
        <v>685</v>
      </c>
      <c r="E229" s="23">
        <v>4831</v>
      </c>
      <c r="F229" s="24">
        <v>1087</v>
      </c>
      <c r="G229" s="44">
        <f>EmployeeData9[[#This Row],[Sales_Target]]-EmployeeData9[[#This Row],[Sales_Achieved]]</f>
        <v>3744</v>
      </c>
      <c r="H229">
        <f>IF(EmployeeData9[[#This Row],[Sales_Achieved]]&gt;=2984,EmployeeData9[[#This Row],[Sales_Achieved]],0)</f>
        <v>0</v>
      </c>
      <c r="I229">
        <f>IF(EmployeeData9[[#This Row],[Sales_Achieved]]&lt;2984,EmployeeData9[[#This Row],[Sales_Achieved]],0)</f>
        <v>1087</v>
      </c>
    </row>
    <row r="230" spans="1:9" x14ac:dyDescent="0.25">
      <c r="A230" s="6" t="s">
        <v>1925</v>
      </c>
      <c r="B230" s="2" t="s">
        <v>2752</v>
      </c>
      <c r="C230" s="2" t="s">
        <v>3064</v>
      </c>
      <c r="D230" s="2" t="s">
        <v>683</v>
      </c>
      <c r="E230" s="23">
        <v>2594</v>
      </c>
      <c r="F230" s="24">
        <v>2975</v>
      </c>
      <c r="G230" s="44">
        <f>EmployeeData9[[#This Row],[Sales_Target]]-EmployeeData9[[#This Row],[Sales_Achieved]]</f>
        <v>-381</v>
      </c>
      <c r="H230">
        <f>IF(EmployeeData9[[#This Row],[Sales_Achieved]]&gt;=2984,EmployeeData9[[#This Row],[Sales_Achieved]],0)</f>
        <v>0</v>
      </c>
      <c r="I230">
        <f>IF(EmployeeData9[[#This Row],[Sales_Achieved]]&lt;2984,EmployeeData9[[#This Row],[Sales_Achieved]],0)</f>
        <v>2975</v>
      </c>
    </row>
    <row r="231" spans="1:9" x14ac:dyDescent="0.25">
      <c r="A231" s="6" t="s">
        <v>1926</v>
      </c>
      <c r="B231" s="2" t="s">
        <v>2874</v>
      </c>
      <c r="C231" s="2" t="s">
        <v>3064</v>
      </c>
      <c r="D231" s="2" t="s">
        <v>684</v>
      </c>
      <c r="E231" s="23">
        <v>2605</v>
      </c>
      <c r="F231" s="24">
        <v>2915</v>
      </c>
      <c r="G231" s="44">
        <f>EmployeeData9[[#This Row],[Sales_Target]]-EmployeeData9[[#This Row],[Sales_Achieved]]</f>
        <v>-310</v>
      </c>
      <c r="H231">
        <f>IF(EmployeeData9[[#This Row],[Sales_Achieved]]&gt;=2984,EmployeeData9[[#This Row],[Sales_Achieved]],0)</f>
        <v>0</v>
      </c>
      <c r="I231">
        <f>IF(EmployeeData9[[#This Row],[Sales_Achieved]]&lt;2984,EmployeeData9[[#This Row],[Sales_Achieved]],0)</f>
        <v>2915</v>
      </c>
    </row>
    <row r="232" spans="1:9" x14ac:dyDescent="0.25">
      <c r="A232" s="6" t="s">
        <v>1927</v>
      </c>
      <c r="B232" s="2" t="s">
        <v>2875</v>
      </c>
      <c r="C232" s="2" t="s">
        <v>3063</v>
      </c>
      <c r="D232" s="2" t="s">
        <v>682</v>
      </c>
      <c r="E232" s="23">
        <v>3832</v>
      </c>
      <c r="F232" s="24">
        <v>4262</v>
      </c>
      <c r="G232" s="44">
        <f>EmployeeData9[[#This Row],[Sales_Target]]-EmployeeData9[[#This Row],[Sales_Achieved]]</f>
        <v>-430</v>
      </c>
      <c r="H232">
        <f>IF(EmployeeData9[[#This Row],[Sales_Achieved]]&gt;=2984,EmployeeData9[[#This Row],[Sales_Achieved]],0)</f>
        <v>4262</v>
      </c>
      <c r="I232">
        <f>IF(EmployeeData9[[#This Row],[Sales_Achieved]]&lt;2984,EmployeeData9[[#This Row],[Sales_Achieved]],0)</f>
        <v>0</v>
      </c>
    </row>
    <row r="233" spans="1:9" x14ac:dyDescent="0.25">
      <c r="A233" s="6" t="s">
        <v>1928</v>
      </c>
      <c r="B233" s="2" t="s">
        <v>2817</v>
      </c>
      <c r="C233" s="2" t="s">
        <v>3063</v>
      </c>
      <c r="D233" s="2" t="s">
        <v>683</v>
      </c>
      <c r="E233" s="23">
        <v>2129</v>
      </c>
      <c r="F233" s="24">
        <v>2302</v>
      </c>
      <c r="G233" s="44">
        <f>EmployeeData9[[#This Row],[Sales_Target]]-EmployeeData9[[#This Row],[Sales_Achieved]]</f>
        <v>-173</v>
      </c>
      <c r="H233">
        <f>IF(EmployeeData9[[#This Row],[Sales_Achieved]]&gt;=2984,EmployeeData9[[#This Row],[Sales_Achieved]],0)</f>
        <v>0</v>
      </c>
      <c r="I233">
        <f>IF(EmployeeData9[[#This Row],[Sales_Achieved]]&lt;2984,EmployeeData9[[#This Row],[Sales_Achieved]],0)</f>
        <v>2302</v>
      </c>
    </row>
    <row r="234" spans="1:9" x14ac:dyDescent="0.25">
      <c r="A234" s="6" t="s">
        <v>1929</v>
      </c>
      <c r="B234" s="2" t="s">
        <v>2876</v>
      </c>
      <c r="C234" s="2" t="s">
        <v>3064</v>
      </c>
      <c r="D234" s="2" t="s">
        <v>682</v>
      </c>
      <c r="E234" s="23">
        <v>3306</v>
      </c>
      <c r="F234" s="24">
        <v>5751</v>
      </c>
      <c r="G234" s="44">
        <f>EmployeeData9[[#This Row],[Sales_Target]]-EmployeeData9[[#This Row],[Sales_Achieved]]</f>
        <v>-2445</v>
      </c>
      <c r="H234">
        <f>IF(EmployeeData9[[#This Row],[Sales_Achieved]]&gt;=2984,EmployeeData9[[#This Row],[Sales_Achieved]],0)</f>
        <v>5751</v>
      </c>
      <c r="I234">
        <f>IF(EmployeeData9[[#This Row],[Sales_Achieved]]&lt;2984,EmployeeData9[[#This Row],[Sales_Achieved]],0)</f>
        <v>0</v>
      </c>
    </row>
    <row r="235" spans="1:9" x14ac:dyDescent="0.25">
      <c r="A235" s="6" t="s">
        <v>1930</v>
      </c>
      <c r="B235" s="2" t="s">
        <v>2877</v>
      </c>
      <c r="C235" s="2" t="s">
        <v>3064</v>
      </c>
      <c r="D235" s="2" t="s">
        <v>683</v>
      </c>
      <c r="E235" s="23">
        <v>3047</v>
      </c>
      <c r="F235" s="24">
        <v>3469</v>
      </c>
      <c r="G235" s="44">
        <f>EmployeeData9[[#This Row],[Sales_Target]]-EmployeeData9[[#This Row],[Sales_Achieved]]</f>
        <v>-422</v>
      </c>
      <c r="H235">
        <f>IF(EmployeeData9[[#This Row],[Sales_Achieved]]&gt;=2984,EmployeeData9[[#This Row],[Sales_Achieved]],0)</f>
        <v>3469</v>
      </c>
      <c r="I235">
        <f>IF(EmployeeData9[[#This Row],[Sales_Achieved]]&lt;2984,EmployeeData9[[#This Row],[Sales_Achieved]],0)</f>
        <v>0</v>
      </c>
    </row>
    <row r="236" spans="1:9" x14ac:dyDescent="0.25">
      <c r="A236" s="6" t="s">
        <v>1931</v>
      </c>
      <c r="B236" s="2" t="s">
        <v>2878</v>
      </c>
      <c r="C236" s="2" t="s">
        <v>3064</v>
      </c>
      <c r="D236" s="2" t="s">
        <v>683</v>
      </c>
      <c r="E236" s="23">
        <v>4390</v>
      </c>
      <c r="F236" s="24">
        <v>900</v>
      </c>
      <c r="G236" s="44">
        <f>EmployeeData9[[#This Row],[Sales_Target]]-EmployeeData9[[#This Row],[Sales_Achieved]]</f>
        <v>3490</v>
      </c>
      <c r="H236">
        <f>IF(EmployeeData9[[#This Row],[Sales_Achieved]]&gt;=2984,EmployeeData9[[#This Row],[Sales_Achieved]],0)</f>
        <v>0</v>
      </c>
      <c r="I236">
        <f>IF(EmployeeData9[[#This Row],[Sales_Achieved]]&lt;2984,EmployeeData9[[#This Row],[Sales_Achieved]],0)</f>
        <v>900</v>
      </c>
    </row>
    <row r="237" spans="1:9" x14ac:dyDescent="0.25">
      <c r="A237" s="6" t="s">
        <v>1932</v>
      </c>
      <c r="B237" s="2" t="s">
        <v>2737</v>
      </c>
      <c r="C237" s="2" t="s">
        <v>3064</v>
      </c>
      <c r="D237" s="2" t="s">
        <v>682</v>
      </c>
      <c r="E237" s="23">
        <v>2031</v>
      </c>
      <c r="F237" s="24">
        <v>5361</v>
      </c>
      <c r="G237" s="44">
        <f>EmployeeData9[[#This Row],[Sales_Target]]-EmployeeData9[[#This Row],[Sales_Achieved]]</f>
        <v>-3330</v>
      </c>
      <c r="H237">
        <f>IF(EmployeeData9[[#This Row],[Sales_Achieved]]&gt;=2984,EmployeeData9[[#This Row],[Sales_Achieved]],0)</f>
        <v>5361</v>
      </c>
      <c r="I237">
        <f>IF(EmployeeData9[[#This Row],[Sales_Achieved]]&lt;2984,EmployeeData9[[#This Row],[Sales_Achieved]],0)</f>
        <v>0</v>
      </c>
    </row>
    <row r="238" spans="1:9" x14ac:dyDescent="0.25">
      <c r="A238" s="6" t="s">
        <v>1933</v>
      </c>
      <c r="B238" s="2" t="s">
        <v>2727</v>
      </c>
      <c r="C238" s="2" t="s">
        <v>3064</v>
      </c>
      <c r="D238" s="2" t="s">
        <v>682</v>
      </c>
      <c r="E238" s="23">
        <v>2485</v>
      </c>
      <c r="F238" s="24">
        <v>5182</v>
      </c>
      <c r="G238" s="44">
        <f>EmployeeData9[[#This Row],[Sales_Target]]-EmployeeData9[[#This Row],[Sales_Achieved]]</f>
        <v>-2697</v>
      </c>
      <c r="H238">
        <f>IF(EmployeeData9[[#This Row],[Sales_Achieved]]&gt;=2984,EmployeeData9[[#This Row],[Sales_Achieved]],0)</f>
        <v>5182</v>
      </c>
      <c r="I238">
        <f>IF(EmployeeData9[[#This Row],[Sales_Achieved]]&lt;2984,EmployeeData9[[#This Row],[Sales_Achieved]],0)</f>
        <v>0</v>
      </c>
    </row>
    <row r="239" spans="1:9" x14ac:dyDescent="0.25">
      <c r="A239" s="6" t="s">
        <v>1934</v>
      </c>
      <c r="B239" s="2" t="s">
        <v>2750</v>
      </c>
      <c r="C239" s="2" t="s">
        <v>3063</v>
      </c>
      <c r="D239" s="2" t="s">
        <v>684</v>
      </c>
      <c r="E239" s="23">
        <v>4636</v>
      </c>
      <c r="F239" s="24">
        <v>2812</v>
      </c>
      <c r="G239" s="44">
        <f>EmployeeData9[[#This Row],[Sales_Target]]-EmployeeData9[[#This Row],[Sales_Achieved]]</f>
        <v>1824</v>
      </c>
      <c r="H239">
        <f>IF(EmployeeData9[[#This Row],[Sales_Achieved]]&gt;=2984,EmployeeData9[[#This Row],[Sales_Achieved]],0)</f>
        <v>0</v>
      </c>
      <c r="I239">
        <f>IF(EmployeeData9[[#This Row],[Sales_Achieved]]&lt;2984,EmployeeData9[[#This Row],[Sales_Achieved]],0)</f>
        <v>2812</v>
      </c>
    </row>
    <row r="240" spans="1:9" x14ac:dyDescent="0.25">
      <c r="A240" s="6" t="s">
        <v>1935</v>
      </c>
      <c r="B240" s="2" t="s">
        <v>2879</v>
      </c>
      <c r="C240" s="2" t="s">
        <v>3063</v>
      </c>
      <c r="D240" s="2" t="s">
        <v>682</v>
      </c>
      <c r="E240" s="23">
        <v>4576</v>
      </c>
      <c r="F240" s="24">
        <v>1892</v>
      </c>
      <c r="G240" s="44">
        <f>EmployeeData9[[#This Row],[Sales_Target]]-EmployeeData9[[#This Row],[Sales_Achieved]]</f>
        <v>2684</v>
      </c>
      <c r="H240">
        <f>IF(EmployeeData9[[#This Row],[Sales_Achieved]]&gt;=2984,EmployeeData9[[#This Row],[Sales_Achieved]],0)</f>
        <v>0</v>
      </c>
      <c r="I240">
        <f>IF(EmployeeData9[[#This Row],[Sales_Achieved]]&lt;2984,EmployeeData9[[#This Row],[Sales_Achieved]],0)</f>
        <v>1892</v>
      </c>
    </row>
    <row r="241" spans="1:9" x14ac:dyDescent="0.25">
      <c r="A241" s="6" t="s">
        <v>1936</v>
      </c>
      <c r="B241" s="2" t="s">
        <v>2880</v>
      </c>
      <c r="C241" s="2" t="s">
        <v>3064</v>
      </c>
      <c r="D241" s="2" t="s">
        <v>684</v>
      </c>
      <c r="E241" s="23">
        <v>4107</v>
      </c>
      <c r="F241" s="24">
        <v>4342</v>
      </c>
      <c r="G241" s="44">
        <f>EmployeeData9[[#This Row],[Sales_Target]]-EmployeeData9[[#This Row],[Sales_Achieved]]</f>
        <v>-235</v>
      </c>
      <c r="H241">
        <f>IF(EmployeeData9[[#This Row],[Sales_Achieved]]&gt;=2984,EmployeeData9[[#This Row],[Sales_Achieved]],0)</f>
        <v>4342</v>
      </c>
      <c r="I241">
        <f>IF(EmployeeData9[[#This Row],[Sales_Achieved]]&lt;2984,EmployeeData9[[#This Row],[Sales_Achieved]],0)</f>
        <v>0</v>
      </c>
    </row>
    <row r="242" spans="1:9" x14ac:dyDescent="0.25">
      <c r="A242" s="6" t="s">
        <v>1937</v>
      </c>
      <c r="B242" s="2" t="s">
        <v>2831</v>
      </c>
      <c r="C242" s="2" t="s">
        <v>3064</v>
      </c>
      <c r="D242" s="2" t="s">
        <v>683</v>
      </c>
      <c r="E242" s="23">
        <v>4730</v>
      </c>
      <c r="F242" s="24">
        <v>3987</v>
      </c>
      <c r="G242" s="44">
        <f>EmployeeData9[[#This Row],[Sales_Target]]-EmployeeData9[[#This Row],[Sales_Achieved]]</f>
        <v>743</v>
      </c>
      <c r="H242">
        <f>IF(EmployeeData9[[#This Row],[Sales_Achieved]]&gt;=2984,EmployeeData9[[#This Row],[Sales_Achieved]],0)</f>
        <v>3987</v>
      </c>
      <c r="I242">
        <f>IF(EmployeeData9[[#This Row],[Sales_Achieved]]&lt;2984,EmployeeData9[[#This Row],[Sales_Achieved]],0)</f>
        <v>0</v>
      </c>
    </row>
    <row r="243" spans="1:9" x14ac:dyDescent="0.25">
      <c r="A243" s="6" t="s">
        <v>1938</v>
      </c>
      <c r="B243" s="2" t="s">
        <v>2782</v>
      </c>
      <c r="C243" s="2" t="s">
        <v>3064</v>
      </c>
      <c r="D243" s="2" t="s">
        <v>685</v>
      </c>
      <c r="E243" s="23">
        <v>4410</v>
      </c>
      <c r="F243" s="24">
        <v>2401</v>
      </c>
      <c r="G243" s="44">
        <f>EmployeeData9[[#This Row],[Sales_Target]]-EmployeeData9[[#This Row],[Sales_Achieved]]</f>
        <v>2009</v>
      </c>
      <c r="H243">
        <f>IF(EmployeeData9[[#This Row],[Sales_Achieved]]&gt;=2984,EmployeeData9[[#This Row],[Sales_Achieved]],0)</f>
        <v>0</v>
      </c>
      <c r="I243">
        <f>IF(EmployeeData9[[#This Row],[Sales_Achieved]]&lt;2984,EmployeeData9[[#This Row],[Sales_Achieved]],0)</f>
        <v>2401</v>
      </c>
    </row>
    <row r="244" spans="1:9" x14ac:dyDescent="0.25">
      <c r="A244" s="6" t="s">
        <v>1939</v>
      </c>
      <c r="B244" s="2" t="s">
        <v>2881</v>
      </c>
      <c r="C244" s="2" t="s">
        <v>3064</v>
      </c>
      <c r="D244" s="2" t="s">
        <v>682</v>
      </c>
      <c r="E244" s="23">
        <v>1117</v>
      </c>
      <c r="F244" s="24">
        <v>3672</v>
      </c>
      <c r="G244" s="44">
        <f>EmployeeData9[[#This Row],[Sales_Target]]-EmployeeData9[[#This Row],[Sales_Achieved]]</f>
        <v>-2555</v>
      </c>
      <c r="H244">
        <f>IF(EmployeeData9[[#This Row],[Sales_Achieved]]&gt;=2984,EmployeeData9[[#This Row],[Sales_Achieved]],0)</f>
        <v>3672</v>
      </c>
      <c r="I244">
        <f>IF(EmployeeData9[[#This Row],[Sales_Achieved]]&lt;2984,EmployeeData9[[#This Row],[Sales_Achieved]],0)</f>
        <v>0</v>
      </c>
    </row>
    <row r="245" spans="1:9" x14ac:dyDescent="0.25">
      <c r="A245" s="6" t="s">
        <v>1940</v>
      </c>
      <c r="B245" s="2" t="s">
        <v>2882</v>
      </c>
      <c r="C245" s="2" t="s">
        <v>3064</v>
      </c>
      <c r="D245" s="2" t="s">
        <v>683</v>
      </c>
      <c r="E245" s="23">
        <v>4821</v>
      </c>
      <c r="F245" s="24">
        <v>2461</v>
      </c>
      <c r="G245" s="44">
        <f>EmployeeData9[[#This Row],[Sales_Target]]-EmployeeData9[[#This Row],[Sales_Achieved]]</f>
        <v>2360</v>
      </c>
      <c r="H245">
        <f>IF(EmployeeData9[[#This Row],[Sales_Achieved]]&gt;=2984,EmployeeData9[[#This Row],[Sales_Achieved]],0)</f>
        <v>0</v>
      </c>
      <c r="I245">
        <f>IF(EmployeeData9[[#This Row],[Sales_Achieved]]&lt;2984,EmployeeData9[[#This Row],[Sales_Achieved]],0)</f>
        <v>2461</v>
      </c>
    </row>
    <row r="246" spans="1:9" x14ac:dyDescent="0.25">
      <c r="A246" s="6" t="s">
        <v>1941</v>
      </c>
      <c r="B246" s="2" t="s">
        <v>2739</v>
      </c>
      <c r="C246" s="2" t="s">
        <v>3065</v>
      </c>
      <c r="D246" s="2" t="s">
        <v>683</v>
      </c>
      <c r="E246" s="23">
        <v>4942</v>
      </c>
      <c r="F246" s="24">
        <v>1871</v>
      </c>
      <c r="G246" s="44">
        <f>EmployeeData9[[#This Row],[Sales_Target]]-EmployeeData9[[#This Row],[Sales_Achieved]]</f>
        <v>3071</v>
      </c>
      <c r="H246">
        <f>IF(EmployeeData9[[#This Row],[Sales_Achieved]]&gt;=2984,EmployeeData9[[#This Row],[Sales_Achieved]],0)</f>
        <v>0</v>
      </c>
      <c r="I246">
        <f>IF(EmployeeData9[[#This Row],[Sales_Achieved]]&lt;2984,EmployeeData9[[#This Row],[Sales_Achieved]],0)</f>
        <v>1871</v>
      </c>
    </row>
    <row r="247" spans="1:9" x14ac:dyDescent="0.25">
      <c r="A247" s="6" t="s">
        <v>1942</v>
      </c>
      <c r="B247" s="2" t="s">
        <v>2883</v>
      </c>
      <c r="C247" s="2" t="s">
        <v>3064</v>
      </c>
      <c r="D247" s="2" t="s">
        <v>684</v>
      </c>
      <c r="E247" s="23">
        <v>2855</v>
      </c>
      <c r="F247" s="24">
        <v>4027</v>
      </c>
      <c r="G247" s="44">
        <f>EmployeeData9[[#This Row],[Sales_Target]]-EmployeeData9[[#This Row],[Sales_Achieved]]</f>
        <v>-1172</v>
      </c>
      <c r="H247">
        <f>IF(EmployeeData9[[#This Row],[Sales_Achieved]]&gt;=2984,EmployeeData9[[#This Row],[Sales_Achieved]],0)</f>
        <v>4027</v>
      </c>
      <c r="I247">
        <f>IF(EmployeeData9[[#This Row],[Sales_Achieved]]&lt;2984,EmployeeData9[[#This Row],[Sales_Achieved]],0)</f>
        <v>0</v>
      </c>
    </row>
    <row r="248" spans="1:9" x14ac:dyDescent="0.25">
      <c r="A248" s="6" t="s">
        <v>1943</v>
      </c>
      <c r="B248" s="2" t="s">
        <v>2884</v>
      </c>
      <c r="C248" s="2" t="s">
        <v>3065</v>
      </c>
      <c r="D248" s="2" t="s">
        <v>685</v>
      </c>
      <c r="E248" s="23">
        <v>3900</v>
      </c>
      <c r="F248" s="24">
        <v>4205</v>
      </c>
      <c r="G248" s="44">
        <f>EmployeeData9[[#This Row],[Sales_Target]]-EmployeeData9[[#This Row],[Sales_Achieved]]</f>
        <v>-305</v>
      </c>
      <c r="H248">
        <f>IF(EmployeeData9[[#This Row],[Sales_Achieved]]&gt;=2984,EmployeeData9[[#This Row],[Sales_Achieved]],0)</f>
        <v>4205</v>
      </c>
      <c r="I248">
        <f>IF(EmployeeData9[[#This Row],[Sales_Achieved]]&lt;2984,EmployeeData9[[#This Row],[Sales_Achieved]],0)</f>
        <v>0</v>
      </c>
    </row>
    <row r="249" spans="1:9" x14ac:dyDescent="0.25">
      <c r="A249" s="6" t="s">
        <v>1944</v>
      </c>
      <c r="B249" s="2" t="s">
        <v>2885</v>
      </c>
      <c r="C249" s="2" t="s">
        <v>3063</v>
      </c>
      <c r="D249" s="2" t="s">
        <v>683</v>
      </c>
      <c r="E249" s="23">
        <v>1129</v>
      </c>
      <c r="F249" s="24">
        <v>1716</v>
      </c>
      <c r="G249" s="44">
        <f>EmployeeData9[[#This Row],[Sales_Target]]-EmployeeData9[[#This Row],[Sales_Achieved]]</f>
        <v>-587</v>
      </c>
      <c r="H249">
        <f>IF(EmployeeData9[[#This Row],[Sales_Achieved]]&gt;=2984,EmployeeData9[[#This Row],[Sales_Achieved]],0)</f>
        <v>0</v>
      </c>
      <c r="I249">
        <f>IF(EmployeeData9[[#This Row],[Sales_Achieved]]&lt;2984,EmployeeData9[[#This Row],[Sales_Achieved]],0)</f>
        <v>1716</v>
      </c>
    </row>
    <row r="250" spans="1:9" x14ac:dyDescent="0.25">
      <c r="A250" s="6" t="s">
        <v>1945</v>
      </c>
      <c r="B250" s="2" t="s">
        <v>2886</v>
      </c>
      <c r="C250" s="2" t="s">
        <v>3065</v>
      </c>
      <c r="D250" s="2" t="s">
        <v>685</v>
      </c>
      <c r="E250" s="23">
        <v>1502</v>
      </c>
      <c r="F250" s="24">
        <v>4521</v>
      </c>
      <c r="G250" s="44">
        <f>EmployeeData9[[#This Row],[Sales_Target]]-EmployeeData9[[#This Row],[Sales_Achieved]]</f>
        <v>-3019</v>
      </c>
      <c r="H250">
        <f>IF(EmployeeData9[[#This Row],[Sales_Achieved]]&gt;=2984,EmployeeData9[[#This Row],[Sales_Achieved]],0)</f>
        <v>4521</v>
      </c>
      <c r="I250">
        <f>IF(EmployeeData9[[#This Row],[Sales_Achieved]]&lt;2984,EmployeeData9[[#This Row],[Sales_Achieved]],0)</f>
        <v>0</v>
      </c>
    </row>
    <row r="251" spans="1:9" x14ac:dyDescent="0.25">
      <c r="A251" s="6" t="s">
        <v>1946</v>
      </c>
      <c r="B251" s="2" t="s">
        <v>2713</v>
      </c>
      <c r="C251" s="2" t="s">
        <v>3064</v>
      </c>
      <c r="D251" s="2" t="s">
        <v>685</v>
      </c>
      <c r="E251" s="23">
        <v>1915</v>
      </c>
      <c r="F251" s="24">
        <v>2000</v>
      </c>
      <c r="G251" s="44">
        <f>EmployeeData9[[#This Row],[Sales_Target]]-EmployeeData9[[#This Row],[Sales_Achieved]]</f>
        <v>-85</v>
      </c>
      <c r="H251">
        <f>IF(EmployeeData9[[#This Row],[Sales_Achieved]]&gt;=2984,EmployeeData9[[#This Row],[Sales_Achieved]],0)</f>
        <v>0</v>
      </c>
      <c r="I251">
        <f>IF(EmployeeData9[[#This Row],[Sales_Achieved]]&lt;2984,EmployeeData9[[#This Row],[Sales_Achieved]],0)</f>
        <v>2000</v>
      </c>
    </row>
    <row r="252" spans="1:9" x14ac:dyDescent="0.25">
      <c r="A252" s="6" t="s">
        <v>1947</v>
      </c>
      <c r="B252" s="2" t="s">
        <v>2809</v>
      </c>
      <c r="C252" s="2" t="s">
        <v>3065</v>
      </c>
      <c r="D252" s="2" t="s">
        <v>682</v>
      </c>
      <c r="E252" s="23">
        <v>1728</v>
      </c>
      <c r="F252" s="24">
        <v>2931</v>
      </c>
      <c r="G252" s="44">
        <f>EmployeeData9[[#This Row],[Sales_Target]]-EmployeeData9[[#This Row],[Sales_Achieved]]</f>
        <v>-1203</v>
      </c>
      <c r="H252">
        <f>IF(EmployeeData9[[#This Row],[Sales_Achieved]]&gt;=2984,EmployeeData9[[#This Row],[Sales_Achieved]],0)</f>
        <v>0</v>
      </c>
      <c r="I252">
        <f>IF(EmployeeData9[[#This Row],[Sales_Achieved]]&lt;2984,EmployeeData9[[#This Row],[Sales_Achieved]],0)</f>
        <v>2931</v>
      </c>
    </row>
    <row r="253" spans="1:9" x14ac:dyDescent="0.25">
      <c r="A253" s="6" t="s">
        <v>1948</v>
      </c>
      <c r="B253" s="2" t="s">
        <v>2857</v>
      </c>
      <c r="C253" s="2" t="s">
        <v>3064</v>
      </c>
      <c r="D253" s="2" t="s">
        <v>685</v>
      </c>
      <c r="E253" s="23">
        <v>1052</v>
      </c>
      <c r="F253" s="24">
        <v>1370</v>
      </c>
      <c r="G253" s="44">
        <f>EmployeeData9[[#This Row],[Sales_Target]]-EmployeeData9[[#This Row],[Sales_Achieved]]</f>
        <v>-318</v>
      </c>
      <c r="H253">
        <f>IF(EmployeeData9[[#This Row],[Sales_Achieved]]&gt;=2984,EmployeeData9[[#This Row],[Sales_Achieved]],0)</f>
        <v>0</v>
      </c>
      <c r="I253">
        <f>IF(EmployeeData9[[#This Row],[Sales_Achieved]]&lt;2984,EmployeeData9[[#This Row],[Sales_Achieved]],0)</f>
        <v>1370</v>
      </c>
    </row>
    <row r="254" spans="1:9" x14ac:dyDescent="0.25">
      <c r="A254" s="6" t="s">
        <v>1949</v>
      </c>
      <c r="B254" s="2" t="s">
        <v>2785</v>
      </c>
      <c r="C254" s="2" t="s">
        <v>3063</v>
      </c>
      <c r="D254" s="2" t="s">
        <v>682</v>
      </c>
      <c r="E254" s="23">
        <v>2932</v>
      </c>
      <c r="F254" s="24">
        <v>1955</v>
      </c>
      <c r="G254" s="44">
        <f>EmployeeData9[[#This Row],[Sales_Target]]-EmployeeData9[[#This Row],[Sales_Achieved]]</f>
        <v>977</v>
      </c>
      <c r="H254">
        <f>IF(EmployeeData9[[#This Row],[Sales_Achieved]]&gt;=2984,EmployeeData9[[#This Row],[Sales_Achieved]],0)</f>
        <v>0</v>
      </c>
      <c r="I254">
        <f>IF(EmployeeData9[[#This Row],[Sales_Achieved]]&lt;2984,EmployeeData9[[#This Row],[Sales_Achieved]],0)</f>
        <v>1955</v>
      </c>
    </row>
    <row r="255" spans="1:9" x14ac:dyDescent="0.25">
      <c r="A255" s="6" t="s">
        <v>1950</v>
      </c>
      <c r="B255" s="2" t="s">
        <v>2739</v>
      </c>
      <c r="C255" s="2" t="s">
        <v>3063</v>
      </c>
      <c r="D255" s="2" t="s">
        <v>685</v>
      </c>
      <c r="E255" s="23">
        <v>4627</v>
      </c>
      <c r="F255" s="24">
        <v>3711</v>
      </c>
      <c r="G255" s="44">
        <f>EmployeeData9[[#This Row],[Sales_Target]]-EmployeeData9[[#This Row],[Sales_Achieved]]</f>
        <v>916</v>
      </c>
      <c r="H255">
        <f>IF(EmployeeData9[[#This Row],[Sales_Achieved]]&gt;=2984,EmployeeData9[[#This Row],[Sales_Achieved]],0)</f>
        <v>3711</v>
      </c>
      <c r="I255">
        <f>IF(EmployeeData9[[#This Row],[Sales_Achieved]]&lt;2984,EmployeeData9[[#This Row],[Sales_Achieved]],0)</f>
        <v>0</v>
      </c>
    </row>
    <row r="256" spans="1:9" x14ac:dyDescent="0.25">
      <c r="A256" s="6" t="s">
        <v>1951</v>
      </c>
      <c r="B256" s="2" t="s">
        <v>2887</v>
      </c>
      <c r="C256" s="2" t="s">
        <v>3064</v>
      </c>
      <c r="D256" s="2" t="s">
        <v>683</v>
      </c>
      <c r="E256" s="23">
        <v>4924</v>
      </c>
      <c r="F256" s="24">
        <v>4974</v>
      </c>
      <c r="G256" s="44">
        <f>EmployeeData9[[#This Row],[Sales_Target]]-EmployeeData9[[#This Row],[Sales_Achieved]]</f>
        <v>-50</v>
      </c>
      <c r="H256">
        <f>IF(EmployeeData9[[#This Row],[Sales_Achieved]]&gt;=2984,EmployeeData9[[#This Row],[Sales_Achieved]],0)</f>
        <v>4974</v>
      </c>
      <c r="I256">
        <f>IF(EmployeeData9[[#This Row],[Sales_Achieved]]&lt;2984,EmployeeData9[[#This Row],[Sales_Achieved]],0)</f>
        <v>0</v>
      </c>
    </row>
    <row r="257" spans="1:9" x14ac:dyDescent="0.25">
      <c r="A257" s="6" t="s">
        <v>1952</v>
      </c>
      <c r="B257" s="2" t="s">
        <v>2888</v>
      </c>
      <c r="C257" s="2" t="s">
        <v>3065</v>
      </c>
      <c r="D257" s="2" t="s">
        <v>685</v>
      </c>
      <c r="E257" s="23">
        <v>1332</v>
      </c>
      <c r="F257" s="24">
        <v>3310</v>
      </c>
      <c r="G257" s="44">
        <f>EmployeeData9[[#This Row],[Sales_Target]]-EmployeeData9[[#This Row],[Sales_Achieved]]</f>
        <v>-1978</v>
      </c>
      <c r="H257">
        <f>IF(EmployeeData9[[#This Row],[Sales_Achieved]]&gt;=2984,EmployeeData9[[#This Row],[Sales_Achieved]],0)</f>
        <v>3310</v>
      </c>
      <c r="I257">
        <f>IF(EmployeeData9[[#This Row],[Sales_Achieved]]&lt;2984,EmployeeData9[[#This Row],[Sales_Achieved]],0)</f>
        <v>0</v>
      </c>
    </row>
    <row r="258" spans="1:9" x14ac:dyDescent="0.25">
      <c r="A258" s="6" t="s">
        <v>1953</v>
      </c>
      <c r="B258" s="2" t="s">
        <v>2743</v>
      </c>
      <c r="C258" s="2" t="s">
        <v>3065</v>
      </c>
      <c r="D258" s="2" t="s">
        <v>685</v>
      </c>
      <c r="E258" s="23">
        <v>2630</v>
      </c>
      <c r="F258" s="24">
        <v>4358</v>
      </c>
      <c r="G258" s="44">
        <f>EmployeeData9[[#This Row],[Sales_Target]]-EmployeeData9[[#This Row],[Sales_Achieved]]</f>
        <v>-1728</v>
      </c>
      <c r="H258">
        <f>IF(EmployeeData9[[#This Row],[Sales_Achieved]]&gt;=2984,EmployeeData9[[#This Row],[Sales_Achieved]],0)</f>
        <v>4358</v>
      </c>
      <c r="I258">
        <f>IF(EmployeeData9[[#This Row],[Sales_Achieved]]&lt;2984,EmployeeData9[[#This Row],[Sales_Achieved]],0)</f>
        <v>0</v>
      </c>
    </row>
    <row r="259" spans="1:9" x14ac:dyDescent="0.25">
      <c r="A259" s="6" t="s">
        <v>1954</v>
      </c>
      <c r="B259" s="2" t="s">
        <v>2889</v>
      </c>
      <c r="C259" s="2" t="s">
        <v>3063</v>
      </c>
      <c r="D259" s="2" t="s">
        <v>683</v>
      </c>
      <c r="E259" s="23">
        <v>3514</v>
      </c>
      <c r="F259" s="24">
        <v>4847</v>
      </c>
      <c r="G259" s="44">
        <f>EmployeeData9[[#This Row],[Sales_Target]]-EmployeeData9[[#This Row],[Sales_Achieved]]</f>
        <v>-1333</v>
      </c>
      <c r="H259">
        <f>IF(EmployeeData9[[#This Row],[Sales_Achieved]]&gt;=2984,EmployeeData9[[#This Row],[Sales_Achieved]],0)</f>
        <v>4847</v>
      </c>
      <c r="I259">
        <f>IF(EmployeeData9[[#This Row],[Sales_Achieved]]&lt;2984,EmployeeData9[[#This Row],[Sales_Achieved]],0)</f>
        <v>0</v>
      </c>
    </row>
    <row r="260" spans="1:9" x14ac:dyDescent="0.25">
      <c r="A260" s="6" t="s">
        <v>1955</v>
      </c>
      <c r="B260" s="2" t="s">
        <v>2860</v>
      </c>
      <c r="C260" s="2" t="s">
        <v>3065</v>
      </c>
      <c r="D260" s="2" t="s">
        <v>682</v>
      </c>
      <c r="E260" s="23">
        <v>4733</v>
      </c>
      <c r="F260" s="24">
        <v>5602</v>
      </c>
      <c r="G260" s="44">
        <f>EmployeeData9[[#This Row],[Sales_Target]]-EmployeeData9[[#This Row],[Sales_Achieved]]</f>
        <v>-869</v>
      </c>
      <c r="H260">
        <f>IF(EmployeeData9[[#This Row],[Sales_Achieved]]&gt;=2984,EmployeeData9[[#This Row],[Sales_Achieved]],0)</f>
        <v>5602</v>
      </c>
      <c r="I260">
        <f>IF(EmployeeData9[[#This Row],[Sales_Achieved]]&lt;2984,EmployeeData9[[#This Row],[Sales_Achieved]],0)</f>
        <v>0</v>
      </c>
    </row>
    <row r="261" spans="1:9" x14ac:dyDescent="0.25">
      <c r="A261" s="6" t="s">
        <v>1956</v>
      </c>
      <c r="B261" s="2" t="s">
        <v>2890</v>
      </c>
      <c r="C261" s="2" t="s">
        <v>3064</v>
      </c>
      <c r="D261" s="2" t="s">
        <v>683</v>
      </c>
      <c r="E261" s="23">
        <v>4358</v>
      </c>
      <c r="F261" s="24">
        <v>1336</v>
      </c>
      <c r="G261" s="44">
        <f>EmployeeData9[[#This Row],[Sales_Target]]-EmployeeData9[[#This Row],[Sales_Achieved]]</f>
        <v>3022</v>
      </c>
      <c r="H261">
        <f>IF(EmployeeData9[[#This Row],[Sales_Achieved]]&gt;=2984,EmployeeData9[[#This Row],[Sales_Achieved]],0)</f>
        <v>0</v>
      </c>
      <c r="I261">
        <f>IF(EmployeeData9[[#This Row],[Sales_Achieved]]&lt;2984,EmployeeData9[[#This Row],[Sales_Achieved]],0)</f>
        <v>1336</v>
      </c>
    </row>
    <row r="262" spans="1:9" x14ac:dyDescent="0.25">
      <c r="A262" s="6" t="s">
        <v>1957</v>
      </c>
      <c r="B262" s="2" t="s">
        <v>2846</v>
      </c>
      <c r="C262" s="2" t="s">
        <v>3064</v>
      </c>
      <c r="D262" s="2" t="s">
        <v>682</v>
      </c>
      <c r="E262" s="23">
        <v>3964</v>
      </c>
      <c r="F262" s="24">
        <v>3501</v>
      </c>
      <c r="G262" s="44">
        <f>EmployeeData9[[#This Row],[Sales_Target]]-EmployeeData9[[#This Row],[Sales_Achieved]]</f>
        <v>463</v>
      </c>
      <c r="H262">
        <f>IF(EmployeeData9[[#This Row],[Sales_Achieved]]&gt;=2984,EmployeeData9[[#This Row],[Sales_Achieved]],0)</f>
        <v>3501</v>
      </c>
      <c r="I262">
        <f>IF(EmployeeData9[[#This Row],[Sales_Achieved]]&lt;2984,EmployeeData9[[#This Row],[Sales_Achieved]],0)</f>
        <v>0</v>
      </c>
    </row>
    <row r="263" spans="1:9" x14ac:dyDescent="0.25">
      <c r="A263" s="6" t="s">
        <v>1958</v>
      </c>
      <c r="B263" s="2" t="s">
        <v>2774</v>
      </c>
      <c r="C263" s="2" t="s">
        <v>3063</v>
      </c>
      <c r="D263" s="2" t="s">
        <v>683</v>
      </c>
      <c r="E263" s="23">
        <v>3021</v>
      </c>
      <c r="F263" s="24">
        <v>4707</v>
      </c>
      <c r="G263" s="44">
        <f>EmployeeData9[[#This Row],[Sales_Target]]-EmployeeData9[[#This Row],[Sales_Achieved]]</f>
        <v>-1686</v>
      </c>
      <c r="H263">
        <f>IF(EmployeeData9[[#This Row],[Sales_Achieved]]&gt;=2984,EmployeeData9[[#This Row],[Sales_Achieved]],0)</f>
        <v>4707</v>
      </c>
      <c r="I263">
        <f>IF(EmployeeData9[[#This Row],[Sales_Achieved]]&lt;2984,EmployeeData9[[#This Row],[Sales_Achieved]],0)</f>
        <v>0</v>
      </c>
    </row>
    <row r="264" spans="1:9" x14ac:dyDescent="0.25">
      <c r="A264" s="6" t="s">
        <v>1959</v>
      </c>
      <c r="B264" s="2" t="s">
        <v>2701</v>
      </c>
      <c r="C264" s="2" t="s">
        <v>3065</v>
      </c>
      <c r="D264" s="2" t="s">
        <v>683</v>
      </c>
      <c r="E264" s="23">
        <v>2353</v>
      </c>
      <c r="F264" s="24">
        <v>4711</v>
      </c>
      <c r="G264" s="44">
        <f>EmployeeData9[[#This Row],[Sales_Target]]-EmployeeData9[[#This Row],[Sales_Achieved]]</f>
        <v>-2358</v>
      </c>
      <c r="H264">
        <f>IF(EmployeeData9[[#This Row],[Sales_Achieved]]&gt;=2984,EmployeeData9[[#This Row],[Sales_Achieved]],0)</f>
        <v>4711</v>
      </c>
      <c r="I264">
        <f>IF(EmployeeData9[[#This Row],[Sales_Achieved]]&lt;2984,EmployeeData9[[#This Row],[Sales_Achieved]],0)</f>
        <v>0</v>
      </c>
    </row>
    <row r="265" spans="1:9" x14ac:dyDescent="0.25">
      <c r="A265" s="6" t="s">
        <v>1960</v>
      </c>
      <c r="B265" s="2" t="s">
        <v>2891</v>
      </c>
      <c r="C265" s="2" t="s">
        <v>3063</v>
      </c>
      <c r="D265" s="2" t="s">
        <v>683</v>
      </c>
      <c r="E265" s="23">
        <v>3560</v>
      </c>
      <c r="F265" s="24">
        <v>2784</v>
      </c>
      <c r="G265" s="44">
        <f>EmployeeData9[[#This Row],[Sales_Target]]-EmployeeData9[[#This Row],[Sales_Achieved]]</f>
        <v>776</v>
      </c>
      <c r="H265">
        <f>IF(EmployeeData9[[#This Row],[Sales_Achieved]]&gt;=2984,EmployeeData9[[#This Row],[Sales_Achieved]],0)</f>
        <v>0</v>
      </c>
      <c r="I265">
        <f>IF(EmployeeData9[[#This Row],[Sales_Achieved]]&lt;2984,EmployeeData9[[#This Row],[Sales_Achieved]],0)</f>
        <v>2784</v>
      </c>
    </row>
    <row r="266" spans="1:9" x14ac:dyDescent="0.25">
      <c r="A266" s="6" t="s">
        <v>1961</v>
      </c>
      <c r="B266" s="2" t="s">
        <v>2892</v>
      </c>
      <c r="C266" s="2" t="s">
        <v>3064</v>
      </c>
      <c r="D266" s="2" t="s">
        <v>684</v>
      </c>
      <c r="E266" s="23">
        <v>4103</v>
      </c>
      <c r="F266" s="24">
        <v>3847</v>
      </c>
      <c r="G266" s="44">
        <f>EmployeeData9[[#This Row],[Sales_Target]]-EmployeeData9[[#This Row],[Sales_Achieved]]</f>
        <v>256</v>
      </c>
      <c r="H266">
        <f>IF(EmployeeData9[[#This Row],[Sales_Achieved]]&gt;=2984,EmployeeData9[[#This Row],[Sales_Achieved]],0)</f>
        <v>3847</v>
      </c>
      <c r="I266">
        <f>IF(EmployeeData9[[#This Row],[Sales_Achieved]]&lt;2984,EmployeeData9[[#This Row],[Sales_Achieved]],0)</f>
        <v>0</v>
      </c>
    </row>
    <row r="267" spans="1:9" x14ac:dyDescent="0.25">
      <c r="A267" s="6" t="s">
        <v>1962</v>
      </c>
      <c r="B267" s="2" t="s">
        <v>2893</v>
      </c>
      <c r="C267" s="2" t="s">
        <v>3063</v>
      </c>
      <c r="D267" s="2" t="s">
        <v>683</v>
      </c>
      <c r="E267" s="23">
        <v>3183</v>
      </c>
      <c r="F267" s="24">
        <v>3512</v>
      </c>
      <c r="G267" s="44">
        <f>EmployeeData9[[#This Row],[Sales_Target]]-EmployeeData9[[#This Row],[Sales_Achieved]]</f>
        <v>-329</v>
      </c>
      <c r="H267">
        <f>IF(EmployeeData9[[#This Row],[Sales_Achieved]]&gt;=2984,EmployeeData9[[#This Row],[Sales_Achieved]],0)</f>
        <v>3512</v>
      </c>
      <c r="I267">
        <f>IF(EmployeeData9[[#This Row],[Sales_Achieved]]&lt;2984,EmployeeData9[[#This Row],[Sales_Achieved]],0)</f>
        <v>0</v>
      </c>
    </row>
    <row r="268" spans="1:9" x14ac:dyDescent="0.25">
      <c r="A268" s="6" t="s">
        <v>1963</v>
      </c>
      <c r="B268" s="2" t="s">
        <v>2894</v>
      </c>
      <c r="C268" s="2" t="s">
        <v>3065</v>
      </c>
      <c r="D268" s="2" t="s">
        <v>685</v>
      </c>
      <c r="E268" s="23">
        <v>3604</v>
      </c>
      <c r="F268" s="24">
        <v>2712</v>
      </c>
      <c r="G268" s="44">
        <f>EmployeeData9[[#This Row],[Sales_Target]]-EmployeeData9[[#This Row],[Sales_Achieved]]</f>
        <v>892</v>
      </c>
      <c r="H268">
        <f>IF(EmployeeData9[[#This Row],[Sales_Achieved]]&gt;=2984,EmployeeData9[[#This Row],[Sales_Achieved]],0)</f>
        <v>0</v>
      </c>
      <c r="I268">
        <f>IF(EmployeeData9[[#This Row],[Sales_Achieved]]&lt;2984,EmployeeData9[[#This Row],[Sales_Achieved]],0)</f>
        <v>2712</v>
      </c>
    </row>
    <row r="269" spans="1:9" x14ac:dyDescent="0.25">
      <c r="A269" s="6" t="s">
        <v>1964</v>
      </c>
      <c r="B269" s="2" t="s">
        <v>2895</v>
      </c>
      <c r="C269" s="2" t="s">
        <v>3064</v>
      </c>
      <c r="D269" s="2" t="s">
        <v>684</v>
      </c>
      <c r="E269" s="23">
        <v>1540</v>
      </c>
      <c r="F269" s="24">
        <v>1862</v>
      </c>
      <c r="G269" s="44">
        <f>EmployeeData9[[#This Row],[Sales_Target]]-EmployeeData9[[#This Row],[Sales_Achieved]]</f>
        <v>-322</v>
      </c>
      <c r="H269">
        <f>IF(EmployeeData9[[#This Row],[Sales_Achieved]]&gt;=2984,EmployeeData9[[#This Row],[Sales_Achieved]],0)</f>
        <v>0</v>
      </c>
      <c r="I269">
        <f>IF(EmployeeData9[[#This Row],[Sales_Achieved]]&lt;2984,EmployeeData9[[#This Row],[Sales_Achieved]],0)</f>
        <v>1862</v>
      </c>
    </row>
    <row r="270" spans="1:9" x14ac:dyDescent="0.25">
      <c r="A270" s="6" t="s">
        <v>1965</v>
      </c>
      <c r="B270" s="2" t="s">
        <v>2726</v>
      </c>
      <c r="C270" s="2" t="s">
        <v>3065</v>
      </c>
      <c r="D270" s="2" t="s">
        <v>685</v>
      </c>
      <c r="E270" s="23">
        <v>2283</v>
      </c>
      <c r="F270" s="24">
        <v>2257</v>
      </c>
      <c r="G270" s="44">
        <f>EmployeeData9[[#This Row],[Sales_Target]]-EmployeeData9[[#This Row],[Sales_Achieved]]</f>
        <v>26</v>
      </c>
      <c r="H270">
        <f>IF(EmployeeData9[[#This Row],[Sales_Achieved]]&gt;=2984,EmployeeData9[[#This Row],[Sales_Achieved]],0)</f>
        <v>0</v>
      </c>
      <c r="I270">
        <f>IF(EmployeeData9[[#This Row],[Sales_Achieved]]&lt;2984,EmployeeData9[[#This Row],[Sales_Achieved]],0)</f>
        <v>2257</v>
      </c>
    </row>
    <row r="271" spans="1:9" x14ac:dyDescent="0.25">
      <c r="A271" s="6" t="s">
        <v>1966</v>
      </c>
      <c r="B271" s="2" t="s">
        <v>2896</v>
      </c>
      <c r="C271" s="2" t="s">
        <v>3063</v>
      </c>
      <c r="D271" s="2" t="s">
        <v>682</v>
      </c>
      <c r="E271" s="23">
        <v>1479</v>
      </c>
      <c r="F271" s="24">
        <v>1895</v>
      </c>
      <c r="G271" s="44">
        <f>EmployeeData9[[#This Row],[Sales_Target]]-EmployeeData9[[#This Row],[Sales_Achieved]]</f>
        <v>-416</v>
      </c>
      <c r="H271">
        <f>IF(EmployeeData9[[#This Row],[Sales_Achieved]]&gt;=2984,EmployeeData9[[#This Row],[Sales_Achieved]],0)</f>
        <v>0</v>
      </c>
      <c r="I271">
        <f>IF(EmployeeData9[[#This Row],[Sales_Achieved]]&lt;2984,EmployeeData9[[#This Row],[Sales_Achieved]],0)</f>
        <v>1895</v>
      </c>
    </row>
    <row r="272" spans="1:9" x14ac:dyDescent="0.25">
      <c r="A272" s="6" t="s">
        <v>1967</v>
      </c>
      <c r="B272" s="2" t="s">
        <v>2897</v>
      </c>
      <c r="C272" s="2" t="s">
        <v>3064</v>
      </c>
      <c r="D272" s="2" t="s">
        <v>682</v>
      </c>
      <c r="E272" s="23">
        <v>3262</v>
      </c>
      <c r="F272" s="24">
        <v>5251</v>
      </c>
      <c r="G272" s="44">
        <f>EmployeeData9[[#This Row],[Sales_Target]]-EmployeeData9[[#This Row],[Sales_Achieved]]</f>
        <v>-1989</v>
      </c>
      <c r="H272">
        <f>IF(EmployeeData9[[#This Row],[Sales_Achieved]]&gt;=2984,EmployeeData9[[#This Row],[Sales_Achieved]],0)</f>
        <v>5251</v>
      </c>
      <c r="I272">
        <f>IF(EmployeeData9[[#This Row],[Sales_Achieved]]&lt;2984,EmployeeData9[[#This Row],[Sales_Achieved]],0)</f>
        <v>0</v>
      </c>
    </row>
    <row r="273" spans="1:9" x14ac:dyDescent="0.25">
      <c r="A273" s="6" t="s">
        <v>1968</v>
      </c>
      <c r="B273" s="2" t="s">
        <v>2898</v>
      </c>
      <c r="C273" s="2" t="s">
        <v>3065</v>
      </c>
      <c r="D273" s="2" t="s">
        <v>682</v>
      </c>
      <c r="E273" s="23">
        <v>1192</v>
      </c>
      <c r="F273" s="24">
        <v>2551</v>
      </c>
      <c r="G273" s="44">
        <f>EmployeeData9[[#This Row],[Sales_Target]]-EmployeeData9[[#This Row],[Sales_Achieved]]</f>
        <v>-1359</v>
      </c>
      <c r="H273">
        <f>IF(EmployeeData9[[#This Row],[Sales_Achieved]]&gt;=2984,EmployeeData9[[#This Row],[Sales_Achieved]],0)</f>
        <v>0</v>
      </c>
      <c r="I273">
        <f>IF(EmployeeData9[[#This Row],[Sales_Achieved]]&lt;2984,EmployeeData9[[#This Row],[Sales_Achieved]],0)</f>
        <v>2551</v>
      </c>
    </row>
    <row r="274" spans="1:9" x14ac:dyDescent="0.25">
      <c r="A274" s="6" t="s">
        <v>1969</v>
      </c>
      <c r="B274" s="2" t="s">
        <v>2819</v>
      </c>
      <c r="C274" s="2" t="s">
        <v>3063</v>
      </c>
      <c r="D274" s="2" t="s">
        <v>682</v>
      </c>
      <c r="E274" s="23">
        <v>2088</v>
      </c>
      <c r="F274" s="24">
        <v>3980</v>
      </c>
      <c r="G274" s="44">
        <f>EmployeeData9[[#This Row],[Sales_Target]]-EmployeeData9[[#This Row],[Sales_Achieved]]</f>
        <v>-1892</v>
      </c>
      <c r="H274">
        <f>IF(EmployeeData9[[#This Row],[Sales_Achieved]]&gt;=2984,EmployeeData9[[#This Row],[Sales_Achieved]],0)</f>
        <v>3980</v>
      </c>
      <c r="I274">
        <f>IF(EmployeeData9[[#This Row],[Sales_Achieved]]&lt;2984,EmployeeData9[[#This Row],[Sales_Achieved]],0)</f>
        <v>0</v>
      </c>
    </row>
    <row r="275" spans="1:9" x14ac:dyDescent="0.25">
      <c r="A275" s="6" t="s">
        <v>1970</v>
      </c>
      <c r="B275" s="2" t="s">
        <v>2899</v>
      </c>
      <c r="C275" s="2" t="s">
        <v>3064</v>
      </c>
      <c r="D275" s="2" t="s">
        <v>683</v>
      </c>
      <c r="E275" s="23">
        <v>3681</v>
      </c>
      <c r="F275" s="24">
        <v>1906</v>
      </c>
      <c r="G275" s="44">
        <f>EmployeeData9[[#This Row],[Sales_Target]]-EmployeeData9[[#This Row],[Sales_Achieved]]</f>
        <v>1775</v>
      </c>
      <c r="H275">
        <f>IF(EmployeeData9[[#This Row],[Sales_Achieved]]&gt;=2984,EmployeeData9[[#This Row],[Sales_Achieved]],0)</f>
        <v>0</v>
      </c>
      <c r="I275">
        <f>IF(EmployeeData9[[#This Row],[Sales_Achieved]]&lt;2984,EmployeeData9[[#This Row],[Sales_Achieved]],0)</f>
        <v>1906</v>
      </c>
    </row>
    <row r="276" spans="1:9" x14ac:dyDescent="0.25">
      <c r="A276" s="6" t="s">
        <v>1971</v>
      </c>
      <c r="B276" s="2" t="s">
        <v>2900</v>
      </c>
      <c r="C276" s="2" t="s">
        <v>3063</v>
      </c>
      <c r="D276" s="2" t="s">
        <v>682</v>
      </c>
      <c r="E276" s="23">
        <v>4912</v>
      </c>
      <c r="F276" s="24">
        <v>5835</v>
      </c>
      <c r="G276" s="44">
        <f>EmployeeData9[[#This Row],[Sales_Target]]-EmployeeData9[[#This Row],[Sales_Achieved]]</f>
        <v>-923</v>
      </c>
      <c r="H276">
        <f>IF(EmployeeData9[[#This Row],[Sales_Achieved]]&gt;=2984,EmployeeData9[[#This Row],[Sales_Achieved]],0)</f>
        <v>5835</v>
      </c>
      <c r="I276">
        <f>IF(EmployeeData9[[#This Row],[Sales_Achieved]]&lt;2984,EmployeeData9[[#This Row],[Sales_Achieved]],0)</f>
        <v>0</v>
      </c>
    </row>
    <row r="277" spans="1:9" x14ac:dyDescent="0.25">
      <c r="A277" s="6" t="s">
        <v>1972</v>
      </c>
      <c r="B277" s="2" t="s">
        <v>2809</v>
      </c>
      <c r="C277" s="2" t="s">
        <v>3064</v>
      </c>
      <c r="D277" s="2" t="s">
        <v>685</v>
      </c>
      <c r="E277" s="23">
        <v>1094</v>
      </c>
      <c r="F277" s="24">
        <v>3425</v>
      </c>
      <c r="G277" s="44">
        <f>EmployeeData9[[#This Row],[Sales_Target]]-EmployeeData9[[#This Row],[Sales_Achieved]]</f>
        <v>-2331</v>
      </c>
      <c r="H277">
        <f>IF(EmployeeData9[[#This Row],[Sales_Achieved]]&gt;=2984,EmployeeData9[[#This Row],[Sales_Achieved]],0)</f>
        <v>3425</v>
      </c>
      <c r="I277">
        <f>IF(EmployeeData9[[#This Row],[Sales_Achieved]]&lt;2984,EmployeeData9[[#This Row],[Sales_Achieved]],0)</f>
        <v>0</v>
      </c>
    </row>
    <row r="278" spans="1:9" x14ac:dyDescent="0.25">
      <c r="A278" s="6" t="s">
        <v>1973</v>
      </c>
      <c r="B278" s="2" t="s">
        <v>2901</v>
      </c>
      <c r="C278" s="2" t="s">
        <v>3064</v>
      </c>
      <c r="D278" s="2" t="s">
        <v>682</v>
      </c>
      <c r="E278" s="23">
        <v>4607</v>
      </c>
      <c r="F278" s="24">
        <v>1508</v>
      </c>
      <c r="G278" s="44">
        <f>EmployeeData9[[#This Row],[Sales_Target]]-EmployeeData9[[#This Row],[Sales_Achieved]]</f>
        <v>3099</v>
      </c>
      <c r="H278">
        <f>IF(EmployeeData9[[#This Row],[Sales_Achieved]]&gt;=2984,EmployeeData9[[#This Row],[Sales_Achieved]],0)</f>
        <v>0</v>
      </c>
      <c r="I278">
        <f>IF(EmployeeData9[[#This Row],[Sales_Achieved]]&lt;2984,EmployeeData9[[#This Row],[Sales_Achieved]],0)</f>
        <v>1508</v>
      </c>
    </row>
    <row r="279" spans="1:9" x14ac:dyDescent="0.25">
      <c r="A279" s="6" t="s">
        <v>1974</v>
      </c>
      <c r="B279" s="2" t="s">
        <v>2873</v>
      </c>
      <c r="C279" s="2" t="s">
        <v>3065</v>
      </c>
      <c r="D279" s="2" t="s">
        <v>683</v>
      </c>
      <c r="E279" s="23">
        <v>3507</v>
      </c>
      <c r="F279" s="24">
        <v>5789</v>
      </c>
      <c r="G279" s="44">
        <f>EmployeeData9[[#This Row],[Sales_Target]]-EmployeeData9[[#This Row],[Sales_Achieved]]</f>
        <v>-2282</v>
      </c>
      <c r="H279">
        <f>IF(EmployeeData9[[#This Row],[Sales_Achieved]]&gt;=2984,EmployeeData9[[#This Row],[Sales_Achieved]],0)</f>
        <v>5789</v>
      </c>
      <c r="I279">
        <f>IF(EmployeeData9[[#This Row],[Sales_Achieved]]&lt;2984,EmployeeData9[[#This Row],[Sales_Achieved]],0)</f>
        <v>0</v>
      </c>
    </row>
    <row r="280" spans="1:9" x14ac:dyDescent="0.25">
      <c r="A280" s="6" t="s">
        <v>1975</v>
      </c>
      <c r="B280" s="2" t="s">
        <v>2770</v>
      </c>
      <c r="C280" s="2" t="s">
        <v>3064</v>
      </c>
      <c r="D280" s="2" t="s">
        <v>683</v>
      </c>
      <c r="E280" s="23">
        <v>2704</v>
      </c>
      <c r="F280" s="24">
        <v>3648</v>
      </c>
      <c r="G280" s="44">
        <f>EmployeeData9[[#This Row],[Sales_Target]]-EmployeeData9[[#This Row],[Sales_Achieved]]</f>
        <v>-944</v>
      </c>
      <c r="H280">
        <f>IF(EmployeeData9[[#This Row],[Sales_Achieved]]&gt;=2984,EmployeeData9[[#This Row],[Sales_Achieved]],0)</f>
        <v>3648</v>
      </c>
      <c r="I280">
        <f>IF(EmployeeData9[[#This Row],[Sales_Achieved]]&lt;2984,EmployeeData9[[#This Row],[Sales_Achieved]],0)</f>
        <v>0</v>
      </c>
    </row>
    <row r="281" spans="1:9" x14ac:dyDescent="0.25">
      <c r="A281" s="6" t="s">
        <v>1976</v>
      </c>
      <c r="B281" s="2" t="s">
        <v>2902</v>
      </c>
      <c r="C281" s="2" t="s">
        <v>3063</v>
      </c>
      <c r="D281" s="2" t="s">
        <v>685</v>
      </c>
      <c r="E281" s="23">
        <v>4766</v>
      </c>
      <c r="F281" s="24">
        <v>5777</v>
      </c>
      <c r="G281" s="44">
        <f>EmployeeData9[[#This Row],[Sales_Target]]-EmployeeData9[[#This Row],[Sales_Achieved]]</f>
        <v>-1011</v>
      </c>
      <c r="H281">
        <f>IF(EmployeeData9[[#This Row],[Sales_Achieved]]&gt;=2984,EmployeeData9[[#This Row],[Sales_Achieved]],0)</f>
        <v>5777</v>
      </c>
      <c r="I281">
        <f>IF(EmployeeData9[[#This Row],[Sales_Achieved]]&lt;2984,EmployeeData9[[#This Row],[Sales_Achieved]],0)</f>
        <v>0</v>
      </c>
    </row>
    <row r="282" spans="1:9" x14ac:dyDescent="0.25">
      <c r="A282" s="6" t="s">
        <v>1977</v>
      </c>
      <c r="B282" s="2" t="s">
        <v>2856</v>
      </c>
      <c r="C282" s="2" t="s">
        <v>3065</v>
      </c>
      <c r="D282" s="2" t="s">
        <v>685</v>
      </c>
      <c r="E282" s="23">
        <v>3241</v>
      </c>
      <c r="F282" s="24">
        <v>3963</v>
      </c>
      <c r="G282" s="44">
        <f>EmployeeData9[[#This Row],[Sales_Target]]-EmployeeData9[[#This Row],[Sales_Achieved]]</f>
        <v>-722</v>
      </c>
      <c r="H282">
        <f>IF(EmployeeData9[[#This Row],[Sales_Achieved]]&gt;=2984,EmployeeData9[[#This Row],[Sales_Achieved]],0)</f>
        <v>3963</v>
      </c>
      <c r="I282">
        <f>IF(EmployeeData9[[#This Row],[Sales_Achieved]]&lt;2984,EmployeeData9[[#This Row],[Sales_Achieved]],0)</f>
        <v>0</v>
      </c>
    </row>
    <row r="283" spans="1:9" x14ac:dyDescent="0.25">
      <c r="A283" s="6" t="s">
        <v>1978</v>
      </c>
      <c r="B283" s="2" t="s">
        <v>2761</v>
      </c>
      <c r="C283" s="2" t="s">
        <v>3064</v>
      </c>
      <c r="D283" s="2" t="s">
        <v>682</v>
      </c>
      <c r="E283" s="23">
        <v>4228</v>
      </c>
      <c r="F283" s="24">
        <v>1360</v>
      </c>
      <c r="G283" s="44">
        <f>EmployeeData9[[#This Row],[Sales_Target]]-EmployeeData9[[#This Row],[Sales_Achieved]]</f>
        <v>2868</v>
      </c>
      <c r="H283">
        <f>IF(EmployeeData9[[#This Row],[Sales_Achieved]]&gt;=2984,EmployeeData9[[#This Row],[Sales_Achieved]],0)</f>
        <v>0</v>
      </c>
      <c r="I283">
        <f>IF(EmployeeData9[[#This Row],[Sales_Achieved]]&lt;2984,EmployeeData9[[#This Row],[Sales_Achieved]],0)</f>
        <v>1360</v>
      </c>
    </row>
    <row r="284" spans="1:9" x14ac:dyDescent="0.25">
      <c r="A284" s="6" t="s">
        <v>1979</v>
      </c>
      <c r="B284" s="2" t="s">
        <v>2903</v>
      </c>
      <c r="C284" s="2" t="s">
        <v>3065</v>
      </c>
      <c r="D284" s="2" t="s">
        <v>684</v>
      </c>
      <c r="E284" s="23">
        <v>1162</v>
      </c>
      <c r="F284" s="24">
        <v>5333</v>
      </c>
      <c r="G284" s="44">
        <f>EmployeeData9[[#This Row],[Sales_Target]]-EmployeeData9[[#This Row],[Sales_Achieved]]</f>
        <v>-4171</v>
      </c>
      <c r="H284">
        <f>IF(EmployeeData9[[#This Row],[Sales_Achieved]]&gt;=2984,EmployeeData9[[#This Row],[Sales_Achieved]],0)</f>
        <v>5333</v>
      </c>
      <c r="I284">
        <f>IF(EmployeeData9[[#This Row],[Sales_Achieved]]&lt;2984,EmployeeData9[[#This Row],[Sales_Achieved]],0)</f>
        <v>0</v>
      </c>
    </row>
    <row r="285" spans="1:9" x14ac:dyDescent="0.25">
      <c r="A285" s="6" t="s">
        <v>1980</v>
      </c>
      <c r="B285" s="2" t="s">
        <v>2904</v>
      </c>
      <c r="C285" s="2" t="s">
        <v>3065</v>
      </c>
      <c r="D285" s="2" t="s">
        <v>684</v>
      </c>
      <c r="E285" s="23">
        <v>2352</v>
      </c>
      <c r="F285" s="24">
        <v>5193</v>
      </c>
      <c r="G285" s="44">
        <f>EmployeeData9[[#This Row],[Sales_Target]]-EmployeeData9[[#This Row],[Sales_Achieved]]</f>
        <v>-2841</v>
      </c>
      <c r="H285">
        <f>IF(EmployeeData9[[#This Row],[Sales_Achieved]]&gt;=2984,EmployeeData9[[#This Row],[Sales_Achieved]],0)</f>
        <v>5193</v>
      </c>
      <c r="I285">
        <f>IF(EmployeeData9[[#This Row],[Sales_Achieved]]&lt;2984,EmployeeData9[[#This Row],[Sales_Achieved]],0)</f>
        <v>0</v>
      </c>
    </row>
    <row r="286" spans="1:9" x14ac:dyDescent="0.25">
      <c r="A286" s="6" t="s">
        <v>1981</v>
      </c>
      <c r="B286" s="2" t="s">
        <v>2896</v>
      </c>
      <c r="C286" s="2" t="s">
        <v>3064</v>
      </c>
      <c r="D286" s="2" t="s">
        <v>685</v>
      </c>
      <c r="E286" s="23">
        <v>1577</v>
      </c>
      <c r="F286" s="24">
        <v>3844</v>
      </c>
      <c r="G286" s="44">
        <f>EmployeeData9[[#This Row],[Sales_Target]]-EmployeeData9[[#This Row],[Sales_Achieved]]</f>
        <v>-2267</v>
      </c>
      <c r="H286">
        <f>IF(EmployeeData9[[#This Row],[Sales_Achieved]]&gt;=2984,EmployeeData9[[#This Row],[Sales_Achieved]],0)</f>
        <v>3844</v>
      </c>
      <c r="I286">
        <f>IF(EmployeeData9[[#This Row],[Sales_Achieved]]&lt;2984,EmployeeData9[[#This Row],[Sales_Achieved]],0)</f>
        <v>0</v>
      </c>
    </row>
    <row r="287" spans="1:9" x14ac:dyDescent="0.25">
      <c r="A287" s="6" t="s">
        <v>1982</v>
      </c>
      <c r="B287" s="2" t="s">
        <v>2905</v>
      </c>
      <c r="C287" s="2" t="s">
        <v>3064</v>
      </c>
      <c r="D287" s="2" t="s">
        <v>685</v>
      </c>
      <c r="E287" s="23">
        <v>2283</v>
      </c>
      <c r="F287" s="24">
        <v>4651</v>
      </c>
      <c r="G287" s="44">
        <f>EmployeeData9[[#This Row],[Sales_Target]]-EmployeeData9[[#This Row],[Sales_Achieved]]</f>
        <v>-2368</v>
      </c>
      <c r="H287">
        <f>IF(EmployeeData9[[#This Row],[Sales_Achieved]]&gt;=2984,EmployeeData9[[#This Row],[Sales_Achieved]],0)</f>
        <v>4651</v>
      </c>
      <c r="I287">
        <f>IF(EmployeeData9[[#This Row],[Sales_Achieved]]&lt;2984,EmployeeData9[[#This Row],[Sales_Achieved]],0)</f>
        <v>0</v>
      </c>
    </row>
    <row r="288" spans="1:9" x14ac:dyDescent="0.25">
      <c r="A288" s="6" t="s">
        <v>1983</v>
      </c>
      <c r="B288" s="2" t="s">
        <v>2807</v>
      </c>
      <c r="C288" s="2" t="s">
        <v>3064</v>
      </c>
      <c r="D288" s="2" t="s">
        <v>682</v>
      </c>
      <c r="E288" s="23">
        <v>4434</v>
      </c>
      <c r="F288" s="24">
        <v>1446</v>
      </c>
      <c r="G288" s="44">
        <f>EmployeeData9[[#This Row],[Sales_Target]]-EmployeeData9[[#This Row],[Sales_Achieved]]</f>
        <v>2988</v>
      </c>
      <c r="H288">
        <f>IF(EmployeeData9[[#This Row],[Sales_Achieved]]&gt;=2984,EmployeeData9[[#This Row],[Sales_Achieved]],0)</f>
        <v>0</v>
      </c>
      <c r="I288">
        <f>IF(EmployeeData9[[#This Row],[Sales_Achieved]]&lt;2984,EmployeeData9[[#This Row],[Sales_Achieved]],0)</f>
        <v>1446</v>
      </c>
    </row>
    <row r="289" spans="1:9" x14ac:dyDescent="0.25">
      <c r="A289" s="6" t="s">
        <v>1984</v>
      </c>
      <c r="B289" s="2" t="s">
        <v>2906</v>
      </c>
      <c r="C289" s="2" t="s">
        <v>3064</v>
      </c>
      <c r="D289" s="2" t="s">
        <v>683</v>
      </c>
      <c r="E289" s="23">
        <v>1921</v>
      </c>
      <c r="F289" s="24">
        <v>3495</v>
      </c>
      <c r="G289" s="44">
        <f>EmployeeData9[[#This Row],[Sales_Target]]-EmployeeData9[[#This Row],[Sales_Achieved]]</f>
        <v>-1574</v>
      </c>
      <c r="H289">
        <f>IF(EmployeeData9[[#This Row],[Sales_Achieved]]&gt;=2984,EmployeeData9[[#This Row],[Sales_Achieved]],0)</f>
        <v>3495</v>
      </c>
      <c r="I289">
        <f>IF(EmployeeData9[[#This Row],[Sales_Achieved]]&lt;2984,EmployeeData9[[#This Row],[Sales_Achieved]],0)</f>
        <v>0</v>
      </c>
    </row>
    <row r="290" spans="1:9" x14ac:dyDescent="0.25">
      <c r="A290" s="6" t="s">
        <v>1985</v>
      </c>
      <c r="B290" s="2" t="s">
        <v>2725</v>
      </c>
      <c r="C290" s="2" t="s">
        <v>3065</v>
      </c>
      <c r="D290" s="2" t="s">
        <v>682</v>
      </c>
      <c r="E290" s="23">
        <v>4086</v>
      </c>
      <c r="F290" s="24">
        <v>3974</v>
      </c>
      <c r="G290" s="44">
        <f>EmployeeData9[[#This Row],[Sales_Target]]-EmployeeData9[[#This Row],[Sales_Achieved]]</f>
        <v>112</v>
      </c>
      <c r="H290">
        <f>IF(EmployeeData9[[#This Row],[Sales_Achieved]]&gt;=2984,EmployeeData9[[#This Row],[Sales_Achieved]],0)</f>
        <v>3974</v>
      </c>
      <c r="I290">
        <f>IF(EmployeeData9[[#This Row],[Sales_Achieved]]&lt;2984,EmployeeData9[[#This Row],[Sales_Achieved]],0)</f>
        <v>0</v>
      </c>
    </row>
    <row r="291" spans="1:9" x14ac:dyDescent="0.25">
      <c r="A291" s="6" t="s">
        <v>1986</v>
      </c>
      <c r="B291" s="2" t="s">
        <v>2907</v>
      </c>
      <c r="C291" s="2" t="s">
        <v>3063</v>
      </c>
      <c r="D291" s="2" t="s">
        <v>684</v>
      </c>
      <c r="E291" s="23">
        <v>4271</v>
      </c>
      <c r="F291" s="24">
        <v>5260</v>
      </c>
      <c r="G291" s="44">
        <f>EmployeeData9[[#This Row],[Sales_Target]]-EmployeeData9[[#This Row],[Sales_Achieved]]</f>
        <v>-989</v>
      </c>
      <c r="H291">
        <f>IF(EmployeeData9[[#This Row],[Sales_Achieved]]&gt;=2984,EmployeeData9[[#This Row],[Sales_Achieved]],0)</f>
        <v>5260</v>
      </c>
      <c r="I291">
        <f>IF(EmployeeData9[[#This Row],[Sales_Achieved]]&lt;2984,EmployeeData9[[#This Row],[Sales_Achieved]],0)</f>
        <v>0</v>
      </c>
    </row>
    <row r="292" spans="1:9" x14ac:dyDescent="0.25">
      <c r="A292" s="6" t="s">
        <v>1987</v>
      </c>
      <c r="B292" s="2" t="s">
        <v>2908</v>
      </c>
      <c r="C292" s="2" t="s">
        <v>3064</v>
      </c>
      <c r="D292" s="2" t="s">
        <v>684</v>
      </c>
      <c r="E292" s="23">
        <v>2984</v>
      </c>
      <c r="F292" s="24">
        <v>3162</v>
      </c>
      <c r="G292" s="44">
        <f>EmployeeData9[[#This Row],[Sales_Target]]-EmployeeData9[[#This Row],[Sales_Achieved]]</f>
        <v>-178</v>
      </c>
      <c r="H292">
        <f>IF(EmployeeData9[[#This Row],[Sales_Achieved]]&gt;=2984,EmployeeData9[[#This Row],[Sales_Achieved]],0)</f>
        <v>3162</v>
      </c>
      <c r="I292">
        <f>IF(EmployeeData9[[#This Row],[Sales_Achieved]]&lt;2984,EmployeeData9[[#This Row],[Sales_Achieved]],0)</f>
        <v>0</v>
      </c>
    </row>
    <row r="293" spans="1:9" x14ac:dyDescent="0.25">
      <c r="A293" s="6" t="s">
        <v>1988</v>
      </c>
      <c r="B293" s="2" t="s">
        <v>2710</v>
      </c>
      <c r="C293" s="2" t="s">
        <v>3063</v>
      </c>
      <c r="D293" s="2" t="s">
        <v>683</v>
      </c>
      <c r="E293" s="23">
        <v>3438</v>
      </c>
      <c r="F293" s="24">
        <v>5533</v>
      </c>
      <c r="G293" s="44">
        <f>EmployeeData9[[#This Row],[Sales_Target]]-EmployeeData9[[#This Row],[Sales_Achieved]]</f>
        <v>-2095</v>
      </c>
      <c r="H293">
        <f>IF(EmployeeData9[[#This Row],[Sales_Achieved]]&gt;=2984,EmployeeData9[[#This Row],[Sales_Achieved]],0)</f>
        <v>5533</v>
      </c>
      <c r="I293">
        <f>IF(EmployeeData9[[#This Row],[Sales_Achieved]]&lt;2984,EmployeeData9[[#This Row],[Sales_Achieved]],0)</f>
        <v>0</v>
      </c>
    </row>
    <row r="294" spans="1:9" x14ac:dyDescent="0.25">
      <c r="A294" s="6" t="s">
        <v>1989</v>
      </c>
      <c r="B294" s="2" t="s">
        <v>2766</v>
      </c>
      <c r="C294" s="2" t="s">
        <v>3065</v>
      </c>
      <c r="D294" s="2" t="s">
        <v>684</v>
      </c>
      <c r="E294" s="23">
        <v>4163</v>
      </c>
      <c r="F294" s="24">
        <v>4120</v>
      </c>
      <c r="G294" s="44">
        <f>EmployeeData9[[#This Row],[Sales_Target]]-EmployeeData9[[#This Row],[Sales_Achieved]]</f>
        <v>43</v>
      </c>
      <c r="H294">
        <f>IF(EmployeeData9[[#This Row],[Sales_Achieved]]&gt;=2984,EmployeeData9[[#This Row],[Sales_Achieved]],0)</f>
        <v>4120</v>
      </c>
      <c r="I294">
        <f>IF(EmployeeData9[[#This Row],[Sales_Achieved]]&lt;2984,EmployeeData9[[#This Row],[Sales_Achieved]],0)</f>
        <v>0</v>
      </c>
    </row>
    <row r="295" spans="1:9" x14ac:dyDescent="0.25">
      <c r="A295" s="6" t="s">
        <v>1990</v>
      </c>
      <c r="B295" s="2" t="s">
        <v>2768</v>
      </c>
      <c r="C295" s="2" t="s">
        <v>3063</v>
      </c>
      <c r="D295" s="2" t="s">
        <v>682</v>
      </c>
      <c r="E295" s="23">
        <v>2791</v>
      </c>
      <c r="F295" s="24">
        <v>4204</v>
      </c>
      <c r="G295" s="44">
        <f>EmployeeData9[[#This Row],[Sales_Target]]-EmployeeData9[[#This Row],[Sales_Achieved]]</f>
        <v>-1413</v>
      </c>
      <c r="H295">
        <f>IF(EmployeeData9[[#This Row],[Sales_Achieved]]&gt;=2984,EmployeeData9[[#This Row],[Sales_Achieved]],0)</f>
        <v>4204</v>
      </c>
      <c r="I295">
        <f>IF(EmployeeData9[[#This Row],[Sales_Achieved]]&lt;2984,EmployeeData9[[#This Row],[Sales_Achieved]],0)</f>
        <v>0</v>
      </c>
    </row>
    <row r="296" spans="1:9" x14ac:dyDescent="0.25">
      <c r="A296" s="6" t="s">
        <v>1991</v>
      </c>
      <c r="B296" s="2" t="s">
        <v>2770</v>
      </c>
      <c r="C296" s="2" t="s">
        <v>3064</v>
      </c>
      <c r="D296" s="2" t="s">
        <v>685</v>
      </c>
      <c r="E296" s="23">
        <v>1249</v>
      </c>
      <c r="F296" s="24">
        <v>3711</v>
      </c>
      <c r="G296" s="44">
        <f>EmployeeData9[[#This Row],[Sales_Target]]-EmployeeData9[[#This Row],[Sales_Achieved]]</f>
        <v>-2462</v>
      </c>
      <c r="H296">
        <f>IF(EmployeeData9[[#This Row],[Sales_Achieved]]&gt;=2984,EmployeeData9[[#This Row],[Sales_Achieved]],0)</f>
        <v>3711</v>
      </c>
      <c r="I296">
        <f>IF(EmployeeData9[[#This Row],[Sales_Achieved]]&lt;2984,EmployeeData9[[#This Row],[Sales_Achieved]],0)</f>
        <v>0</v>
      </c>
    </row>
    <row r="297" spans="1:9" x14ac:dyDescent="0.25">
      <c r="A297" s="6" t="s">
        <v>1992</v>
      </c>
      <c r="B297" s="2" t="s">
        <v>2909</v>
      </c>
      <c r="C297" s="2" t="s">
        <v>3065</v>
      </c>
      <c r="D297" s="2" t="s">
        <v>682</v>
      </c>
      <c r="E297" s="23">
        <v>3035</v>
      </c>
      <c r="F297" s="24">
        <v>971</v>
      </c>
      <c r="G297" s="44">
        <f>EmployeeData9[[#This Row],[Sales_Target]]-EmployeeData9[[#This Row],[Sales_Achieved]]</f>
        <v>2064</v>
      </c>
      <c r="H297">
        <f>IF(EmployeeData9[[#This Row],[Sales_Achieved]]&gt;=2984,EmployeeData9[[#This Row],[Sales_Achieved]],0)</f>
        <v>0</v>
      </c>
      <c r="I297">
        <f>IF(EmployeeData9[[#This Row],[Sales_Achieved]]&lt;2984,EmployeeData9[[#This Row],[Sales_Achieved]],0)</f>
        <v>971</v>
      </c>
    </row>
    <row r="298" spans="1:9" x14ac:dyDescent="0.25">
      <c r="A298" s="6" t="s">
        <v>1993</v>
      </c>
      <c r="B298" s="2" t="s">
        <v>2774</v>
      </c>
      <c r="C298" s="2" t="s">
        <v>3063</v>
      </c>
      <c r="D298" s="2" t="s">
        <v>685</v>
      </c>
      <c r="E298" s="23">
        <v>3684</v>
      </c>
      <c r="F298" s="24">
        <v>4394</v>
      </c>
      <c r="G298" s="44">
        <f>EmployeeData9[[#This Row],[Sales_Target]]-EmployeeData9[[#This Row],[Sales_Achieved]]</f>
        <v>-710</v>
      </c>
      <c r="H298">
        <f>IF(EmployeeData9[[#This Row],[Sales_Achieved]]&gt;=2984,EmployeeData9[[#This Row],[Sales_Achieved]],0)</f>
        <v>4394</v>
      </c>
      <c r="I298">
        <f>IF(EmployeeData9[[#This Row],[Sales_Achieved]]&lt;2984,EmployeeData9[[#This Row],[Sales_Achieved]],0)</f>
        <v>0</v>
      </c>
    </row>
    <row r="299" spans="1:9" x14ac:dyDescent="0.25">
      <c r="A299" s="6" t="s">
        <v>1994</v>
      </c>
      <c r="B299" s="2" t="s">
        <v>2871</v>
      </c>
      <c r="C299" s="2" t="s">
        <v>3064</v>
      </c>
      <c r="D299" s="2" t="s">
        <v>683</v>
      </c>
      <c r="E299" s="23">
        <v>3836</v>
      </c>
      <c r="F299" s="24">
        <v>4536</v>
      </c>
      <c r="G299" s="44">
        <f>EmployeeData9[[#This Row],[Sales_Target]]-EmployeeData9[[#This Row],[Sales_Achieved]]</f>
        <v>-700</v>
      </c>
      <c r="H299">
        <f>IF(EmployeeData9[[#This Row],[Sales_Achieved]]&gt;=2984,EmployeeData9[[#This Row],[Sales_Achieved]],0)</f>
        <v>4536</v>
      </c>
      <c r="I299">
        <f>IF(EmployeeData9[[#This Row],[Sales_Achieved]]&lt;2984,EmployeeData9[[#This Row],[Sales_Achieved]],0)</f>
        <v>0</v>
      </c>
    </row>
    <row r="300" spans="1:9" x14ac:dyDescent="0.25">
      <c r="A300" s="6" t="s">
        <v>1995</v>
      </c>
      <c r="B300" s="2" t="s">
        <v>2910</v>
      </c>
      <c r="C300" s="2" t="s">
        <v>3065</v>
      </c>
      <c r="D300" s="2" t="s">
        <v>682</v>
      </c>
      <c r="E300" s="23">
        <v>2171</v>
      </c>
      <c r="F300" s="24">
        <v>3983</v>
      </c>
      <c r="G300" s="44">
        <f>EmployeeData9[[#This Row],[Sales_Target]]-EmployeeData9[[#This Row],[Sales_Achieved]]</f>
        <v>-1812</v>
      </c>
      <c r="H300">
        <f>IF(EmployeeData9[[#This Row],[Sales_Achieved]]&gt;=2984,EmployeeData9[[#This Row],[Sales_Achieved]],0)</f>
        <v>3983</v>
      </c>
      <c r="I300">
        <f>IF(EmployeeData9[[#This Row],[Sales_Achieved]]&lt;2984,EmployeeData9[[#This Row],[Sales_Achieved]],0)</f>
        <v>0</v>
      </c>
    </row>
    <row r="301" spans="1:9" x14ac:dyDescent="0.25">
      <c r="A301" s="6" t="s">
        <v>1996</v>
      </c>
      <c r="B301" s="2" t="s">
        <v>2702</v>
      </c>
      <c r="C301" s="2" t="s">
        <v>3063</v>
      </c>
      <c r="D301" s="2" t="s">
        <v>685</v>
      </c>
      <c r="E301" s="23">
        <v>4096</v>
      </c>
      <c r="F301" s="24">
        <v>1391</v>
      </c>
      <c r="G301" s="44">
        <f>EmployeeData9[[#This Row],[Sales_Target]]-EmployeeData9[[#This Row],[Sales_Achieved]]</f>
        <v>2705</v>
      </c>
      <c r="H301">
        <f>IF(EmployeeData9[[#This Row],[Sales_Achieved]]&gt;=2984,EmployeeData9[[#This Row],[Sales_Achieved]],0)</f>
        <v>0</v>
      </c>
      <c r="I301">
        <f>IF(EmployeeData9[[#This Row],[Sales_Achieved]]&lt;2984,EmployeeData9[[#This Row],[Sales_Achieved]],0)</f>
        <v>1391</v>
      </c>
    </row>
    <row r="302" spans="1:9" x14ac:dyDescent="0.25">
      <c r="A302" s="6" t="s">
        <v>1997</v>
      </c>
      <c r="B302" s="2" t="s">
        <v>2911</v>
      </c>
      <c r="C302" s="2" t="s">
        <v>3064</v>
      </c>
      <c r="D302" s="2" t="s">
        <v>682</v>
      </c>
      <c r="E302" s="23">
        <v>2198</v>
      </c>
      <c r="F302" s="24">
        <v>1044</v>
      </c>
      <c r="G302" s="44">
        <f>EmployeeData9[[#This Row],[Sales_Target]]-EmployeeData9[[#This Row],[Sales_Achieved]]</f>
        <v>1154</v>
      </c>
      <c r="H302">
        <f>IF(EmployeeData9[[#This Row],[Sales_Achieved]]&gt;=2984,EmployeeData9[[#This Row],[Sales_Achieved]],0)</f>
        <v>0</v>
      </c>
      <c r="I302">
        <f>IF(EmployeeData9[[#This Row],[Sales_Achieved]]&lt;2984,EmployeeData9[[#This Row],[Sales_Achieved]],0)</f>
        <v>1044</v>
      </c>
    </row>
    <row r="303" spans="1:9" x14ac:dyDescent="0.25">
      <c r="A303" s="6" t="s">
        <v>1998</v>
      </c>
      <c r="B303" s="2" t="s">
        <v>2879</v>
      </c>
      <c r="C303" s="2" t="s">
        <v>3065</v>
      </c>
      <c r="D303" s="2" t="s">
        <v>685</v>
      </c>
      <c r="E303" s="23">
        <v>2910</v>
      </c>
      <c r="F303" s="24">
        <v>4305</v>
      </c>
      <c r="G303" s="44">
        <f>EmployeeData9[[#This Row],[Sales_Target]]-EmployeeData9[[#This Row],[Sales_Achieved]]</f>
        <v>-1395</v>
      </c>
      <c r="H303">
        <f>IF(EmployeeData9[[#This Row],[Sales_Achieved]]&gt;=2984,EmployeeData9[[#This Row],[Sales_Achieved]],0)</f>
        <v>4305</v>
      </c>
      <c r="I303">
        <f>IF(EmployeeData9[[#This Row],[Sales_Achieved]]&lt;2984,EmployeeData9[[#This Row],[Sales_Achieved]],0)</f>
        <v>0</v>
      </c>
    </row>
    <row r="304" spans="1:9" x14ac:dyDescent="0.25">
      <c r="A304" s="6" t="s">
        <v>1999</v>
      </c>
      <c r="B304" s="2" t="s">
        <v>2813</v>
      </c>
      <c r="C304" s="2" t="s">
        <v>3063</v>
      </c>
      <c r="D304" s="2" t="s">
        <v>683</v>
      </c>
      <c r="E304" s="23">
        <v>1448</v>
      </c>
      <c r="F304" s="24">
        <v>1683</v>
      </c>
      <c r="G304" s="44">
        <f>EmployeeData9[[#This Row],[Sales_Target]]-EmployeeData9[[#This Row],[Sales_Achieved]]</f>
        <v>-235</v>
      </c>
      <c r="H304">
        <f>IF(EmployeeData9[[#This Row],[Sales_Achieved]]&gt;=2984,EmployeeData9[[#This Row],[Sales_Achieved]],0)</f>
        <v>0</v>
      </c>
      <c r="I304">
        <f>IF(EmployeeData9[[#This Row],[Sales_Achieved]]&lt;2984,EmployeeData9[[#This Row],[Sales_Achieved]],0)</f>
        <v>1683</v>
      </c>
    </row>
    <row r="305" spans="1:9" x14ac:dyDescent="0.25">
      <c r="A305" s="6" t="s">
        <v>2000</v>
      </c>
      <c r="B305" s="2" t="s">
        <v>2831</v>
      </c>
      <c r="C305" s="2" t="s">
        <v>3065</v>
      </c>
      <c r="D305" s="2" t="s">
        <v>684</v>
      </c>
      <c r="E305" s="23">
        <v>1455</v>
      </c>
      <c r="F305" s="24">
        <v>3863</v>
      </c>
      <c r="G305" s="44">
        <f>EmployeeData9[[#This Row],[Sales_Target]]-EmployeeData9[[#This Row],[Sales_Achieved]]</f>
        <v>-2408</v>
      </c>
      <c r="H305">
        <f>IF(EmployeeData9[[#This Row],[Sales_Achieved]]&gt;=2984,EmployeeData9[[#This Row],[Sales_Achieved]],0)</f>
        <v>3863</v>
      </c>
      <c r="I305">
        <f>IF(EmployeeData9[[#This Row],[Sales_Achieved]]&lt;2984,EmployeeData9[[#This Row],[Sales_Achieved]],0)</f>
        <v>0</v>
      </c>
    </row>
    <row r="306" spans="1:9" x14ac:dyDescent="0.25">
      <c r="A306" s="6" t="s">
        <v>2001</v>
      </c>
      <c r="B306" s="2" t="s">
        <v>2912</v>
      </c>
      <c r="C306" s="2" t="s">
        <v>3063</v>
      </c>
      <c r="D306" s="2" t="s">
        <v>684</v>
      </c>
      <c r="E306" s="23">
        <v>4733</v>
      </c>
      <c r="F306" s="24">
        <v>1972</v>
      </c>
      <c r="G306" s="44">
        <f>EmployeeData9[[#This Row],[Sales_Target]]-EmployeeData9[[#This Row],[Sales_Achieved]]</f>
        <v>2761</v>
      </c>
      <c r="H306">
        <f>IF(EmployeeData9[[#This Row],[Sales_Achieved]]&gt;=2984,EmployeeData9[[#This Row],[Sales_Achieved]],0)</f>
        <v>0</v>
      </c>
      <c r="I306">
        <f>IF(EmployeeData9[[#This Row],[Sales_Achieved]]&lt;2984,EmployeeData9[[#This Row],[Sales_Achieved]],0)</f>
        <v>1972</v>
      </c>
    </row>
    <row r="307" spans="1:9" x14ac:dyDescent="0.25">
      <c r="A307" s="6" t="s">
        <v>2002</v>
      </c>
      <c r="B307" s="2" t="s">
        <v>2741</v>
      </c>
      <c r="C307" s="2" t="s">
        <v>3064</v>
      </c>
      <c r="D307" s="2" t="s">
        <v>684</v>
      </c>
      <c r="E307" s="23">
        <v>1607</v>
      </c>
      <c r="F307" s="24">
        <v>3142</v>
      </c>
      <c r="G307" s="44">
        <f>EmployeeData9[[#This Row],[Sales_Target]]-EmployeeData9[[#This Row],[Sales_Achieved]]</f>
        <v>-1535</v>
      </c>
      <c r="H307">
        <f>IF(EmployeeData9[[#This Row],[Sales_Achieved]]&gt;=2984,EmployeeData9[[#This Row],[Sales_Achieved]],0)</f>
        <v>3142</v>
      </c>
      <c r="I307">
        <f>IF(EmployeeData9[[#This Row],[Sales_Achieved]]&lt;2984,EmployeeData9[[#This Row],[Sales_Achieved]],0)</f>
        <v>0</v>
      </c>
    </row>
    <row r="308" spans="1:9" x14ac:dyDescent="0.25">
      <c r="A308" s="6" t="s">
        <v>2003</v>
      </c>
      <c r="B308" s="2" t="s">
        <v>2816</v>
      </c>
      <c r="C308" s="2" t="s">
        <v>3063</v>
      </c>
      <c r="D308" s="2" t="s">
        <v>685</v>
      </c>
      <c r="E308" s="23">
        <v>3477</v>
      </c>
      <c r="F308" s="24">
        <v>1581</v>
      </c>
      <c r="G308" s="44">
        <f>EmployeeData9[[#This Row],[Sales_Target]]-EmployeeData9[[#This Row],[Sales_Achieved]]</f>
        <v>1896</v>
      </c>
      <c r="H308">
        <f>IF(EmployeeData9[[#This Row],[Sales_Achieved]]&gt;=2984,EmployeeData9[[#This Row],[Sales_Achieved]],0)</f>
        <v>0</v>
      </c>
      <c r="I308">
        <f>IF(EmployeeData9[[#This Row],[Sales_Achieved]]&lt;2984,EmployeeData9[[#This Row],[Sales_Achieved]],0)</f>
        <v>1581</v>
      </c>
    </row>
    <row r="309" spans="1:9" x14ac:dyDescent="0.25">
      <c r="A309" s="6" t="s">
        <v>2004</v>
      </c>
      <c r="B309" s="2" t="s">
        <v>2701</v>
      </c>
      <c r="C309" s="2" t="s">
        <v>3065</v>
      </c>
      <c r="D309" s="2" t="s">
        <v>684</v>
      </c>
      <c r="E309" s="23">
        <v>3694</v>
      </c>
      <c r="F309" s="24">
        <v>2577</v>
      </c>
      <c r="G309" s="44">
        <f>EmployeeData9[[#This Row],[Sales_Target]]-EmployeeData9[[#This Row],[Sales_Achieved]]</f>
        <v>1117</v>
      </c>
      <c r="H309">
        <f>IF(EmployeeData9[[#This Row],[Sales_Achieved]]&gt;=2984,EmployeeData9[[#This Row],[Sales_Achieved]],0)</f>
        <v>0</v>
      </c>
      <c r="I309">
        <f>IF(EmployeeData9[[#This Row],[Sales_Achieved]]&lt;2984,EmployeeData9[[#This Row],[Sales_Achieved]],0)</f>
        <v>2577</v>
      </c>
    </row>
    <row r="310" spans="1:9" x14ac:dyDescent="0.25">
      <c r="A310" s="6" t="s">
        <v>2005</v>
      </c>
      <c r="B310" s="2" t="s">
        <v>2854</v>
      </c>
      <c r="C310" s="2" t="s">
        <v>3065</v>
      </c>
      <c r="D310" s="2" t="s">
        <v>685</v>
      </c>
      <c r="E310" s="23">
        <v>1437</v>
      </c>
      <c r="F310" s="24">
        <v>1606</v>
      </c>
      <c r="G310" s="44">
        <f>EmployeeData9[[#This Row],[Sales_Target]]-EmployeeData9[[#This Row],[Sales_Achieved]]</f>
        <v>-169</v>
      </c>
      <c r="H310">
        <f>IF(EmployeeData9[[#This Row],[Sales_Achieved]]&gt;=2984,EmployeeData9[[#This Row],[Sales_Achieved]],0)</f>
        <v>0</v>
      </c>
      <c r="I310">
        <f>IF(EmployeeData9[[#This Row],[Sales_Achieved]]&lt;2984,EmployeeData9[[#This Row],[Sales_Achieved]],0)</f>
        <v>1606</v>
      </c>
    </row>
    <row r="311" spans="1:9" x14ac:dyDescent="0.25">
      <c r="A311" s="6" t="s">
        <v>2006</v>
      </c>
      <c r="B311" s="2" t="s">
        <v>2903</v>
      </c>
      <c r="C311" s="2" t="s">
        <v>3063</v>
      </c>
      <c r="D311" s="2" t="s">
        <v>683</v>
      </c>
      <c r="E311" s="23">
        <v>3509</v>
      </c>
      <c r="F311" s="24">
        <v>3682</v>
      </c>
      <c r="G311" s="44">
        <f>EmployeeData9[[#This Row],[Sales_Target]]-EmployeeData9[[#This Row],[Sales_Achieved]]</f>
        <v>-173</v>
      </c>
      <c r="H311">
        <f>IF(EmployeeData9[[#This Row],[Sales_Achieved]]&gt;=2984,EmployeeData9[[#This Row],[Sales_Achieved]],0)</f>
        <v>3682</v>
      </c>
      <c r="I311">
        <f>IF(EmployeeData9[[#This Row],[Sales_Achieved]]&lt;2984,EmployeeData9[[#This Row],[Sales_Achieved]],0)</f>
        <v>0</v>
      </c>
    </row>
    <row r="312" spans="1:9" x14ac:dyDescent="0.25">
      <c r="A312" s="6" t="s">
        <v>2007</v>
      </c>
      <c r="B312" s="2" t="s">
        <v>2873</v>
      </c>
      <c r="C312" s="2" t="s">
        <v>3064</v>
      </c>
      <c r="D312" s="2" t="s">
        <v>685</v>
      </c>
      <c r="E312" s="23">
        <v>2100</v>
      </c>
      <c r="F312" s="24">
        <v>3087</v>
      </c>
      <c r="G312" s="44">
        <f>EmployeeData9[[#This Row],[Sales_Target]]-EmployeeData9[[#This Row],[Sales_Achieved]]</f>
        <v>-987</v>
      </c>
      <c r="H312">
        <f>IF(EmployeeData9[[#This Row],[Sales_Achieved]]&gt;=2984,EmployeeData9[[#This Row],[Sales_Achieved]],0)</f>
        <v>3087</v>
      </c>
      <c r="I312">
        <f>IF(EmployeeData9[[#This Row],[Sales_Achieved]]&lt;2984,EmployeeData9[[#This Row],[Sales_Achieved]],0)</f>
        <v>0</v>
      </c>
    </row>
    <row r="313" spans="1:9" x14ac:dyDescent="0.25">
      <c r="A313" s="6" t="s">
        <v>2008</v>
      </c>
      <c r="B313" s="2" t="s">
        <v>2913</v>
      </c>
      <c r="C313" s="2" t="s">
        <v>3063</v>
      </c>
      <c r="D313" s="2" t="s">
        <v>684</v>
      </c>
      <c r="E313" s="23">
        <v>4152</v>
      </c>
      <c r="F313" s="24">
        <v>2154</v>
      </c>
      <c r="G313" s="44">
        <f>EmployeeData9[[#This Row],[Sales_Target]]-EmployeeData9[[#This Row],[Sales_Achieved]]</f>
        <v>1998</v>
      </c>
      <c r="H313">
        <f>IF(EmployeeData9[[#This Row],[Sales_Achieved]]&gt;=2984,EmployeeData9[[#This Row],[Sales_Achieved]],0)</f>
        <v>0</v>
      </c>
      <c r="I313">
        <f>IF(EmployeeData9[[#This Row],[Sales_Achieved]]&lt;2984,EmployeeData9[[#This Row],[Sales_Achieved]],0)</f>
        <v>2154</v>
      </c>
    </row>
    <row r="314" spans="1:9" x14ac:dyDescent="0.25">
      <c r="A314" s="6" t="s">
        <v>2009</v>
      </c>
      <c r="B314" s="2" t="s">
        <v>2914</v>
      </c>
      <c r="C314" s="2" t="s">
        <v>3064</v>
      </c>
      <c r="D314" s="2" t="s">
        <v>685</v>
      </c>
      <c r="E314" s="23">
        <v>4991</v>
      </c>
      <c r="F314" s="24">
        <v>4616</v>
      </c>
      <c r="G314" s="44">
        <f>EmployeeData9[[#This Row],[Sales_Target]]-EmployeeData9[[#This Row],[Sales_Achieved]]</f>
        <v>375</v>
      </c>
      <c r="H314">
        <f>IF(EmployeeData9[[#This Row],[Sales_Achieved]]&gt;=2984,EmployeeData9[[#This Row],[Sales_Achieved]],0)</f>
        <v>4616</v>
      </c>
      <c r="I314">
        <f>IF(EmployeeData9[[#This Row],[Sales_Achieved]]&lt;2984,EmployeeData9[[#This Row],[Sales_Achieved]],0)</f>
        <v>0</v>
      </c>
    </row>
    <row r="315" spans="1:9" x14ac:dyDescent="0.25">
      <c r="A315" s="6" t="s">
        <v>2010</v>
      </c>
      <c r="B315" s="2" t="s">
        <v>2823</v>
      </c>
      <c r="C315" s="2" t="s">
        <v>3063</v>
      </c>
      <c r="D315" s="2" t="s">
        <v>683</v>
      </c>
      <c r="E315" s="23">
        <v>2572</v>
      </c>
      <c r="F315" s="24">
        <v>2500</v>
      </c>
      <c r="G315" s="44">
        <f>EmployeeData9[[#This Row],[Sales_Target]]-EmployeeData9[[#This Row],[Sales_Achieved]]</f>
        <v>72</v>
      </c>
      <c r="H315">
        <f>IF(EmployeeData9[[#This Row],[Sales_Achieved]]&gt;=2984,EmployeeData9[[#This Row],[Sales_Achieved]],0)</f>
        <v>0</v>
      </c>
      <c r="I315">
        <f>IF(EmployeeData9[[#This Row],[Sales_Achieved]]&lt;2984,EmployeeData9[[#This Row],[Sales_Achieved]],0)</f>
        <v>2500</v>
      </c>
    </row>
    <row r="316" spans="1:9" x14ac:dyDescent="0.25">
      <c r="A316" s="6" t="s">
        <v>2011</v>
      </c>
      <c r="B316" s="2" t="s">
        <v>2863</v>
      </c>
      <c r="C316" s="2" t="s">
        <v>3063</v>
      </c>
      <c r="D316" s="2" t="s">
        <v>684</v>
      </c>
      <c r="E316" s="23">
        <v>1183</v>
      </c>
      <c r="F316" s="24">
        <v>5119</v>
      </c>
      <c r="G316" s="44">
        <f>EmployeeData9[[#This Row],[Sales_Target]]-EmployeeData9[[#This Row],[Sales_Achieved]]</f>
        <v>-3936</v>
      </c>
      <c r="H316">
        <f>IF(EmployeeData9[[#This Row],[Sales_Achieved]]&gt;=2984,EmployeeData9[[#This Row],[Sales_Achieved]],0)</f>
        <v>5119</v>
      </c>
      <c r="I316">
        <f>IF(EmployeeData9[[#This Row],[Sales_Achieved]]&lt;2984,EmployeeData9[[#This Row],[Sales_Achieved]],0)</f>
        <v>0</v>
      </c>
    </row>
    <row r="317" spans="1:9" x14ac:dyDescent="0.25">
      <c r="A317" s="6" t="s">
        <v>2012</v>
      </c>
      <c r="B317" s="2" t="s">
        <v>2915</v>
      </c>
      <c r="C317" s="2" t="s">
        <v>3064</v>
      </c>
      <c r="D317" s="2" t="s">
        <v>685</v>
      </c>
      <c r="E317" s="23">
        <v>4240</v>
      </c>
      <c r="F317" s="24">
        <v>1837</v>
      </c>
      <c r="G317" s="44">
        <f>EmployeeData9[[#This Row],[Sales_Target]]-EmployeeData9[[#This Row],[Sales_Achieved]]</f>
        <v>2403</v>
      </c>
      <c r="H317">
        <f>IF(EmployeeData9[[#This Row],[Sales_Achieved]]&gt;=2984,EmployeeData9[[#This Row],[Sales_Achieved]],0)</f>
        <v>0</v>
      </c>
      <c r="I317">
        <f>IF(EmployeeData9[[#This Row],[Sales_Achieved]]&lt;2984,EmployeeData9[[#This Row],[Sales_Achieved]],0)</f>
        <v>1837</v>
      </c>
    </row>
    <row r="318" spans="1:9" x14ac:dyDescent="0.25">
      <c r="A318" s="6" t="s">
        <v>2013</v>
      </c>
      <c r="B318" s="2" t="s">
        <v>2783</v>
      </c>
      <c r="C318" s="2" t="s">
        <v>3064</v>
      </c>
      <c r="D318" s="2" t="s">
        <v>685</v>
      </c>
      <c r="E318" s="23">
        <v>3970</v>
      </c>
      <c r="F318" s="24">
        <v>2982</v>
      </c>
      <c r="G318" s="44">
        <f>EmployeeData9[[#This Row],[Sales_Target]]-EmployeeData9[[#This Row],[Sales_Achieved]]</f>
        <v>988</v>
      </c>
      <c r="H318">
        <f>IF(EmployeeData9[[#This Row],[Sales_Achieved]]&gt;=2984,EmployeeData9[[#This Row],[Sales_Achieved]],0)</f>
        <v>0</v>
      </c>
      <c r="I318">
        <f>IF(EmployeeData9[[#This Row],[Sales_Achieved]]&lt;2984,EmployeeData9[[#This Row],[Sales_Achieved]],0)</f>
        <v>2982</v>
      </c>
    </row>
    <row r="319" spans="1:9" x14ac:dyDescent="0.25">
      <c r="A319" s="6" t="s">
        <v>2014</v>
      </c>
      <c r="B319" s="2" t="s">
        <v>2899</v>
      </c>
      <c r="C319" s="2" t="s">
        <v>3065</v>
      </c>
      <c r="D319" s="2" t="s">
        <v>682</v>
      </c>
      <c r="E319" s="23">
        <v>4574</v>
      </c>
      <c r="F319" s="24">
        <v>3967</v>
      </c>
      <c r="G319" s="44">
        <f>EmployeeData9[[#This Row],[Sales_Target]]-EmployeeData9[[#This Row],[Sales_Achieved]]</f>
        <v>607</v>
      </c>
      <c r="H319">
        <f>IF(EmployeeData9[[#This Row],[Sales_Achieved]]&gt;=2984,EmployeeData9[[#This Row],[Sales_Achieved]],0)</f>
        <v>3967</v>
      </c>
      <c r="I319">
        <f>IF(EmployeeData9[[#This Row],[Sales_Achieved]]&lt;2984,EmployeeData9[[#This Row],[Sales_Achieved]],0)</f>
        <v>0</v>
      </c>
    </row>
    <row r="320" spans="1:9" x14ac:dyDescent="0.25">
      <c r="A320" s="6" t="s">
        <v>2015</v>
      </c>
      <c r="B320" s="2" t="s">
        <v>2901</v>
      </c>
      <c r="C320" s="2" t="s">
        <v>3064</v>
      </c>
      <c r="D320" s="2" t="s">
        <v>682</v>
      </c>
      <c r="E320" s="23">
        <v>3647</v>
      </c>
      <c r="F320" s="24">
        <v>3633</v>
      </c>
      <c r="G320" s="44">
        <f>EmployeeData9[[#This Row],[Sales_Target]]-EmployeeData9[[#This Row],[Sales_Achieved]]</f>
        <v>14</v>
      </c>
      <c r="H320">
        <f>IF(EmployeeData9[[#This Row],[Sales_Achieved]]&gt;=2984,EmployeeData9[[#This Row],[Sales_Achieved]],0)</f>
        <v>3633</v>
      </c>
      <c r="I320">
        <f>IF(EmployeeData9[[#This Row],[Sales_Achieved]]&lt;2984,EmployeeData9[[#This Row],[Sales_Achieved]],0)</f>
        <v>0</v>
      </c>
    </row>
    <row r="321" spans="1:9" x14ac:dyDescent="0.25">
      <c r="A321" s="6" t="s">
        <v>2016</v>
      </c>
      <c r="B321" s="2" t="s">
        <v>2916</v>
      </c>
      <c r="C321" s="2" t="s">
        <v>3063</v>
      </c>
      <c r="D321" s="2" t="s">
        <v>683</v>
      </c>
      <c r="E321" s="23">
        <v>1519</v>
      </c>
      <c r="F321" s="24">
        <v>5455</v>
      </c>
      <c r="G321" s="44">
        <f>EmployeeData9[[#This Row],[Sales_Target]]-EmployeeData9[[#This Row],[Sales_Achieved]]</f>
        <v>-3936</v>
      </c>
      <c r="H321">
        <f>IF(EmployeeData9[[#This Row],[Sales_Achieved]]&gt;=2984,EmployeeData9[[#This Row],[Sales_Achieved]],0)</f>
        <v>5455</v>
      </c>
      <c r="I321">
        <f>IF(EmployeeData9[[#This Row],[Sales_Achieved]]&lt;2984,EmployeeData9[[#This Row],[Sales_Achieved]],0)</f>
        <v>0</v>
      </c>
    </row>
    <row r="322" spans="1:9" x14ac:dyDescent="0.25">
      <c r="A322" s="6" t="s">
        <v>2017</v>
      </c>
      <c r="B322" s="2" t="s">
        <v>2917</v>
      </c>
      <c r="C322" s="2" t="s">
        <v>3063</v>
      </c>
      <c r="D322" s="2" t="s">
        <v>683</v>
      </c>
      <c r="E322" s="23">
        <v>1762</v>
      </c>
      <c r="F322" s="24">
        <v>970</v>
      </c>
      <c r="G322" s="44">
        <f>EmployeeData9[[#This Row],[Sales_Target]]-EmployeeData9[[#This Row],[Sales_Achieved]]</f>
        <v>792</v>
      </c>
      <c r="H322">
        <f>IF(EmployeeData9[[#This Row],[Sales_Achieved]]&gt;=2984,EmployeeData9[[#This Row],[Sales_Achieved]],0)</f>
        <v>0</v>
      </c>
      <c r="I322">
        <f>IF(EmployeeData9[[#This Row],[Sales_Achieved]]&lt;2984,EmployeeData9[[#This Row],[Sales_Achieved]],0)</f>
        <v>970</v>
      </c>
    </row>
    <row r="323" spans="1:9" x14ac:dyDescent="0.25">
      <c r="A323" s="6" t="s">
        <v>2018</v>
      </c>
      <c r="B323" s="2" t="s">
        <v>2761</v>
      </c>
      <c r="C323" s="2" t="s">
        <v>3064</v>
      </c>
      <c r="D323" s="2" t="s">
        <v>683</v>
      </c>
      <c r="E323" s="23">
        <v>1407</v>
      </c>
      <c r="F323" s="24">
        <v>5681</v>
      </c>
      <c r="G323" s="44">
        <f>EmployeeData9[[#This Row],[Sales_Target]]-EmployeeData9[[#This Row],[Sales_Achieved]]</f>
        <v>-4274</v>
      </c>
      <c r="H323">
        <f>IF(EmployeeData9[[#This Row],[Sales_Achieved]]&gt;=2984,EmployeeData9[[#This Row],[Sales_Achieved]],0)</f>
        <v>5681</v>
      </c>
      <c r="I323">
        <f>IF(EmployeeData9[[#This Row],[Sales_Achieved]]&lt;2984,EmployeeData9[[#This Row],[Sales_Achieved]],0)</f>
        <v>0</v>
      </c>
    </row>
    <row r="324" spans="1:9" x14ac:dyDescent="0.25">
      <c r="A324" s="6" t="s">
        <v>2019</v>
      </c>
      <c r="B324" s="2" t="s">
        <v>2777</v>
      </c>
      <c r="C324" s="2" t="s">
        <v>3064</v>
      </c>
      <c r="D324" s="2" t="s">
        <v>683</v>
      </c>
      <c r="E324" s="23">
        <v>3708</v>
      </c>
      <c r="F324" s="24">
        <v>2614</v>
      </c>
      <c r="G324" s="44">
        <f>EmployeeData9[[#This Row],[Sales_Target]]-EmployeeData9[[#This Row],[Sales_Achieved]]</f>
        <v>1094</v>
      </c>
      <c r="H324">
        <f>IF(EmployeeData9[[#This Row],[Sales_Achieved]]&gt;=2984,EmployeeData9[[#This Row],[Sales_Achieved]],0)</f>
        <v>0</v>
      </c>
      <c r="I324">
        <f>IF(EmployeeData9[[#This Row],[Sales_Achieved]]&lt;2984,EmployeeData9[[#This Row],[Sales_Achieved]],0)</f>
        <v>2614</v>
      </c>
    </row>
    <row r="325" spans="1:9" x14ac:dyDescent="0.25">
      <c r="A325" s="6" t="s">
        <v>2020</v>
      </c>
      <c r="B325" s="2" t="s">
        <v>2839</v>
      </c>
      <c r="C325" s="2" t="s">
        <v>3064</v>
      </c>
      <c r="D325" s="2" t="s">
        <v>682</v>
      </c>
      <c r="E325" s="23">
        <v>2268</v>
      </c>
      <c r="F325" s="24">
        <v>2014</v>
      </c>
      <c r="G325" s="44">
        <f>EmployeeData9[[#This Row],[Sales_Target]]-EmployeeData9[[#This Row],[Sales_Achieved]]</f>
        <v>254</v>
      </c>
      <c r="H325">
        <f>IF(EmployeeData9[[#This Row],[Sales_Achieved]]&gt;=2984,EmployeeData9[[#This Row],[Sales_Achieved]],0)</f>
        <v>0</v>
      </c>
      <c r="I325">
        <f>IF(EmployeeData9[[#This Row],[Sales_Achieved]]&lt;2984,EmployeeData9[[#This Row],[Sales_Achieved]],0)</f>
        <v>2014</v>
      </c>
    </row>
    <row r="326" spans="1:9" x14ac:dyDescent="0.25">
      <c r="A326" s="6" t="s">
        <v>2021</v>
      </c>
      <c r="B326" s="2" t="s">
        <v>2783</v>
      </c>
      <c r="C326" s="2" t="s">
        <v>3064</v>
      </c>
      <c r="D326" s="2" t="s">
        <v>682</v>
      </c>
      <c r="E326" s="23">
        <v>2830</v>
      </c>
      <c r="F326" s="24">
        <v>1898</v>
      </c>
      <c r="G326" s="44">
        <f>EmployeeData9[[#This Row],[Sales_Target]]-EmployeeData9[[#This Row],[Sales_Achieved]]</f>
        <v>932</v>
      </c>
      <c r="H326">
        <f>IF(EmployeeData9[[#This Row],[Sales_Achieved]]&gt;=2984,EmployeeData9[[#This Row],[Sales_Achieved]],0)</f>
        <v>0</v>
      </c>
      <c r="I326">
        <f>IF(EmployeeData9[[#This Row],[Sales_Achieved]]&lt;2984,EmployeeData9[[#This Row],[Sales_Achieved]],0)</f>
        <v>1898</v>
      </c>
    </row>
    <row r="327" spans="1:9" x14ac:dyDescent="0.25">
      <c r="A327" s="6" t="s">
        <v>2022</v>
      </c>
      <c r="B327" s="2" t="s">
        <v>2918</v>
      </c>
      <c r="C327" s="2" t="s">
        <v>3063</v>
      </c>
      <c r="D327" s="2" t="s">
        <v>682</v>
      </c>
      <c r="E327" s="23">
        <v>4121</v>
      </c>
      <c r="F327" s="24">
        <v>1056</v>
      </c>
      <c r="G327" s="44">
        <f>EmployeeData9[[#This Row],[Sales_Target]]-EmployeeData9[[#This Row],[Sales_Achieved]]</f>
        <v>3065</v>
      </c>
      <c r="H327">
        <f>IF(EmployeeData9[[#This Row],[Sales_Achieved]]&gt;=2984,EmployeeData9[[#This Row],[Sales_Achieved]],0)</f>
        <v>0</v>
      </c>
      <c r="I327">
        <f>IF(EmployeeData9[[#This Row],[Sales_Achieved]]&lt;2984,EmployeeData9[[#This Row],[Sales_Achieved]],0)</f>
        <v>1056</v>
      </c>
    </row>
    <row r="328" spans="1:9" x14ac:dyDescent="0.25">
      <c r="A328" s="6" t="s">
        <v>2023</v>
      </c>
      <c r="B328" s="2" t="s">
        <v>2827</v>
      </c>
      <c r="C328" s="2" t="s">
        <v>3065</v>
      </c>
      <c r="D328" s="2" t="s">
        <v>685</v>
      </c>
      <c r="E328" s="23">
        <v>4906</v>
      </c>
      <c r="F328" s="24">
        <v>2684</v>
      </c>
      <c r="G328" s="44">
        <f>EmployeeData9[[#This Row],[Sales_Target]]-EmployeeData9[[#This Row],[Sales_Achieved]]</f>
        <v>2222</v>
      </c>
      <c r="H328">
        <f>IF(EmployeeData9[[#This Row],[Sales_Achieved]]&gt;=2984,EmployeeData9[[#This Row],[Sales_Achieved]],0)</f>
        <v>0</v>
      </c>
      <c r="I328">
        <f>IF(EmployeeData9[[#This Row],[Sales_Achieved]]&lt;2984,EmployeeData9[[#This Row],[Sales_Achieved]],0)</f>
        <v>2684</v>
      </c>
    </row>
    <row r="329" spans="1:9" x14ac:dyDescent="0.25">
      <c r="A329" s="6" t="s">
        <v>2024</v>
      </c>
      <c r="B329" s="2" t="s">
        <v>2836</v>
      </c>
      <c r="C329" s="2" t="s">
        <v>3064</v>
      </c>
      <c r="D329" s="2" t="s">
        <v>685</v>
      </c>
      <c r="E329" s="23">
        <v>1761</v>
      </c>
      <c r="F329" s="24">
        <v>4105</v>
      </c>
      <c r="G329" s="44">
        <f>EmployeeData9[[#This Row],[Sales_Target]]-EmployeeData9[[#This Row],[Sales_Achieved]]</f>
        <v>-2344</v>
      </c>
      <c r="H329">
        <f>IF(EmployeeData9[[#This Row],[Sales_Achieved]]&gt;=2984,EmployeeData9[[#This Row],[Sales_Achieved]],0)</f>
        <v>4105</v>
      </c>
      <c r="I329">
        <f>IF(EmployeeData9[[#This Row],[Sales_Achieved]]&lt;2984,EmployeeData9[[#This Row],[Sales_Achieved]],0)</f>
        <v>0</v>
      </c>
    </row>
    <row r="330" spans="1:9" x14ac:dyDescent="0.25">
      <c r="A330" s="6" t="s">
        <v>2025</v>
      </c>
      <c r="B330" s="2" t="s">
        <v>2795</v>
      </c>
      <c r="C330" s="2" t="s">
        <v>3063</v>
      </c>
      <c r="D330" s="2" t="s">
        <v>684</v>
      </c>
      <c r="E330" s="23">
        <v>4295</v>
      </c>
      <c r="F330" s="24">
        <v>2564</v>
      </c>
      <c r="G330" s="44">
        <f>EmployeeData9[[#This Row],[Sales_Target]]-EmployeeData9[[#This Row],[Sales_Achieved]]</f>
        <v>1731</v>
      </c>
      <c r="H330">
        <f>IF(EmployeeData9[[#This Row],[Sales_Achieved]]&gt;=2984,EmployeeData9[[#This Row],[Sales_Achieved]],0)</f>
        <v>0</v>
      </c>
      <c r="I330">
        <f>IF(EmployeeData9[[#This Row],[Sales_Achieved]]&lt;2984,EmployeeData9[[#This Row],[Sales_Achieved]],0)</f>
        <v>2564</v>
      </c>
    </row>
    <row r="331" spans="1:9" x14ac:dyDescent="0.25">
      <c r="A331" s="6" t="s">
        <v>2026</v>
      </c>
      <c r="B331" s="2" t="s">
        <v>2919</v>
      </c>
      <c r="C331" s="2" t="s">
        <v>3064</v>
      </c>
      <c r="D331" s="2" t="s">
        <v>682</v>
      </c>
      <c r="E331" s="23">
        <v>3398</v>
      </c>
      <c r="F331" s="24">
        <v>1290</v>
      </c>
      <c r="G331" s="44">
        <f>EmployeeData9[[#This Row],[Sales_Target]]-EmployeeData9[[#This Row],[Sales_Achieved]]</f>
        <v>2108</v>
      </c>
      <c r="H331">
        <f>IF(EmployeeData9[[#This Row],[Sales_Achieved]]&gt;=2984,EmployeeData9[[#This Row],[Sales_Achieved]],0)</f>
        <v>0</v>
      </c>
      <c r="I331">
        <f>IF(EmployeeData9[[#This Row],[Sales_Achieved]]&lt;2984,EmployeeData9[[#This Row],[Sales_Achieved]],0)</f>
        <v>1290</v>
      </c>
    </row>
    <row r="332" spans="1:9" x14ac:dyDescent="0.25">
      <c r="A332" s="6" t="s">
        <v>2027</v>
      </c>
      <c r="B332" s="2" t="s">
        <v>2856</v>
      </c>
      <c r="C332" s="2" t="s">
        <v>3065</v>
      </c>
      <c r="D332" s="2" t="s">
        <v>683</v>
      </c>
      <c r="E332" s="23">
        <v>4104</v>
      </c>
      <c r="F332" s="24">
        <v>2877</v>
      </c>
      <c r="G332" s="44">
        <f>EmployeeData9[[#This Row],[Sales_Target]]-EmployeeData9[[#This Row],[Sales_Achieved]]</f>
        <v>1227</v>
      </c>
      <c r="H332">
        <f>IF(EmployeeData9[[#This Row],[Sales_Achieved]]&gt;=2984,EmployeeData9[[#This Row],[Sales_Achieved]],0)</f>
        <v>0</v>
      </c>
      <c r="I332">
        <f>IF(EmployeeData9[[#This Row],[Sales_Achieved]]&lt;2984,EmployeeData9[[#This Row],[Sales_Achieved]],0)</f>
        <v>2877</v>
      </c>
    </row>
    <row r="333" spans="1:9" x14ac:dyDescent="0.25">
      <c r="A333" s="6" t="s">
        <v>2028</v>
      </c>
      <c r="B333" s="2" t="s">
        <v>2920</v>
      </c>
      <c r="C333" s="2" t="s">
        <v>3065</v>
      </c>
      <c r="D333" s="2" t="s">
        <v>682</v>
      </c>
      <c r="E333" s="23">
        <v>3721</v>
      </c>
      <c r="F333" s="24">
        <v>4590</v>
      </c>
      <c r="G333" s="44">
        <f>EmployeeData9[[#This Row],[Sales_Target]]-EmployeeData9[[#This Row],[Sales_Achieved]]</f>
        <v>-869</v>
      </c>
      <c r="H333">
        <f>IF(EmployeeData9[[#This Row],[Sales_Achieved]]&gt;=2984,EmployeeData9[[#This Row],[Sales_Achieved]],0)</f>
        <v>4590</v>
      </c>
      <c r="I333">
        <f>IF(EmployeeData9[[#This Row],[Sales_Achieved]]&lt;2984,EmployeeData9[[#This Row],[Sales_Achieved]],0)</f>
        <v>0</v>
      </c>
    </row>
    <row r="334" spans="1:9" x14ac:dyDescent="0.25">
      <c r="A334" s="6" t="s">
        <v>2029</v>
      </c>
      <c r="B334" s="2" t="s">
        <v>2790</v>
      </c>
      <c r="C334" s="2" t="s">
        <v>3064</v>
      </c>
      <c r="D334" s="2" t="s">
        <v>684</v>
      </c>
      <c r="E334" s="23">
        <v>3283</v>
      </c>
      <c r="F334" s="24">
        <v>5754</v>
      </c>
      <c r="G334" s="44">
        <f>EmployeeData9[[#This Row],[Sales_Target]]-EmployeeData9[[#This Row],[Sales_Achieved]]</f>
        <v>-2471</v>
      </c>
      <c r="H334">
        <f>IF(EmployeeData9[[#This Row],[Sales_Achieved]]&gt;=2984,EmployeeData9[[#This Row],[Sales_Achieved]],0)</f>
        <v>5754</v>
      </c>
      <c r="I334">
        <f>IF(EmployeeData9[[#This Row],[Sales_Achieved]]&lt;2984,EmployeeData9[[#This Row],[Sales_Achieved]],0)</f>
        <v>0</v>
      </c>
    </row>
    <row r="335" spans="1:9" x14ac:dyDescent="0.25">
      <c r="A335" s="6" t="s">
        <v>2030</v>
      </c>
      <c r="B335" s="2" t="s">
        <v>2888</v>
      </c>
      <c r="C335" s="2" t="s">
        <v>3064</v>
      </c>
      <c r="D335" s="2" t="s">
        <v>683</v>
      </c>
      <c r="E335" s="23">
        <v>1294</v>
      </c>
      <c r="F335" s="24">
        <v>2413</v>
      </c>
      <c r="G335" s="44">
        <f>EmployeeData9[[#This Row],[Sales_Target]]-EmployeeData9[[#This Row],[Sales_Achieved]]</f>
        <v>-1119</v>
      </c>
      <c r="H335">
        <f>IF(EmployeeData9[[#This Row],[Sales_Achieved]]&gt;=2984,EmployeeData9[[#This Row],[Sales_Achieved]],0)</f>
        <v>0</v>
      </c>
      <c r="I335">
        <f>IF(EmployeeData9[[#This Row],[Sales_Achieved]]&lt;2984,EmployeeData9[[#This Row],[Sales_Achieved]],0)</f>
        <v>2413</v>
      </c>
    </row>
    <row r="336" spans="1:9" x14ac:dyDescent="0.25">
      <c r="A336" s="6" t="s">
        <v>2031</v>
      </c>
      <c r="B336" s="2" t="s">
        <v>2832</v>
      </c>
      <c r="C336" s="2" t="s">
        <v>3065</v>
      </c>
      <c r="D336" s="2" t="s">
        <v>682</v>
      </c>
      <c r="E336" s="23">
        <v>3913</v>
      </c>
      <c r="F336" s="24">
        <v>830</v>
      </c>
      <c r="G336" s="44">
        <f>EmployeeData9[[#This Row],[Sales_Target]]-EmployeeData9[[#This Row],[Sales_Achieved]]</f>
        <v>3083</v>
      </c>
      <c r="H336">
        <f>IF(EmployeeData9[[#This Row],[Sales_Achieved]]&gt;=2984,EmployeeData9[[#This Row],[Sales_Achieved]],0)</f>
        <v>0</v>
      </c>
      <c r="I336">
        <f>IF(EmployeeData9[[#This Row],[Sales_Achieved]]&lt;2984,EmployeeData9[[#This Row],[Sales_Achieved]],0)</f>
        <v>830</v>
      </c>
    </row>
    <row r="337" spans="1:9" x14ac:dyDescent="0.25">
      <c r="A337" s="6" t="s">
        <v>2032</v>
      </c>
      <c r="B337" s="2" t="s">
        <v>2921</v>
      </c>
      <c r="C337" s="2" t="s">
        <v>3065</v>
      </c>
      <c r="D337" s="2" t="s">
        <v>683</v>
      </c>
      <c r="E337" s="23">
        <v>3882</v>
      </c>
      <c r="F337" s="24">
        <v>4976</v>
      </c>
      <c r="G337" s="44">
        <f>EmployeeData9[[#This Row],[Sales_Target]]-EmployeeData9[[#This Row],[Sales_Achieved]]</f>
        <v>-1094</v>
      </c>
      <c r="H337">
        <f>IF(EmployeeData9[[#This Row],[Sales_Achieved]]&gt;=2984,EmployeeData9[[#This Row],[Sales_Achieved]],0)</f>
        <v>4976</v>
      </c>
      <c r="I337">
        <f>IF(EmployeeData9[[#This Row],[Sales_Achieved]]&lt;2984,EmployeeData9[[#This Row],[Sales_Achieved]],0)</f>
        <v>0</v>
      </c>
    </row>
    <row r="338" spans="1:9" x14ac:dyDescent="0.25">
      <c r="A338" s="6" t="s">
        <v>2033</v>
      </c>
      <c r="B338" s="2" t="s">
        <v>2879</v>
      </c>
      <c r="C338" s="2" t="s">
        <v>3063</v>
      </c>
      <c r="D338" s="2" t="s">
        <v>685</v>
      </c>
      <c r="E338" s="23">
        <v>2952</v>
      </c>
      <c r="F338" s="24">
        <v>5742</v>
      </c>
      <c r="G338" s="44">
        <f>EmployeeData9[[#This Row],[Sales_Target]]-EmployeeData9[[#This Row],[Sales_Achieved]]</f>
        <v>-2790</v>
      </c>
      <c r="H338">
        <f>IF(EmployeeData9[[#This Row],[Sales_Achieved]]&gt;=2984,EmployeeData9[[#This Row],[Sales_Achieved]],0)</f>
        <v>5742</v>
      </c>
      <c r="I338">
        <f>IF(EmployeeData9[[#This Row],[Sales_Achieved]]&lt;2984,EmployeeData9[[#This Row],[Sales_Achieved]],0)</f>
        <v>0</v>
      </c>
    </row>
    <row r="339" spans="1:9" x14ac:dyDescent="0.25">
      <c r="A339" s="6" t="s">
        <v>2034</v>
      </c>
      <c r="B339" s="2" t="s">
        <v>2922</v>
      </c>
      <c r="C339" s="2" t="s">
        <v>3064</v>
      </c>
      <c r="D339" s="2" t="s">
        <v>682</v>
      </c>
      <c r="E339" s="23">
        <v>2105</v>
      </c>
      <c r="F339" s="24">
        <v>4827</v>
      </c>
      <c r="G339" s="44">
        <f>EmployeeData9[[#This Row],[Sales_Target]]-EmployeeData9[[#This Row],[Sales_Achieved]]</f>
        <v>-2722</v>
      </c>
      <c r="H339">
        <f>IF(EmployeeData9[[#This Row],[Sales_Achieved]]&gt;=2984,EmployeeData9[[#This Row],[Sales_Achieved]],0)</f>
        <v>4827</v>
      </c>
      <c r="I339">
        <f>IF(EmployeeData9[[#This Row],[Sales_Achieved]]&lt;2984,EmployeeData9[[#This Row],[Sales_Achieved]],0)</f>
        <v>0</v>
      </c>
    </row>
    <row r="340" spans="1:9" x14ac:dyDescent="0.25">
      <c r="A340" s="6" t="s">
        <v>2035</v>
      </c>
      <c r="B340" s="2" t="s">
        <v>2923</v>
      </c>
      <c r="C340" s="2" t="s">
        <v>3065</v>
      </c>
      <c r="D340" s="2" t="s">
        <v>683</v>
      </c>
      <c r="E340" s="23">
        <v>3330</v>
      </c>
      <c r="F340" s="24">
        <v>2877</v>
      </c>
      <c r="G340" s="44">
        <f>EmployeeData9[[#This Row],[Sales_Target]]-EmployeeData9[[#This Row],[Sales_Achieved]]</f>
        <v>453</v>
      </c>
      <c r="H340">
        <f>IF(EmployeeData9[[#This Row],[Sales_Achieved]]&gt;=2984,EmployeeData9[[#This Row],[Sales_Achieved]],0)</f>
        <v>0</v>
      </c>
      <c r="I340">
        <f>IF(EmployeeData9[[#This Row],[Sales_Achieved]]&lt;2984,EmployeeData9[[#This Row],[Sales_Achieved]],0)</f>
        <v>2877</v>
      </c>
    </row>
    <row r="341" spans="1:9" x14ac:dyDescent="0.25">
      <c r="A341" s="6" t="s">
        <v>2036</v>
      </c>
      <c r="B341" s="2" t="s">
        <v>2924</v>
      </c>
      <c r="C341" s="2" t="s">
        <v>3064</v>
      </c>
      <c r="D341" s="2" t="s">
        <v>682</v>
      </c>
      <c r="E341" s="23">
        <v>1635</v>
      </c>
      <c r="F341" s="24">
        <v>5598</v>
      </c>
      <c r="G341" s="44">
        <f>EmployeeData9[[#This Row],[Sales_Target]]-EmployeeData9[[#This Row],[Sales_Achieved]]</f>
        <v>-3963</v>
      </c>
      <c r="H341">
        <f>IF(EmployeeData9[[#This Row],[Sales_Achieved]]&gt;=2984,EmployeeData9[[#This Row],[Sales_Achieved]],0)</f>
        <v>5598</v>
      </c>
      <c r="I341">
        <f>IF(EmployeeData9[[#This Row],[Sales_Achieved]]&lt;2984,EmployeeData9[[#This Row],[Sales_Achieved]],0)</f>
        <v>0</v>
      </c>
    </row>
    <row r="342" spans="1:9" x14ac:dyDescent="0.25">
      <c r="A342" s="6" t="s">
        <v>2037</v>
      </c>
      <c r="B342" s="2" t="s">
        <v>2925</v>
      </c>
      <c r="C342" s="2" t="s">
        <v>3065</v>
      </c>
      <c r="D342" s="2" t="s">
        <v>684</v>
      </c>
      <c r="E342" s="23">
        <v>4346</v>
      </c>
      <c r="F342" s="24">
        <v>804</v>
      </c>
      <c r="G342" s="44">
        <f>EmployeeData9[[#This Row],[Sales_Target]]-EmployeeData9[[#This Row],[Sales_Achieved]]</f>
        <v>3542</v>
      </c>
      <c r="H342">
        <f>IF(EmployeeData9[[#This Row],[Sales_Achieved]]&gt;=2984,EmployeeData9[[#This Row],[Sales_Achieved]],0)</f>
        <v>0</v>
      </c>
      <c r="I342">
        <f>IF(EmployeeData9[[#This Row],[Sales_Achieved]]&lt;2984,EmployeeData9[[#This Row],[Sales_Achieved]],0)</f>
        <v>804</v>
      </c>
    </row>
    <row r="343" spans="1:9" x14ac:dyDescent="0.25">
      <c r="A343" s="6" t="s">
        <v>2038</v>
      </c>
      <c r="B343" s="2" t="s">
        <v>2856</v>
      </c>
      <c r="C343" s="2" t="s">
        <v>3065</v>
      </c>
      <c r="D343" s="2" t="s">
        <v>685</v>
      </c>
      <c r="E343" s="23">
        <v>1864</v>
      </c>
      <c r="F343" s="24">
        <v>5473</v>
      </c>
      <c r="G343" s="44">
        <f>EmployeeData9[[#This Row],[Sales_Target]]-EmployeeData9[[#This Row],[Sales_Achieved]]</f>
        <v>-3609</v>
      </c>
      <c r="H343">
        <f>IF(EmployeeData9[[#This Row],[Sales_Achieved]]&gt;=2984,EmployeeData9[[#This Row],[Sales_Achieved]],0)</f>
        <v>5473</v>
      </c>
      <c r="I343">
        <f>IF(EmployeeData9[[#This Row],[Sales_Achieved]]&lt;2984,EmployeeData9[[#This Row],[Sales_Achieved]],0)</f>
        <v>0</v>
      </c>
    </row>
    <row r="344" spans="1:9" x14ac:dyDescent="0.25">
      <c r="A344" s="6" t="s">
        <v>2039</v>
      </c>
      <c r="B344" s="2" t="s">
        <v>2801</v>
      </c>
      <c r="C344" s="2" t="s">
        <v>3064</v>
      </c>
      <c r="D344" s="2" t="s">
        <v>682</v>
      </c>
      <c r="E344" s="23">
        <v>2256</v>
      </c>
      <c r="F344" s="24">
        <v>5409</v>
      </c>
      <c r="G344" s="44">
        <f>EmployeeData9[[#This Row],[Sales_Target]]-EmployeeData9[[#This Row],[Sales_Achieved]]</f>
        <v>-3153</v>
      </c>
      <c r="H344">
        <f>IF(EmployeeData9[[#This Row],[Sales_Achieved]]&gt;=2984,EmployeeData9[[#This Row],[Sales_Achieved]],0)</f>
        <v>5409</v>
      </c>
      <c r="I344">
        <f>IF(EmployeeData9[[#This Row],[Sales_Achieved]]&lt;2984,EmployeeData9[[#This Row],[Sales_Achieved]],0)</f>
        <v>0</v>
      </c>
    </row>
    <row r="345" spans="1:9" x14ac:dyDescent="0.25">
      <c r="A345" s="6" t="s">
        <v>2040</v>
      </c>
      <c r="B345" s="2" t="s">
        <v>2926</v>
      </c>
      <c r="C345" s="2" t="s">
        <v>3065</v>
      </c>
      <c r="D345" s="2" t="s">
        <v>683</v>
      </c>
      <c r="E345" s="23">
        <v>2222</v>
      </c>
      <c r="F345" s="24">
        <v>4609</v>
      </c>
      <c r="G345" s="44">
        <f>EmployeeData9[[#This Row],[Sales_Target]]-EmployeeData9[[#This Row],[Sales_Achieved]]</f>
        <v>-2387</v>
      </c>
      <c r="H345">
        <f>IF(EmployeeData9[[#This Row],[Sales_Achieved]]&gt;=2984,EmployeeData9[[#This Row],[Sales_Achieved]],0)</f>
        <v>4609</v>
      </c>
      <c r="I345">
        <f>IF(EmployeeData9[[#This Row],[Sales_Achieved]]&lt;2984,EmployeeData9[[#This Row],[Sales_Achieved]],0)</f>
        <v>0</v>
      </c>
    </row>
    <row r="346" spans="1:9" x14ac:dyDescent="0.25">
      <c r="A346" s="6" t="s">
        <v>2041</v>
      </c>
      <c r="B346" s="2" t="s">
        <v>2808</v>
      </c>
      <c r="C346" s="2" t="s">
        <v>3063</v>
      </c>
      <c r="D346" s="2" t="s">
        <v>682</v>
      </c>
      <c r="E346" s="23">
        <v>4348</v>
      </c>
      <c r="F346" s="24">
        <v>1268</v>
      </c>
      <c r="G346" s="44">
        <f>EmployeeData9[[#This Row],[Sales_Target]]-EmployeeData9[[#This Row],[Sales_Achieved]]</f>
        <v>3080</v>
      </c>
      <c r="H346">
        <f>IF(EmployeeData9[[#This Row],[Sales_Achieved]]&gt;=2984,EmployeeData9[[#This Row],[Sales_Achieved]],0)</f>
        <v>0</v>
      </c>
      <c r="I346">
        <f>IF(EmployeeData9[[#This Row],[Sales_Achieved]]&lt;2984,EmployeeData9[[#This Row],[Sales_Achieved]],0)</f>
        <v>1268</v>
      </c>
    </row>
    <row r="347" spans="1:9" x14ac:dyDescent="0.25">
      <c r="A347" s="6" t="s">
        <v>2042</v>
      </c>
      <c r="B347" s="2" t="s">
        <v>2927</v>
      </c>
      <c r="C347" s="2" t="s">
        <v>3063</v>
      </c>
      <c r="D347" s="2" t="s">
        <v>682</v>
      </c>
      <c r="E347" s="23">
        <v>2269</v>
      </c>
      <c r="F347" s="24">
        <v>2855</v>
      </c>
      <c r="G347" s="44">
        <f>EmployeeData9[[#This Row],[Sales_Target]]-EmployeeData9[[#This Row],[Sales_Achieved]]</f>
        <v>-586</v>
      </c>
      <c r="H347">
        <f>IF(EmployeeData9[[#This Row],[Sales_Achieved]]&gt;=2984,EmployeeData9[[#This Row],[Sales_Achieved]],0)</f>
        <v>0</v>
      </c>
      <c r="I347">
        <f>IF(EmployeeData9[[#This Row],[Sales_Achieved]]&lt;2984,EmployeeData9[[#This Row],[Sales_Achieved]],0)</f>
        <v>2855</v>
      </c>
    </row>
    <row r="348" spans="1:9" x14ac:dyDescent="0.25">
      <c r="A348" s="6" t="s">
        <v>2043</v>
      </c>
      <c r="B348" s="2" t="s">
        <v>2767</v>
      </c>
      <c r="C348" s="2" t="s">
        <v>3065</v>
      </c>
      <c r="D348" s="2" t="s">
        <v>682</v>
      </c>
      <c r="E348" s="23">
        <v>2861</v>
      </c>
      <c r="F348" s="24">
        <v>5360</v>
      </c>
      <c r="G348" s="44">
        <f>EmployeeData9[[#This Row],[Sales_Target]]-EmployeeData9[[#This Row],[Sales_Achieved]]</f>
        <v>-2499</v>
      </c>
      <c r="H348">
        <f>IF(EmployeeData9[[#This Row],[Sales_Achieved]]&gt;=2984,EmployeeData9[[#This Row],[Sales_Achieved]],0)</f>
        <v>5360</v>
      </c>
      <c r="I348">
        <f>IF(EmployeeData9[[#This Row],[Sales_Achieved]]&lt;2984,EmployeeData9[[#This Row],[Sales_Achieved]],0)</f>
        <v>0</v>
      </c>
    </row>
    <row r="349" spans="1:9" x14ac:dyDescent="0.25">
      <c r="A349" s="6" t="s">
        <v>2044</v>
      </c>
      <c r="B349" s="2" t="s">
        <v>2895</v>
      </c>
      <c r="C349" s="2" t="s">
        <v>3064</v>
      </c>
      <c r="D349" s="2" t="s">
        <v>682</v>
      </c>
      <c r="E349" s="23">
        <v>3358</v>
      </c>
      <c r="F349" s="24">
        <v>5148</v>
      </c>
      <c r="G349" s="44">
        <f>EmployeeData9[[#This Row],[Sales_Target]]-EmployeeData9[[#This Row],[Sales_Achieved]]</f>
        <v>-1790</v>
      </c>
      <c r="H349">
        <f>IF(EmployeeData9[[#This Row],[Sales_Achieved]]&gt;=2984,EmployeeData9[[#This Row],[Sales_Achieved]],0)</f>
        <v>5148</v>
      </c>
      <c r="I349">
        <f>IF(EmployeeData9[[#This Row],[Sales_Achieved]]&lt;2984,EmployeeData9[[#This Row],[Sales_Achieved]],0)</f>
        <v>0</v>
      </c>
    </row>
    <row r="350" spans="1:9" x14ac:dyDescent="0.25">
      <c r="A350" s="6" t="s">
        <v>2045</v>
      </c>
      <c r="B350" s="2" t="s">
        <v>2761</v>
      </c>
      <c r="C350" s="2" t="s">
        <v>3065</v>
      </c>
      <c r="D350" s="2" t="s">
        <v>683</v>
      </c>
      <c r="E350" s="23">
        <v>3025</v>
      </c>
      <c r="F350" s="24">
        <v>1924</v>
      </c>
      <c r="G350" s="44">
        <f>EmployeeData9[[#This Row],[Sales_Target]]-EmployeeData9[[#This Row],[Sales_Achieved]]</f>
        <v>1101</v>
      </c>
      <c r="H350">
        <f>IF(EmployeeData9[[#This Row],[Sales_Achieved]]&gt;=2984,EmployeeData9[[#This Row],[Sales_Achieved]],0)</f>
        <v>0</v>
      </c>
      <c r="I350">
        <f>IF(EmployeeData9[[#This Row],[Sales_Achieved]]&lt;2984,EmployeeData9[[#This Row],[Sales_Achieved]],0)</f>
        <v>1924</v>
      </c>
    </row>
    <row r="351" spans="1:9" x14ac:dyDescent="0.25">
      <c r="A351" s="6" t="s">
        <v>2046</v>
      </c>
      <c r="B351" s="2" t="s">
        <v>2928</v>
      </c>
      <c r="C351" s="2" t="s">
        <v>3063</v>
      </c>
      <c r="D351" s="2" t="s">
        <v>683</v>
      </c>
      <c r="E351" s="23">
        <v>2318</v>
      </c>
      <c r="F351" s="24">
        <v>4622</v>
      </c>
      <c r="G351" s="44">
        <f>EmployeeData9[[#This Row],[Sales_Target]]-EmployeeData9[[#This Row],[Sales_Achieved]]</f>
        <v>-2304</v>
      </c>
      <c r="H351">
        <f>IF(EmployeeData9[[#This Row],[Sales_Achieved]]&gt;=2984,EmployeeData9[[#This Row],[Sales_Achieved]],0)</f>
        <v>4622</v>
      </c>
      <c r="I351">
        <f>IF(EmployeeData9[[#This Row],[Sales_Achieved]]&lt;2984,EmployeeData9[[#This Row],[Sales_Achieved]],0)</f>
        <v>0</v>
      </c>
    </row>
    <row r="352" spans="1:9" x14ac:dyDescent="0.25">
      <c r="A352" s="6" t="s">
        <v>2047</v>
      </c>
      <c r="B352" s="2" t="s">
        <v>2905</v>
      </c>
      <c r="C352" s="2" t="s">
        <v>3065</v>
      </c>
      <c r="D352" s="2" t="s">
        <v>685</v>
      </c>
      <c r="E352" s="23">
        <v>4414</v>
      </c>
      <c r="F352" s="24">
        <v>3030</v>
      </c>
      <c r="G352" s="44">
        <f>EmployeeData9[[#This Row],[Sales_Target]]-EmployeeData9[[#This Row],[Sales_Achieved]]</f>
        <v>1384</v>
      </c>
      <c r="H352">
        <f>IF(EmployeeData9[[#This Row],[Sales_Achieved]]&gt;=2984,EmployeeData9[[#This Row],[Sales_Achieved]],0)</f>
        <v>3030</v>
      </c>
      <c r="I352">
        <f>IF(EmployeeData9[[#This Row],[Sales_Achieved]]&lt;2984,EmployeeData9[[#This Row],[Sales_Achieved]],0)</f>
        <v>0</v>
      </c>
    </row>
    <row r="353" spans="1:9" x14ac:dyDescent="0.25">
      <c r="A353" s="6" t="s">
        <v>2048</v>
      </c>
      <c r="B353" s="2" t="s">
        <v>2929</v>
      </c>
      <c r="C353" s="2" t="s">
        <v>3065</v>
      </c>
      <c r="D353" s="2" t="s">
        <v>683</v>
      </c>
      <c r="E353" s="23">
        <v>4691</v>
      </c>
      <c r="F353" s="24">
        <v>2574</v>
      </c>
      <c r="G353" s="44">
        <f>EmployeeData9[[#This Row],[Sales_Target]]-EmployeeData9[[#This Row],[Sales_Achieved]]</f>
        <v>2117</v>
      </c>
      <c r="H353">
        <f>IF(EmployeeData9[[#This Row],[Sales_Achieved]]&gt;=2984,EmployeeData9[[#This Row],[Sales_Achieved]],0)</f>
        <v>0</v>
      </c>
      <c r="I353">
        <f>IF(EmployeeData9[[#This Row],[Sales_Achieved]]&lt;2984,EmployeeData9[[#This Row],[Sales_Achieved]],0)</f>
        <v>2574</v>
      </c>
    </row>
    <row r="354" spans="1:9" x14ac:dyDescent="0.25">
      <c r="A354" s="6" t="s">
        <v>2049</v>
      </c>
      <c r="B354" s="2" t="s">
        <v>2919</v>
      </c>
      <c r="C354" s="2" t="s">
        <v>3065</v>
      </c>
      <c r="D354" s="2" t="s">
        <v>683</v>
      </c>
      <c r="E354" s="23">
        <v>1447</v>
      </c>
      <c r="F354" s="24">
        <v>4997</v>
      </c>
      <c r="G354" s="44">
        <f>EmployeeData9[[#This Row],[Sales_Target]]-EmployeeData9[[#This Row],[Sales_Achieved]]</f>
        <v>-3550</v>
      </c>
      <c r="H354">
        <f>IF(EmployeeData9[[#This Row],[Sales_Achieved]]&gt;=2984,EmployeeData9[[#This Row],[Sales_Achieved]],0)</f>
        <v>4997</v>
      </c>
      <c r="I354">
        <f>IF(EmployeeData9[[#This Row],[Sales_Achieved]]&lt;2984,EmployeeData9[[#This Row],[Sales_Achieved]],0)</f>
        <v>0</v>
      </c>
    </row>
    <row r="355" spans="1:9" x14ac:dyDescent="0.25">
      <c r="A355" s="6" t="s">
        <v>2050</v>
      </c>
      <c r="B355" s="2" t="s">
        <v>2930</v>
      </c>
      <c r="C355" s="2" t="s">
        <v>3063</v>
      </c>
      <c r="D355" s="2" t="s">
        <v>684</v>
      </c>
      <c r="E355" s="23">
        <v>4923</v>
      </c>
      <c r="F355" s="24">
        <v>5667</v>
      </c>
      <c r="G355" s="44">
        <f>EmployeeData9[[#This Row],[Sales_Target]]-EmployeeData9[[#This Row],[Sales_Achieved]]</f>
        <v>-744</v>
      </c>
      <c r="H355">
        <f>IF(EmployeeData9[[#This Row],[Sales_Achieved]]&gt;=2984,EmployeeData9[[#This Row],[Sales_Achieved]],0)</f>
        <v>5667</v>
      </c>
      <c r="I355">
        <f>IF(EmployeeData9[[#This Row],[Sales_Achieved]]&lt;2984,EmployeeData9[[#This Row],[Sales_Achieved]],0)</f>
        <v>0</v>
      </c>
    </row>
    <row r="356" spans="1:9" x14ac:dyDescent="0.25">
      <c r="A356" s="6" t="s">
        <v>2051</v>
      </c>
      <c r="B356" s="2" t="s">
        <v>2737</v>
      </c>
      <c r="C356" s="2" t="s">
        <v>3064</v>
      </c>
      <c r="D356" s="2" t="s">
        <v>682</v>
      </c>
      <c r="E356" s="23">
        <v>4985</v>
      </c>
      <c r="F356" s="24">
        <v>5128</v>
      </c>
      <c r="G356" s="44">
        <f>EmployeeData9[[#This Row],[Sales_Target]]-EmployeeData9[[#This Row],[Sales_Achieved]]</f>
        <v>-143</v>
      </c>
      <c r="H356">
        <f>IF(EmployeeData9[[#This Row],[Sales_Achieved]]&gt;=2984,EmployeeData9[[#This Row],[Sales_Achieved]],0)</f>
        <v>5128</v>
      </c>
      <c r="I356">
        <f>IF(EmployeeData9[[#This Row],[Sales_Achieved]]&lt;2984,EmployeeData9[[#This Row],[Sales_Achieved]],0)</f>
        <v>0</v>
      </c>
    </row>
    <row r="357" spans="1:9" x14ac:dyDescent="0.25">
      <c r="A357" s="6" t="s">
        <v>2052</v>
      </c>
      <c r="B357" s="2" t="s">
        <v>2931</v>
      </c>
      <c r="C357" s="2" t="s">
        <v>3063</v>
      </c>
      <c r="D357" s="2" t="s">
        <v>685</v>
      </c>
      <c r="E357" s="23">
        <v>4372</v>
      </c>
      <c r="F357" s="24">
        <v>5572</v>
      </c>
      <c r="G357" s="44">
        <f>EmployeeData9[[#This Row],[Sales_Target]]-EmployeeData9[[#This Row],[Sales_Achieved]]</f>
        <v>-1200</v>
      </c>
      <c r="H357">
        <f>IF(EmployeeData9[[#This Row],[Sales_Achieved]]&gt;=2984,EmployeeData9[[#This Row],[Sales_Achieved]],0)</f>
        <v>5572</v>
      </c>
      <c r="I357">
        <f>IF(EmployeeData9[[#This Row],[Sales_Achieved]]&lt;2984,EmployeeData9[[#This Row],[Sales_Achieved]],0)</f>
        <v>0</v>
      </c>
    </row>
    <row r="358" spans="1:9" x14ac:dyDescent="0.25">
      <c r="A358" s="6" t="s">
        <v>2053</v>
      </c>
      <c r="B358" s="2" t="s">
        <v>2932</v>
      </c>
      <c r="C358" s="2" t="s">
        <v>3064</v>
      </c>
      <c r="D358" s="2" t="s">
        <v>683</v>
      </c>
      <c r="E358" s="23">
        <v>4324</v>
      </c>
      <c r="F358" s="24">
        <v>3682</v>
      </c>
      <c r="G358" s="44">
        <f>EmployeeData9[[#This Row],[Sales_Target]]-EmployeeData9[[#This Row],[Sales_Achieved]]</f>
        <v>642</v>
      </c>
      <c r="H358">
        <f>IF(EmployeeData9[[#This Row],[Sales_Achieved]]&gt;=2984,EmployeeData9[[#This Row],[Sales_Achieved]],0)</f>
        <v>3682</v>
      </c>
      <c r="I358">
        <f>IF(EmployeeData9[[#This Row],[Sales_Achieved]]&lt;2984,EmployeeData9[[#This Row],[Sales_Achieved]],0)</f>
        <v>0</v>
      </c>
    </row>
    <row r="359" spans="1:9" x14ac:dyDescent="0.25">
      <c r="A359" s="6" t="s">
        <v>2054</v>
      </c>
      <c r="B359" s="2" t="s">
        <v>2703</v>
      </c>
      <c r="C359" s="2" t="s">
        <v>3063</v>
      </c>
      <c r="D359" s="2" t="s">
        <v>682</v>
      </c>
      <c r="E359" s="23">
        <v>3176</v>
      </c>
      <c r="F359" s="24">
        <v>2454</v>
      </c>
      <c r="G359" s="44">
        <f>EmployeeData9[[#This Row],[Sales_Target]]-EmployeeData9[[#This Row],[Sales_Achieved]]</f>
        <v>722</v>
      </c>
      <c r="H359">
        <f>IF(EmployeeData9[[#This Row],[Sales_Achieved]]&gt;=2984,EmployeeData9[[#This Row],[Sales_Achieved]],0)</f>
        <v>0</v>
      </c>
      <c r="I359">
        <f>IF(EmployeeData9[[#This Row],[Sales_Achieved]]&lt;2984,EmployeeData9[[#This Row],[Sales_Achieved]],0)</f>
        <v>2454</v>
      </c>
    </row>
    <row r="360" spans="1:9" x14ac:dyDescent="0.25">
      <c r="A360" s="6" t="s">
        <v>2055</v>
      </c>
      <c r="B360" s="2" t="s">
        <v>2933</v>
      </c>
      <c r="C360" s="2" t="s">
        <v>3063</v>
      </c>
      <c r="D360" s="2" t="s">
        <v>685</v>
      </c>
      <c r="E360" s="23">
        <v>1560</v>
      </c>
      <c r="F360" s="24">
        <v>4982</v>
      </c>
      <c r="G360" s="44">
        <f>EmployeeData9[[#This Row],[Sales_Target]]-EmployeeData9[[#This Row],[Sales_Achieved]]</f>
        <v>-3422</v>
      </c>
      <c r="H360">
        <f>IF(EmployeeData9[[#This Row],[Sales_Achieved]]&gt;=2984,EmployeeData9[[#This Row],[Sales_Achieved]],0)</f>
        <v>4982</v>
      </c>
      <c r="I360">
        <f>IF(EmployeeData9[[#This Row],[Sales_Achieved]]&lt;2984,EmployeeData9[[#This Row],[Sales_Achieved]],0)</f>
        <v>0</v>
      </c>
    </row>
    <row r="361" spans="1:9" x14ac:dyDescent="0.25">
      <c r="A361" s="6" t="s">
        <v>2056</v>
      </c>
      <c r="B361" s="2" t="s">
        <v>2934</v>
      </c>
      <c r="C361" s="2" t="s">
        <v>3064</v>
      </c>
      <c r="D361" s="2" t="s">
        <v>684</v>
      </c>
      <c r="E361" s="23">
        <v>2463</v>
      </c>
      <c r="F361" s="24">
        <v>3580</v>
      </c>
      <c r="G361" s="44">
        <f>EmployeeData9[[#This Row],[Sales_Target]]-EmployeeData9[[#This Row],[Sales_Achieved]]</f>
        <v>-1117</v>
      </c>
      <c r="H361">
        <f>IF(EmployeeData9[[#This Row],[Sales_Achieved]]&gt;=2984,EmployeeData9[[#This Row],[Sales_Achieved]],0)</f>
        <v>3580</v>
      </c>
      <c r="I361">
        <f>IF(EmployeeData9[[#This Row],[Sales_Achieved]]&lt;2984,EmployeeData9[[#This Row],[Sales_Achieved]],0)</f>
        <v>0</v>
      </c>
    </row>
    <row r="362" spans="1:9" x14ac:dyDescent="0.25">
      <c r="A362" s="6" t="s">
        <v>2057</v>
      </c>
      <c r="B362" s="2" t="s">
        <v>2935</v>
      </c>
      <c r="C362" s="2" t="s">
        <v>3064</v>
      </c>
      <c r="D362" s="2" t="s">
        <v>683</v>
      </c>
      <c r="E362" s="23">
        <v>4426</v>
      </c>
      <c r="F362" s="24">
        <v>4337</v>
      </c>
      <c r="G362" s="44">
        <f>EmployeeData9[[#This Row],[Sales_Target]]-EmployeeData9[[#This Row],[Sales_Achieved]]</f>
        <v>89</v>
      </c>
      <c r="H362">
        <f>IF(EmployeeData9[[#This Row],[Sales_Achieved]]&gt;=2984,EmployeeData9[[#This Row],[Sales_Achieved]],0)</f>
        <v>4337</v>
      </c>
      <c r="I362">
        <f>IF(EmployeeData9[[#This Row],[Sales_Achieved]]&lt;2984,EmployeeData9[[#This Row],[Sales_Achieved]],0)</f>
        <v>0</v>
      </c>
    </row>
    <row r="363" spans="1:9" x14ac:dyDescent="0.25">
      <c r="A363" s="6" t="s">
        <v>2058</v>
      </c>
      <c r="B363" s="2" t="s">
        <v>2730</v>
      </c>
      <c r="C363" s="2" t="s">
        <v>3064</v>
      </c>
      <c r="D363" s="2" t="s">
        <v>684</v>
      </c>
      <c r="E363" s="23">
        <v>3737</v>
      </c>
      <c r="F363" s="24">
        <v>2621</v>
      </c>
      <c r="G363" s="44">
        <f>EmployeeData9[[#This Row],[Sales_Target]]-EmployeeData9[[#This Row],[Sales_Achieved]]</f>
        <v>1116</v>
      </c>
      <c r="H363">
        <f>IF(EmployeeData9[[#This Row],[Sales_Achieved]]&gt;=2984,EmployeeData9[[#This Row],[Sales_Achieved]],0)</f>
        <v>0</v>
      </c>
      <c r="I363">
        <f>IF(EmployeeData9[[#This Row],[Sales_Achieved]]&lt;2984,EmployeeData9[[#This Row],[Sales_Achieved]],0)</f>
        <v>2621</v>
      </c>
    </row>
    <row r="364" spans="1:9" x14ac:dyDescent="0.25">
      <c r="A364" s="6" t="s">
        <v>2059</v>
      </c>
      <c r="B364" s="2" t="s">
        <v>2895</v>
      </c>
      <c r="C364" s="2" t="s">
        <v>3064</v>
      </c>
      <c r="D364" s="2" t="s">
        <v>684</v>
      </c>
      <c r="E364" s="23">
        <v>2199</v>
      </c>
      <c r="F364" s="24">
        <v>1368</v>
      </c>
      <c r="G364" s="44">
        <f>EmployeeData9[[#This Row],[Sales_Target]]-EmployeeData9[[#This Row],[Sales_Achieved]]</f>
        <v>831</v>
      </c>
      <c r="H364">
        <f>IF(EmployeeData9[[#This Row],[Sales_Achieved]]&gt;=2984,EmployeeData9[[#This Row],[Sales_Achieved]],0)</f>
        <v>0</v>
      </c>
      <c r="I364">
        <f>IF(EmployeeData9[[#This Row],[Sales_Achieved]]&lt;2984,EmployeeData9[[#This Row],[Sales_Achieved]],0)</f>
        <v>1368</v>
      </c>
    </row>
    <row r="365" spans="1:9" x14ac:dyDescent="0.25">
      <c r="A365" s="6" t="s">
        <v>2060</v>
      </c>
      <c r="B365" s="2" t="s">
        <v>2866</v>
      </c>
      <c r="C365" s="2" t="s">
        <v>3063</v>
      </c>
      <c r="D365" s="2" t="s">
        <v>685</v>
      </c>
      <c r="E365" s="23">
        <v>1572</v>
      </c>
      <c r="F365" s="24">
        <v>2192</v>
      </c>
      <c r="G365" s="44">
        <f>EmployeeData9[[#This Row],[Sales_Target]]-EmployeeData9[[#This Row],[Sales_Achieved]]</f>
        <v>-620</v>
      </c>
      <c r="H365">
        <f>IF(EmployeeData9[[#This Row],[Sales_Achieved]]&gt;=2984,EmployeeData9[[#This Row],[Sales_Achieved]],0)</f>
        <v>0</v>
      </c>
      <c r="I365">
        <f>IF(EmployeeData9[[#This Row],[Sales_Achieved]]&lt;2984,EmployeeData9[[#This Row],[Sales_Achieved]],0)</f>
        <v>2192</v>
      </c>
    </row>
    <row r="366" spans="1:9" x14ac:dyDescent="0.25">
      <c r="A366" s="6" t="s">
        <v>2061</v>
      </c>
      <c r="B366" s="2" t="s">
        <v>2936</v>
      </c>
      <c r="C366" s="2" t="s">
        <v>3065</v>
      </c>
      <c r="D366" s="2" t="s">
        <v>683</v>
      </c>
      <c r="E366" s="23">
        <v>4445</v>
      </c>
      <c r="F366" s="24">
        <v>3099</v>
      </c>
      <c r="G366" s="44">
        <f>EmployeeData9[[#This Row],[Sales_Target]]-EmployeeData9[[#This Row],[Sales_Achieved]]</f>
        <v>1346</v>
      </c>
      <c r="H366">
        <f>IF(EmployeeData9[[#This Row],[Sales_Achieved]]&gt;=2984,EmployeeData9[[#This Row],[Sales_Achieved]],0)</f>
        <v>3099</v>
      </c>
      <c r="I366">
        <f>IF(EmployeeData9[[#This Row],[Sales_Achieved]]&lt;2984,EmployeeData9[[#This Row],[Sales_Achieved]],0)</f>
        <v>0</v>
      </c>
    </row>
    <row r="367" spans="1:9" x14ac:dyDescent="0.25">
      <c r="A367" s="6" t="s">
        <v>2062</v>
      </c>
      <c r="B367" s="2" t="s">
        <v>2937</v>
      </c>
      <c r="C367" s="2" t="s">
        <v>3063</v>
      </c>
      <c r="D367" s="2" t="s">
        <v>682</v>
      </c>
      <c r="E367" s="23">
        <v>3443</v>
      </c>
      <c r="F367" s="24">
        <v>2602</v>
      </c>
      <c r="G367" s="44">
        <f>EmployeeData9[[#This Row],[Sales_Target]]-EmployeeData9[[#This Row],[Sales_Achieved]]</f>
        <v>841</v>
      </c>
      <c r="H367">
        <f>IF(EmployeeData9[[#This Row],[Sales_Achieved]]&gt;=2984,EmployeeData9[[#This Row],[Sales_Achieved]],0)</f>
        <v>0</v>
      </c>
      <c r="I367">
        <f>IF(EmployeeData9[[#This Row],[Sales_Achieved]]&lt;2984,EmployeeData9[[#This Row],[Sales_Achieved]],0)</f>
        <v>2602</v>
      </c>
    </row>
    <row r="368" spans="1:9" x14ac:dyDescent="0.25">
      <c r="A368" s="6" t="s">
        <v>2063</v>
      </c>
      <c r="B368" s="2" t="s">
        <v>2818</v>
      </c>
      <c r="C368" s="2" t="s">
        <v>3063</v>
      </c>
      <c r="D368" s="2" t="s">
        <v>685</v>
      </c>
      <c r="E368" s="23">
        <v>2989</v>
      </c>
      <c r="F368" s="24">
        <v>4008</v>
      </c>
      <c r="G368" s="44">
        <f>EmployeeData9[[#This Row],[Sales_Target]]-EmployeeData9[[#This Row],[Sales_Achieved]]</f>
        <v>-1019</v>
      </c>
      <c r="H368">
        <f>IF(EmployeeData9[[#This Row],[Sales_Achieved]]&gt;=2984,EmployeeData9[[#This Row],[Sales_Achieved]],0)</f>
        <v>4008</v>
      </c>
      <c r="I368">
        <f>IF(EmployeeData9[[#This Row],[Sales_Achieved]]&lt;2984,EmployeeData9[[#This Row],[Sales_Achieved]],0)</f>
        <v>0</v>
      </c>
    </row>
    <row r="369" spans="1:9" x14ac:dyDescent="0.25">
      <c r="A369" s="6" t="s">
        <v>2064</v>
      </c>
      <c r="B369" s="2" t="s">
        <v>2727</v>
      </c>
      <c r="C369" s="2" t="s">
        <v>3064</v>
      </c>
      <c r="D369" s="2" t="s">
        <v>683</v>
      </c>
      <c r="E369" s="23">
        <v>3285</v>
      </c>
      <c r="F369" s="24">
        <v>4508</v>
      </c>
      <c r="G369" s="44">
        <f>EmployeeData9[[#This Row],[Sales_Target]]-EmployeeData9[[#This Row],[Sales_Achieved]]</f>
        <v>-1223</v>
      </c>
      <c r="H369">
        <f>IF(EmployeeData9[[#This Row],[Sales_Achieved]]&gt;=2984,EmployeeData9[[#This Row],[Sales_Achieved]],0)</f>
        <v>4508</v>
      </c>
      <c r="I369">
        <f>IF(EmployeeData9[[#This Row],[Sales_Achieved]]&lt;2984,EmployeeData9[[#This Row],[Sales_Achieved]],0)</f>
        <v>0</v>
      </c>
    </row>
    <row r="370" spans="1:9" x14ac:dyDescent="0.25">
      <c r="A370" s="6" t="s">
        <v>2065</v>
      </c>
      <c r="B370" s="2" t="s">
        <v>2775</v>
      </c>
      <c r="C370" s="2" t="s">
        <v>3065</v>
      </c>
      <c r="D370" s="2" t="s">
        <v>684</v>
      </c>
      <c r="E370" s="23">
        <v>1577</v>
      </c>
      <c r="F370" s="24">
        <v>5493</v>
      </c>
      <c r="G370" s="44">
        <f>EmployeeData9[[#This Row],[Sales_Target]]-EmployeeData9[[#This Row],[Sales_Achieved]]</f>
        <v>-3916</v>
      </c>
      <c r="H370">
        <f>IF(EmployeeData9[[#This Row],[Sales_Achieved]]&gt;=2984,EmployeeData9[[#This Row],[Sales_Achieved]],0)</f>
        <v>5493</v>
      </c>
      <c r="I370">
        <f>IF(EmployeeData9[[#This Row],[Sales_Achieved]]&lt;2984,EmployeeData9[[#This Row],[Sales_Achieved]],0)</f>
        <v>0</v>
      </c>
    </row>
    <row r="371" spans="1:9" x14ac:dyDescent="0.25">
      <c r="A371" s="6" t="s">
        <v>2066</v>
      </c>
      <c r="B371" s="2" t="s">
        <v>2938</v>
      </c>
      <c r="C371" s="2" t="s">
        <v>3063</v>
      </c>
      <c r="D371" s="2" t="s">
        <v>683</v>
      </c>
      <c r="E371" s="23">
        <v>1005</v>
      </c>
      <c r="F371" s="24">
        <v>3189</v>
      </c>
      <c r="G371" s="44">
        <f>EmployeeData9[[#This Row],[Sales_Target]]-EmployeeData9[[#This Row],[Sales_Achieved]]</f>
        <v>-2184</v>
      </c>
      <c r="H371">
        <f>IF(EmployeeData9[[#This Row],[Sales_Achieved]]&gt;=2984,EmployeeData9[[#This Row],[Sales_Achieved]],0)</f>
        <v>3189</v>
      </c>
      <c r="I371">
        <f>IF(EmployeeData9[[#This Row],[Sales_Achieved]]&lt;2984,EmployeeData9[[#This Row],[Sales_Achieved]],0)</f>
        <v>0</v>
      </c>
    </row>
    <row r="372" spans="1:9" x14ac:dyDescent="0.25">
      <c r="A372" s="6" t="s">
        <v>2067</v>
      </c>
      <c r="B372" s="2" t="s">
        <v>2939</v>
      </c>
      <c r="C372" s="2" t="s">
        <v>3063</v>
      </c>
      <c r="D372" s="2" t="s">
        <v>682</v>
      </c>
      <c r="E372" s="23">
        <v>4553</v>
      </c>
      <c r="F372" s="24">
        <v>1469</v>
      </c>
      <c r="G372" s="44">
        <f>EmployeeData9[[#This Row],[Sales_Target]]-EmployeeData9[[#This Row],[Sales_Achieved]]</f>
        <v>3084</v>
      </c>
      <c r="H372">
        <f>IF(EmployeeData9[[#This Row],[Sales_Achieved]]&gt;=2984,EmployeeData9[[#This Row],[Sales_Achieved]],0)</f>
        <v>0</v>
      </c>
      <c r="I372">
        <f>IF(EmployeeData9[[#This Row],[Sales_Achieved]]&lt;2984,EmployeeData9[[#This Row],[Sales_Achieved]],0)</f>
        <v>1469</v>
      </c>
    </row>
    <row r="373" spans="1:9" x14ac:dyDescent="0.25">
      <c r="A373" s="6" t="s">
        <v>2068</v>
      </c>
      <c r="B373" s="2" t="s">
        <v>2771</v>
      </c>
      <c r="C373" s="2" t="s">
        <v>3064</v>
      </c>
      <c r="D373" s="2" t="s">
        <v>684</v>
      </c>
      <c r="E373" s="23">
        <v>4222</v>
      </c>
      <c r="F373" s="24">
        <v>5990</v>
      </c>
      <c r="G373" s="44">
        <f>EmployeeData9[[#This Row],[Sales_Target]]-EmployeeData9[[#This Row],[Sales_Achieved]]</f>
        <v>-1768</v>
      </c>
      <c r="H373">
        <f>IF(EmployeeData9[[#This Row],[Sales_Achieved]]&gt;=2984,EmployeeData9[[#This Row],[Sales_Achieved]],0)</f>
        <v>5990</v>
      </c>
      <c r="I373">
        <f>IF(EmployeeData9[[#This Row],[Sales_Achieved]]&lt;2984,EmployeeData9[[#This Row],[Sales_Achieved]],0)</f>
        <v>0</v>
      </c>
    </row>
    <row r="374" spans="1:9" x14ac:dyDescent="0.25">
      <c r="A374" s="6" t="s">
        <v>2069</v>
      </c>
      <c r="B374" s="2" t="s">
        <v>2909</v>
      </c>
      <c r="C374" s="2" t="s">
        <v>3065</v>
      </c>
      <c r="D374" s="2" t="s">
        <v>682</v>
      </c>
      <c r="E374" s="23">
        <v>1964</v>
      </c>
      <c r="F374" s="24">
        <v>4859</v>
      </c>
      <c r="G374" s="44">
        <f>EmployeeData9[[#This Row],[Sales_Target]]-EmployeeData9[[#This Row],[Sales_Achieved]]</f>
        <v>-2895</v>
      </c>
      <c r="H374">
        <f>IF(EmployeeData9[[#This Row],[Sales_Achieved]]&gt;=2984,EmployeeData9[[#This Row],[Sales_Achieved]],0)</f>
        <v>4859</v>
      </c>
      <c r="I374">
        <f>IF(EmployeeData9[[#This Row],[Sales_Achieved]]&lt;2984,EmployeeData9[[#This Row],[Sales_Achieved]],0)</f>
        <v>0</v>
      </c>
    </row>
    <row r="375" spans="1:9" x14ac:dyDescent="0.25">
      <c r="A375" s="6" t="s">
        <v>2070</v>
      </c>
      <c r="B375" s="2" t="s">
        <v>2885</v>
      </c>
      <c r="C375" s="2" t="s">
        <v>3065</v>
      </c>
      <c r="D375" s="2" t="s">
        <v>684</v>
      </c>
      <c r="E375" s="23">
        <v>1307</v>
      </c>
      <c r="F375" s="24">
        <v>5100</v>
      </c>
      <c r="G375" s="44">
        <f>EmployeeData9[[#This Row],[Sales_Target]]-EmployeeData9[[#This Row],[Sales_Achieved]]</f>
        <v>-3793</v>
      </c>
      <c r="H375">
        <f>IF(EmployeeData9[[#This Row],[Sales_Achieved]]&gt;=2984,EmployeeData9[[#This Row],[Sales_Achieved]],0)</f>
        <v>5100</v>
      </c>
      <c r="I375">
        <f>IF(EmployeeData9[[#This Row],[Sales_Achieved]]&lt;2984,EmployeeData9[[#This Row],[Sales_Achieved]],0)</f>
        <v>0</v>
      </c>
    </row>
    <row r="376" spans="1:9" x14ac:dyDescent="0.25">
      <c r="A376" s="6" t="s">
        <v>2071</v>
      </c>
      <c r="B376" s="2" t="s">
        <v>2940</v>
      </c>
      <c r="C376" s="2" t="s">
        <v>3064</v>
      </c>
      <c r="D376" s="2" t="s">
        <v>682</v>
      </c>
      <c r="E376" s="23">
        <v>4742</v>
      </c>
      <c r="F376" s="24">
        <v>2797</v>
      </c>
      <c r="G376" s="44">
        <f>EmployeeData9[[#This Row],[Sales_Target]]-EmployeeData9[[#This Row],[Sales_Achieved]]</f>
        <v>1945</v>
      </c>
      <c r="H376">
        <f>IF(EmployeeData9[[#This Row],[Sales_Achieved]]&gt;=2984,EmployeeData9[[#This Row],[Sales_Achieved]],0)</f>
        <v>0</v>
      </c>
      <c r="I376">
        <f>IF(EmployeeData9[[#This Row],[Sales_Achieved]]&lt;2984,EmployeeData9[[#This Row],[Sales_Achieved]],0)</f>
        <v>2797</v>
      </c>
    </row>
    <row r="377" spans="1:9" x14ac:dyDescent="0.25">
      <c r="A377" s="6" t="s">
        <v>2072</v>
      </c>
      <c r="B377" s="2" t="s">
        <v>2941</v>
      </c>
      <c r="C377" s="2" t="s">
        <v>3064</v>
      </c>
      <c r="D377" s="2" t="s">
        <v>682</v>
      </c>
      <c r="E377" s="23">
        <v>2476</v>
      </c>
      <c r="F377" s="24">
        <v>1147</v>
      </c>
      <c r="G377" s="44">
        <f>EmployeeData9[[#This Row],[Sales_Target]]-EmployeeData9[[#This Row],[Sales_Achieved]]</f>
        <v>1329</v>
      </c>
      <c r="H377">
        <f>IF(EmployeeData9[[#This Row],[Sales_Achieved]]&gt;=2984,EmployeeData9[[#This Row],[Sales_Achieved]],0)</f>
        <v>0</v>
      </c>
      <c r="I377">
        <f>IF(EmployeeData9[[#This Row],[Sales_Achieved]]&lt;2984,EmployeeData9[[#This Row],[Sales_Achieved]],0)</f>
        <v>1147</v>
      </c>
    </row>
    <row r="378" spans="1:9" x14ac:dyDescent="0.25">
      <c r="A378" s="6" t="s">
        <v>2073</v>
      </c>
      <c r="B378" s="2" t="s">
        <v>2938</v>
      </c>
      <c r="C378" s="2" t="s">
        <v>3064</v>
      </c>
      <c r="D378" s="2" t="s">
        <v>682</v>
      </c>
      <c r="E378" s="23">
        <v>1800</v>
      </c>
      <c r="F378" s="24">
        <v>5324</v>
      </c>
      <c r="G378" s="44">
        <f>EmployeeData9[[#This Row],[Sales_Target]]-EmployeeData9[[#This Row],[Sales_Achieved]]</f>
        <v>-3524</v>
      </c>
      <c r="H378">
        <f>IF(EmployeeData9[[#This Row],[Sales_Achieved]]&gt;=2984,EmployeeData9[[#This Row],[Sales_Achieved]],0)</f>
        <v>5324</v>
      </c>
      <c r="I378">
        <f>IF(EmployeeData9[[#This Row],[Sales_Achieved]]&lt;2984,EmployeeData9[[#This Row],[Sales_Achieved]],0)</f>
        <v>0</v>
      </c>
    </row>
    <row r="379" spans="1:9" x14ac:dyDescent="0.25">
      <c r="A379" s="6" t="s">
        <v>2074</v>
      </c>
      <c r="B379" s="2" t="s">
        <v>2782</v>
      </c>
      <c r="C379" s="2" t="s">
        <v>3065</v>
      </c>
      <c r="D379" s="2" t="s">
        <v>684</v>
      </c>
      <c r="E379" s="23">
        <v>1367</v>
      </c>
      <c r="F379" s="24">
        <v>1795</v>
      </c>
      <c r="G379" s="44">
        <f>EmployeeData9[[#This Row],[Sales_Target]]-EmployeeData9[[#This Row],[Sales_Achieved]]</f>
        <v>-428</v>
      </c>
      <c r="H379">
        <f>IF(EmployeeData9[[#This Row],[Sales_Achieved]]&gt;=2984,EmployeeData9[[#This Row],[Sales_Achieved]],0)</f>
        <v>0</v>
      </c>
      <c r="I379">
        <f>IF(EmployeeData9[[#This Row],[Sales_Achieved]]&lt;2984,EmployeeData9[[#This Row],[Sales_Achieved]],0)</f>
        <v>1795</v>
      </c>
    </row>
    <row r="380" spans="1:9" x14ac:dyDescent="0.25">
      <c r="A380" s="6" t="s">
        <v>2075</v>
      </c>
      <c r="B380" s="2" t="s">
        <v>2783</v>
      </c>
      <c r="C380" s="2" t="s">
        <v>3063</v>
      </c>
      <c r="D380" s="2" t="s">
        <v>682</v>
      </c>
      <c r="E380" s="23">
        <v>2701</v>
      </c>
      <c r="F380" s="24">
        <v>3209</v>
      </c>
      <c r="G380" s="44">
        <f>EmployeeData9[[#This Row],[Sales_Target]]-EmployeeData9[[#This Row],[Sales_Achieved]]</f>
        <v>-508</v>
      </c>
      <c r="H380">
        <f>IF(EmployeeData9[[#This Row],[Sales_Achieved]]&gt;=2984,EmployeeData9[[#This Row],[Sales_Achieved]],0)</f>
        <v>3209</v>
      </c>
      <c r="I380">
        <f>IF(EmployeeData9[[#This Row],[Sales_Achieved]]&lt;2984,EmployeeData9[[#This Row],[Sales_Achieved]],0)</f>
        <v>0</v>
      </c>
    </row>
    <row r="381" spans="1:9" x14ac:dyDescent="0.25">
      <c r="A381" s="6" t="s">
        <v>2076</v>
      </c>
      <c r="B381" s="2" t="s">
        <v>2898</v>
      </c>
      <c r="C381" s="2" t="s">
        <v>3064</v>
      </c>
      <c r="D381" s="2" t="s">
        <v>685</v>
      </c>
      <c r="E381" s="23">
        <v>3935</v>
      </c>
      <c r="F381" s="24">
        <v>4319</v>
      </c>
      <c r="G381" s="44">
        <f>EmployeeData9[[#This Row],[Sales_Target]]-EmployeeData9[[#This Row],[Sales_Achieved]]</f>
        <v>-384</v>
      </c>
      <c r="H381">
        <f>IF(EmployeeData9[[#This Row],[Sales_Achieved]]&gt;=2984,EmployeeData9[[#This Row],[Sales_Achieved]],0)</f>
        <v>4319</v>
      </c>
      <c r="I381">
        <f>IF(EmployeeData9[[#This Row],[Sales_Achieved]]&lt;2984,EmployeeData9[[#This Row],[Sales_Achieved]],0)</f>
        <v>0</v>
      </c>
    </row>
    <row r="382" spans="1:9" x14ac:dyDescent="0.25">
      <c r="A382" s="6" t="s">
        <v>2077</v>
      </c>
      <c r="B382" s="2" t="s">
        <v>2732</v>
      </c>
      <c r="C382" s="2" t="s">
        <v>3063</v>
      </c>
      <c r="D382" s="2" t="s">
        <v>685</v>
      </c>
      <c r="E382" s="23">
        <v>2842</v>
      </c>
      <c r="F382" s="24">
        <v>5878</v>
      </c>
      <c r="G382" s="44">
        <f>EmployeeData9[[#This Row],[Sales_Target]]-EmployeeData9[[#This Row],[Sales_Achieved]]</f>
        <v>-3036</v>
      </c>
      <c r="H382">
        <f>IF(EmployeeData9[[#This Row],[Sales_Achieved]]&gt;=2984,EmployeeData9[[#This Row],[Sales_Achieved]],0)</f>
        <v>5878</v>
      </c>
      <c r="I382">
        <f>IF(EmployeeData9[[#This Row],[Sales_Achieved]]&lt;2984,EmployeeData9[[#This Row],[Sales_Achieved]],0)</f>
        <v>0</v>
      </c>
    </row>
    <row r="383" spans="1:9" x14ac:dyDescent="0.25">
      <c r="A383" s="6" t="s">
        <v>2078</v>
      </c>
      <c r="B383" s="2" t="s">
        <v>2922</v>
      </c>
      <c r="C383" s="2" t="s">
        <v>3064</v>
      </c>
      <c r="D383" s="2" t="s">
        <v>682</v>
      </c>
      <c r="E383" s="23">
        <v>2051</v>
      </c>
      <c r="F383" s="24">
        <v>5547</v>
      </c>
      <c r="G383" s="44">
        <f>EmployeeData9[[#This Row],[Sales_Target]]-EmployeeData9[[#This Row],[Sales_Achieved]]</f>
        <v>-3496</v>
      </c>
      <c r="H383">
        <f>IF(EmployeeData9[[#This Row],[Sales_Achieved]]&gt;=2984,EmployeeData9[[#This Row],[Sales_Achieved]],0)</f>
        <v>5547</v>
      </c>
      <c r="I383">
        <f>IF(EmployeeData9[[#This Row],[Sales_Achieved]]&lt;2984,EmployeeData9[[#This Row],[Sales_Achieved]],0)</f>
        <v>0</v>
      </c>
    </row>
    <row r="384" spans="1:9" x14ac:dyDescent="0.25">
      <c r="A384" s="6" t="s">
        <v>2079</v>
      </c>
      <c r="B384" s="2" t="s">
        <v>2812</v>
      </c>
      <c r="C384" s="2" t="s">
        <v>3063</v>
      </c>
      <c r="D384" s="2" t="s">
        <v>684</v>
      </c>
      <c r="E384" s="23">
        <v>2801</v>
      </c>
      <c r="F384" s="24">
        <v>1239</v>
      </c>
      <c r="G384" s="44">
        <f>EmployeeData9[[#This Row],[Sales_Target]]-EmployeeData9[[#This Row],[Sales_Achieved]]</f>
        <v>1562</v>
      </c>
      <c r="H384">
        <f>IF(EmployeeData9[[#This Row],[Sales_Achieved]]&gt;=2984,EmployeeData9[[#This Row],[Sales_Achieved]],0)</f>
        <v>0</v>
      </c>
      <c r="I384">
        <f>IF(EmployeeData9[[#This Row],[Sales_Achieved]]&lt;2984,EmployeeData9[[#This Row],[Sales_Achieved]],0)</f>
        <v>1239</v>
      </c>
    </row>
    <row r="385" spans="1:9" x14ac:dyDescent="0.25">
      <c r="A385" s="6" t="s">
        <v>2080</v>
      </c>
      <c r="B385" s="2" t="s">
        <v>2942</v>
      </c>
      <c r="C385" s="2" t="s">
        <v>3063</v>
      </c>
      <c r="D385" s="2" t="s">
        <v>682</v>
      </c>
      <c r="E385" s="23">
        <v>4991</v>
      </c>
      <c r="F385" s="24">
        <v>3229</v>
      </c>
      <c r="G385" s="44">
        <f>EmployeeData9[[#This Row],[Sales_Target]]-EmployeeData9[[#This Row],[Sales_Achieved]]</f>
        <v>1762</v>
      </c>
      <c r="H385">
        <f>IF(EmployeeData9[[#This Row],[Sales_Achieved]]&gt;=2984,EmployeeData9[[#This Row],[Sales_Achieved]],0)</f>
        <v>3229</v>
      </c>
      <c r="I385">
        <f>IF(EmployeeData9[[#This Row],[Sales_Achieved]]&lt;2984,EmployeeData9[[#This Row],[Sales_Achieved]],0)</f>
        <v>0</v>
      </c>
    </row>
    <row r="386" spans="1:9" x14ac:dyDescent="0.25">
      <c r="A386" s="6" t="s">
        <v>2081</v>
      </c>
      <c r="B386" s="2" t="s">
        <v>2712</v>
      </c>
      <c r="C386" s="2" t="s">
        <v>3064</v>
      </c>
      <c r="D386" s="2" t="s">
        <v>685</v>
      </c>
      <c r="E386" s="23">
        <v>2377</v>
      </c>
      <c r="F386" s="24">
        <v>5588</v>
      </c>
      <c r="G386" s="44">
        <f>EmployeeData9[[#This Row],[Sales_Target]]-EmployeeData9[[#This Row],[Sales_Achieved]]</f>
        <v>-3211</v>
      </c>
      <c r="H386">
        <f>IF(EmployeeData9[[#This Row],[Sales_Achieved]]&gt;=2984,EmployeeData9[[#This Row],[Sales_Achieved]],0)</f>
        <v>5588</v>
      </c>
      <c r="I386">
        <f>IF(EmployeeData9[[#This Row],[Sales_Achieved]]&lt;2984,EmployeeData9[[#This Row],[Sales_Achieved]],0)</f>
        <v>0</v>
      </c>
    </row>
    <row r="387" spans="1:9" x14ac:dyDescent="0.25">
      <c r="A387" s="6" t="s">
        <v>2082</v>
      </c>
      <c r="B387" s="2" t="s">
        <v>2943</v>
      </c>
      <c r="C387" s="2" t="s">
        <v>3065</v>
      </c>
      <c r="D387" s="2" t="s">
        <v>685</v>
      </c>
      <c r="E387" s="23">
        <v>1459</v>
      </c>
      <c r="F387" s="24">
        <v>5679</v>
      </c>
      <c r="G387" s="44">
        <f>EmployeeData9[[#This Row],[Sales_Target]]-EmployeeData9[[#This Row],[Sales_Achieved]]</f>
        <v>-4220</v>
      </c>
      <c r="H387">
        <f>IF(EmployeeData9[[#This Row],[Sales_Achieved]]&gt;=2984,EmployeeData9[[#This Row],[Sales_Achieved]],0)</f>
        <v>5679</v>
      </c>
      <c r="I387">
        <f>IF(EmployeeData9[[#This Row],[Sales_Achieved]]&lt;2984,EmployeeData9[[#This Row],[Sales_Achieved]],0)</f>
        <v>0</v>
      </c>
    </row>
    <row r="388" spans="1:9" x14ac:dyDescent="0.25">
      <c r="A388" s="6" t="s">
        <v>2083</v>
      </c>
      <c r="B388" s="2" t="s">
        <v>2715</v>
      </c>
      <c r="C388" s="2" t="s">
        <v>3064</v>
      </c>
      <c r="D388" s="2" t="s">
        <v>683</v>
      </c>
      <c r="E388" s="23">
        <v>2703</v>
      </c>
      <c r="F388" s="24">
        <v>5410</v>
      </c>
      <c r="G388" s="44">
        <f>EmployeeData9[[#This Row],[Sales_Target]]-EmployeeData9[[#This Row],[Sales_Achieved]]</f>
        <v>-2707</v>
      </c>
      <c r="H388">
        <f>IF(EmployeeData9[[#This Row],[Sales_Achieved]]&gt;=2984,EmployeeData9[[#This Row],[Sales_Achieved]],0)</f>
        <v>5410</v>
      </c>
      <c r="I388">
        <f>IF(EmployeeData9[[#This Row],[Sales_Achieved]]&lt;2984,EmployeeData9[[#This Row],[Sales_Achieved]],0)</f>
        <v>0</v>
      </c>
    </row>
    <row r="389" spans="1:9" x14ac:dyDescent="0.25">
      <c r="A389" s="6" t="s">
        <v>2084</v>
      </c>
      <c r="B389" s="2" t="s">
        <v>2944</v>
      </c>
      <c r="C389" s="2" t="s">
        <v>3063</v>
      </c>
      <c r="D389" s="2" t="s">
        <v>683</v>
      </c>
      <c r="E389" s="23">
        <v>1554</v>
      </c>
      <c r="F389" s="24">
        <v>5696</v>
      </c>
      <c r="G389" s="44">
        <f>EmployeeData9[[#This Row],[Sales_Target]]-EmployeeData9[[#This Row],[Sales_Achieved]]</f>
        <v>-4142</v>
      </c>
      <c r="H389">
        <f>IF(EmployeeData9[[#This Row],[Sales_Achieved]]&gt;=2984,EmployeeData9[[#This Row],[Sales_Achieved]],0)</f>
        <v>5696</v>
      </c>
      <c r="I389">
        <f>IF(EmployeeData9[[#This Row],[Sales_Achieved]]&lt;2984,EmployeeData9[[#This Row],[Sales_Achieved]],0)</f>
        <v>0</v>
      </c>
    </row>
    <row r="390" spans="1:9" x14ac:dyDescent="0.25">
      <c r="A390" s="6" t="s">
        <v>2085</v>
      </c>
      <c r="B390" s="2" t="s">
        <v>2718</v>
      </c>
      <c r="C390" s="2" t="s">
        <v>3063</v>
      </c>
      <c r="D390" s="2" t="s">
        <v>685</v>
      </c>
      <c r="E390" s="23">
        <v>2218</v>
      </c>
      <c r="F390" s="24">
        <v>1449</v>
      </c>
      <c r="G390" s="44">
        <f>EmployeeData9[[#This Row],[Sales_Target]]-EmployeeData9[[#This Row],[Sales_Achieved]]</f>
        <v>769</v>
      </c>
      <c r="H390">
        <f>IF(EmployeeData9[[#This Row],[Sales_Achieved]]&gt;=2984,EmployeeData9[[#This Row],[Sales_Achieved]],0)</f>
        <v>0</v>
      </c>
      <c r="I390">
        <f>IF(EmployeeData9[[#This Row],[Sales_Achieved]]&lt;2984,EmployeeData9[[#This Row],[Sales_Achieved]],0)</f>
        <v>1449</v>
      </c>
    </row>
    <row r="391" spans="1:9" x14ac:dyDescent="0.25">
      <c r="A391" s="6" t="s">
        <v>2086</v>
      </c>
      <c r="B391" s="2" t="s">
        <v>2741</v>
      </c>
      <c r="C391" s="2" t="s">
        <v>3064</v>
      </c>
      <c r="D391" s="2" t="s">
        <v>683</v>
      </c>
      <c r="E391" s="23">
        <v>3284</v>
      </c>
      <c r="F391" s="24">
        <v>1575</v>
      </c>
      <c r="G391" s="44">
        <f>EmployeeData9[[#This Row],[Sales_Target]]-EmployeeData9[[#This Row],[Sales_Achieved]]</f>
        <v>1709</v>
      </c>
      <c r="H391">
        <f>IF(EmployeeData9[[#This Row],[Sales_Achieved]]&gt;=2984,EmployeeData9[[#This Row],[Sales_Achieved]],0)</f>
        <v>0</v>
      </c>
      <c r="I391">
        <f>IF(EmployeeData9[[#This Row],[Sales_Achieved]]&lt;2984,EmployeeData9[[#This Row],[Sales_Achieved]],0)</f>
        <v>1575</v>
      </c>
    </row>
    <row r="392" spans="1:9" x14ac:dyDescent="0.25">
      <c r="A392" s="6" t="s">
        <v>2087</v>
      </c>
      <c r="B392" s="2" t="s">
        <v>2745</v>
      </c>
      <c r="C392" s="2" t="s">
        <v>3064</v>
      </c>
      <c r="D392" s="2" t="s">
        <v>682</v>
      </c>
      <c r="E392" s="23">
        <v>4052</v>
      </c>
      <c r="F392" s="24">
        <v>3336</v>
      </c>
      <c r="G392" s="44">
        <f>EmployeeData9[[#This Row],[Sales_Target]]-EmployeeData9[[#This Row],[Sales_Achieved]]</f>
        <v>716</v>
      </c>
      <c r="H392">
        <f>IF(EmployeeData9[[#This Row],[Sales_Achieved]]&gt;=2984,EmployeeData9[[#This Row],[Sales_Achieved]],0)</f>
        <v>3336</v>
      </c>
      <c r="I392">
        <f>IF(EmployeeData9[[#This Row],[Sales_Achieved]]&lt;2984,EmployeeData9[[#This Row],[Sales_Achieved]],0)</f>
        <v>0</v>
      </c>
    </row>
    <row r="393" spans="1:9" x14ac:dyDescent="0.25">
      <c r="A393" s="6" t="s">
        <v>2088</v>
      </c>
      <c r="B393" s="2" t="s">
        <v>2789</v>
      </c>
      <c r="C393" s="2" t="s">
        <v>3064</v>
      </c>
      <c r="D393" s="2" t="s">
        <v>685</v>
      </c>
      <c r="E393" s="23">
        <v>1695</v>
      </c>
      <c r="F393" s="24">
        <v>3500</v>
      </c>
      <c r="G393" s="44">
        <f>EmployeeData9[[#This Row],[Sales_Target]]-EmployeeData9[[#This Row],[Sales_Achieved]]</f>
        <v>-1805</v>
      </c>
      <c r="H393">
        <f>IF(EmployeeData9[[#This Row],[Sales_Achieved]]&gt;=2984,EmployeeData9[[#This Row],[Sales_Achieved]],0)</f>
        <v>3500</v>
      </c>
      <c r="I393">
        <f>IF(EmployeeData9[[#This Row],[Sales_Achieved]]&lt;2984,EmployeeData9[[#This Row],[Sales_Achieved]],0)</f>
        <v>0</v>
      </c>
    </row>
    <row r="394" spans="1:9" x14ac:dyDescent="0.25">
      <c r="A394" s="6" t="s">
        <v>2089</v>
      </c>
      <c r="B394" s="2" t="s">
        <v>2740</v>
      </c>
      <c r="C394" s="2" t="s">
        <v>3065</v>
      </c>
      <c r="D394" s="2" t="s">
        <v>683</v>
      </c>
      <c r="E394" s="23">
        <v>4448</v>
      </c>
      <c r="F394" s="24">
        <v>5297</v>
      </c>
      <c r="G394" s="44">
        <f>EmployeeData9[[#This Row],[Sales_Target]]-EmployeeData9[[#This Row],[Sales_Achieved]]</f>
        <v>-849</v>
      </c>
      <c r="H394">
        <f>IF(EmployeeData9[[#This Row],[Sales_Achieved]]&gt;=2984,EmployeeData9[[#This Row],[Sales_Achieved]],0)</f>
        <v>5297</v>
      </c>
      <c r="I394">
        <f>IF(EmployeeData9[[#This Row],[Sales_Achieved]]&lt;2984,EmployeeData9[[#This Row],[Sales_Achieved]],0)</f>
        <v>0</v>
      </c>
    </row>
    <row r="395" spans="1:9" x14ac:dyDescent="0.25">
      <c r="A395" s="6" t="s">
        <v>2090</v>
      </c>
      <c r="B395" s="2" t="s">
        <v>2805</v>
      </c>
      <c r="C395" s="2" t="s">
        <v>3063</v>
      </c>
      <c r="D395" s="2" t="s">
        <v>683</v>
      </c>
      <c r="E395" s="23">
        <v>3996</v>
      </c>
      <c r="F395" s="24">
        <v>883</v>
      </c>
      <c r="G395" s="44">
        <f>EmployeeData9[[#This Row],[Sales_Target]]-EmployeeData9[[#This Row],[Sales_Achieved]]</f>
        <v>3113</v>
      </c>
      <c r="H395">
        <f>IF(EmployeeData9[[#This Row],[Sales_Achieved]]&gt;=2984,EmployeeData9[[#This Row],[Sales_Achieved]],0)</f>
        <v>0</v>
      </c>
      <c r="I395">
        <f>IF(EmployeeData9[[#This Row],[Sales_Achieved]]&lt;2984,EmployeeData9[[#This Row],[Sales_Achieved]],0)</f>
        <v>883</v>
      </c>
    </row>
    <row r="396" spans="1:9" x14ac:dyDescent="0.25">
      <c r="A396" s="6" t="s">
        <v>2091</v>
      </c>
      <c r="B396" s="2" t="s">
        <v>2945</v>
      </c>
      <c r="C396" s="2" t="s">
        <v>3063</v>
      </c>
      <c r="D396" s="2" t="s">
        <v>685</v>
      </c>
      <c r="E396" s="23">
        <v>4258</v>
      </c>
      <c r="F396" s="24">
        <v>2572</v>
      </c>
      <c r="G396" s="44">
        <f>EmployeeData9[[#This Row],[Sales_Target]]-EmployeeData9[[#This Row],[Sales_Achieved]]</f>
        <v>1686</v>
      </c>
      <c r="H396">
        <f>IF(EmployeeData9[[#This Row],[Sales_Achieved]]&gt;=2984,EmployeeData9[[#This Row],[Sales_Achieved]],0)</f>
        <v>0</v>
      </c>
      <c r="I396">
        <f>IF(EmployeeData9[[#This Row],[Sales_Achieved]]&lt;2984,EmployeeData9[[#This Row],[Sales_Achieved]],0)</f>
        <v>2572</v>
      </c>
    </row>
    <row r="397" spans="1:9" x14ac:dyDescent="0.25">
      <c r="A397" s="6" t="s">
        <v>2092</v>
      </c>
      <c r="B397" s="2" t="s">
        <v>2880</v>
      </c>
      <c r="C397" s="2" t="s">
        <v>3063</v>
      </c>
      <c r="D397" s="2" t="s">
        <v>685</v>
      </c>
      <c r="E397" s="23">
        <v>1117</v>
      </c>
      <c r="F397" s="24">
        <v>4012</v>
      </c>
      <c r="G397" s="44">
        <f>EmployeeData9[[#This Row],[Sales_Target]]-EmployeeData9[[#This Row],[Sales_Achieved]]</f>
        <v>-2895</v>
      </c>
      <c r="H397">
        <f>IF(EmployeeData9[[#This Row],[Sales_Achieved]]&gt;=2984,EmployeeData9[[#This Row],[Sales_Achieved]],0)</f>
        <v>4012</v>
      </c>
      <c r="I397">
        <f>IF(EmployeeData9[[#This Row],[Sales_Achieved]]&lt;2984,EmployeeData9[[#This Row],[Sales_Achieved]],0)</f>
        <v>0</v>
      </c>
    </row>
    <row r="398" spans="1:9" x14ac:dyDescent="0.25">
      <c r="A398" s="6" t="s">
        <v>2093</v>
      </c>
      <c r="B398" s="2" t="s">
        <v>2926</v>
      </c>
      <c r="C398" s="2" t="s">
        <v>3063</v>
      </c>
      <c r="D398" s="2" t="s">
        <v>684</v>
      </c>
      <c r="E398" s="23">
        <v>4969</v>
      </c>
      <c r="F398" s="24">
        <v>4150</v>
      </c>
      <c r="G398" s="44">
        <f>EmployeeData9[[#This Row],[Sales_Target]]-EmployeeData9[[#This Row],[Sales_Achieved]]</f>
        <v>819</v>
      </c>
      <c r="H398">
        <f>IF(EmployeeData9[[#This Row],[Sales_Achieved]]&gt;=2984,EmployeeData9[[#This Row],[Sales_Achieved]],0)</f>
        <v>4150</v>
      </c>
      <c r="I398">
        <f>IF(EmployeeData9[[#This Row],[Sales_Achieved]]&lt;2984,EmployeeData9[[#This Row],[Sales_Achieved]],0)</f>
        <v>0</v>
      </c>
    </row>
    <row r="399" spans="1:9" x14ac:dyDescent="0.25">
      <c r="A399" s="6" t="s">
        <v>2094</v>
      </c>
      <c r="B399" s="2" t="s">
        <v>2707</v>
      </c>
      <c r="C399" s="2" t="s">
        <v>3063</v>
      </c>
      <c r="D399" s="2" t="s">
        <v>682</v>
      </c>
      <c r="E399" s="23">
        <v>1218</v>
      </c>
      <c r="F399" s="24">
        <v>4885</v>
      </c>
      <c r="G399" s="44">
        <f>EmployeeData9[[#This Row],[Sales_Target]]-EmployeeData9[[#This Row],[Sales_Achieved]]</f>
        <v>-3667</v>
      </c>
      <c r="H399">
        <f>IF(EmployeeData9[[#This Row],[Sales_Achieved]]&gt;=2984,EmployeeData9[[#This Row],[Sales_Achieved]],0)</f>
        <v>4885</v>
      </c>
      <c r="I399">
        <f>IF(EmployeeData9[[#This Row],[Sales_Achieved]]&lt;2984,EmployeeData9[[#This Row],[Sales_Achieved]],0)</f>
        <v>0</v>
      </c>
    </row>
    <row r="400" spans="1:9" x14ac:dyDescent="0.25">
      <c r="A400" s="6" t="s">
        <v>2095</v>
      </c>
      <c r="B400" s="2" t="s">
        <v>2946</v>
      </c>
      <c r="C400" s="2" t="s">
        <v>3063</v>
      </c>
      <c r="D400" s="2" t="s">
        <v>683</v>
      </c>
      <c r="E400" s="23">
        <v>1435</v>
      </c>
      <c r="F400" s="24">
        <v>3905</v>
      </c>
      <c r="G400" s="44">
        <f>EmployeeData9[[#This Row],[Sales_Target]]-EmployeeData9[[#This Row],[Sales_Achieved]]</f>
        <v>-2470</v>
      </c>
      <c r="H400">
        <f>IF(EmployeeData9[[#This Row],[Sales_Achieved]]&gt;=2984,EmployeeData9[[#This Row],[Sales_Achieved]],0)</f>
        <v>3905</v>
      </c>
      <c r="I400">
        <f>IF(EmployeeData9[[#This Row],[Sales_Achieved]]&lt;2984,EmployeeData9[[#This Row],[Sales_Achieved]],0)</f>
        <v>0</v>
      </c>
    </row>
    <row r="401" spans="1:9" x14ac:dyDescent="0.25">
      <c r="A401" s="6" t="s">
        <v>2096</v>
      </c>
      <c r="B401" s="2" t="s">
        <v>2947</v>
      </c>
      <c r="C401" s="2" t="s">
        <v>3064</v>
      </c>
      <c r="D401" s="2" t="s">
        <v>685</v>
      </c>
      <c r="E401" s="23">
        <v>1118</v>
      </c>
      <c r="F401" s="24">
        <v>3514</v>
      </c>
      <c r="G401" s="44">
        <f>EmployeeData9[[#This Row],[Sales_Target]]-EmployeeData9[[#This Row],[Sales_Achieved]]</f>
        <v>-2396</v>
      </c>
      <c r="H401">
        <f>IF(EmployeeData9[[#This Row],[Sales_Achieved]]&gt;=2984,EmployeeData9[[#This Row],[Sales_Achieved]],0)</f>
        <v>3514</v>
      </c>
      <c r="I401">
        <f>IF(EmployeeData9[[#This Row],[Sales_Achieved]]&lt;2984,EmployeeData9[[#This Row],[Sales_Achieved]],0)</f>
        <v>0</v>
      </c>
    </row>
    <row r="402" spans="1:9" x14ac:dyDescent="0.25">
      <c r="A402" s="6" t="s">
        <v>2097</v>
      </c>
      <c r="B402" s="2" t="s">
        <v>2702</v>
      </c>
      <c r="C402" s="2" t="s">
        <v>3063</v>
      </c>
      <c r="D402" s="2" t="s">
        <v>684</v>
      </c>
      <c r="E402" s="23">
        <v>4484</v>
      </c>
      <c r="F402" s="24">
        <v>1740</v>
      </c>
      <c r="G402" s="44">
        <f>EmployeeData9[[#This Row],[Sales_Target]]-EmployeeData9[[#This Row],[Sales_Achieved]]</f>
        <v>2744</v>
      </c>
      <c r="H402">
        <f>IF(EmployeeData9[[#This Row],[Sales_Achieved]]&gt;=2984,EmployeeData9[[#This Row],[Sales_Achieved]],0)</f>
        <v>0</v>
      </c>
      <c r="I402">
        <f>IF(EmployeeData9[[#This Row],[Sales_Achieved]]&lt;2984,EmployeeData9[[#This Row],[Sales_Achieved]],0)</f>
        <v>1740</v>
      </c>
    </row>
    <row r="403" spans="1:9" x14ac:dyDescent="0.25">
      <c r="A403" s="6" t="s">
        <v>2098</v>
      </c>
      <c r="B403" s="2" t="s">
        <v>2948</v>
      </c>
      <c r="C403" s="2" t="s">
        <v>3063</v>
      </c>
      <c r="D403" s="2" t="s">
        <v>684</v>
      </c>
      <c r="E403" s="23">
        <v>3474</v>
      </c>
      <c r="F403" s="24">
        <v>5238</v>
      </c>
      <c r="G403" s="44">
        <f>EmployeeData9[[#This Row],[Sales_Target]]-EmployeeData9[[#This Row],[Sales_Achieved]]</f>
        <v>-1764</v>
      </c>
      <c r="H403">
        <f>IF(EmployeeData9[[#This Row],[Sales_Achieved]]&gt;=2984,EmployeeData9[[#This Row],[Sales_Achieved]],0)</f>
        <v>5238</v>
      </c>
      <c r="I403">
        <f>IF(EmployeeData9[[#This Row],[Sales_Achieved]]&lt;2984,EmployeeData9[[#This Row],[Sales_Achieved]],0)</f>
        <v>0</v>
      </c>
    </row>
    <row r="404" spans="1:9" x14ac:dyDescent="0.25">
      <c r="A404" s="6" t="s">
        <v>2099</v>
      </c>
      <c r="B404" s="2" t="s">
        <v>2949</v>
      </c>
      <c r="C404" s="2" t="s">
        <v>3064</v>
      </c>
      <c r="D404" s="2" t="s">
        <v>684</v>
      </c>
      <c r="E404" s="23">
        <v>3176</v>
      </c>
      <c r="F404" s="24">
        <v>3106</v>
      </c>
      <c r="G404" s="44">
        <f>EmployeeData9[[#This Row],[Sales_Target]]-EmployeeData9[[#This Row],[Sales_Achieved]]</f>
        <v>70</v>
      </c>
      <c r="H404">
        <f>IF(EmployeeData9[[#This Row],[Sales_Achieved]]&gt;=2984,EmployeeData9[[#This Row],[Sales_Achieved]],0)</f>
        <v>3106</v>
      </c>
      <c r="I404">
        <f>IF(EmployeeData9[[#This Row],[Sales_Achieved]]&lt;2984,EmployeeData9[[#This Row],[Sales_Achieved]],0)</f>
        <v>0</v>
      </c>
    </row>
    <row r="405" spans="1:9" x14ac:dyDescent="0.25">
      <c r="A405" s="6" t="s">
        <v>2100</v>
      </c>
      <c r="B405" s="2" t="s">
        <v>2950</v>
      </c>
      <c r="C405" s="2" t="s">
        <v>3064</v>
      </c>
      <c r="D405" s="2" t="s">
        <v>683</v>
      </c>
      <c r="E405" s="23">
        <v>4933</v>
      </c>
      <c r="F405" s="24">
        <v>3440</v>
      </c>
      <c r="G405" s="44">
        <f>EmployeeData9[[#This Row],[Sales_Target]]-EmployeeData9[[#This Row],[Sales_Achieved]]</f>
        <v>1493</v>
      </c>
      <c r="H405">
        <f>IF(EmployeeData9[[#This Row],[Sales_Achieved]]&gt;=2984,EmployeeData9[[#This Row],[Sales_Achieved]],0)</f>
        <v>3440</v>
      </c>
      <c r="I405">
        <f>IF(EmployeeData9[[#This Row],[Sales_Achieved]]&lt;2984,EmployeeData9[[#This Row],[Sales_Achieved]],0)</f>
        <v>0</v>
      </c>
    </row>
    <row r="406" spans="1:9" x14ac:dyDescent="0.25">
      <c r="A406" s="6" t="s">
        <v>2101</v>
      </c>
      <c r="B406" s="2" t="s">
        <v>2951</v>
      </c>
      <c r="C406" s="2" t="s">
        <v>3064</v>
      </c>
      <c r="D406" s="2" t="s">
        <v>683</v>
      </c>
      <c r="E406" s="23">
        <v>2463</v>
      </c>
      <c r="F406" s="24">
        <v>3394</v>
      </c>
      <c r="G406" s="44">
        <f>EmployeeData9[[#This Row],[Sales_Target]]-EmployeeData9[[#This Row],[Sales_Achieved]]</f>
        <v>-931</v>
      </c>
      <c r="H406">
        <f>IF(EmployeeData9[[#This Row],[Sales_Achieved]]&gt;=2984,EmployeeData9[[#This Row],[Sales_Achieved]],0)</f>
        <v>3394</v>
      </c>
      <c r="I406">
        <f>IF(EmployeeData9[[#This Row],[Sales_Achieved]]&lt;2984,EmployeeData9[[#This Row],[Sales_Achieved]],0)</f>
        <v>0</v>
      </c>
    </row>
    <row r="407" spans="1:9" x14ac:dyDescent="0.25">
      <c r="A407" s="6" t="s">
        <v>2102</v>
      </c>
      <c r="B407" s="2" t="s">
        <v>2952</v>
      </c>
      <c r="C407" s="2" t="s">
        <v>3063</v>
      </c>
      <c r="D407" s="2" t="s">
        <v>683</v>
      </c>
      <c r="E407" s="23">
        <v>1054</v>
      </c>
      <c r="F407" s="24">
        <v>1550</v>
      </c>
      <c r="G407" s="44">
        <f>EmployeeData9[[#This Row],[Sales_Target]]-EmployeeData9[[#This Row],[Sales_Achieved]]</f>
        <v>-496</v>
      </c>
      <c r="H407">
        <f>IF(EmployeeData9[[#This Row],[Sales_Achieved]]&gt;=2984,EmployeeData9[[#This Row],[Sales_Achieved]],0)</f>
        <v>0</v>
      </c>
      <c r="I407">
        <f>IF(EmployeeData9[[#This Row],[Sales_Achieved]]&lt;2984,EmployeeData9[[#This Row],[Sales_Achieved]],0)</f>
        <v>1550</v>
      </c>
    </row>
    <row r="408" spans="1:9" x14ac:dyDescent="0.25">
      <c r="A408" s="6" t="s">
        <v>2103</v>
      </c>
      <c r="B408" s="2" t="s">
        <v>2736</v>
      </c>
      <c r="C408" s="2" t="s">
        <v>3064</v>
      </c>
      <c r="D408" s="2" t="s">
        <v>685</v>
      </c>
      <c r="E408" s="23">
        <v>4448</v>
      </c>
      <c r="F408" s="24">
        <v>5178</v>
      </c>
      <c r="G408" s="44">
        <f>EmployeeData9[[#This Row],[Sales_Target]]-EmployeeData9[[#This Row],[Sales_Achieved]]</f>
        <v>-730</v>
      </c>
      <c r="H408">
        <f>IF(EmployeeData9[[#This Row],[Sales_Achieved]]&gt;=2984,EmployeeData9[[#This Row],[Sales_Achieved]],0)</f>
        <v>5178</v>
      </c>
      <c r="I408">
        <f>IF(EmployeeData9[[#This Row],[Sales_Achieved]]&lt;2984,EmployeeData9[[#This Row],[Sales_Achieved]],0)</f>
        <v>0</v>
      </c>
    </row>
    <row r="409" spans="1:9" x14ac:dyDescent="0.25">
      <c r="A409" s="6" t="s">
        <v>2104</v>
      </c>
      <c r="B409" s="2" t="s">
        <v>2813</v>
      </c>
      <c r="C409" s="2" t="s">
        <v>3064</v>
      </c>
      <c r="D409" s="2" t="s">
        <v>682</v>
      </c>
      <c r="E409" s="23">
        <v>4580</v>
      </c>
      <c r="F409" s="24">
        <v>3406</v>
      </c>
      <c r="G409" s="44">
        <f>EmployeeData9[[#This Row],[Sales_Target]]-EmployeeData9[[#This Row],[Sales_Achieved]]</f>
        <v>1174</v>
      </c>
      <c r="H409">
        <f>IF(EmployeeData9[[#This Row],[Sales_Achieved]]&gt;=2984,EmployeeData9[[#This Row],[Sales_Achieved]],0)</f>
        <v>3406</v>
      </c>
      <c r="I409">
        <f>IF(EmployeeData9[[#This Row],[Sales_Achieved]]&lt;2984,EmployeeData9[[#This Row],[Sales_Achieved]],0)</f>
        <v>0</v>
      </c>
    </row>
    <row r="410" spans="1:9" x14ac:dyDescent="0.25">
      <c r="A410" s="6" t="s">
        <v>2105</v>
      </c>
      <c r="B410" s="2" t="s">
        <v>2887</v>
      </c>
      <c r="C410" s="2" t="s">
        <v>3065</v>
      </c>
      <c r="D410" s="2" t="s">
        <v>684</v>
      </c>
      <c r="E410" s="23">
        <v>2691</v>
      </c>
      <c r="F410" s="24">
        <v>2129</v>
      </c>
      <c r="G410" s="44">
        <f>EmployeeData9[[#This Row],[Sales_Target]]-EmployeeData9[[#This Row],[Sales_Achieved]]</f>
        <v>562</v>
      </c>
      <c r="H410">
        <f>IF(EmployeeData9[[#This Row],[Sales_Achieved]]&gt;=2984,EmployeeData9[[#This Row],[Sales_Achieved]],0)</f>
        <v>0</v>
      </c>
      <c r="I410">
        <f>IF(EmployeeData9[[#This Row],[Sales_Achieved]]&lt;2984,EmployeeData9[[#This Row],[Sales_Achieved]],0)</f>
        <v>2129</v>
      </c>
    </row>
    <row r="411" spans="1:9" x14ac:dyDescent="0.25">
      <c r="A411" s="6" t="s">
        <v>2106</v>
      </c>
      <c r="B411" s="2" t="s">
        <v>2854</v>
      </c>
      <c r="C411" s="2" t="s">
        <v>3064</v>
      </c>
      <c r="D411" s="2" t="s">
        <v>682</v>
      </c>
      <c r="E411" s="23">
        <v>4331</v>
      </c>
      <c r="F411" s="24">
        <v>4120</v>
      </c>
      <c r="G411" s="44">
        <f>EmployeeData9[[#This Row],[Sales_Target]]-EmployeeData9[[#This Row],[Sales_Achieved]]</f>
        <v>211</v>
      </c>
      <c r="H411">
        <f>IF(EmployeeData9[[#This Row],[Sales_Achieved]]&gt;=2984,EmployeeData9[[#This Row],[Sales_Achieved]],0)</f>
        <v>4120</v>
      </c>
      <c r="I411">
        <f>IF(EmployeeData9[[#This Row],[Sales_Achieved]]&lt;2984,EmployeeData9[[#This Row],[Sales_Achieved]],0)</f>
        <v>0</v>
      </c>
    </row>
    <row r="412" spans="1:9" x14ac:dyDescent="0.25">
      <c r="A412" s="6" t="s">
        <v>2107</v>
      </c>
      <c r="B412" s="2" t="s">
        <v>2953</v>
      </c>
      <c r="C412" s="2" t="s">
        <v>3065</v>
      </c>
      <c r="D412" s="2" t="s">
        <v>685</v>
      </c>
      <c r="E412" s="23">
        <v>4033</v>
      </c>
      <c r="F412" s="24">
        <v>1587</v>
      </c>
      <c r="G412" s="44">
        <f>EmployeeData9[[#This Row],[Sales_Target]]-EmployeeData9[[#This Row],[Sales_Achieved]]</f>
        <v>2446</v>
      </c>
      <c r="H412">
        <f>IF(EmployeeData9[[#This Row],[Sales_Achieved]]&gt;=2984,EmployeeData9[[#This Row],[Sales_Achieved]],0)</f>
        <v>0</v>
      </c>
      <c r="I412">
        <f>IF(EmployeeData9[[#This Row],[Sales_Achieved]]&lt;2984,EmployeeData9[[#This Row],[Sales_Achieved]],0)</f>
        <v>1587</v>
      </c>
    </row>
    <row r="413" spans="1:9" x14ac:dyDescent="0.25">
      <c r="A413" s="6" t="s">
        <v>2108</v>
      </c>
      <c r="B413" s="2" t="s">
        <v>2832</v>
      </c>
      <c r="C413" s="2" t="s">
        <v>3064</v>
      </c>
      <c r="D413" s="2" t="s">
        <v>683</v>
      </c>
      <c r="E413" s="23">
        <v>2908</v>
      </c>
      <c r="F413" s="24">
        <v>4023</v>
      </c>
      <c r="G413" s="44">
        <f>EmployeeData9[[#This Row],[Sales_Target]]-EmployeeData9[[#This Row],[Sales_Achieved]]</f>
        <v>-1115</v>
      </c>
      <c r="H413">
        <f>IF(EmployeeData9[[#This Row],[Sales_Achieved]]&gt;=2984,EmployeeData9[[#This Row],[Sales_Achieved]],0)</f>
        <v>4023</v>
      </c>
      <c r="I413">
        <f>IF(EmployeeData9[[#This Row],[Sales_Achieved]]&lt;2984,EmployeeData9[[#This Row],[Sales_Achieved]],0)</f>
        <v>0</v>
      </c>
    </row>
    <row r="414" spans="1:9" x14ac:dyDescent="0.25">
      <c r="A414" s="6" t="s">
        <v>2109</v>
      </c>
      <c r="B414" s="2" t="s">
        <v>2947</v>
      </c>
      <c r="C414" s="2" t="s">
        <v>3065</v>
      </c>
      <c r="D414" s="2" t="s">
        <v>682</v>
      </c>
      <c r="E414" s="23">
        <v>2810</v>
      </c>
      <c r="F414" s="24">
        <v>1885</v>
      </c>
      <c r="G414" s="44">
        <f>EmployeeData9[[#This Row],[Sales_Target]]-EmployeeData9[[#This Row],[Sales_Achieved]]</f>
        <v>925</v>
      </c>
      <c r="H414">
        <f>IF(EmployeeData9[[#This Row],[Sales_Achieved]]&gt;=2984,EmployeeData9[[#This Row],[Sales_Achieved]],0)</f>
        <v>0</v>
      </c>
      <c r="I414">
        <f>IF(EmployeeData9[[#This Row],[Sales_Achieved]]&lt;2984,EmployeeData9[[#This Row],[Sales_Achieved]],0)</f>
        <v>1885</v>
      </c>
    </row>
    <row r="415" spans="1:9" x14ac:dyDescent="0.25">
      <c r="A415" s="6" t="s">
        <v>2110</v>
      </c>
      <c r="B415" s="2" t="s">
        <v>2786</v>
      </c>
      <c r="C415" s="2" t="s">
        <v>3065</v>
      </c>
      <c r="D415" s="2" t="s">
        <v>683</v>
      </c>
      <c r="E415" s="23">
        <v>3705</v>
      </c>
      <c r="F415" s="24">
        <v>5125</v>
      </c>
      <c r="G415" s="44">
        <f>EmployeeData9[[#This Row],[Sales_Target]]-EmployeeData9[[#This Row],[Sales_Achieved]]</f>
        <v>-1420</v>
      </c>
      <c r="H415">
        <f>IF(EmployeeData9[[#This Row],[Sales_Achieved]]&gt;=2984,EmployeeData9[[#This Row],[Sales_Achieved]],0)</f>
        <v>5125</v>
      </c>
      <c r="I415">
        <f>IF(EmployeeData9[[#This Row],[Sales_Achieved]]&lt;2984,EmployeeData9[[#This Row],[Sales_Achieved]],0)</f>
        <v>0</v>
      </c>
    </row>
    <row r="416" spans="1:9" x14ac:dyDescent="0.25">
      <c r="A416" s="6" t="s">
        <v>2111</v>
      </c>
      <c r="B416" s="2" t="s">
        <v>2786</v>
      </c>
      <c r="C416" s="2" t="s">
        <v>3063</v>
      </c>
      <c r="D416" s="2" t="s">
        <v>683</v>
      </c>
      <c r="E416" s="23">
        <v>3095</v>
      </c>
      <c r="F416" s="24">
        <v>2045</v>
      </c>
      <c r="G416" s="44">
        <f>EmployeeData9[[#This Row],[Sales_Target]]-EmployeeData9[[#This Row],[Sales_Achieved]]</f>
        <v>1050</v>
      </c>
      <c r="H416">
        <f>IF(EmployeeData9[[#This Row],[Sales_Achieved]]&gt;=2984,EmployeeData9[[#This Row],[Sales_Achieved]],0)</f>
        <v>0</v>
      </c>
      <c r="I416">
        <f>IF(EmployeeData9[[#This Row],[Sales_Achieved]]&lt;2984,EmployeeData9[[#This Row],[Sales_Achieved]],0)</f>
        <v>2045</v>
      </c>
    </row>
    <row r="417" spans="1:9" x14ac:dyDescent="0.25">
      <c r="A417" s="6" t="s">
        <v>2112</v>
      </c>
      <c r="B417" s="2" t="s">
        <v>2710</v>
      </c>
      <c r="C417" s="2" t="s">
        <v>3063</v>
      </c>
      <c r="D417" s="2" t="s">
        <v>682</v>
      </c>
      <c r="E417" s="23">
        <v>2996</v>
      </c>
      <c r="F417" s="24">
        <v>951</v>
      </c>
      <c r="G417" s="44">
        <f>EmployeeData9[[#This Row],[Sales_Target]]-EmployeeData9[[#This Row],[Sales_Achieved]]</f>
        <v>2045</v>
      </c>
      <c r="H417">
        <f>IF(EmployeeData9[[#This Row],[Sales_Achieved]]&gt;=2984,EmployeeData9[[#This Row],[Sales_Achieved]],0)</f>
        <v>0</v>
      </c>
      <c r="I417">
        <f>IF(EmployeeData9[[#This Row],[Sales_Achieved]]&lt;2984,EmployeeData9[[#This Row],[Sales_Achieved]],0)</f>
        <v>951</v>
      </c>
    </row>
    <row r="418" spans="1:9" x14ac:dyDescent="0.25">
      <c r="A418" s="6" t="s">
        <v>2113</v>
      </c>
      <c r="B418" s="2" t="s">
        <v>2954</v>
      </c>
      <c r="C418" s="2" t="s">
        <v>3064</v>
      </c>
      <c r="D418" s="2" t="s">
        <v>682</v>
      </c>
      <c r="E418" s="23">
        <v>3646</v>
      </c>
      <c r="F418" s="24">
        <v>4629</v>
      </c>
      <c r="G418" s="44">
        <f>EmployeeData9[[#This Row],[Sales_Target]]-EmployeeData9[[#This Row],[Sales_Achieved]]</f>
        <v>-983</v>
      </c>
      <c r="H418">
        <f>IF(EmployeeData9[[#This Row],[Sales_Achieved]]&gt;=2984,EmployeeData9[[#This Row],[Sales_Achieved]],0)</f>
        <v>4629</v>
      </c>
      <c r="I418">
        <f>IF(EmployeeData9[[#This Row],[Sales_Achieved]]&lt;2984,EmployeeData9[[#This Row],[Sales_Achieved]],0)</f>
        <v>0</v>
      </c>
    </row>
    <row r="419" spans="1:9" x14ac:dyDescent="0.25">
      <c r="A419" s="6" t="s">
        <v>2114</v>
      </c>
      <c r="B419" s="2" t="s">
        <v>2724</v>
      </c>
      <c r="C419" s="2" t="s">
        <v>3064</v>
      </c>
      <c r="D419" s="2" t="s">
        <v>683</v>
      </c>
      <c r="E419" s="23">
        <v>1002</v>
      </c>
      <c r="F419" s="24">
        <v>4220</v>
      </c>
      <c r="G419" s="44">
        <f>EmployeeData9[[#This Row],[Sales_Target]]-EmployeeData9[[#This Row],[Sales_Achieved]]</f>
        <v>-3218</v>
      </c>
      <c r="H419">
        <f>IF(EmployeeData9[[#This Row],[Sales_Achieved]]&gt;=2984,EmployeeData9[[#This Row],[Sales_Achieved]],0)</f>
        <v>4220</v>
      </c>
      <c r="I419">
        <f>IF(EmployeeData9[[#This Row],[Sales_Achieved]]&lt;2984,EmployeeData9[[#This Row],[Sales_Achieved]],0)</f>
        <v>0</v>
      </c>
    </row>
    <row r="420" spans="1:9" x14ac:dyDescent="0.25">
      <c r="A420" s="6" t="s">
        <v>2115</v>
      </c>
      <c r="B420" s="2" t="s">
        <v>2793</v>
      </c>
      <c r="C420" s="2" t="s">
        <v>3064</v>
      </c>
      <c r="D420" s="2" t="s">
        <v>682</v>
      </c>
      <c r="E420" s="23">
        <v>3586</v>
      </c>
      <c r="F420" s="24">
        <v>2630</v>
      </c>
      <c r="G420" s="44">
        <f>EmployeeData9[[#This Row],[Sales_Target]]-EmployeeData9[[#This Row],[Sales_Achieved]]</f>
        <v>956</v>
      </c>
      <c r="H420">
        <f>IF(EmployeeData9[[#This Row],[Sales_Achieved]]&gt;=2984,EmployeeData9[[#This Row],[Sales_Achieved]],0)</f>
        <v>0</v>
      </c>
      <c r="I420">
        <f>IF(EmployeeData9[[#This Row],[Sales_Achieved]]&lt;2984,EmployeeData9[[#This Row],[Sales_Achieved]],0)</f>
        <v>2630</v>
      </c>
    </row>
    <row r="421" spans="1:9" x14ac:dyDescent="0.25">
      <c r="A421" s="6" t="s">
        <v>2116</v>
      </c>
      <c r="B421" s="2" t="s">
        <v>2955</v>
      </c>
      <c r="C421" s="2" t="s">
        <v>3063</v>
      </c>
      <c r="D421" s="2" t="s">
        <v>683</v>
      </c>
      <c r="E421" s="23">
        <v>2069</v>
      </c>
      <c r="F421" s="24">
        <v>5044</v>
      </c>
      <c r="G421" s="44">
        <f>EmployeeData9[[#This Row],[Sales_Target]]-EmployeeData9[[#This Row],[Sales_Achieved]]</f>
        <v>-2975</v>
      </c>
      <c r="H421">
        <f>IF(EmployeeData9[[#This Row],[Sales_Achieved]]&gt;=2984,EmployeeData9[[#This Row],[Sales_Achieved]],0)</f>
        <v>5044</v>
      </c>
      <c r="I421">
        <f>IF(EmployeeData9[[#This Row],[Sales_Achieved]]&lt;2984,EmployeeData9[[#This Row],[Sales_Achieved]],0)</f>
        <v>0</v>
      </c>
    </row>
    <row r="422" spans="1:9" x14ac:dyDescent="0.25">
      <c r="A422" s="6" t="s">
        <v>2117</v>
      </c>
      <c r="B422" s="2" t="s">
        <v>2889</v>
      </c>
      <c r="C422" s="2" t="s">
        <v>3064</v>
      </c>
      <c r="D422" s="2" t="s">
        <v>684</v>
      </c>
      <c r="E422" s="23">
        <v>4904</v>
      </c>
      <c r="F422" s="24">
        <v>2746</v>
      </c>
      <c r="G422" s="44">
        <f>EmployeeData9[[#This Row],[Sales_Target]]-EmployeeData9[[#This Row],[Sales_Achieved]]</f>
        <v>2158</v>
      </c>
      <c r="H422">
        <f>IF(EmployeeData9[[#This Row],[Sales_Achieved]]&gt;=2984,EmployeeData9[[#This Row],[Sales_Achieved]],0)</f>
        <v>0</v>
      </c>
      <c r="I422">
        <f>IF(EmployeeData9[[#This Row],[Sales_Achieved]]&lt;2984,EmployeeData9[[#This Row],[Sales_Achieved]],0)</f>
        <v>2746</v>
      </c>
    </row>
    <row r="423" spans="1:9" x14ac:dyDescent="0.25">
      <c r="A423" s="6" t="s">
        <v>2118</v>
      </c>
      <c r="B423" s="2" t="s">
        <v>2780</v>
      </c>
      <c r="C423" s="2" t="s">
        <v>3064</v>
      </c>
      <c r="D423" s="2" t="s">
        <v>685</v>
      </c>
      <c r="E423" s="23">
        <v>4053</v>
      </c>
      <c r="F423" s="24">
        <v>2330</v>
      </c>
      <c r="G423" s="44">
        <f>EmployeeData9[[#This Row],[Sales_Target]]-EmployeeData9[[#This Row],[Sales_Achieved]]</f>
        <v>1723</v>
      </c>
      <c r="H423">
        <f>IF(EmployeeData9[[#This Row],[Sales_Achieved]]&gt;=2984,EmployeeData9[[#This Row],[Sales_Achieved]],0)</f>
        <v>0</v>
      </c>
      <c r="I423">
        <f>IF(EmployeeData9[[#This Row],[Sales_Achieved]]&lt;2984,EmployeeData9[[#This Row],[Sales_Achieved]],0)</f>
        <v>2330</v>
      </c>
    </row>
    <row r="424" spans="1:9" x14ac:dyDescent="0.25">
      <c r="A424" s="6" t="s">
        <v>2119</v>
      </c>
      <c r="B424" s="2" t="s">
        <v>2843</v>
      </c>
      <c r="C424" s="2" t="s">
        <v>3063</v>
      </c>
      <c r="D424" s="2" t="s">
        <v>682</v>
      </c>
      <c r="E424" s="23">
        <v>4624</v>
      </c>
      <c r="F424" s="24">
        <v>5111</v>
      </c>
      <c r="G424" s="44">
        <f>EmployeeData9[[#This Row],[Sales_Target]]-EmployeeData9[[#This Row],[Sales_Achieved]]</f>
        <v>-487</v>
      </c>
      <c r="H424">
        <f>IF(EmployeeData9[[#This Row],[Sales_Achieved]]&gt;=2984,EmployeeData9[[#This Row],[Sales_Achieved]],0)</f>
        <v>5111</v>
      </c>
      <c r="I424">
        <f>IF(EmployeeData9[[#This Row],[Sales_Achieved]]&lt;2984,EmployeeData9[[#This Row],[Sales_Achieved]],0)</f>
        <v>0</v>
      </c>
    </row>
    <row r="425" spans="1:9" x14ac:dyDescent="0.25">
      <c r="A425" s="6" t="s">
        <v>2120</v>
      </c>
      <c r="B425" s="2" t="s">
        <v>2742</v>
      </c>
      <c r="C425" s="2" t="s">
        <v>3063</v>
      </c>
      <c r="D425" s="2" t="s">
        <v>685</v>
      </c>
      <c r="E425" s="23">
        <v>2586</v>
      </c>
      <c r="F425" s="24">
        <v>1992</v>
      </c>
      <c r="G425" s="44">
        <f>EmployeeData9[[#This Row],[Sales_Target]]-EmployeeData9[[#This Row],[Sales_Achieved]]</f>
        <v>594</v>
      </c>
      <c r="H425">
        <f>IF(EmployeeData9[[#This Row],[Sales_Achieved]]&gt;=2984,EmployeeData9[[#This Row],[Sales_Achieved]],0)</f>
        <v>0</v>
      </c>
      <c r="I425">
        <f>IF(EmployeeData9[[#This Row],[Sales_Achieved]]&lt;2984,EmployeeData9[[#This Row],[Sales_Achieved]],0)</f>
        <v>1992</v>
      </c>
    </row>
    <row r="426" spans="1:9" x14ac:dyDescent="0.25">
      <c r="A426" s="6" t="s">
        <v>2121</v>
      </c>
      <c r="B426" s="2" t="s">
        <v>2752</v>
      </c>
      <c r="C426" s="2" t="s">
        <v>3065</v>
      </c>
      <c r="D426" s="2" t="s">
        <v>684</v>
      </c>
      <c r="E426" s="23">
        <v>2841</v>
      </c>
      <c r="F426" s="24">
        <v>3688</v>
      </c>
      <c r="G426" s="44">
        <f>EmployeeData9[[#This Row],[Sales_Target]]-EmployeeData9[[#This Row],[Sales_Achieved]]</f>
        <v>-847</v>
      </c>
      <c r="H426">
        <f>IF(EmployeeData9[[#This Row],[Sales_Achieved]]&gt;=2984,EmployeeData9[[#This Row],[Sales_Achieved]],0)</f>
        <v>3688</v>
      </c>
      <c r="I426">
        <f>IF(EmployeeData9[[#This Row],[Sales_Achieved]]&lt;2984,EmployeeData9[[#This Row],[Sales_Achieved]],0)</f>
        <v>0</v>
      </c>
    </row>
    <row r="427" spans="1:9" x14ac:dyDescent="0.25">
      <c r="A427" s="6" t="s">
        <v>2122</v>
      </c>
      <c r="B427" s="2" t="s">
        <v>2945</v>
      </c>
      <c r="C427" s="2" t="s">
        <v>3065</v>
      </c>
      <c r="D427" s="2" t="s">
        <v>685</v>
      </c>
      <c r="E427" s="23">
        <v>4719</v>
      </c>
      <c r="F427" s="24">
        <v>2603</v>
      </c>
      <c r="G427" s="44">
        <f>EmployeeData9[[#This Row],[Sales_Target]]-EmployeeData9[[#This Row],[Sales_Achieved]]</f>
        <v>2116</v>
      </c>
      <c r="H427">
        <f>IF(EmployeeData9[[#This Row],[Sales_Achieved]]&gt;=2984,EmployeeData9[[#This Row],[Sales_Achieved]],0)</f>
        <v>0</v>
      </c>
      <c r="I427">
        <f>IF(EmployeeData9[[#This Row],[Sales_Achieved]]&lt;2984,EmployeeData9[[#This Row],[Sales_Achieved]],0)</f>
        <v>2603</v>
      </c>
    </row>
    <row r="428" spans="1:9" x14ac:dyDescent="0.25">
      <c r="A428" s="6" t="s">
        <v>2123</v>
      </c>
      <c r="B428" s="2" t="s">
        <v>2937</v>
      </c>
      <c r="C428" s="2" t="s">
        <v>3063</v>
      </c>
      <c r="D428" s="2" t="s">
        <v>684</v>
      </c>
      <c r="E428" s="23">
        <v>3620</v>
      </c>
      <c r="F428" s="24">
        <v>5730</v>
      </c>
      <c r="G428" s="44">
        <f>EmployeeData9[[#This Row],[Sales_Target]]-EmployeeData9[[#This Row],[Sales_Achieved]]</f>
        <v>-2110</v>
      </c>
      <c r="H428">
        <f>IF(EmployeeData9[[#This Row],[Sales_Achieved]]&gt;=2984,EmployeeData9[[#This Row],[Sales_Achieved]],0)</f>
        <v>5730</v>
      </c>
      <c r="I428">
        <f>IF(EmployeeData9[[#This Row],[Sales_Achieved]]&lt;2984,EmployeeData9[[#This Row],[Sales_Achieved]],0)</f>
        <v>0</v>
      </c>
    </row>
    <row r="429" spans="1:9" x14ac:dyDescent="0.25">
      <c r="A429" s="6" t="s">
        <v>2124</v>
      </c>
      <c r="B429" s="2" t="s">
        <v>2893</v>
      </c>
      <c r="C429" s="2" t="s">
        <v>3064</v>
      </c>
      <c r="D429" s="2" t="s">
        <v>684</v>
      </c>
      <c r="E429" s="23">
        <v>4397</v>
      </c>
      <c r="F429" s="24">
        <v>4292</v>
      </c>
      <c r="G429" s="44">
        <f>EmployeeData9[[#This Row],[Sales_Target]]-EmployeeData9[[#This Row],[Sales_Achieved]]</f>
        <v>105</v>
      </c>
      <c r="H429">
        <f>IF(EmployeeData9[[#This Row],[Sales_Achieved]]&gt;=2984,EmployeeData9[[#This Row],[Sales_Achieved]],0)</f>
        <v>4292</v>
      </c>
      <c r="I429">
        <f>IF(EmployeeData9[[#This Row],[Sales_Achieved]]&lt;2984,EmployeeData9[[#This Row],[Sales_Achieved]],0)</f>
        <v>0</v>
      </c>
    </row>
    <row r="430" spans="1:9" x14ac:dyDescent="0.25">
      <c r="A430" s="6" t="s">
        <v>2125</v>
      </c>
      <c r="B430" s="2" t="s">
        <v>2956</v>
      </c>
      <c r="C430" s="2" t="s">
        <v>3064</v>
      </c>
      <c r="D430" s="2" t="s">
        <v>683</v>
      </c>
      <c r="E430" s="23">
        <v>4198</v>
      </c>
      <c r="F430" s="24">
        <v>1265</v>
      </c>
      <c r="G430" s="44">
        <f>EmployeeData9[[#This Row],[Sales_Target]]-EmployeeData9[[#This Row],[Sales_Achieved]]</f>
        <v>2933</v>
      </c>
      <c r="H430">
        <f>IF(EmployeeData9[[#This Row],[Sales_Achieved]]&gt;=2984,EmployeeData9[[#This Row],[Sales_Achieved]],0)</f>
        <v>0</v>
      </c>
      <c r="I430">
        <f>IF(EmployeeData9[[#This Row],[Sales_Achieved]]&lt;2984,EmployeeData9[[#This Row],[Sales_Achieved]],0)</f>
        <v>1265</v>
      </c>
    </row>
    <row r="431" spans="1:9" x14ac:dyDescent="0.25">
      <c r="A431" s="6" t="s">
        <v>2126</v>
      </c>
      <c r="B431" s="2" t="s">
        <v>2743</v>
      </c>
      <c r="C431" s="2" t="s">
        <v>3064</v>
      </c>
      <c r="D431" s="2" t="s">
        <v>684</v>
      </c>
      <c r="E431" s="23">
        <v>2661</v>
      </c>
      <c r="F431" s="24">
        <v>5611</v>
      </c>
      <c r="G431" s="44">
        <f>EmployeeData9[[#This Row],[Sales_Target]]-EmployeeData9[[#This Row],[Sales_Achieved]]</f>
        <v>-2950</v>
      </c>
      <c r="H431">
        <f>IF(EmployeeData9[[#This Row],[Sales_Achieved]]&gt;=2984,EmployeeData9[[#This Row],[Sales_Achieved]],0)</f>
        <v>5611</v>
      </c>
      <c r="I431">
        <f>IF(EmployeeData9[[#This Row],[Sales_Achieved]]&lt;2984,EmployeeData9[[#This Row],[Sales_Achieved]],0)</f>
        <v>0</v>
      </c>
    </row>
    <row r="432" spans="1:9" x14ac:dyDescent="0.25">
      <c r="A432" s="6" t="s">
        <v>2127</v>
      </c>
      <c r="B432" s="2" t="s">
        <v>2905</v>
      </c>
      <c r="C432" s="2" t="s">
        <v>3063</v>
      </c>
      <c r="D432" s="2" t="s">
        <v>683</v>
      </c>
      <c r="E432" s="23">
        <v>1225</v>
      </c>
      <c r="F432" s="24">
        <v>4818</v>
      </c>
      <c r="G432" s="44">
        <f>EmployeeData9[[#This Row],[Sales_Target]]-EmployeeData9[[#This Row],[Sales_Achieved]]</f>
        <v>-3593</v>
      </c>
      <c r="H432">
        <f>IF(EmployeeData9[[#This Row],[Sales_Achieved]]&gt;=2984,EmployeeData9[[#This Row],[Sales_Achieved]],0)</f>
        <v>4818</v>
      </c>
      <c r="I432">
        <f>IF(EmployeeData9[[#This Row],[Sales_Achieved]]&lt;2984,EmployeeData9[[#This Row],[Sales_Achieved]],0)</f>
        <v>0</v>
      </c>
    </row>
    <row r="433" spans="1:9" x14ac:dyDescent="0.25">
      <c r="A433" s="6" t="s">
        <v>2128</v>
      </c>
      <c r="B433" s="2" t="s">
        <v>2903</v>
      </c>
      <c r="C433" s="2" t="s">
        <v>3063</v>
      </c>
      <c r="D433" s="2" t="s">
        <v>684</v>
      </c>
      <c r="E433" s="23">
        <v>3427</v>
      </c>
      <c r="F433" s="24">
        <v>5300</v>
      </c>
      <c r="G433" s="44">
        <f>EmployeeData9[[#This Row],[Sales_Target]]-EmployeeData9[[#This Row],[Sales_Achieved]]</f>
        <v>-1873</v>
      </c>
      <c r="H433">
        <f>IF(EmployeeData9[[#This Row],[Sales_Achieved]]&gt;=2984,EmployeeData9[[#This Row],[Sales_Achieved]],0)</f>
        <v>5300</v>
      </c>
      <c r="I433">
        <f>IF(EmployeeData9[[#This Row],[Sales_Achieved]]&lt;2984,EmployeeData9[[#This Row],[Sales_Achieved]],0)</f>
        <v>0</v>
      </c>
    </row>
    <row r="434" spans="1:9" x14ac:dyDescent="0.25">
      <c r="A434" s="6" t="s">
        <v>2129</v>
      </c>
      <c r="B434" s="2" t="s">
        <v>2836</v>
      </c>
      <c r="C434" s="2" t="s">
        <v>3063</v>
      </c>
      <c r="D434" s="2" t="s">
        <v>684</v>
      </c>
      <c r="E434" s="23">
        <v>3625</v>
      </c>
      <c r="F434" s="24">
        <v>2127</v>
      </c>
      <c r="G434" s="44">
        <f>EmployeeData9[[#This Row],[Sales_Target]]-EmployeeData9[[#This Row],[Sales_Achieved]]</f>
        <v>1498</v>
      </c>
      <c r="H434">
        <f>IF(EmployeeData9[[#This Row],[Sales_Achieved]]&gt;=2984,EmployeeData9[[#This Row],[Sales_Achieved]],0)</f>
        <v>0</v>
      </c>
      <c r="I434">
        <f>IF(EmployeeData9[[#This Row],[Sales_Achieved]]&lt;2984,EmployeeData9[[#This Row],[Sales_Achieved]],0)</f>
        <v>2127</v>
      </c>
    </row>
    <row r="435" spans="1:9" x14ac:dyDescent="0.25">
      <c r="A435" s="6" t="s">
        <v>2130</v>
      </c>
      <c r="B435" s="2" t="s">
        <v>2957</v>
      </c>
      <c r="C435" s="2" t="s">
        <v>3064</v>
      </c>
      <c r="D435" s="2" t="s">
        <v>682</v>
      </c>
      <c r="E435" s="23">
        <v>1012</v>
      </c>
      <c r="F435" s="24">
        <v>2818</v>
      </c>
      <c r="G435" s="44">
        <f>EmployeeData9[[#This Row],[Sales_Target]]-EmployeeData9[[#This Row],[Sales_Achieved]]</f>
        <v>-1806</v>
      </c>
      <c r="H435">
        <f>IF(EmployeeData9[[#This Row],[Sales_Achieved]]&gt;=2984,EmployeeData9[[#This Row],[Sales_Achieved]],0)</f>
        <v>0</v>
      </c>
      <c r="I435">
        <f>IF(EmployeeData9[[#This Row],[Sales_Achieved]]&lt;2984,EmployeeData9[[#This Row],[Sales_Achieved]],0)</f>
        <v>2818</v>
      </c>
    </row>
    <row r="436" spans="1:9" x14ac:dyDescent="0.25">
      <c r="A436" s="6" t="s">
        <v>2131</v>
      </c>
      <c r="B436" s="2" t="s">
        <v>2800</v>
      </c>
      <c r="C436" s="2" t="s">
        <v>3063</v>
      </c>
      <c r="D436" s="2" t="s">
        <v>683</v>
      </c>
      <c r="E436" s="23">
        <v>4703</v>
      </c>
      <c r="F436" s="24">
        <v>5705</v>
      </c>
      <c r="G436" s="44">
        <f>EmployeeData9[[#This Row],[Sales_Target]]-EmployeeData9[[#This Row],[Sales_Achieved]]</f>
        <v>-1002</v>
      </c>
      <c r="H436">
        <f>IF(EmployeeData9[[#This Row],[Sales_Achieved]]&gt;=2984,EmployeeData9[[#This Row],[Sales_Achieved]],0)</f>
        <v>5705</v>
      </c>
      <c r="I436">
        <f>IF(EmployeeData9[[#This Row],[Sales_Achieved]]&lt;2984,EmployeeData9[[#This Row],[Sales_Achieved]],0)</f>
        <v>0</v>
      </c>
    </row>
    <row r="437" spans="1:9" x14ac:dyDescent="0.25">
      <c r="A437" s="6" t="s">
        <v>2132</v>
      </c>
      <c r="B437" s="2" t="s">
        <v>2841</v>
      </c>
      <c r="C437" s="2" t="s">
        <v>3063</v>
      </c>
      <c r="D437" s="2" t="s">
        <v>682</v>
      </c>
      <c r="E437" s="23">
        <v>2468</v>
      </c>
      <c r="F437" s="24">
        <v>878</v>
      </c>
      <c r="G437" s="44">
        <f>EmployeeData9[[#This Row],[Sales_Target]]-EmployeeData9[[#This Row],[Sales_Achieved]]</f>
        <v>1590</v>
      </c>
      <c r="H437">
        <f>IF(EmployeeData9[[#This Row],[Sales_Achieved]]&gt;=2984,EmployeeData9[[#This Row],[Sales_Achieved]],0)</f>
        <v>0</v>
      </c>
      <c r="I437">
        <f>IF(EmployeeData9[[#This Row],[Sales_Achieved]]&lt;2984,EmployeeData9[[#This Row],[Sales_Achieved]],0)</f>
        <v>878</v>
      </c>
    </row>
    <row r="438" spans="1:9" x14ac:dyDescent="0.25">
      <c r="A438" s="6" t="s">
        <v>2133</v>
      </c>
      <c r="B438" s="2" t="s">
        <v>2958</v>
      </c>
      <c r="C438" s="2" t="s">
        <v>3065</v>
      </c>
      <c r="D438" s="2" t="s">
        <v>682</v>
      </c>
      <c r="E438" s="23">
        <v>1551</v>
      </c>
      <c r="F438" s="24">
        <v>1373</v>
      </c>
      <c r="G438" s="44">
        <f>EmployeeData9[[#This Row],[Sales_Target]]-EmployeeData9[[#This Row],[Sales_Achieved]]</f>
        <v>178</v>
      </c>
      <c r="H438">
        <f>IF(EmployeeData9[[#This Row],[Sales_Achieved]]&gt;=2984,EmployeeData9[[#This Row],[Sales_Achieved]],0)</f>
        <v>0</v>
      </c>
      <c r="I438">
        <f>IF(EmployeeData9[[#This Row],[Sales_Achieved]]&lt;2984,EmployeeData9[[#This Row],[Sales_Achieved]],0)</f>
        <v>1373</v>
      </c>
    </row>
    <row r="439" spans="1:9" x14ac:dyDescent="0.25">
      <c r="A439" s="6" t="s">
        <v>2134</v>
      </c>
      <c r="B439" s="2" t="s">
        <v>2937</v>
      </c>
      <c r="C439" s="2" t="s">
        <v>3063</v>
      </c>
      <c r="D439" s="2" t="s">
        <v>685</v>
      </c>
      <c r="E439" s="23">
        <v>4412</v>
      </c>
      <c r="F439" s="24">
        <v>5663</v>
      </c>
      <c r="G439" s="44">
        <f>EmployeeData9[[#This Row],[Sales_Target]]-EmployeeData9[[#This Row],[Sales_Achieved]]</f>
        <v>-1251</v>
      </c>
      <c r="H439">
        <f>IF(EmployeeData9[[#This Row],[Sales_Achieved]]&gt;=2984,EmployeeData9[[#This Row],[Sales_Achieved]],0)</f>
        <v>5663</v>
      </c>
      <c r="I439">
        <f>IF(EmployeeData9[[#This Row],[Sales_Achieved]]&lt;2984,EmployeeData9[[#This Row],[Sales_Achieved]],0)</f>
        <v>0</v>
      </c>
    </row>
    <row r="440" spans="1:9" x14ac:dyDescent="0.25">
      <c r="A440" s="6" t="s">
        <v>2135</v>
      </c>
      <c r="B440" s="2" t="s">
        <v>2698</v>
      </c>
      <c r="C440" s="2" t="s">
        <v>3063</v>
      </c>
      <c r="D440" s="2" t="s">
        <v>682</v>
      </c>
      <c r="E440" s="23">
        <v>1940</v>
      </c>
      <c r="F440" s="24">
        <v>3905</v>
      </c>
      <c r="G440" s="44">
        <f>EmployeeData9[[#This Row],[Sales_Target]]-EmployeeData9[[#This Row],[Sales_Achieved]]</f>
        <v>-1965</v>
      </c>
      <c r="H440">
        <f>IF(EmployeeData9[[#This Row],[Sales_Achieved]]&gt;=2984,EmployeeData9[[#This Row],[Sales_Achieved]],0)</f>
        <v>3905</v>
      </c>
      <c r="I440">
        <f>IF(EmployeeData9[[#This Row],[Sales_Achieved]]&lt;2984,EmployeeData9[[#This Row],[Sales_Achieved]],0)</f>
        <v>0</v>
      </c>
    </row>
    <row r="441" spans="1:9" x14ac:dyDescent="0.25">
      <c r="A441" s="6" t="s">
        <v>2136</v>
      </c>
      <c r="B441" s="2" t="s">
        <v>2808</v>
      </c>
      <c r="C441" s="2" t="s">
        <v>3065</v>
      </c>
      <c r="D441" s="2" t="s">
        <v>685</v>
      </c>
      <c r="E441" s="23">
        <v>2100</v>
      </c>
      <c r="F441" s="24">
        <v>5273</v>
      </c>
      <c r="G441" s="44">
        <f>EmployeeData9[[#This Row],[Sales_Target]]-EmployeeData9[[#This Row],[Sales_Achieved]]</f>
        <v>-3173</v>
      </c>
      <c r="H441">
        <f>IF(EmployeeData9[[#This Row],[Sales_Achieved]]&gt;=2984,EmployeeData9[[#This Row],[Sales_Achieved]],0)</f>
        <v>5273</v>
      </c>
      <c r="I441">
        <f>IF(EmployeeData9[[#This Row],[Sales_Achieved]]&lt;2984,EmployeeData9[[#This Row],[Sales_Achieved]],0)</f>
        <v>0</v>
      </c>
    </row>
    <row r="442" spans="1:9" x14ac:dyDescent="0.25">
      <c r="A442" s="6" t="s">
        <v>2137</v>
      </c>
      <c r="B442" s="2" t="s">
        <v>2782</v>
      </c>
      <c r="C442" s="2" t="s">
        <v>3063</v>
      </c>
      <c r="D442" s="2" t="s">
        <v>683</v>
      </c>
      <c r="E442" s="23">
        <v>2292</v>
      </c>
      <c r="F442" s="24">
        <v>5233</v>
      </c>
      <c r="G442" s="44">
        <f>EmployeeData9[[#This Row],[Sales_Target]]-EmployeeData9[[#This Row],[Sales_Achieved]]</f>
        <v>-2941</v>
      </c>
      <c r="H442">
        <f>IF(EmployeeData9[[#This Row],[Sales_Achieved]]&gt;=2984,EmployeeData9[[#This Row],[Sales_Achieved]],0)</f>
        <v>5233</v>
      </c>
      <c r="I442">
        <f>IF(EmployeeData9[[#This Row],[Sales_Achieved]]&lt;2984,EmployeeData9[[#This Row],[Sales_Achieved]],0)</f>
        <v>0</v>
      </c>
    </row>
    <row r="443" spans="1:9" x14ac:dyDescent="0.25">
      <c r="A443" s="6" t="s">
        <v>2138</v>
      </c>
      <c r="B443" s="2" t="s">
        <v>2959</v>
      </c>
      <c r="C443" s="2" t="s">
        <v>3065</v>
      </c>
      <c r="D443" s="2" t="s">
        <v>684</v>
      </c>
      <c r="E443" s="23">
        <v>1682</v>
      </c>
      <c r="F443" s="24">
        <v>2110</v>
      </c>
      <c r="G443" s="44">
        <f>EmployeeData9[[#This Row],[Sales_Target]]-EmployeeData9[[#This Row],[Sales_Achieved]]</f>
        <v>-428</v>
      </c>
      <c r="H443">
        <f>IF(EmployeeData9[[#This Row],[Sales_Achieved]]&gt;=2984,EmployeeData9[[#This Row],[Sales_Achieved]],0)</f>
        <v>0</v>
      </c>
      <c r="I443">
        <f>IF(EmployeeData9[[#This Row],[Sales_Achieved]]&lt;2984,EmployeeData9[[#This Row],[Sales_Achieved]],0)</f>
        <v>2110</v>
      </c>
    </row>
    <row r="444" spans="1:9" x14ac:dyDescent="0.25">
      <c r="A444" s="6" t="s">
        <v>2139</v>
      </c>
      <c r="B444" s="2" t="s">
        <v>2960</v>
      </c>
      <c r="C444" s="2" t="s">
        <v>3064</v>
      </c>
      <c r="D444" s="2" t="s">
        <v>683</v>
      </c>
      <c r="E444" s="23">
        <v>3261</v>
      </c>
      <c r="F444" s="24">
        <v>4452</v>
      </c>
      <c r="G444" s="44">
        <f>EmployeeData9[[#This Row],[Sales_Target]]-EmployeeData9[[#This Row],[Sales_Achieved]]</f>
        <v>-1191</v>
      </c>
      <c r="H444">
        <f>IF(EmployeeData9[[#This Row],[Sales_Achieved]]&gt;=2984,EmployeeData9[[#This Row],[Sales_Achieved]],0)</f>
        <v>4452</v>
      </c>
      <c r="I444">
        <f>IF(EmployeeData9[[#This Row],[Sales_Achieved]]&lt;2984,EmployeeData9[[#This Row],[Sales_Achieved]],0)</f>
        <v>0</v>
      </c>
    </row>
    <row r="445" spans="1:9" x14ac:dyDescent="0.25">
      <c r="A445" s="6" t="s">
        <v>2140</v>
      </c>
      <c r="B445" s="2" t="s">
        <v>2737</v>
      </c>
      <c r="C445" s="2" t="s">
        <v>3064</v>
      </c>
      <c r="D445" s="2" t="s">
        <v>683</v>
      </c>
      <c r="E445" s="23">
        <v>1725</v>
      </c>
      <c r="F445" s="24">
        <v>5320</v>
      </c>
      <c r="G445" s="44">
        <f>EmployeeData9[[#This Row],[Sales_Target]]-EmployeeData9[[#This Row],[Sales_Achieved]]</f>
        <v>-3595</v>
      </c>
      <c r="H445">
        <f>IF(EmployeeData9[[#This Row],[Sales_Achieved]]&gt;=2984,EmployeeData9[[#This Row],[Sales_Achieved]],0)</f>
        <v>5320</v>
      </c>
      <c r="I445">
        <f>IF(EmployeeData9[[#This Row],[Sales_Achieved]]&lt;2984,EmployeeData9[[#This Row],[Sales_Achieved]],0)</f>
        <v>0</v>
      </c>
    </row>
    <row r="446" spans="1:9" x14ac:dyDescent="0.25">
      <c r="A446" s="6" t="s">
        <v>2141</v>
      </c>
      <c r="B446" s="2" t="s">
        <v>2904</v>
      </c>
      <c r="C446" s="2" t="s">
        <v>3064</v>
      </c>
      <c r="D446" s="2" t="s">
        <v>685</v>
      </c>
      <c r="E446" s="23">
        <v>3306</v>
      </c>
      <c r="F446" s="24">
        <v>5588</v>
      </c>
      <c r="G446" s="44">
        <f>EmployeeData9[[#This Row],[Sales_Target]]-EmployeeData9[[#This Row],[Sales_Achieved]]</f>
        <v>-2282</v>
      </c>
      <c r="H446">
        <f>IF(EmployeeData9[[#This Row],[Sales_Achieved]]&gt;=2984,EmployeeData9[[#This Row],[Sales_Achieved]],0)</f>
        <v>5588</v>
      </c>
      <c r="I446">
        <f>IF(EmployeeData9[[#This Row],[Sales_Achieved]]&lt;2984,EmployeeData9[[#This Row],[Sales_Achieved]],0)</f>
        <v>0</v>
      </c>
    </row>
    <row r="447" spans="1:9" x14ac:dyDescent="0.25">
      <c r="A447" s="6" t="s">
        <v>2142</v>
      </c>
      <c r="B447" s="2" t="s">
        <v>2891</v>
      </c>
      <c r="C447" s="2" t="s">
        <v>3063</v>
      </c>
      <c r="D447" s="2" t="s">
        <v>683</v>
      </c>
      <c r="E447" s="23">
        <v>3449</v>
      </c>
      <c r="F447" s="24">
        <v>2381</v>
      </c>
      <c r="G447" s="44">
        <f>EmployeeData9[[#This Row],[Sales_Target]]-EmployeeData9[[#This Row],[Sales_Achieved]]</f>
        <v>1068</v>
      </c>
      <c r="H447">
        <f>IF(EmployeeData9[[#This Row],[Sales_Achieved]]&gt;=2984,EmployeeData9[[#This Row],[Sales_Achieved]],0)</f>
        <v>0</v>
      </c>
      <c r="I447">
        <f>IF(EmployeeData9[[#This Row],[Sales_Achieved]]&lt;2984,EmployeeData9[[#This Row],[Sales_Achieved]],0)</f>
        <v>2381</v>
      </c>
    </row>
    <row r="448" spans="1:9" x14ac:dyDescent="0.25">
      <c r="A448" s="6" t="s">
        <v>2143</v>
      </c>
      <c r="B448" s="2" t="s">
        <v>2961</v>
      </c>
      <c r="C448" s="2" t="s">
        <v>3063</v>
      </c>
      <c r="D448" s="2" t="s">
        <v>683</v>
      </c>
      <c r="E448" s="23">
        <v>3109</v>
      </c>
      <c r="F448" s="24">
        <v>1490</v>
      </c>
      <c r="G448" s="44">
        <f>EmployeeData9[[#This Row],[Sales_Target]]-EmployeeData9[[#This Row],[Sales_Achieved]]</f>
        <v>1619</v>
      </c>
      <c r="H448">
        <f>IF(EmployeeData9[[#This Row],[Sales_Achieved]]&gt;=2984,EmployeeData9[[#This Row],[Sales_Achieved]],0)</f>
        <v>0</v>
      </c>
      <c r="I448">
        <f>IF(EmployeeData9[[#This Row],[Sales_Achieved]]&lt;2984,EmployeeData9[[#This Row],[Sales_Achieved]],0)</f>
        <v>1490</v>
      </c>
    </row>
    <row r="449" spans="1:9" x14ac:dyDescent="0.25">
      <c r="A449" s="6" t="s">
        <v>2144</v>
      </c>
      <c r="B449" s="2" t="s">
        <v>2859</v>
      </c>
      <c r="C449" s="2" t="s">
        <v>3065</v>
      </c>
      <c r="D449" s="2" t="s">
        <v>682</v>
      </c>
      <c r="E449" s="23">
        <v>4371</v>
      </c>
      <c r="F449" s="24">
        <v>2131</v>
      </c>
      <c r="G449" s="44">
        <f>EmployeeData9[[#This Row],[Sales_Target]]-EmployeeData9[[#This Row],[Sales_Achieved]]</f>
        <v>2240</v>
      </c>
      <c r="H449">
        <f>IF(EmployeeData9[[#This Row],[Sales_Achieved]]&gt;=2984,EmployeeData9[[#This Row],[Sales_Achieved]],0)</f>
        <v>0</v>
      </c>
      <c r="I449">
        <f>IF(EmployeeData9[[#This Row],[Sales_Achieved]]&lt;2984,EmployeeData9[[#This Row],[Sales_Achieved]],0)</f>
        <v>2131</v>
      </c>
    </row>
    <row r="450" spans="1:9" x14ac:dyDescent="0.25">
      <c r="A450" s="6" t="s">
        <v>2145</v>
      </c>
      <c r="B450" s="2" t="s">
        <v>2962</v>
      </c>
      <c r="C450" s="2" t="s">
        <v>3064</v>
      </c>
      <c r="D450" s="2" t="s">
        <v>682</v>
      </c>
      <c r="E450" s="23">
        <v>2588</v>
      </c>
      <c r="F450" s="24">
        <v>2960</v>
      </c>
      <c r="G450" s="44">
        <f>EmployeeData9[[#This Row],[Sales_Target]]-EmployeeData9[[#This Row],[Sales_Achieved]]</f>
        <v>-372</v>
      </c>
      <c r="H450">
        <f>IF(EmployeeData9[[#This Row],[Sales_Achieved]]&gt;=2984,EmployeeData9[[#This Row],[Sales_Achieved]],0)</f>
        <v>0</v>
      </c>
      <c r="I450">
        <f>IF(EmployeeData9[[#This Row],[Sales_Achieved]]&lt;2984,EmployeeData9[[#This Row],[Sales_Achieved]],0)</f>
        <v>2960</v>
      </c>
    </row>
    <row r="451" spans="1:9" x14ac:dyDescent="0.25">
      <c r="A451" s="6" t="s">
        <v>2146</v>
      </c>
      <c r="B451" s="2" t="s">
        <v>2882</v>
      </c>
      <c r="C451" s="2" t="s">
        <v>3064</v>
      </c>
      <c r="D451" s="2" t="s">
        <v>682</v>
      </c>
      <c r="E451" s="23">
        <v>3764</v>
      </c>
      <c r="F451" s="24">
        <v>3488</v>
      </c>
      <c r="G451" s="44">
        <f>EmployeeData9[[#This Row],[Sales_Target]]-EmployeeData9[[#This Row],[Sales_Achieved]]</f>
        <v>276</v>
      </c>
      <c r="H451">
        <f>IF(EmployeeData9[[#This Row],[Sales_Achieved]]&gt;=2984,EmployeeData9[[#This Row],[Sales_Achieved]],0)</f>
        <v>3488</v>
      </c>
      <c r="I451">
        <f>IF(EmployeeData9[[#This Row],[Sales_Achieved]]&lt;2984,EmployeeData9[[#This Row],[Sales_Achieved]],0)</f>
        <v>0</v>
      </c>
    </row>
    <row r="452" spans="1:9" x14ac:dyDescent="0.25">
      <c r="A452" s="6" t="s">
        <v>2147</v>
      </c>
      <c r="B452" s="2" t="s">
        <v>2953</v>
      </c>
      <c r="C452" s="2" t="s">
        <v>3064</v>
      </c>
      <c r="D452" s="2" t="s">
        <v>682</v>
      </c>
      <c r="E452" s="23">
        <v>1212</v>
      </c>
      <c r="F452" s="24">
        <v>4800</v>
      </c>
      <c r="G452" s="44">
        <f>EmployeeData9[[#This Row],[Sales_Target]]-EmployeeData9[[#This Row],[Sales_Achieved]]</f>
        <v>-3588</v>
      </c>
      <c r="H452">
        <f>IF(EmployeeData9[[#This Row],[Sales_Achieved]]&gt;=2984,EmployeeData9[[#This Row],[Sales_Achieved]],0)</f>
        <v>4800</v>
      </c>
      <c r="I452">
        <f>IF(EmployeeData9[[#This Row],[Sales_Achieved]]&lt;2984,EmployeeData9[[#This Row],[Sales_Achieved]],0)</f>
        <v>0</v>
      </c>
    </row>
    <row r="453" spans="1:9" x14ac:dyDescent="0.25">
      <c r="A453" s="6" t="s">
        <v>2148</v>
      </c>
      <c r="B453" s="2" t="s">
        <v>2758</v>
      </c>
      <c r="C453" s="2" t="s">
        <v>3063</v>
      </c>
      <c r="D453" s="2" t="s">
        <v>682</v>
      </c>
      <c r="E453" s="23">
        <v>4633</v>
      </c>
      <c r="F453" s="24">
        <v>1506</v>
      </c>
      <c r="G453" s="44">
        <f>EmployeeData9[[#This Row],[Sales_Target]]-EmployeeData9[[#This Row],[Sales_Achieved]]</f>
        <v>3127</v>
      </c>
      <c r="H453">
        <f>IF(EmployeeData9[[#This Row],[Sales_Achieved]]&gt;=2984,EmployeeData9[[#This Row],[Sales_Achieved]],0)</f>
        <v>0</v>
      </c>
      <c r="I453">
        <f>IF(EmployeeData9[[#This Row],[Sales_Achieved]]&lt;2984,EmployeeData9[[#This Row],[Sales_Achieved]],0)</f>
        <v>1506</v>
      </c>
    </row>
    <row r="454" spans="1:9" x14ac:dyDescent="0.25">
      <c r="A454" s="6" t="s">
        <v>2149</v>
      </c>
      <c r="B454" s="2" t="s">
        <v>2905</v>
      </c>
      <c r="C454" s="2" t="s">
        <v>3065</v>
      </c>
      <c r="D454" s="2" t="s">
        <v>685</v>
      </c>
      <c r="E454" s="23">
        <v>4546</v>
      </c>
      <c r="F454" s="24">
        <v>4562</v>
      </c>
      <c r="G454" s="44">
        <f>EmployeeData9[[#This Row],[Sales_Target]]-EmployeeData9[[#This Row],[Sales_Achieved]]</f>
        <v>-16</v>
      </c>
      <c r="H454">
        <f>IF(EmployeeData9[[#This Row],[Sales_Achieved]]&gt;=2984,EmployeeData9[[#This Row],[Sales_Achieved]],0)</f>
        <v>4562</v>
      </c>
      <c r="I454">
        <f>IF(EmployeeData9[[#This Row],[Sales_Achieved]]&lt;2984,EmployeeData9[[#This Row],[Sales_Achieved]],0)</f>
        <v>0</v>
      </c>
    </row>
    <row r="455" spans="1:9" x14ac:dyDescent="0.25">
      <c r="A455" s="6" t="s">
        <v>2150</v>
      </c>
      <c r="B455" s="2" t="s">
        <v>2698</v>
      </c>
      <c r="C455" s="2" t="s">
        <v>3065</v>
      </c>
      <c r="D455" s="2" t="s">
        <v>685</v>
      </c>
      <c r="E455" s="23">
        <v>3968</v>
      </c>
      <c r="F455" s="24">
        <v>3433</v>
      </c>
      <c r="G455" s="44">
        <f>EmployeeData9[[#This Row],[Sales_Target]]-EmployeeData9[[#This Row],[Sales_Achieved]]</f>
        <v>535</v>
      </c>
      <c r="H455">
        <f>IF(EmployeeData9[[#This Row],[Sales_Achieved]]&gt;=2984,EmployeeData9[[#This Row],[Sales_Achieved]],0)</f>
        <v>3433</v>
      </c>
      <c r="I455">
        <f>IF(EmployeeData9[[#This Row],[Sales_Achieved]]&lt;2984,EmployeeData9[[#This Row],[Sales_Achieved]],0)</f>
        <v>0</v>
      </c>
    </row>
    <row r="456" spans="1:9" x14ac:dyDescent="0.25">
      <c r="A456" s="6" t="s">
        <v>2151</v>
      </c>
      <c r="B456" s="2" t="s">
        <v>2959</v>
      </c>
      <c r="C456" s="2" t="s">
        <v>3064</v>
      </c>
      <c r="D456" s="2" t="s">
        <v>683</v>
      </c>
      <c r="E456" s="23">
        <v>1672</v>
      </c>
      <c r="F456" s="24">
        <v>5340</v>
      </c>
      <c r="G456" s="44">
        <f>EmployeeData9[[#This Row],[Sales_Target]]-EmployeeData9[[#This Row],[Sales_Achieved]]</f>
        <v>-3668</v>
      </c>
      <c r="H456">
        <f>IF(EmployeeData9[[#This Row],[Sales_Achieved]]&gt;=2984,EmployeeData9[[#This Row],[Sales_Achieved]],0)</f>
        <v>5340</v>
      </c>
      <c r="I456">
        <f>IF(EmployeeData9[[#This Row],[Sales_Achieved]]&lt;2984,EmployeeData9[[#This Row],[Sales_Achieved]],0)</f>
        <v>0</v>
      </c>
    </row>
    <row r="457" spans="1:9" x14ac:dyDescent="0.25">
      <c r="A457" s="6" t="s">
        <v>2152</v>
      </c>
      <c r="B457" s="2" t="s">
        <v>2833</v>
      </c>
      <c r="C457" s="2" t="s">
        <v>3064</v>
      </c>
      <c r="D457" s="2" t="s">
        <v>682</v>
      </c>
      <c r="E457" s="23">
        <v>3164</v>
      </c>
      <c r="F457" s="24">
        <v>1390</v>
      </c>
      <c r="G457" s="44">
        <f>EmployeeData9[[#This Row],[Sales_Target]]-EmployeeData9[[#This Row],[Sales_Achieved]]</f>
        <v>1774</v>
      </c>
      <c r="H457">
        <f>IF(EmployeeData9[[#This Row],[Sales_Achieved]]&gt;=2984,EmployeeData9[[#This Row],[Sales_Achieved]],0)</f>
        <v>0</v>
      </c>
      <c r="I457">
        <f>IF(EmployeeData9[[#This Row],[Sales_Achieved]]&lt;2984,EmployeeData9[[#This Row],[Sales_Achieved]],0)</f>
        <v>1390</v>
      </c>
    </row>
    <row r="458" spans="1:9" x14ac:dyDescent="0.25">
      <c r="A458" s="6" t="s">
        <v>2153</v>
      </c>
      <c r="B458" s="2" t="s">
        <v>2871</v>
      </c>
      <c r="C458" s="2" t="s">
        <v>3063</v>
      </c>
      <c r="D458" s="2" t="s">
        <v>683</v>
      </c>
      <c r="E458" s="23">
        <v>4139</v>
      </c>
      <c r="F458" s="24">
        <v>2979</v>
      </c>
      <c r="G458" s="44">
        <f>EmployeeData9[[#This Row],[Sales_Target]]-EmployeeData9[[#This Row],[Sales_Achieved]]</f>
        <v>1160</v>
      </c>
      <c r="H458">
        <f>IF(EmployeeData9[[#This Row],[Sales_Achieved]]&gt;=2984,EmployeeData9[[#This Row],[Sales_Achieved]],0)</f>
        <v>0</v>
      </c>
      <c r="I458">
        <f>IF(EmployeeData9[[#This Row],[Sales_Achieved]]&lt;2984,EmployeeData9[[#This Row],[Sales_Achieved]],0)</f>
        <v>2979</v>
      </c>
    </row>
    <row r="459" spans="1:9" x14ac:dyDescent="0.25">
      <c r="A459" s="6" t="s">
        <v>2154</v>
      </c>
      <c r="B459" s="2" t="s">
        <v>2963</v>
      </c>
      <c r="C459" s="2" t="s">
        <v>3063</v>
      </c>
      <c r="D459" s="2" t="s">
        <v>684</v>
      </c>
      <c r="E459" s="23">
        <v>1437</v>
      </c>
      <c r="F459" s="24">
        <v>5243</v>
      </c>
      <c r="G459" s="44">
        <f>EmployeeData9[[#This Row],[Sales_Target]]-EmployeeData9[[#This Row],[Sales_Achieved]]</f>
        <v>-3806</v>
      </c>
      <c r="H459">
        <f>IF(EmployeeData9[[#This Row],[Sales_Achieved]]&gt;=2984,EmployeeData9[[#This Row],[Sales_Achieved]],0)</f>
        <v>5243</v>
      </c>
      <c r="I459">
        <f>IF(EmployeeData9[[#This Row],[Sales_Achieved]]&lt;2984,EmployeeData9[[#This Row],[Sales_Achieved]],0)</f>
        <v>0</v>
      </c>
    </row>
    <row r="460" spans="1:9" x14ac:dyDescent="0.25">
      <c r="A460" s="6" t="s">
        <v>2155</v>
      </c>
      <c r="B460" s="2" t="s">
        <v>2964</v>
      </c>
      <c r="C460" s="2" t="s">
        <v>3064</v>
      </c>
      <c r="D460" s="2" t="s">
        <v>683</v>
      </c>
      <c r="E460" s="23">
        <v>2163</v>
      </c>
      <c r="F460" s="24">
        <v>2851</v>
      </c>
      <c r="G460" s="44">
        <f>EmployeeData9[[#This Row],[Sales_Target]]-EmployeeData9[[#This Row],[Sales_Achieved]]</f>
        <v>-688</v>
      </c>
      <c r="H460">
        <f>IF(EmployeeData9[[#This Row],[Sales_Achieved]]&gt;=2984,EmployeeData9[[#This Row],[Sales_Achieved]],0)</f>
        <v>0</v>
      </c>
      <c r="I460">
        <f>IF(EmployeeData9[[#This Row],[Sales_Achieved]]&lt;2984,EmployeeData9[[#This Row],[Sales_Achieved]],0)</f>
        <v>2851</v>
      </c>
    </row>
    <row r="461" spans="1:9" x14ac:dyDescent="0.25">
      <c r="A461" s="6" t="s">
        <v>2156</v>
      </c>
      <c r="B461" s="2" t="s">
        <v>2965</v>
      </c>
      <c r="C461" s="2" t="s">
        <v>3064</v>
      </c>
      <c r="D461" s="2" t="s">
        <v>682</v>
      </c>
      <c r="E461" s="23">
        <v>1994</v>
      </c>
      <c r="F461" s="24">
        <v>1866</v>
      </c>
      <c r="G461" s="44">
        <f>EmployeeData9[[#This Row],[Sales_Target]]-EmployeeData9[[#This Row],[Sales_Achieved]]</f>
        <v>128</v>
      </c>
      <c r="H461">
        <f>IF(EmployeeData9[[#This Row],[Sales_Achieved]]&gt;=2984,EmployeeData9[[#This Row],[Sales_Achieved]],0)</f>
        <v>0</v>
      </c>
      <c r="I461">
        <f>IF(EmployeeData9[[#This Row],[Sales_Achieved]]&lt;2984,EmployeeData9[[#This Row],[Sales_Achieved]],0)</f>
        <v>1866</v>
      </c>
    </row>
    <row r="462" spans="1:9" x14ac:dyDescent="0.25">
      <c r="A462" s="6" t="s">
        <v>2157</v>
      </c>
      <c r="B462" s="2" t="s">
        <v>2825</v>
      </c>
      <c r="C462" s="2" t="s">
        <v>3063</v>
      </c>
      <c r="D462" s="2" t="s">
        <v>683</v>
      </c>
      <c r="E462" s="23">
        <v>1055</v>
      </c>
      <c r="F462" s="24">
        <v>5160</v>
      </c>
      <c r="G462" s="44">
        <f>EmployeeData9[[#This Row],[Sales_Target]]-EmployeeData9[[#This Row],[Sales_Achieved]]</f>
        <v>-4105</v>
      </c>
      <c r="H462">
        <f>IF(EmployeeData9[[#This Row],[Sales_Achieved]]&gt;=2984,EmployeeData9[[#This Row],[Sales_Achieved]],0)</f>
        <v>5160</v>
      </c>
      <c r="I462">
        <f>IF(EmployeeData9[[#This Row],[Sales_Achieved]]&lt;2984,EmployeeData9[[#This Row],[Sales_Achieved]],0)</f>
        <v>0</v>
      </c>
    </row>
    <row r="463" spans="1:9" x14ac:dyDescent="0.25">
      <c r="A463" s="6" t="s">
        <v>2158</v>
      </c>
      <c r="B463" s="2" t="s">
        <v>2762</v>
      </c>
      <c r="C463" s="2" t="s">
        <v>3064</v>
      </c>
      <c r="D463" s="2" t="s">
        <v>682</v>
      </c>
      <c r="E463" s="23">
        <v>1680</v>
      </c>
      <c r="F463" s="24">
        <v>1521</v>
      </c>
      <c r="G463" s="44">
        <f>EmployeeData9[[#This Row],[Sales_Target]]-EmployeeData9[[#This Row],[Sales_Achieved]]</f>
        <v>159</v>
      </c>
      <c r="H463">
        <f>IF(EmployeeData9[[#This Row],[Sales_Achieved]]&gt;=2984,EmployeeData9[[#This Row],[Sales_Achieved]],0)</f>
        <v>0</v>
      </c>
      <c r="I463">
        <f>IF(EmployeeData9[[#This Row],[Sales_Achieved]]&lt;2984,EmployeeData9[[#This Row],[Sales_Achieved]],0)</f>
        <v>1521</v>
      </c>
    </row>
    <row r="464" spans="1:9" x14ac:dyDescent="0.25">
      <c r="A464" s="6" t="s">
        <v>2159</v>
      </c>
      <c r="B464" s="2" t="s">
        <v>2853</v>
      </c>
      <c r="C464" s="2" t="s">
        <v>3063</v>
      </c>
      <c r="D464" s="2" t="s">
        <v>683</v>
      </c>
      <c r="E464" s="23">
        <v>3178</v>
      </c>
      <c r="F464" s="24">
        <v>2308</v>
      </c>
      <c r="G464" s="44">
        <f>EmployeeData9[[#This Row],[Sales_Target]]-EmployeeData9[[#This Row],[Sales_Achieved]]</f>
        <v>870</v>
      </c>
      <c r="H464">
        <f>IF(EmployeeData9[[#This Row],[Sales_Achieved]]&gt;=2984,EmployeeData9[[#This Row],[Sales_Achieved]],0)</f>
        <v>0</v>
      </c>
      <c r="I464">
        <f>IF(EmployeeData9[[#This Row],[Sales_Achieved]]&lt;2984,EmployeeData9[[#This Row],[Sales_Achieved]],0)</f>
        <v>2308</v>
      </c>
    </row>
    <row r="465" spans="1:9" x14ac:dyDescent="0.25">
      <c r="A465" s="6" t="s">
        <v>2160</v>
      </c>
      <c r="B465" s="2" t="s">
        <v>2858</v>
      </c>
      <c r="C465" s="2" t="s">
        <v>3063</v>
      </c>
      <c r="D465" s="2" t="s">
        <v>684</v>
      </c>
      <c r="E465" s="23">
        <v>3485</v>
      </c>
      <c r="F465" s="24">
        <v>5936</v>
      </c>
      <c r="G465" s="44">
        <f>EmployeeData9[[#This Row],[Sales_Target]]-EmployeeData9[[#This Row],[Sales_Achieved]]</f>
        <v>-2451</v>
      </c>
      <c r="H465">
        <f>IF(EmployeeData9[[#This Row],[Sales_Achieved]]&gt;=2984,EmployeeData9[[#This Row],[Sales_Achieved]],0)</f>
        <v>5936</v>
      </c>
      <c r="I465">
        <f>IF(EmployeeData9[[#This Row],[Sales_Achieved]]&lt;2984,EmployeeData9[[#This Row],[Sales_Achieved]],0)</f>
        <v>0</v>
      </c>
    </row>
    <row r="466" spans="1:9" x14ac:dyDescent="0.25">
      <c r="A466" s="6" t="s">
        <v>2161</v>
      </c>
      <c r="B466" s="2" t="s">
        <v>2824</v>
      </c>
      <c r="C466" s="2" t="s">
        <v>3063</v>
      </c>
      <c r="D466" s="2" t="s">
        <v>685</v>
      </c>
      <c r="E466" s="23">
        <v>2029</v>
      </c>
      <c r="F466" s="24">
        <v>5872</v>
      </c>
      <c r="G466" s="44">
        <f>EmployeeData9[[#This Row],[Sales_Target]]-EmployeeData9[[#This Row],[Sales_Achieved]]</f>
        <v>-3843</v>
      </c>
      <c r="H466">
        <f>IF(EmployeeData9[[#This Row],[Sales_Achieved]]&gt;=2984,EmployeeData9[[#This Row],[Sales_Achieved]],0)</f>
        <v>5872</v>
      </c>
      <c r="I466">
        <f>IF(EmployeeData9[[#This Row],[Sales_Achieved]]&lt;2984,EmployeeData9[[#This Row],[Sales_Achieved]],0)</f>
        <v>0</v>
      </c>
    </row>
    <row r="467" spans="1:9" x14ac:dyDescent="0.25">
      <c r="A467" s="6" t="s">
        <v>2162</v>
      </c>
      <c r="B467" s="2" t="s">
        <v>2789</v>
      </c>
      <c r="C467" s="2" t="s">
        <v>3064</v>
      </c>
      <c r="D467" s="2" t="s">
        <v>682</v>
      </c>
      <c r="E467" s="23">
        <v>2573</v>
      </c>
      <c r="F467" s="24">
        <v>5460</v>
      </c>
      <c r="G467" s="44">
        <f>EmployeeData9[[#This Row],[Sales_Target]]-EmployeeData9[[#This Row],[Sales_Achieved]]</f>
        <v>-2887</v>
      </c>
      <c r="H467">
        <f>IF(EmployeeData9[[#This Row],[Sales_Achieved]]&gt;=2984,EmployeeData9[[#This Row],[Sales_Achieved]],0)</f>
        <v>5460</v>
      </c>
      <c r="I467">
        <f>IF(EmployeeData9[[#This Row],[Sales_Achieved]]&lt;2984,EmployeeData9[[#This Row],[Sales_Achieved]],0)</f>
        <v>0</v>
      </c>
    </row>
    <row r="468" spans="1:9" x14ac:dyDescent="0.25">
      <c r="A468" s="6" t="s">
        <v>2163</v>
      </c>
      <c r="B468" s="2" t="s">
        <v>2966</v>
      </c>
      <c r="C468" s="2" t="s">
        <v>3065</v>
      </c>
      <c r="D468" s="2" t="s">
        <v>684</v>
      </c>
      <c r="E468" s="23">
        <v>1526</v>
      </c>
      <c r="F468" s="24">
        <v>2894</v>
      </c>
      <c r="G468" s="44">
        <f>EmployeeData9[[#This Row],[Sales_Target]]-EmployeeData9[[#This Row],[Sales_Achieved]]</f>
        <v>-1368</v>
      </c>
      <c r="H468">
        <f>IF(EmployeeData9[[#This Row],[Sales_Achieved]]&gt;=2984,EmployeeData9[[#This Row],[Sales_Achieved]],0)</f>
        <v>0</v>
      </c>
      <c r="I468">
        <f>IF(EmployeeData9[[#This Row],[Sales_Achieved]]&lt;2984,EmployeeData9[[#This Row],[Sales_Achieved]],0)</f>
        <v>2894</v>
      </c>
    </row>
    <row r="469" spans="1:9" x14ac:dyDescent="0.25">
      <c r="A469" s="6" t="s">
        <v>2164</v>
      </c>
      <c r="B469" s="2" t="s">
        <v>2967</v>
      </c>
      <c r="C469" s="2" t="s">
        <v>3064</v>
      </c>
      <c r="D469" s="2" t="s">
        <v>683</v>
      </c>
      <c r="E469" s="23">
        <v>2797</v>
      </c>
      <c r="F469" s="24">
        <v>2394</v>
      </c>
      <c r="G469" s="44">
        <f>EmployeeData9[[#This Row],[Sales_Target]]-EmployeeData9[[#This Row],[Sales_Achieved]]</f>
        <v>403</v>
      </c>
      <c r="H469">
        <f>IF(EmployeeData9[[#This Row],[Sales_Achieved]]&gt;=2984,EmployeeData9[[#This Row],[Sales_Achieved]],0)</f>
        <v>0</v>
      </c>
      <c r="I469">
        <f>IF(EmployeeData9[[#This Row],[Sales_Achieved]]&lt;2984,EmployeeData9[[#This Row],[Sales_Achieved]],0)</f>
        <v>2394</v>
      </c>
    </row>
    <row r="470" spans="1:9" x14ac:dyDescent="0.25">
      <c r="A470" s="6" t="s">
        <v>2165</v>
      </c>
      <c r="B470" s="2" t="s">
        <v>2900</v>
      </c>
      <c r="C470" s="2" t="s">
        <v>3065</v>
      </c>
      <c r="D470" s="2" t="s">
        <v>682</v>
      </c>
      <c r="E470" s="23">
        <v>3863</v>
      </c>
      <c r="F470" s="24">
        <v>3264</v>
      </c>
      <c r="G470" s="44">
        <f>EmployeeData9[[#This Row],[Sales_Target]]-EmployeeData9[[#This Row],[Sales_Achieved]]</f>
        <v>599</v>
      </c>
      <c r="H470">
        <f>IF(EmployeeData9[[#This Row],[Sales_Achieved]]&gt;=2984,EmployeeData9[[#This Row],[Sales_Achieved]],0)</f>
        <v>3264</v>
      </c>
      <c r="I470">
        <f>IF(EmployeeData9[[#This Row],[Sales_Achieved]]&lt;2984,EmployeeData9[[#This Row],[Sales_Achieved]],0)</f>
        <v>0</v>
      </c>
    </row>
    <row r="471" spans="1:9" x14ac:dyDescent="0.25">
      <c r="A471" s="6" t="s">
        <v>2166</v>
      </c>
      <c r="B471" s="2" t="s">
        <v>2968</v>
      </c>
      <c r="C471" s="2" t="s">
        <v>3064</v>
      </c>
      <c r="D471" s="2" t="s">
        <v>683</v>
      </c>
      <c r="E471" s="23">
        <v>3272</v>
      </c>
      <c r="F471" s="24">
        <v>900</v>
      </c>
      <c r="G471" s="44">
        <f>EmployeeData9[[#This Row],[Sales_Target]]-EmployeeData9[[#This Row],[Sales_Achieved]]</f>
        <v>2372</v>
      </c>
      <c r="H471">
        <f>IF(EmployeeData9[[#This Row],[Sales_Achieved]]&gt;=2984,EmployeeData9[[#This Row],[Sales_Achieved]],0)</f>
        <v>0</v>
      </c>
      <c r="I471">
        <f>IF(EmployeeData9[[#This Row],[Sales_Achieved]]&lt;2984,EmployeeData9[[#This Row],[Sales_Achieved]],0)</f>
        <v>900</v>
      </c>
    </row>
    <row r="472" spans="1:9" x14ac:dyDescent="0.25">
      <c r="A472" s="6" t="s">
        <v>2167</v>
      </c>
      <c r="B472" s="2" t="s">
        <v>2969</v>
      </c>
      <c r="C472" s="2" t="s">
        <v>3063</v>
      </c>
      <c r="D472" s="2" t="s">
        <v>682</v>
      </c>
      <c r="E472" s="23">
        <v>3707</v>
      </c>
      <c r="F472" s="24">
        <v>1478</v>
      </c>
      <c r="G472" s="44">
        <f>EmployeeData9[[#This Row],[Sales_Target]]-EmployeeData9[[#This Row],[Sales_Achieved]]</f>
        <v>2229</v>
      </c>
      <c r="H472">
        <f>IF(EmployeeData9[[#This Row],[Sales_Achieved]]&gt;=2984,EmployeeData9[[#This Row],[Sales_Achieved]],0)</f>
        <v>0</v>
      </c>
      <c r="I472">
        <f>IF(EmployeeData9[[#This Row],[Sales_Achieved]]&lt;2984,EmployeeData9[[#This Row],[Sales_Achieved]],0)</f>
        <v>1478</v>
      </c>
    </row>
    <row r="473" spans="1:9" x14ac:dyDescent="0.25">
      <c r="A473" s="6" t="s">
        <v>2168</v>
      </c>
      <c r="B473" s="2" t="s">
        <v>2842</v>
      </c>
      <c r="C473" s="2" t="s">
        <v>3063</v>
      </c>
      <c r="D473" s="2" t="s">
        <v>685</v>
      </c>
      <c r="E473" s="23">
        <v>1440</v>
      </c>
      <c r="F473" s="24">
        <v>3087</v>
      </c>
      <c r="G473" s="44">
        <f>EmployeeData9[[#This Row],[Sales_Target]]-EmployeeData9[[#This Row],[Sales_Achieved]]</f>
        <v>-1647</v>
      </c>
      <c r="H473">
        <f>IF(EmployeeData9[[#This Row],[Sales_Achieved]]&gt;=2984,EmployeeData9[[#This Row],[Sales_Achieved]],0)</f>
        <v>3087</v>
      </c>
      <c r="I473">
        <f>IF(EmployeeData9[[#This Row],[Sales_Achieved]]&lt;2984,EmployeeData9[[#This Row],[Sales_Achieved]],0)</f>
        <v>0</v>
      </c>
    </row>
    <row r="474" spans="1:9" x14ac:dyDescent="0.25">
      <c r="A474" s="6" t="s">
        <v>2169</v>
      </c>
      <c r="B474" s="2" t="s">
        <v>2970</v>
      </c>
      <c r="C474" s="2" t="s">
        <v>3064</v>
      </c>
      <c r="D474" s="2" t="s">
        <v>685</v>
      </c>
      <c r="E474" s="23">
        <v>3750</v>
      </c>
      <c r="F474" s="24">
        <v>2239</v>
      </c>
      <c r="G474" s="44">
        <f>EmployeeData9[[#This Row],[Sales_Target]]-EmployeeData9[[#This Row],[Sales_Achieved]]</f>
        <v>1511</v>
      </c>
      <c r="H474">
        <f>IF(EmployeeData9[[#This Row],[Sales_Achieved]]&gt;=2984,EmployeeData9[[#This Row],[Sales_Achieved]],0)</f>
        <v>0</v>
      </c>
      <c r="I474">
        <f>IF(EmployeeData9[[#This Row],[Sales_Achieved]]&lt;2984,EmployeeData9[[#This Row],[Sales_Achieved]],0)</f>
        <v>2239</v>
      </c>
    </row>
    <row r="475" spans="1:9" x14ac:dyDescent="0.25">
      <c r="A475" s="6" t="s">
        <v>2170</v>
      </c>
      <c r="B475" s="2" t="s">
        <v>2895</v>
      </c>
      <c r="C475" s="2" t="s">
        <v>3064</v>
      </c>
      <c r="D475" s="2" t="s">
        <v>685</v>
      </c>
      <c r="E475" s="23">
        <v>4740</v>
      </c>
      <c r="F475" s="24">
        <v>4636</v>
      </c>
      <c r="G475" s="44">
        <f>EmployeeData9[[#This Row],[Sales_Target]]-EmployeeData9[[#This Row],[Sales_Achieved]]</f>
        <v>104</v>
      </c>
      <c r="H475">
        <f>IF(EmployeeData9[[#This Row],[Sales_Achieved]]&gt;=2984,EmployeeData9[[#This Row],[Sales_Achieved]],0)</f>
        <v>4636</v>
      </c>
      <c r="I475">
        <f>IF(EmployeeData9[[#This Row],[Sales_Achieved]]&lt;2984,EmployeeData9[[#This Row],[Sales_Achieved]],0)</f>
        <v>0</v>
      </c>
    </row>
    <row r="476" spans="1:9" x14ac:dyDescent="0.25">
      <c r="A476" s="6" t="s">
        <v>2171</v>
      </c>
      <c r="B476" s="2" t="s">
        <v>2818</v>
      </c>
      <c r="C476" s="2" t="s">
        <v>3064</v>
      </c>
      <c r="D476" s="2" t="s">
        <v>683</v>
      </c>
      <c r="E476" s="23">
        <v>1570</v>
      </c>
      <c r="F476" s="24">
        <v>4513</v>
      </c>
      <c r="G476" s="44">
        <f>EmployeeData9[[#This Row],[Sales_Target]]-EmployeeData9[[#This Row],[Sales_Achieved]]</f>
        <v>-2943</v>
      </c>
      <c r="H476">
        <f>IF(EmployeeData9[[#This Row],[Sales_Achieved]]&gt;=2984,EmployeeData9[[#This Row],[Sales_Achieved]],0)</f>
        <v>4513</v>
      </c>
      <c r="I476">
        <f>IF(EmployeeData9[[#This Row],[Sales_Achieved]]&lt;2984,EmployeeData9[[#This Row],[Sales_Achieved]],0)</f>
        <v>0</v>
      </c>
    </row>
    <row r="477" spans="1:9" x14ac:dyDescent="0.25">
      <c r="A477" s="6" t="s">
        <v>2172</v>
      </c>
      <c r="B477" s="2" t="s">
        <v>2971</v>
      </c>
      <c r="C477" s="2" t="s">
        <v>3063</v>
      </c>
      <c r="D477" s="2" t="s">
        <v>683</v>
      </c>
      <c r="E477" s="23">
        <v>1514</v>
      </c>
      <c r="F477" s="24">
        <v>4785</v>
      </c>
      <c r="G477" s="44">
        <f>EmployeeData9[[#This Row],[Sales_Target]]-EmployeeData9[[#This Row],[Sales_Achieved]]</f>
        <v>-3271</v>
      </c>
      <c r="H477">
        <f>IF(EmployeeData9[[#This Row],[Sales_Achieved]]&gt;=2984,EmployeeData9[[#This Row],[Sales_Achieved]],0)</f>
        <v>4785</v>
      </c>
      <c r="I477">
        <f>IF(EmployeeData9[[#This Row],[Sales_Achieved]]&lt;2984,EmployeeData9[[#This Row],[Sales_Achieved]],0)</f>
        <v>0</v>
      </c>
    </row>
    <row r="478" spans="1:9" x14ac:dyDescent="0.25">
      <c r="A478" s="6" t="s">
        <v>2173</v>
      </c>
      <c r="B478" s="2" t="s">
        <v>2825</v>
      </c>
      <c r="C478" s="2" t="s">
        <v>3064</v>
      </c>
      <c r="D478" s="2" t="s">
        <v>685</v>
      </c>
      <c r="E478" s="23">
        <v>1792</v>
      </c>
      <c r="F478" s="24">
        <v>5489</v>
      </c>
      <c r="G478" s="44">
        <f>EmployeeData9[[#This Row],[Sales_Target]]-EmployeeData9[[#This Row],[Sales_Achieved]]</f>
        <v>-3697</v>
      </c>
      <c r="H478">
        <f>IF(EmployeeData9[[#This Row],[Sales_Achieved]]&gt;=2984,EmployeeData9[[#This Row],[Sales_Achieved]],0)</f>
        <v>5489</v>
      </c>
      <c r="I478">
        <f>IF(EmployeeData9[[#This Row],[Sales_Achieved]]&lt;2984,EmployeeData9[[#This Row],[Sales_Achieved]],0)</f>
        <v>0</v>
      </c>
    </row>
    <row r="479" spans="1:9" x14ac:dyDescent="0.25">
      <c r="A479" s="6" t="s">
        <v>2174</v>
      </c>
      <c r="B479" s="2" t="s">
        <v>2772</v>
      </c>
      <c r="C479" s="2" t="s">
        <v>3065</v>
      </c>
      <c r="D479" s="2" t="s">
        <v>682</v>
      </c>
      <c r="E479" s="23">
        <v>3651</v>
      </c>
      <c r="F479" s="24">
        <v>4713</v>
      </c>
      <c r="G479" s="44">
        <f>EmployeeData9[[#This Row],[Sales_Target]]-EmployeeData9[[#This Row],[Sales_Achieved]]</f>
        <v>-1062</v>
      </c>
      <c r="H479">
        <f>IF(EmployeeData9[[#This Row],[Sales_Achieved]]&gt;=2984,EmployeeData9[[#This Row],[Sales_Achieved]],0)</f>
        <v>4713</v>
      </c>
      <c r="I479">
        <f>IF(EmployeeData9[[#This Row],[Sales_Achieved]]&lt;2984,EmployeeData9[[#This Row],[Sales_Achieved]],0)</f>
        <v>0</v>
      </c>
    </row>
    <row r="480" spans="1:9" x14ac:dyDescent="0.25">
      <c r="A480" s="6" t="s">
        <v>2175</v>
      </c>
      <c r="B480" s="2" t="s">
        <v>2751</v>
      </c>
      <c r="C480" s="2" t="s">
        <v>3063</v>
      </c>
      <c r="D480" s="2" t="s">
        <v>685</v>
      </c>
      <c r="E480" s="23">
        <v>1479</v>
      </c>
      <c r="F480" s="24">
        <v>3530</v>
      </c>
      <c r="G480" s="44">
        <f>EmployeeData9[[#This Row],[Sales_Target]]-EmployeeData9[[#This Row],[Sales_Achieved]]</f>
        <v>-2051</v>
      </c>
      <c r="H480">
        <f>IF(EmployeeData9[[#This Row],[Sales_Achieved]]&gt;=2984,EmployeeData9[[#This Row],[Sales_Achieved]],0)</f>
        <v>3530</v>
      </c>
      <c r="I480">
        <f>IF(EmployeeData9[[#This Row],[Sales_Achieved]]&lt;2984,EmployeeData9[[#This Row],[Sales_Achieved]],0)</f>
        <v>0</v>
      </c>
    </row>
    <row r="481" spans="1:9" x14ac:dyDescent="0.25">
      <c r="A481" s="6" t="s">
        <v>2176</v>
      </c>
      <c r="B481" s="2" t="s">
        <v>2972</v>
      </c>
      <c r="C481" s="2" t="s">
        <v>3063</v>
      </c>
      <c r="D481" s="2" t="s">
        <v>682</v>
      </c>
      <c r="E481" s="23">
        <v>1440</v>
      </c>
      <c r="F481" s="24">
        <v>2020</v>
      </c>
      <c r="G481" s="44">
        <f>EmployeeData9[[#This Row],[Sales_Target]]-EmployeeData9[[#This Row],[Sales_Achieved]]</f>
        <v>-580</v>
      </c>
      <c r="H481">
        <f>IF(EmployeeData9[[#This Row],[Sales_Achieved]]&gt;=2984,EmployeeData9[[#This Row],[Sales_Achieved]],0)</f>
        <v>0</v>
      </c>
      <c r="I481">
        <f>IF(EmployeeData9[[#This Row],[Sales_Achieved]]&lt;2984,EmployeeData9[[#This Row],[Sales_Achieved]],0)</f>
        <v>2020</v>
      </c>
    </row>
    <row r="482" spans="1:9" x14ac:dyDescent="0.25">
      <c r="A482" s="6" t="s">
        <v>2177</v>
      </c>
      <c r="B482" s="2" t="s">
        <v>2702</v>
      </c>
      <c r="C482" s="2" t="s">
        <v>3063</v>
      </c>
      <c r="D482" s="2" t="s">
        <v>682</v>
      </c>
      <c r="E482" s="23">
        <v>2495</v>
      </c>
      <c r="F482" s="24">
        <v>2400</v>
      </c>
      <c r="G482" s="44">
        <f>EmployeeData9[[#This Row],[Sales_Target]]-EmployeeData9[[#This Row],[Sales_Achieved]]</f>
        <v>95</v>
      </c>
      <c r="H482">
        <f>IF(EmployeeData9[[#This Row],[Sales_Achieved]]&gt;=2984,EmployeeData9[[#This Row],[Sales_Achieved]],0)</f>
        <v>0</v>
      </c>
      <c r="I482">
        <f>IF(EmployeeData9[[#This Row],[Sales_Achieved]]&lt;2984,EmployeeData9[[#This Row],[Sales_Achieved]],0)</f>
        <v>2400</v>
      </c>
    </row>
    <row r="483" spans="1:9" x14ac:dyDescent="0.25">
      <c r="A483" s="6" t="s">
        <v>2178</v>
      </c>
      <c r="B483" s="2" t="s">
        <v>2973</v>
      </c>
      <c r="C483" s="2" t="s">
        <v>3063</v>
      </c>
      <c r="D483" s="2" t="s">
        <v>684</v>
      </c>
      <c r="E483" s="23">
        <v>1325</v>
      </c>
      <c r="F483" s="24">
        <v>2688</v>
      </c>
      <c r="G483" s="44">
        <f>EmployeeData9[[#This Row],[Sales_Target]]-EmployeeData9[[#This Row],[Sales_Achieved]]</f>
        <v>-1363</v>
      </c>
      <c r="H483">
        <f>IF(EmployeeData9[[#This Row],[Sales_Achieved]]&gt;=2984,EmployeeData9[[#This Row],[Sales_Achieved]],0)</f>
        <v>0</v>
      </c>
      <c r="I483">
        <f>IF(EmployeeData9[[#This Row],[Sales_Achieved]]&lt;2984,EmployeeData9[[#This Row],[Sales_Achieved]],0)</f>
        <v>2688</v>
      </c>
    </row>
    <row r="484" spans="1:9" x14ac:dyDescent="0.25">
      <c r="A484" s="6" t="s">
        <v>2179</v>
      </c>
      <c r="B484" s="2" t="s">
        <v>2956</v>
      </c>
      <c r="C484" s="2" t="s">
        <v>3063</v>
      </c>
      <c r="D484" s="2" t="s">
        <v>682</v>
      </c>
      <c r="E484" s="23">
        <v>3696</v>
      </c>
      <c r="F484" s="24">
        <v>5755</v>
      </c>
      <c r="G484" s="44">
        <f>EmployeeData9[[#This Row],[Sales_Target]]-EmployeeData9[[#This Row],[Sales_Achieved]]</f>
        <v>-2059</v>
      </c>
      <c r="H484">
        <f>IF(EmployeeData9[[#This Row],[Sales_Achieved]]&gt;=2984,EmployeeData9[[#This Row],[Sales_Achieved]],0)</f>
        <v>5755</v>
      </c>
      <c r="I484">
        <f>IF(EmployeeData9[[#This Row],[Sales_Achieved]]&lt;2984,EmployeeData9[[#This Row],[Sales_Achieved]],0)</f>
        <v>0</v>
      </c>
    </row>
    <row r="485" spans="1:9" x14ac:dyDescent="0.25">
      <c r="A485" s="6" t="s">
        <v>2180</v>
      </c>
      <c r="B485" s="2" t="s">
        <v>2974</v>
      </c>
      <c r="C485" s="2" t="s">
        <v>3063</v>
      </c>
      <c r="D485" s="2" t="s">
        <v>683</v>
      </c>
      <c r="E485" s="23">
        <v>1737</v>
      </c>
      <c r="F485" s="24">
        <v>3114</v>
      </c>
      <c r="G485" s="44">
        <f>EmployeeData9[[#This Row],[Sales_Target]]-EmployeeData9[[#This Row],[Sales_Achieved]]</f>
        <v>-1377</v>
      </c>
      <c r="H485">
        <f>IF(EmployeeData9[[#This Row],[Sales_Achieved]]&gt;=2984,EmployeeData9[[#This Row],[Sales_Achieved]],0)</f>
        <v>3114</v>
      </c>
      <c r="I485">
        <f>IF(EmployeeData9[[#This Row],[Sales_Achieved]]&lt;2984,EmployeeData9[[#This Row],[Sales_Achieved]],0)</f>
        <v>0</v>
      </c>
    </row>
    <row r="486" spans="1:9" x14ac:dyDescent="0.25">
      <c r="A486" s="6" t="s">
        <v>2181</v>
      </c>
      <c r="B486" s="2" t="s">
        <v>2792</v>
      </c>
      <c r="C486" s="2" t="s">
        <v>3063</v>
      </c>
      <c r="D486" s="2" t="s">
        <v>684</v>
      </c>
      <c r="E486" s="23">
        <v>1329</v>
      </c>
      <c r="F486" s="24">
        <v>5845</v>
      </c>
      <c r="G486" s="44">
        <f>EmployeeData9[[#This Row],[Sales_Target]]-EmployeeData9[[#This Row],[Sales_Achieved]]</f>
        <v>-4516</v>
      </c>
      <c r="H486">
        <f>IF(EmployeeData9[[#This Row],[Sales_Achieved]]&gt;=2984,EmployeeData9[[#This Row],[Sales_Achieved]],0)</f>
        <v>5845</v>
      </c>
      <c r="I486">
        <f>IF(EmployeeData9[[#This Row],[Sales_Achieved]]&lt;2984,EmployeeData9[[#This Row],[Sales_Achieved]],0)</f>
        <v>0</v>
      </c>
    </row>
    <row r="487" spans="1:9" x14ac:dyDescent="0.25">
      <c r="A487" s="6" t="s">
        <v>2182</v>
      </c>
      <c r="B487" s="2" t="s">
        <v>2833</v>
      </c>
      <c r="C487" s="2" t="s">
        <v>3064</v>
      </c>
      <c r="D487" s="2" t="s">
        <v>684</v>
      </c>
      <c r="E487" s="23">
        <v>3051</v>
      </c>
      <c r="F487" s="24">
        <v>1313</v>
      </c>
      <c r="G487" s="44">
        <f>EmployeeData9[[#This Row],[Sales_Target]]-EmployeeData9[[#This Row],[Sales_Achieved]]</f>
        <v>1738</v>
      </c>
      <c r="H487">
        <f>IF(EmployeeData9[[#This Row],[Sales_Achieved]]&gt;=2984,EmployeeData9[[#This Row],[Sales_Achieved]],0)</f>
        <v>0</v>
      </c>
      <c r="I487">
        <f>IF(EmployeeData9[[#This Row],[Sales_Achieved]]&lt;2984,EmployeeData9[[#This Row],[Sales_Achieved]],0)</f>
        <v>1313</v>
      </c>
    </row>
    <row r="488" spans="1:9" x14ac:dyDescent="0.25">
      <c r="A488" s="6" t="s">
        <v>2183</v>
      </c>
      <c r="B488" s="2" t="s">
        <v>2975</v>
      </c>
      <c r="C488" s="2" t="s">
        <v>3063</v>
      </c>
      <c r="D488" s="2" t="s">
        <v>685</v>
      </c>
      <c r="E488" s="23">
        <v>4159</v>
      </c>
      <c r="F488" s="24">
        <v>1245</v>
      </c>
      <c r="G488" s="44">
        <f>EmployeeData9[[#This Row],[Sales_Target]]-EmployeeData9[[#This Row],[Sales_Achieved]]</f>
        <v>2914</v>
      </c>
      <c r="H488">
        <f>IF(EmployeeData9[[#This Row],[Sales_Achieved]]&gt;=2984,EmployeeData9[[#This Row],[Sales_Achieved]],0)</f>
        <v>0</v>
      </c>
      <c r="I488">
        <f>IF(EmployeeData9[[#This Row],[Sales_Achieved]]&lt;2984,EmployeeData9[[#This Row],[Sales_Achieved]],0)</f>
        <v>1245</v>
      </c>
    </row>
    <row r="489" spans="1:9" x14ac:dyDescent="0.25">
      <c r="A489" s="6" t="s">
        <v>2184</v>
      </c>
      <c r="B489" s="2" t="s">
        <v>2830</v>
      </c>
      <c r="C489" s="2" t="s">
        <v>3064</v>
      </c>
      <c r="D489" s="2" t="s">
        <v>682</v>
      </c>
      <c r="E489" s="23">
        <v>4509</v>
      </c>
      <c r="F489" s="24">
        <v>2265</v>
      </c>
      <c r="G489" s="44">
        <f>EmployeeData9[[#This Row],[Sales_Target]]-EmployeeData9[[#This Row],[Sales_Achieved]]</f>
        <v>2244</v>
      </c>
      <c r="H489">
        <f>IF(EmployeeData9[[#This Row],[Sales_Achieved]]&gt;=2984,EmployeeData9[[#This Row],[Sales_Achieved]],0)</f>
        <v>0</v>
      </c>
      <c r="I489">
        <f>IF(EmployeeData9[[#This Row],[Sales_Achieved]]&lt;2984,EmployeeData9[[#This Row],[Sales_Achieved]],0)</f>
        <v>2265</v>
      </c>
    </row>
    <row r="490" spans="1:9" x14ac:dyDescent="0.25">
      <c r="A490" s="6" t="s">
        <v>2185</v>
      </c>
      <c r="B490" s="2" t="s">
        <v>2976</v>
      </c>
      <c r="C490" s="2" t="s">
        <v>3064</v>
      </c>
      <c r="D490" s="2" t="s">
        <v>682</v>
      </c>
      <c r="E490" s="23">
        <v>4558</v>
      </c>
      <c r="F490" s="24">
        <v>1296</v>
      </c>
      <c r="G490" s="44">
        <f>EmployeeData9[[#This Row],[Sales_Target]]-EmployeeData9[[#This Row],[Sales_Achieved]]</f>
        <v>3262</v>
      </c>
      <c r="H490">
        <f>IF(EmployeeData9[[#This Row],[Sales_Achieved]]&gt;=2984,EmployeeData9[[#This Row],[Sales_Achieved]],0)</f>
        <v>0</v>
      </c>
      <c r="I490">
        <f>IF(EmployeeData9[[#This Row],[Sales_Achieved]]&lt;2984,EmployeeData9[[#This Row],[Sales_Achieved]],0)</f>
        <v>1296</v>
      </c>
    </row>
    <row r="491" spans="1:9" x14ac:dyDescent="0.25">
      <c r="A491" s="6" t="s">
        <v>2186</v>
      </c>
      <c r="B491" s="2" t="s">
        <v>2890</v>
      </c>
      <c r="C491" s="2" t="s">
        <v>3065</v>
      </c>
      <c r="D491" s="2" t="s">
        <v>685</v>
      </c>
      <c r="E491" s="23">
        <v>4745</v>
      </c>
      <c r="F491" s="24">
        <v>4778</v>
      </c>
      <c r="G491" s="44">
        <f>EmployeeData9[[#This Row],[Sales_Target]]-EmployeeData9[[#This Row],[Sales_Achieved]]</f>
        <v>-33</v>
      </c>
      <c r="H491">
        <f>IF(EmployeeData9[[#This Row],[Sales_Achieved]]&gt;=2984,EmployeeData9[[#This Row],[Sales_Achieved]],0)</f>
        <v>4778</v>
      </c>
      <c r="I491">
        <f>IF(EmployeeData9[[#This Row],[Sales_Achieved]]&lt;2984,EmployeeData9[[#This Row],[Sales_Achieved]],0)</f>
        <v>0</v>
      </c>
    </row>
    <row r="492" spans="1:9" x14ac:dyDescent="0.25">
      <c r="A492" s="6" t="s">
        <v>2187</v>
      </c>
      <c r="B492" s="2" t="s">
        <v>2805</v>
      </c>
      <c r="C492" s="2" t="s">
        <v>3065</v>
      </c>
      <c r="D492" s="2" t="s">
        <v>683</v>
      </c>
      <c r="E492" s="23">
        <v>3036</v>
      </c>
      <c r="F492" s="24">
        <v>1045</v>
      </c>
      <c r="G492" s="44">
        <f>EmployeeData9[[#This Row],[Sales_Target]]-EmployeeData9[[#This Row],[Sales_Achieved]]</f>
        <v>1991</v>
      </c>
      <c r="H492">
        <f>IF(EmployeeData9[[#This Row],[Sales_Achieved]]&gt;=2984,EmployeeData9[[#This Row],[Sales_Achieved]],0)</f>
        <v>0</v>
      </c>
      <c r="I492">
        <f>IF(EmployeeData9[[#This Row],[Sales_Achieved]]&lt;2984,EmployeeData9[[#This Row],[Sales_Achieved]],0)</f>
        <v>1045</v>
      </c>
    </row>
    <row r="493" spans="1:9" x14ac:dyDescent="0.25">
      <c r="A493" s="6" t="s">
        <v>2188</v>
      </c>
      <c r="B493" s="2" t="s">
        <v>2878</v>
      </c>
      <c r="C493" s="2" t="s">
        <v>3065</v>
      </c>
      <c r="D493" s="2" t="s">
        <v>683</v>
      </c>
      <c r="E493" s="23">
        <v>3548</v>
      </c>
      <c r="F493" s="24">
        <v>1301</v>
      </c>
      <c r="G493" s="44">
        <f>EmployeeData9[[#This Row],[Sales_Target]]-EmployeeData9[[#This Row],[Sales_Achieved]]</f>
        <v>2247</v>
      </c>
      <c r="H493">
        <f>IF(EmployeeData9[[#This Row],[Sales_Achieved]]&gt;=2984,EmployeeData9[[#This Row],[Sales_Achieved]],0)</f>
        <v>0</v>
      </c>
      <c r="I493">
        <f>IF(EmployeeData9[[#This Row],[Sales_Achieved]]&lt;2984,EmployeeData9[[#This Row],[Sales_Achieved]],0)</f>
        <v>1301</v>
      </c>
    </row>
    <row r="494" spans="1:9" x14ac:dyDescent="0.25">
      <c r="A494" s="6" t="s">
        <v>2189</v>
      </c>
      <c r="B494" s="2" t="s">
        <v>2954</v>
      </c>
      <c r="C494" s="2" t="s">
        <v>3064</v>
      </c>
      <c r="D494" s="2" t="s">
        <v>682</v>
      </c>
      <c r="E494" s="23">
        <v>2265</v>
      </c>
      <c r="F494" s="24">
        <v>5962</v>
      </c>
      <c r="G494" s="44">
        <f>EmployeeData9[[#This Row],[Sales_Target]]-EmployeeData9[[#This Row],[Sales_Achieved]]</f>
        <v>-3697</v>
      </c>
      <c r="H494">
        <f>IF(EmployeeData9[[#This Row],[Sales_Achieved]]&gt;=2984,EmployeeData9[[#This Row],[Sales_Achieved]],0)</f>
        <v>5962</v>
      </c>
      <c r="I494">
        <f>IF(EmployeeData9[[#This Row],[Sales_Achieved]]&lt;2984,EmployeeData9[[#This Row],[Sales_Achieved]],0)</f>
        <v>0</v>
      </c>
    </row>
    <row r="495" spans="1:9" x14ac:dyDescent="0.25">
      <c r="A495" s="6" t="s">
        <v>2190</v>
      </c>
      <c r="B495" s="2" t="s">
        <v>2883</v>
      </c>
      <c r="C495" s="2" t="s">
        <v>3064</v>
      </c>
      <c r="D495" s="2" t="s">
        <v>682</v>
      </c>
      <c r="E495" s="23">
        <v>2994</v>
      </c>
      <c r="F495" s="24">
        <v>2386</v>
      </c>
      <c r="G495" s="44">
        <f>EmployeeData9[[#This Row],[Sales_Target]]-EmployeeData9[[#This Row],[Sales_Achieved]]</f>
        <v>608</v>
      </c>
      <c r="H495">
        <f>IF(EmployeeData9[[#This Row],[Sales_Achieved]]&gt;=2984,EmployeeData9[[#This Row],[Sales_Achieved]],0)</f>
        <v>0</v>
      </c>
      <c r="I495">
        <f>IF(EmployeeData9[[#This Row],[Sales_Achieved]]&lt;2984,EmployeeData9[[#This Row],[Sales_Achieved]],0)</f>
        <v>2386</v>
      </c>
    </row>
    <row r="496" spans="1:9" x14ac:dyDescent="0.25">
      <c r="A496" s="6" t="s">
        <v>2191</v>
      </c>
      <c r="B496" s="2" t="s">
        <v>2977</v>
      </c>
      <c r="C496" s="2" t="s">
        <v>3064</v>
      </c>
      <c r="D496" s="2" t="s">
        <v>685</v>
      </c>
      <c r="E496" s="23">
        <v>2194</v>
      </c>
      <c r="F496" s="24">
        <v>5305</v>
      </c>
      <c r="G496" s="44">
        <f>EmployeeData9[[#This Row],[Sales_Target]]-EmployeeData9[[#This Row],[Sales_Achieved]]</f>
        <v>-3111</v>
      </c>
      <c r="H496">
        <f>IF(EmployeeData9[[#This Row],[Sales_Achieved]]&gt;=2984,EmployeeData9[[#This Row],[Sales_Achieved]],0)</f>
        <v>5305</v>
      </c>
      <c r="I496">
        <f>IF(EmployeeData9[[#This Row],[Sales_Achieved]]&lt;2984,EmployeeData9[[#This Row],[Sales_Achieved]],0)</f>
        <v>0</v>
      </c>
    </row>
    <row r="497" spans="1:9" x14ac:dyDescent="0.25">
      <c r="A497" s="6" t="s">
        <v>2192</v>
      </c>
      <c r="B497" s="2" t="s">
        <v>2723</v>
      </c>
      <c r="C497" s="2" t="s">
        <v>3064</v>
      </c>
      <c r="D497" s="2" t="s">
        <v>684</v>
      </c>
      <c r="E497" s="23">
        <v>1880</v>
      </c>
      <c r="F497" s="24">
        <v>1138</v>
      </c>
      <c r="G497" s="44">
        <f>EmployeeData9[[#This Row],[Sales_Target]]-EmployeeData9[[#This Row],[Sales_Achieved]]</f>
        <v>742</v>
      </c>
      <c r="H497">
        <f>IF(EmployeeData9[[#This Row],[Sales_Achieved]]&gt;=2984,EmployeeData9[[#This Row],[Sales_Achieved]],0)</f>
        <v>0</v>
      </c>
      <c r="I497">
        <f>IF(EmployeeData9[[#This Row],[Sales_Achieved]]&lt;2984,EmployeeData9[[#This Row],[Sales_Achieved]],0)</f>
        <v>1138</v>
      </c>
    </row>
    <row r="498" spans="1:9" x14ac:dyDescent="0.25">
      <c r="A498" s="6" t="s">
        <v>2193</v>
      </c>
      <c r="B498" s="2" t="s">
        <v>2705</v>
      </c>
      <c r="C498" s="2" t="s">
        <v>3065</v>
      </c>
      <c r="D498" s="2" t="s">
        <v>683</v>
      </c>
      <c r="E498" s="23">
        <v>2500</v>
      </c>
      <c r="F498" s="24">
        <v>5703</v>
      </c>
      <c r="G498" s="44">
        <f>EmployeeData9[[#This Row],[Sales_Target]]-EmployeeData9[[#This Row],[Sales_Achieved]]</f>
        <v>-3203</v>
      </c>
      <c r="H498">
        <f>IF(EmployeeData9[[#This Row],[Sales_Achieved]]&gt;=2984,EmployeeData9[[#This Row],[Sales_Achieved]],0)</f>
        <v>5703</v>
      </c>
      <c r="I498">
        <f>IF(EmployeeData9[[#This Row],[Sales_Achieved]]&lt;2984,EmployeeData9[[#This Row],[Sales_Achieved]],0)</f>
        <v>0</v>
      </c>
    </row>
    <row r="499" spans="1:9" x14ac:dyDescent="0.25">
      <c r="A499" s="6" t="s">
        <v>2194</v>
      </c>
      <c r="B499" s="2" t="s">
        <v>2864</v>
      </c>
      <c r="C499" s="2" t="s">
        <v>3065</v>
      </c>
      <c r="D499" s="2" t="s">
        <v>684</v>
      </c>
      <c r="E499" s="23">
        <v>2997</v>
      </c>
      <c r="F499" s="24">
        <v>4351</v>
      </c>
      <c r="G499" s="44">
        <f>EmployeeData9[[#This Row],[Sales_Target]]-EmployeeData9[[#This Row],[Sales_Achieved]]</f>
        <v>-1354</v>
      </c>
      <c r="H499">
        <f>IF(EmployeeData9[[#This Row],[Sales_Achieved]]&gt;=2984,EmployeeData9[[#This Row],[Sales_Achieved]],0)</f>
        <v>4351</v>
      </c>
      <c r="I499">
        <f>IF(EmployeeData9[[#This Row],[Sales_Achieved]]&lt;2984,EmployeeData9[[#This Row],[Sales_Achieved]],0)</f>
        <v>0</v>
      </c>
    </row>
    <row r="500" spans="1:9" x14ac:dyDescent="0.25">
      <c r="A500" s="6" t="s">
        <v>2195</v>
      </c>
      <c r="B500" s="2" t="s">
        <v>2854</v>
      </c>
      <c r="C500" s="2" t="s">
        <v>3063</v>
      </c>
      <c r="D500" s="2" t="s">
        <v>684</v>
      </c>
      <c r="E500" s="23">
        <v>2046</v>
      </c>
      <c r="F500" s="24">
        <v>5837</v>
      </c>
      <c r="G500" s="44">
        <f>EmployeeData9[[#This Row],[Sales_Target]]-EmployeeData9[[#This Row],[Sales_Achieved]]</f>
        <v>-3791</v>
      </c>
      <c r="H500">
        <f>IF(EmployeeData9[[#This Row],[Sales_Achieved]]&gt;=2984,EmployeeData9[[#This Row],[Sales_Achieved]],0)</f>
        <v>5837</v>
      </c>
      <c r="I500">
        <f>IF(EmployeeData9[[#This Row],[Sales_Achieved]]&lt;2984,EmployeeData9[[#This Row],[Sales_Achieved]],0)</f>
        <v>0</v>
      </c>
    </row>
    <row r="501" spans="1:9" x14ac:dyDescent="0.25">
      <c r="A501" s="6" t="s">
        <v>2196</v>
      </c>
      <c r="B501" s="2" t="s">
        <v>2978</v>
      </c>
      <c r="C501" s="2" t="s">
        <v>3063</v>
      </c>
      <c r="D501" s="2" t="s">
        <v>683</v>
      </c>
      <c r="E501" s="23">
        <v>1799</v>
      </c>
      <c r="F501" s="24">
        <v>2538</v>
      </c>
      <c r="G501" s="44">
        <f>EmployeeData9[[#This Row],[Sales_Target]]-EmployeeData9[[#This Row],[Sales_Achieved]]</f>
        <v>-739</v>
      </c>
      <c r="H501">
        <f>IF(EmployeeData9[[#This Row],[Sales_Achieved]]&gt;=2984,EmployeeData9[[#This Row],[Sales_Achieved]],0)</f>
        <v>0</v>
      </c>
      <c r="I501">
        <f>IF(EmployeeData9[[#This Row],[Sales_Achieved]]&lt;2984,EmployeeData9[[#This Row],[Sales_Achieved]],0)</f>
        <v>2538</v>
      </c>
    </row>
    <row r="502" spans="1:9" x14ac:dyDescent="0.25">
      <c r="A502" s="6" t="s">
        <v>2197</v>
      </c>
      <c r="B502" s="2" t="s">
        <v>2730</v>
      </c>
      <c r="C502" s="2" t="s">
        <v>3065</v>
      </c>
      <c r="D502" s="2" t="s">
        <v>685</v>
      </c>
      <c r="E502" s="23">
        <v>2517</v>
      </c>
      <c r="F502" s="24">
        <v>4412</v>
      </c>
      <c r="G502" s="44">
        <f>EmployeeData9[[#This Row],[Sales_Target]]-EmployeeData9[[#This Row],[Sales_Achieved]]</f>
        <v>-1895</v>
      </c>
      <c r="H502">
        <f>IF(EmployeeData9[[#This Row],[Sales_Achieved]]&gt;=2984,EmployeeData9[[#This Row],[Sales_Achieved]],0)</f>
        <v>4412</v>
      </c>
      <c r="I502">
        <f>IF(EmployeeData9[[#This Row],[Sales_Achieved]]&lt;2984,EmployeeData9[[#This Row],[Sales_Achieved]],0)</f>
        <v>0</v>
      </c>
    </row>
    <row r="503" spans="1:9" x14ac:dyDescent="0.25">
      <c r="A503" s="6" t="s">
        <v>2198</v>
      </c>
      <c r="B503" s="2" t="s">
        <v>2745</v>
      </c>
      <c r="C503" s="2" t="s">
        <v>3064</v>
      </c>
      <c r="D503" s="2" t="s">
        <v>685</v>
      </c>
      <c r="E503" s="23">
        <v>3124</v>
      </c>
      <c r="F503" s="24">
        <v>5617</v>
      </c>
      <c r="G503" s="44">
        <f>EmployeeData9[[#This Row],[Sales_Target]]-EmployeeData9[[#This Row],[Sales_Achieved]]</f>
        <v>-2493</v>
      </c>
      <c r="H503">
        <f>IF(EmployeeData9[[#This Row],[Sales_Achieved]]&gt;=2984,EmployeeData9[[#This Row],[Sales_Achieved]],0)</f>
        <v>5617</v>
      </c>
      <c r="I503">
        <f>IF(EmployeeData9[[#This Row],[Sales_Achieved]]&lt;2984,EmployeeData9[[#This Row],[Sales_Achieved]],0)</f>
        <v>0</v>
      </c>
    </row>
    <row r="504" spans="1:9" x14ac:dyDescent="0.25">
      <c r="A504" s="6" t="s">
        <v>2199</v>
      </c>
      <c r="B504" s="2" t="s">
        <v>2830</v>
      </c>
      <c r="C504" s="2" t="s">
        <v>3064</v>
      </c>
      <c r="D504" s="2" t="s">
        <v>685</v>
      </c>
      <c r="E504" s="23">
        <v>2161</v>
      </c>
      <c r="F504" s="24">
        <v>4326</v>
      </c>
      <c r="G504" s="44">
        <f>EmployeeData9[[#This Row],[Sales_Target]]-EmployeeData9[[#This Row],[Sales_Achieved]]</f>
        <v>-2165</v>
      </c>
      <c r="H504">
        <f>IF(EmployeeData9[[#This Row],[Sales_Achieved]]&gt;=2984,EmployeeData9[[#This Row],[Sales_Achieved]],0)</f>
        <v>4326</v>
      </c>
      <c r="I504">
        <f>IF(EmployeeData9[[#This Row],[Sales_Achieved]]&lt;2984,EmployeeData9[[#This Row],[Sales_Achieved]],0)</f>
        <v>0</v>
      </c>
    </row>
    <row r="505" spans="1:9" x14ac:dyDescent="0.25">
      <c r="A505" s="6" t="s">
        <v>2200</v>
      </c>
      <c r="B505" s="2" t="s">
        <v>2979</v>
      </c>
      <c r="C505" s="2" t="s">
        <v>3063</v>
      </c>
      <c r="D505" s="2" t="s">
        <v>685</v>
      </c>
      <c r="E505" s="23">
        <v>1383</v>
      </c>
      <c r="F505" s="24">
        <v>2667</v>
      </c>
      <c r="G505" s="44">
        <f>EmployeeData9[[#This Row],[Sales_Target]]-EmployeeData9[[#This Row],[Sales_Achieved]]</f>
        <v>-1284</v>
      </c>
      <c r="H505">
        <f>IF(EmployeeData9[[#This Row],[Sales_Achieved]]&gt;=2984,EmployeeData9[[#This Row],[Sales_Achieved]],0)</f>
        <v>0</v>
      </c>
      <c r="I505">
        <f>IF(EmployeeData9[[#This Row],[Sales_Achieved]]&lt;2984,EmployeeData9[[#This Row],[Sales_Achieved]],0)</f>
        <v>2667</v>
      </c>
    </row>
    <row r="506" spans="1:9" x14ac:dyDescent="0.25">
      <c r="A506" s="6" t="s">
        <v>2201</v>
      </c>
      <c r="B506" s="2" t="s">
        <v>2879</v>
      </c>
      <c r="C506" s="2" t="s">
        <v>3064</v>
      </c>
      <c r="D506" s="2" t="s">
        <v>684</v>
      </c>
      <c r="E506" s="23">
        <v>2043</v>
      </c>
      <c r="F506" s="24">
        <v>2255</v>
      </c>
      <c r="G506" s="44">
        <f>EmployeeData9[[#This Row],[Sales_Target]]-EmployeeData9[[#This Row],[Sales_Achieved]]</f>
        <v>-212</v>
      </c>
      <c r="H506">
        <f>IF(EmployeeData9[[#This Row],[Sales_Achieved]]&gt;=2984,EmployeeData9[[#This Row],[Sales_Achieved]],0)</f>
        <v>0</v>
      </c>
      <c r="I506">
        <f>IF(EmployeeData9[[#This Row],[Sales_Achieved]]&lt;2984,EmployeeData9[[#This Row],[Sales_Achieved]],0)</f>
        <v>2255</v>
      </c>
    </row>
    <row r="507" spans="1:9" x14ac:dyDescent="0.25">
      <c r="A507" s="6" t="s">
        <v>2202</v>
      </c>
      <c r="B507" s="2" t="s">
        <v>2980</v>
      </c>
      <c r="C507" s="2" t="s">
        <v>3063</v>
      </c>
      <c r="D507" s="2" t="s">
        <v>683</v>
      </c>
      <c r="E507" s="23">
        <v>3406</v>
      </c>
      <c r="F507" s="24">
        <v>3323</v>
      </c>
      <c r="G507" s="44">
        <f>EmployeeData9[[#This Row],[Sales_Target]]-EmployeeData9[[#This Row],[Sales_Achieved]]</f>
        <v>83</v>
      </c>
      <c r="H507">
        <f>IF(EmployeeData9[[#This Row],[Sales_Achieved]]&gt;=2984,EmployeeData9[[#This Row],[Sales_Achieved]],0)</f>
        <v>3323</v>
      </c>
      <c r="I507">
        <f>IF(EmployeeData9[[#This Row],[Sales_Achieved]]&lt;2984,EmployeeData9[[#This Row],[Sales_Achieved]],0)</f>
        <v>0</v>
      </c>
    </row>
    <row r="508" spans="1:9" x14ac:dyDescent="0.25">
      <c r="A508" s="6" t="s">
        <v>2203</v>
      </c>
      <c r="B508" s="2" t="s">
        <v>2977</v>
      </c>
      <c r="C508" s="2" t="s">
        <v>3065</v>
      </c>
      <c r="D508" s="2" t="s">
        <v>682</v>
      </c>
      <c r="E508" s="23">
        <v>1742</v>
      </c>
      <c r="F508" s="24">
        <v>2104</v>
      </c>
      <c r="G508" s="44">
        <f>EmployeeData9[[#This Row],[Sales_Target]]-EmployeeData9[[#This Row],[Sales_Achieved]]</f>
        <v>-362</v>
      </c>
      <c r="H508">
        <f>IF(EmployeeData9[[#This Row],[Sales_Achieved]]&gt;=2984,EmployeeData9[[#This Row],[Sales_Achieved]],0)</f>
        <v>0</v>
      </c>
      <c r="I508">
        <f>IF(EmployeeData9[[#This Row],[Sales_Achieved]]&lt;2984,EmployeeData9[[#This Row],[Sales_Achieved]],0)</f>
        <v>2104</v>
      </c>
    </row>
    <row r="509" spans="1:9" x14ac:dyDescent="0.25">
      <c r="A509" s="6" t="s">
        <v>2204</v>
      </c>
      <c r="B509" s="2" t="s">
        <v>2981</v>
      </c>
      <c r="C509" s="2" t="s">
        <v>3063</v>
      </c>
      <c r="D509" s="2" t="s">
        <v>684</v>
      </c>
      <c r="E509" s="23">
        <v>1216</v>
      </c>
      <c r="F509" s="24">
        <v>3991</v>
      </c>
      <c r="G509" s="44">
        <f>EmployeeData9[[#This Row],[Sales_Target]]-EmployeeData9[[#This Row],[Sales_Achieved]]</f>
        <v>-2775</v>
      </c>
      <c r="H509">
        <f>IF(EmployeeData9[[#This Row],[Sales_Achieved]]&gt;=2984,EmployeeData9[[#This Row],[Sales_Achieved]],0)</f>
        <v>3991</v>
      </c>
      <c r="I509">
        <f>IF(EmployeeData9[[#This Row],[Sales_Achieved]]&lt;2984,EmployeeData9[[#This Row],[Sales_Achieved]],0)</f>
        <v>0</v>
      </c>
    </row>
    <row r="510" spans="1:9" x14ac:dyDescent="0.25">
      <c r="A510" s="6" t="s">
        <v>2205</v>
      </c>
      <c r="B510" s="2" t="s">
        <v>2982</v>
      </c>
      <c r="C510" s="2" t="s">
        <v>3065</v>
      </c>
      <c r="D510" s="2" t="s">
        <v>683</v>
      </c>
      <c r="E510" s="23">
        <v>2969</v>
      </c>
      <c r="F510" s="24">
        <v>3007</v>
      </c>
      <c r="G510" s="44">
        <f>EmployeeData9[[#This Row],[Sales_Target]]-EmployeeData9[[#This Row],[Sales_Achieved]]</f>
        <v>-38</v>
      </c>
      <c r="H510">
        <f>IF(EmployeeData9[[#This Row],[Sales_Achieved]]&gt;=2984,EmployeeData9[[#This Row],[Sales_Achieved]],0)</f>
        <v>3007</v>
      </c>
      <c r="I510">
        <f>IF(EmployeeData9[[#This Row],[Sales_Achieved]]&lt;2984,EmployeeData9[[#This Row],[Sales_Achieved]],0)</f>
        <v>0</v>
      </c>
    </row>
    <row r="511" spans="1:9" x14ac:dyDescent="0.25">
      <c r="A511" s="6" t="s">
        <v>2206</v>
      </c>
      <c r="B511" s="2" t="s">
        <v>2983</v>
      </c>
      <c r="C511" s="2" t="s">
        <v>3063</v>
      </c>
      <c r="D511" s="2" t="s">
        <v>685</v>
      </c>
      <c r="E511" s="23">
        <v>2059</v>
      </c>
      <c r="F511" s="24">
        <v>2757</v>
      </c>
      <c r="G511" s="44">
        <f>EmployeeData9[[#This Row],[Sales_Target]]-EmployeeData9[[#This Row],[Sales_Achieved]]</f>
        <v>-698</v>
      </c>
      <c r="H511">
        <f>IF(EmployeeData9[[#This Row],[Sales_Achieved]]&gt;=2984,EmployeeData9[[#This Row],[Sales_Achieved]],0)</f>
        <v>0</v>
      </c>
      <c r="I511">
        <f>IF(EmployeeData9[[#This Row],[Sales_Achieved]]&lt;2984,EmployeeData9[[#This Row],[Sales_Achieved]],0)</f>
        <v>2757</v>
      </c>
    </row>
    <row r="512" spans="1:9" x14ac:dyDescent="0.25">
      <c r="A512" s="6" t="s">
        <v>2207</v>
      </c>
      <c r="B512" s="2" t="s">
        <v>2934</v>
      </c>
      <c r="C512" s="2" t="s">
        <v>3063</v>
      </c>
      <c r="D512" s="2" t="s">
        <v>682</v>
      </c>
      <c r="E512" s="23">
        <v>1630</v>
      </c>
      <c r="F512" s="24">
        <v>1293</v>
      </c>
      <c r="G512" s="44">
        <f>EmployeeData9[[#This Row],[Sales_Target]]-EmployeeData9[[#This Row],[Sales_Achieved]]</f>
        <v>337</v>
      </c>
      <c r="H512">
        <f>IF(EmployeeData9[[#This Row],[Sales_Achieved]]&gt;=2984,EmployeeData9[[#This Row],[Sales_Achieved]],0)</f>
        <v>0</v>
      </c>
      <c r="I512">
        <f>IF(EmployeeData9[[#This Row],[Sales_Achieved]]&lt;2984,EmployeeData9[[#This Row],[Sales_Achieved]],0)</f>
        <v>1293</v>
      </c>
    </row>
    <row r="513" spans="1:9" x14ac:dyDescent="0.25">
      <c r="A513" s="6" t="s">
        <v>2208</v>
      </c>
      <c r="B513" s="2" t="s">
        <v>2984</v>
      </c>
      <c r="C513" s="2" t="s">
        <v>3065</v>
      </c>
      <c r="D513" s="2" t="s">
        <v>685</v>
      </c>
      <c r="E513" s="23">
        <v>3530</v>
      </c>
      <c r="F513" s="24">
        <v>5957</v>
      </c>
      <c r="G513" s="44">
        <f>EmployeeData9[[#This Row],[Sales_Target]]-EmployeeData9[[#This Row],[Sales_Achieved]]</f>
        <v>-2427</v>
      </c>
      <c r="H513">
        <f>IF(EmployeeData9[[#This Row],[Sales_Achieved]]&gt;=2984,EmployeeData9[[#This Row],[Sales_Achieved]],0)</f>
        <v>5957</v>
      </c>
      <c r="I513">
        <f>IF(EmployeeData9[[#This Row],[Sales_Achieved]]&lt;2984,EmployeeData9[[#This Row],[Sales_Achieved]],0)</f>
        <v>0</v>
      </c>
    </row>
    <row r="514" spans="1:9" x14ac:dyDescent="0.25">
      <c r="A514" s="6" t="s">
        <v>2209</v>
      </c>
      <c r="B514" s="2" t="s">
        <v>2745</v>
      </c>
      <c r="C514" s="2" t="s">
        <v>3065</v>
      </c>
      <c r="D514" s="2" t="s">
        <v>683</v>
      </c>
      <c r="E514" s="23">
        <v>2414</v>
      </c>
      <c r="F514" s="24">
        <v>5230</v>
      </c>
      <c r="G514" s="44">
        <f>EmployeeData9[[#This Row],[Sales_Target]]-EmployeeData9[[#This Row],[Sales_Achieved]]</f>
        <v>-2816</v>
      </c>
      <c r="H514">
        <f>IF(EmployeeData9[[#This Row],[Sales_Achieved]]&gt;=2984,EmployeeData9[[#This Row],[Sales_Achieved]],0)</f>
        <v>5230</v>
      </c>
      <c r="I514">
        <f>IF(EmployeeData9[[#This Row],[Sales_Achieved]]&lt;2984,EmployeeData9[[#This Row],[Sales_Achieved]],0)</f>
        <v>0</v>
      </c>
    </row>
    <row r="515" spans="1:9" x14ac:dyDescent="0.25">
      <c r="A515" s="6" t="s">
        <v>2210</v>
      </c>
      <c r="B515" s="2" t="s">
        <v>2804</v>
      </c>
      <c r="C515" s="2" t="s">
        <v>3065</v>
      </c>
      <c r="D515" s="2" t="s">
        <v>684</v>
      </c>
      <c r="E515" s="23">
        <v>1974</v>
      </c>
      <c r="F515" s="24">
        <v>3540</v>
      </c>
      <c r="G515" s="44">
        <f>EmployeeData9[[#This Row],[Sales_Target]]-EmployeeData9[[#This Row],[Sales_Achieved]]</f>
        <v>-1566</v>
      </c>
      <c r="H515">
        <f>IF(EmployeeData9[[#This Row],[Sales_Achieved]]&gt;=2984,EmployeeData9[[#This Row],[Sales_Achieved]],0)</f>
        <v>3540</v>
      </c>
      <c r="I515">
        <f>IF(EmployeeData9[[#This Row],[Sales_Achieved]]&lt;2984,EmployeeData9[[#This Row],[Sales_Achieved]],0)</f>
        <v>0</v>
      </c>
    </row>
    <row r="516" spans="1:9" x14ac:dyDescent="0.25">
      <c r="A516" s="6" t="s">
        <v>2211</v>
      </c>
      <c r="B516" s="2" t="s">
        <v>2733</v>
      </c>
      <c r="C516" s="2" t="s">
        <v>3063</v>
      </c>
      <c r="D516" s="2" t="s">
        <v>684</v>
      </c>
      <c r="E516" s="23">
        <v>4889</v>
      </c>
      <c r="F516" s="24">
        <v>5572</v>
      </c>
      <c r="G516" s="44">
        <f>EmployeeData9[[#This Row],[Sales_Target]]-EmployeeData9[[#This Row],[Sales_Achieved]]</f>
        <v>-683</v>
      </c>
      <c r="H516">
        <f>IF(EmployeeData9[[#This Row],[Sales_Achieved]]&gt;=2984,EmployeeData9[[#This Row],[Sales_Achieved]],0)</f>
        <v>5572</v>
      </c>
      <c r="I516">
        <f>IF(EmployeeData9[[#This Row],[Sales_Achieved]]&lt;2984,EmployeeData9[[#This Row],[Sales_Achieved]],0)</f>
        <v>0</v>
      </c>
    </row>
    <row r="517" spans="1:9" x14ac:dyDescent="0.25">
      <c r="A517" s="6" t="s">
        <v>2212</v>
      </c>
      <c r="B517" s="2" t="s">
        <v>2756</v>
      </c>
      <c r="C517" s="2" t="s">
        <v>3064</v>
      </c>
      <c r="D517" s="2" t="s">
        <v>682</v>
      </c>
      <c r="E517" s="23">
        <v>1667</v>
      </c>
      <c r="F517" s="24">
        <v>1336</v>
      </c>
      <c r="G517" s="44">
        <f>EmployeeData9[[#This Row],[Sales_Target]]-EmployeeData9[[#This Row],[Sales_Achieved]]</f>
        <v>331</v>
      </c>
      <c r="H517">
        <f>IF(EmployeeData9[[#This Row],[Sales_Achieved]]&gt;=2984,EmployeeData9[[#This Row],[Sales_Achieved]],0)</f>
        <v>0</v>
      </c>
      <c r="I517">
        <f>IF(EmployeeData9[[#This Row],[Sales_Achieved]]&lt;2984,EmployeeData9[[#This Row],[Sales_Achieved]],0)</f>
        <v>1336</v>
      </c>
    </row>
    <row r="518" spans="1:9" x14ac:dyDescent="0.25">
      <c r="A518" s="6" t="s">
        <v>2213</v>
      </c>
      <c r="B518" s="2" t="s">
        <v>2705</v>
      </c>
      <c r="C518" s="2" t="s">
        <v>3063</v>
      </c>
      <c r="D518" s="2" t="s">
        <v>684</v>
      </c>
      <c r="E518" s="23">
        <v>3048</v>
      </c>
      <c r="F518" s="24">
        <v>4174</v>
      </c>
      <c r="G518" s="44">
        <f>EmployeeData9[[#This Row],[Sales_Target]]-EmployeeData9[[#This Row],[Sales_Achieved]]</f>
        <v>-1126</v>
      </c>
      <c r="H518">
        <f>IF(EmployeeData9[[#This Row],[Sales_Achieved]]&gt;=2984,EmployeeData9[[#This Row],[Sales_Achieved]],0)</f>
        <v>4174</v>
      </c>
      <c r="I518">
        <f>IF(EmployeeData9[[#This Row],[Sales_Achieved]]&lt;2984,EmployeeData9[[#This Row],[Sales_Achieved]],0)</f>
        <v>0</v>
      </c>
    </row>
    <row r="519" spans="1:9" x14ac:dyDescent="0.25">
      <c r="A519" s="6" t="s">
        <v>2214</v>
      </c>
      <c r="B519" s="2" t="s">
        <v>2810</v>
      </c>
      <c r="C519" s="2" t="s">
        <v>3063</v>
      </c>
      <c r="D519" s="2" t="s">
        <v>684</v>
      </c>
      <c r="E519" s="23">
        <v>1411</v>
      </c>
      <c r="F519" s="24">
        <v>4863</v>
      </c>
      <c r="G519" s="44">
        <f>EmployeeData9[[#This Row],[Sales_Target]]-EmployeeData9[[#This Row],[Sales_Achieved]]</f>
        <v>-3452</v>
      </c>
      <c r="H519">
        <f>IF(EmployeeData9[[#This Row],[Sales_Achieved]]&gt;=2984,EmployeeData9[[#This Row],[Sales_Achieved]],0)</f>
        <v>4863</v>
      </c>
      <c r="I519">
        <f>IF(EmployeeData9[[#This Row],[Sales_Achieved]]&lt;2984,EmployeeData9[[#This Row],[Sales_Achieved]],0)</f>
        <v>0</v>
      </c>
    </row>
    <row r="520" spans="1:9" x14ac:dyDescent="0.25">
      <c r="A520" s="6" t="s">
        <v>2215</v>
      </c>
      <c r="B520" s="2" t="s">
        <v>2758</v>
      </c>
      <c r="C520" s="2" t="s">
        <v>3063</v>
      </c>
      <c r="D520" s="2" t="s">
        <v>685</v>
      </c>
      <c r="E520" s="23">
        <v>2203</v>
      </c>
      <c r="F520" s="24">
        <v>3403</v>
      </c>
      <c r="G520" s="44">
        <f>EmployeeData9[[#This Row],[Sales_Target]]-EmployeeData9[[#This Row],[Sales_Achieved]]</f>
        <v>-1200</v>
      </c>
      <c r="H520">
        <f>IF(EmployeeData9[[#This Row],[Sales_Achieved]]&gt;=2984,EmployeeData9[[#This Row],[Sales_Achieved]],0)</f>
        <v>3403</v>
      </c>
      <c r="I520">
        <f>IF(EmployeeData9[[#This Row],[Sales_Achieved]]&lt;2984,EmployeeData9[[#This Row],[Sales_Achieved]],0)</f>
        <v>0</v>
      </c>
    </row>
    <row r="521" spans="1:9" x14ac:dyDescent="0.25">
      <c r="A521" s="6" t="s">
        <v>2216</v>
      </c>
      <c r="B521" s="2" t="s">
        <v>2985</v>
      </c>
      <c r="C521" s="2" t="s">
        <v>3065</v>
      </c>
      <c r="D521" s="2" t="s">
        <v>682</v>
      </c>
      <c r="E521" s="23">
        <v>1754</v>
      </c>
      <c r="F521" s="24">
        <v>5769</v>
      </c>
      <c r="G521" s="44">
        <f>EmployeeData9[[#This Row],[Sales_Target]]-EmployeeData9[[#This Row],[Sales_Achieved]]</f>
        <v>-4015</v>
      </c>
      <c r="H521">
        <f>IF(EmployeeData9[[#This Row],[Sales_Achieved]]&gt;=2984,EmployeeData9[[#This Row],[Sales_Achieved]],0)</f>
        <v>5769</v>
      </c>
      <c r="I521">
        <f>IF(EmployeeData9[[#This Row],[Sales_Achieved]]&lt;2984,EmployeeData9[[#This Row],[Sales_Achieved]],0)</f>
        <v>0</v>
      </c>
    </row>
    <row r="522" spans="1:9" x14ac:dyDescent="0.25">
      <c r="A522" s="6" t="s">
        <v>2217</v>
      </c>
      <c r="B522" s="2" t="s">
        <v>2855</v>
      </c>
      <c r="C522" s="2" t="s">
        <v>3065</v>
      </c>
      <c r="D522" s="2" t="s">
        <v>682</v>
      </c>
      <c r="E522" s="23">
        <v>4498</v>
      </c>
      <c r="F522" s="24">
        <v>4201</v>
      </c>
      <c r="G522" s="44">
        <f>EmployeeData9[[#This Row],[Sales_Target]]-EmployeeData9[[#This Row],[Sales_Achieved]]</f>
        <v>297</v>
      </c>
      <c r="H522">
        <f>IF(EmployeeData9[[#This Row],[Sales_Achieved]]&gt;=2984,EmployeeData9[[#This Row],[Sales_Achieved]],0)</f>
        <v>4201</v>
      </c>
      <c r="I522">
        <f>IF(EmployeeData9[[#This Row],[Sales_Achieved]]&lt;2984,EmployeeData9[[#This Row],[Sales_Achieved]],0)</f>
        <v>0</v>
      </c>
    </row>
    <row r="523" spans="1:9" x14ac:dyDescent="0.25">
      <c r="A523" s="6" t="s">
        <v>2218</v>
      </c>
      <c r="B523" s="2" t="s">
        <v>2986</v>
      </c>
      <c r="C523" s="2" t="s">
        <v>3063</v>
      </c>
      <c r="D523" s="2" t="s">
        <v>683</v>
      </c>
      <c r="E523" s="23">
        <v>2087</v>
      </c>
      <c r="F523" s="24">
        <v>1557</v>
      </c>
      <c r="G523" s="44">
        <f>EmployeeData9[[#This Row],[Sales_Target]]-EmployeeData9[[#This Row],[Sales_Achieved]]</f>
        <v>530</v>
      </c>
      <c r="H523">
        <f>IF(EmployeeData9[[#This Row],[Sales_Achieved]]&gt;=2984,EmployeeData9[[#This Row],[Sales_Achieved]],0)</f>
        <v>0</v>
      </c>
      <c r="I523">
        <f>IF(EmployeeData9[[#This Row],[Sales_Achieved]]&lt;2984,EmployeeData9[[#This Row],[Sales_Achieved]],0)</f>
        <v>1557</v>
      </c>
    </row>
    <row r="524" spans="1:9" x14ac:dyDescent="0.25">
      <c r="A524" s="6" t="s">
        <v>2219</v>
      </c>
      <c r="B524" s="2" t="s">
        <v>2788</v>
      </c>
      <c r="C524" s="2" t="s">
        <v>3064</v>
      </c>
      <c r="D524" s="2" t="s">
        <v>682</v>
      </c>
      <c r="E524" s="23">
        <v>1019</v>
      </c>
      <c r="F524" s="24">
        <v>4424</v>
      </c>
      <c r="G524" s="44">
        <f>EmployeeData9[[#This Row],[Sales_Target]]-EmployeeData9[[#This Row],[Sales_Achieved]]</f>
        <v>-3405</v>
      </c>
      <c r="H524">
        <f>IF(EmployeeData9[[#This Row],[Sales_Achieved]]&gt;=2984,EmployeeData9[[#This Row],[Sales_Achieved]],0)</f>
        <v>4424</v>
      </c>
      <c r="I524">
        <f>IF(EmployeeData9[[#This Row],[Sales_Achieved]]&lt;2984,EmployeeData9[[#This Row],[Sales_Achieved]],0)</f>
        <v>0</v>
      </c>
    </row>
    <row r="525" spans="1:9" x14ac:dyDescent="0.25">
      <c r="A525" s="6" t="s">
        <v>2220</v>
      </c>
      <c r="B525" s="2" t="s">
        <v>2987</v>
      </c>
      <c r="C525" s="2" t="s">
        <v>3065</v>
      </c>
      <c r="D525" s="2" t="s">
        <v>684</v>
      </c>
      <c r="E525" s="23">
        <v>2717</v>
      </c>
      <c r="F525" s="24">
        <v>4806</v>
      </c>
      <c r="G525" s="44">
        <f>EmployeeData9[[#This Row],[Sales_Target]]-EmployeeData9[[#This Row],[Sales_Achieved]]</f>
        <v>-2089</v>
      </c>
      <c r="H525">
        <f>IF(EmployeeData9[[#This Row],[Sales_Achieved]]&gt;=2984,EmployeeData9[[#This Row],[Sales_Achieved]],0)</f>
        <v>4806</v>
      </c>
      <c r="I525">
        <f>IF(EmployeeData9[[#This Row],[Sales_Achieved]]&lt;2984,EmployeeData9[[#This Row],[Sales_Achieved]],0)</f>
        <v>0</v>
      </c>
    </row>
    <row r="526" spans="1:9" x14ac:dyDescent="0.25">
      <c r="A526" s="6" t="s">
        <v>2221</v>
      </c>
      <c r="B526" s="2" t="s">
        <v>2802</v>
      </c>
      <c r="C526" s="2" t="s">
        <v>3064</v>
      </c>
      <c r="D526" s="2" t="s">
        <v>683</v>
      </c>
      <c r="E526" s="23">
        <v>1018</v>
      </c>
      <c r="F526" s="24">
        <v>4110</v>
      </c>
      <c r="G526" s="44">
        <f>EmployeeData9[[#This Row],[Sales_Target]]-EmployeeData9[[#This Row],[Sales_Achieved]]</f>
        <v>-3092</v>
      </c>
      <c r="H526">
        <f>IF(EmployeeData9[[#This Row],[Sales_Achieved]]&gt;=2984,EmployeeData9[[#This Row],[Sales_Achieved]],0)</f>
        <v>4110</v>
      </c>
      <c r="I526">
        <f>IF(EmployeeData9[[#This Row],[Sales_Achieved]]&lt;2984,EmployeeData9[[#This Row],[Sales_Achieved]],0)</f>
        <v>0</v>
      </c>
    </row>
    <row r="527" spans="1:9" x14ac:dyDescent="0.25">
      <c r="A527" s="6" t="s">
        <v>2222</v>
      </c>
      <c r="B527" s="2" t="s">
        <v>2708</v>
      </c>
      <c r="C527" s="2" t="s">
        <v>3064</v>
      </c>
      <c r="D527" s="2" t="s">
        <v>685</v>
      </c>
      <c r="E527" s="23">
        <v>4894</v>
      </c>
      <c r="F527" s="24">
        <v>5063</v>
      </c>
      <c r="G527" s="44">
        <f>EmployeeData9[[#This Row],[Sales_Target]]-EmployeeData9[[#This Row],[Sales_Achieved]]</f>
        <v>-169</v>
      </c>
      <c r="H527">
        <f>IF(EmployeeData9[[#This Row],[Sales_Achieved]]&gt;=2984,EmployeeData9[[#This Row],[Sales_Achieved]],0)</f>
        <v>5063</v>
      </c>
      <c r="I527">
        <f>IF(EmployeeData9[[#This Row],[Sales_Achieved]]&lt;2984,EmployeeData9[[#This Row],[Sales_Achieved]],0)</f>
        <v>0</v>
      </c>
    </row>
    <row r="528" spans="1:9" x14ac:dyDescent="0.25">
      <c r="A528" s="6" t="s">
        <v>2223</v>
      </c>
      <c r="B528" s="2" t="s">
        <v>2789</v>
      </c>
      <c r="C528" s="2" t="s">
        <v>3065</v>
      </c>
      <c r="D528" s="2" t="s">
        <v>683</v>
      </c>
      <c r="E528" s="23">
        <v>1314</v>
      </c>
      <c r="F528" s="24">
        <v>1287</v>
      </c>
      <c r="G528" s="44">
        <f>EmployeeData9[[#This Row],[Sales_Target]]-EmployeeData9[[#This Row],[Sales_Achieved]]</f>
        <v>27</v>
      </c>
      <c r="H528">
        <f>IF(EmployeeData9[[#This Row],[Sales_Achieved]]&gt;=2984,EmployeeData9[[#This Row],[Sales_Achieved]],0)</f>
        <v>0</v>
      </c>
      <c r="I528">
        <f>IF(EmployeeData9[[#This Row],[Sales_Achieved]]&lt;2984,EmployeeData9[[#This Row],[Sales_Achieved]],0)</f>
        <v>1287</v>
      </c>
    </row>
    <row r="529" spans="1:9" x14ac:dyDescent="0.25">
      <c r="A529" s="6" t="s">
        <v>2224</v>
      </c>
      <c r="B529" s="2" t="s">
        <v>2988</v>
      </c>
      <c r="C529" s="2" t="s">
        <v>3063</v>
      </c>
      <c r="D529" s="2" t="s">
        <v>682</v>
      </c>
      <c r="E529" s="23">
        <v>4652</v>
      </c>
      <c r="F529" s="24">
        <v>3007</v>
      </c>
      <c r="G529" s="44">
        <f>EmployeeData9[[#This Row],[Sales_Target]]-EmployeeData9[[#This Row],[Sales_Achieved]]</f>
        <v>1645</v>
      </c>
      <c r="H529">
        <f>IF(EmployeeData9[[#This Row],[Sales_Achieved]]&gt;=2984,EmployeeData9[[#This Row],[Sales_Achieved]],0)</f>
        <v>3007</v>
      </c>
      <c r="I529">
        <f>IF(EmployeeData9[[#This Row],[Sales_Achieved]]&lt;2984,EmployeeData9[[#This Row],[Sales_Achieved]],0)</f>
        <v>0</v>
      </c>
    </row>
    <row r="530" spans="1:9" x14ac:dyDescent="0.25">
      <c r="A530" s="6" t="s">
        <v>2225</v>
      </c>
      <c r="B530" s="2" t="s">
        <v>2890</v>
      </c>
      <c r="C530" s="2" t="s">
        <v>3064</v>
      </c>
      <c r="D530" s="2" t="s">
        <v>683</v>
      </c>
      <c r="E530" s="23">
        <v>4502</v>
      </c>
      <c r="F530" s="24">
        <v>3370</v>
      </c>
      <c r="G530" s="44">
        <f>EmployeeData9[[#This Row],[Sales_Target]]-EmployeeData9[[#This Row],[Sales_Achieved]]</f>
        <v>1132</v>
      </c>
      <c r="H530">
        <f>IF(EmployeeData9[[#This Row],[Sales_Achieved]]&gt;=2984,EmployeeData9[[#This Row],[Sales_Achieved]],0)</f>
        <v>3370</v>
      </c>
      <c r="I530">
        <f>IF(EmployeeData9[[#This Row],[Sales_Achieved]]&lt;2984,EmployeeData9[[#This Row],[Sales_Achieved]],0)</f>
        <v>0</v>
      </c>
    </row>
    <row r="531" spans="1:9" x14ac:dyDescent="0.25">
      <c r="A531" s="6" t="s">
        <v>2226</v>
      </c>
      <c r="B531" s="2" t="s">
        <v>2935</v>
      </c>
      <c r="C531" s="2" t="s">
        <v>3064</v>
      </c>
      <c r="D531" s="2" t="s">
        <v>683</v>
      </c>
      <c r="E531" s="23">
        <v>2575</v>
      </c>
      <c r="F531" s="24">
        <v>3969</v>
      </c>
      <c r="G531" s="44">
        <f>EmployeeData9[[#This Row],[Sales_Target]]-EmployeeData9[[#This Row],[Sales_Achieved]]</f>
        <v>-1394</v>
      </c>
      <c r="H531">
        <f>IF(EmployeeData9[[#This Row],[Sales_Achieved]]&gt;=2984,EmployeeData9[[#This Row],[Sales_Achieved]],0)</f>
        <v>3969</v>
      </c>
      <c r="I531">
        <f>IF(EmployeeData9[[#This Row],[Sales_Achieved]]&lt;2984,EmployeeData9[[#This Row],[Sales_Achieved]],0)</f>
        <v>0</v>
      </c>
    </row>
    <row r="532" spans="1:9" x14ac:dyDescent="0.25">
      <c r="A532" s="6" t="s">
        <v>2227</v>
      </c>
      <c r="B532" s="2" t="s">
        <v>2989</v>
      </c>
      <c r="C532" s="2" t="s">
        <v>3063</v>
      </c>
      <c r="D532" s="2" t="s">
        <v>685</v>
      </c>
      <c r="E532" s="23">
        <v>3742</v>
      </c>
      <c r="F532" s="24">
        <v>3279</v>
      </c>
      <c r="G532" s="44">
        <f>EmployeeData9[[#This Row],[Sales_Target]]-EmployeeData9[[#This Row],[Sales_Achieved]]</f>
        <v>463</v>
      </c>
      <c r="H532">
        <f>IF(EmployeeData9[[#This Row],[Sales_Achieved]]&gt;=2984,EmployeeData9[[#This Row],[Sales_Achieved]],0)</f>
        <v>3279</v>
      </c>
      <c r="I532">
        <f>IF(EmployeeData9[[#This Row],[Sales_Achieved]]&lt;2984,EmployeeData9[[#This Row],[Sales_Achieved]],0)</f>
        <v>0</v>
      </c>
    </row>
    <row r="533" spans="1:9" x14ac:dyDescent="0.25">
      <c r="A533" s="6" t="s">
        <v>2229</v>
      </c>
      <c r="B533" s="2" t="s">
        <v>2872</v>
      </c>
      <c r="C533" s="2" t="s">
        <v>3065</v>
      </c>
      <c r="D533" s="2" t="s">
        <v>683</v>
      </c>
      <c r="E533" s="23">
        <v>3489</v>
      </c>
      <c r="F533" s="24">
        <v>3317</v>
      </c>
      <c r="G533" s="44">
        <f>EmployeeData9[[#This Row],[Sales_Target]]-EmployeeData9[[#This Row],[Sales_Achieved]]</f>
        <v>172</v>
      </c>
      <c r="H533">
        <f>IF(EmployeeData9[[#This Row],[Sales_Achieved]]&gt;=2984,EmployeeData9[[#This Row],[Sales_Achieved]],0)</f>
        <v>3317</v>
      </c>
      <c r="I533">
        <f>IF(EmployeeData9[[#This Row],[Sales_Achieved]]&lt;2984,EmployeeData9[[#This Row],[Sales_Achieved]],0)</f>
        <v>0</v>
      </c>
    </row>
    <row r="534" spans="1:9" x14ac:dyDescent="0.25">
      <c r="A534" s="6" t="s">
        <v>2228</v>
      </c>
      <c r="B534" s="2" t="s">
        <v>2854</v>
      </c>
      <c r="C534" s="2" t="s">
        <v>3065</v>
      </c>
      <c r="D534" s="2" t="s">
        <v>685</v>
      </c>
      <c r="E534" s="23">
        <v>4647</v>
      </c>
      <c r="F534" s="24">
        <v>1993</v>
      </c>
      <c r="G534" s="44">
        <f>EmployeeData9[[#This Row],[Sales_Target]]-EmployeeData9[[#This Row],[Sales_Achieved]]</f>
        <v>2654</v>
      </c>
      <c r="H534">
        <f>IF(EmployeeData9[[#This Row],[Sales_Achieved]]&gt;=2984,EmployeeData9[[#This Row],[Sales_Achieved]],0)</f>
        <v>0</v>
      </c>
      <c r="I534">
        <f>IF(EmployeeData9[[#This Row],[Sales_Achieved]]&lt;2984,EmployeeData9[[#This Row],[Sales_Achieved]],0)</f>
        <v>1993</v>
      </c>
    </row>
    <row r="535" spans="1:9" x14ac:dyDescent="0.25">
      <c r="A535" s="6" t="s">
        <v>2230</v>
      </c>
      <c r="B535" s="2" t="s">
        <v>2795</v>
      </c>
      <c r="C535" s="2" t="s">
        <v>3065</v>
      </c>
      <c r="D535" s="2" t="s">
        <v>685</v>
      </c>
      <c r="E535" s="23">
        <v>1228</v>
      </c>
      <c r="F535" s="24">
        <v>2756</v>
      </c>
      <c r="G535" s="44">
        <f>EmployeeData9[[#This Row],[Sales_Target]]-EmployeeData9[[#This Row],[Sales_Achieved]]</f>
        <v>-1528</v>
      </c>
      <c r="H535">
        <f>IF(EmployeeData9[[#This Row],[Sales_Achieved]]&gt;=2984,EmployeeData9[[#This Row],[Sales_Achieved]],0)</f>
        <v>0</v>
      </c>
      <c r="I535">
        <f>IF(EmployeeData9[[#This Row],[Sales_Achieved]]&lt;2984,EmployeeData9[[#This Row],[Sales_Achieved]],0)</f>
        <v>2756</v>
      </c>
    </row>
    <row r="536" spans="1:9" x14ac:dyDescent="0.25">
      <c r="A536" s="6" t="s">
        <v>2231</v>
      </c>
      <c r="B536" s="2" t="s">
        <v>2748</v>
      </c>
      <c r="C536" s="2" t="s">
        <v>3064</v>
      </c>
      <c r="D536" s="2" t="s">
        <v>685</v>
      </c>
      <c r="E536" s="23">
        <v>2001</v>
      </c>
      <c r="F536" s="24">
        <v>2740</v>
      </c>
      <c r="G536" s="44">
        <f>EmployeeData9[[#This Row],[Sales_Target]]-EmployeeData9[[#This Row],[Sales_Achieved]]</f>
        <v>-739</v>
      </c>
      <c r="H536">
        <f>IF(EmployeeData9[[#This Row],[Sales_Achieved]]&gt;=2984,EmployeeData9[[#This Row],[Sales_Achieved]],0)</f>
        <v>0</v>
      </c>
      <c r="I536">
        <f>IF(EmployeeData9[[#This Row],[Sales_Achieved]]&lt;2984,EmployeeData9[[#This Row],[Sales_Achieved]],0)</f>
        <v>2740</v>
      </c>
    </row>
    <row r="537" spans="1:9" x14ac:dyDescent="0.25">
      <c r="A537" s="6" t="s">
        <v>2232</v>
      </c>
      <c r="B537" s="2" t="s">
        <v>2713</v>
      </c>
      <c r="C537" s="2" t="s">
        <v>3064</v>
      </c>
      <c r="D537" s="2" t="s">
        <v>682</v>
      </c>
      <c r="E537" s="23">
        <v>2531</v>
      </c>
      <c r="F537" s="24">
        <v>3015</v>
      </c>
      <c r="G537" s="44">
        <f>EmployeeData9[[#This Row],[Sales_Target]]-EmployeeData9[[#This Row],[Sales_Achieved]]</f>
        <v>-484</v>
      </c>
      <c r="H537">
        <f>IF(EmployeeData9[[#This Row],[Sales_Achieved]]&gt;=2984,EmployeeData9[[#This Row],[Sales_Achieved]],0)</f>
        <v>3015</v>
      </c>
      <c r="I537">
        <f>IF(EmployeeData9[[#This Row],[Sales_Achieved]]&lt;2984,EmployeeData9[[#This Row],[Sales_Achieved]],0)</f>
        <v>0</v>
      </c>
    </row>
    <row r="538" spans="1:9" x14ac:dyDescent="0.25">
      <c r="A538" s="6" t="s">
        <v>2233</v>
      </c>
      <c r="B538" s="2" t="s">
        <v>2990</v>
      </c>
      <c r="C538" s="2" t="s">
        <v>3065</v>
      </c>
      <c r="D538" s="2" t="s">
        <v>683</v>
      </c>
      <c r="E538" s="23">
        <v>2097</v>
      </c>
      <c r="F538" s="24">
        <v>5769</v>
      </c>
      <c r="G538" s="44">
        <f>EmployeeData9[[#This Row],[Sales_Target]]-EmployeeData9[[#This Row],[Sales_Achieved]]</f>
        <v>-3672</v>
      </c>
      <c r="H538">
        <f>IF(EmployeeData9[[#This Row],[Sales_Achieved]]&gt;=2984,EmployeeData9[[#This Row],[Sales_Achieved]],0)</f>
        <v>5769</v>
      </c>
      <c r="I538">
        <f>IF(EmployeeData9[[#This Row],[Sales_Achieved]]&lt;2984,EmployeeData9[[#This Row],[Sales_Achieved]],0)</f>
        <v>0</v>
      </c>
    </row>
    <row r="539" spans="1:9" x14ac:dyDescent="0.25">
      <c r="A539" s="6" t="s">
        <v>2234</v>
      </c>
      <c r="B539" s="2" t="s">
        <v>2707</v>
      </c>
      <c r="C539" s="2" t="s">
        <v>3064</v>
      </c>
      <c r="D539" s="2" t="s">
        <v>684</v>
      </c>
      <c r="E539" s="23">
        <v>2034</v>
      </c>
      <c r="F539" s="24">
        <v>2963</v>
      </c>
      <c r="G539" s="44">
        <f>EmployeeData9[[#This Row],[Sales_Target]]-EmployeeData9[[#This Row],[Sales_Achieved]]</f>
        <v>-929</v>
      </c>
      <c r="H539">
        <f>IF(EmployeeData9[[#This Row],[Sales_Achieved]]&gt;=2984,EmployeeData9[[#This Row],[Sales_Achieved]],0)</f>
        <v>0</v>
      </c>
      <c r="I539">
        <f>IF(EmployeeData9[[#This Row],[Sales_Achieved]]&lt;2984,EmployeeData9[[#This Row],[Sales_Achieved]],0)</f>
        <v>2963</v>
      </c>
    </row>
    <row r="540" spans="1:9" x14ac:dyDescent="0.25">
      <c r="A540" s="6" t="s">
        <v>2235</v>
      </c>
      <c r="B540" s="2" t="s">
        <v>2991</v>
      </c>
      <c r="C540" s="2" t="s">
        <v>3065</v>
      </c>
      <c r="D540" s="2" t="s">
        <v>682</v>
      </c>
      <c r="E540" s="23">
        <v>1920</v>
      </c>
      <c r="F540" s="24">
        <v>4700</v>
      </c>
      <c r="G540" s="44">
        <f>EmployeeData9[[#This Row],[Sales_Target]]-EmployeeData9[[#This Row],[Sales_Achieved]]</f>
        <v>-2780</v>
      </c>
      <c r="H540">
        <f>IF(EmployeeData9[[#This Row],[Sales_Achieved]]&gt;=2984,EmployeeData9[[#This Row],[Sales_Achieved]],0)</f>
        <v>4700</v>
      </c>
      <c r="I540">
        <f>IF(EmployeeData9[[#This Row],[Sales_Achieved]]&lt;2984,EmployeeData9[[#This Row],[Sales_Achieved]],0)</f>
        <v>0</v>
      </c>
    </row>
    <row r="541" spans="1:9" x14ac:dyDescent="0.25">
      <c r="A541" s="6" t="s">
        <v>2236</v>
      </c>
      <c r="B541" s="2" t="s">
        <v>2867</v>
      </c>
      <c r="C541" s="2" t="s">
        <v>3065</v>
      </c>
      <c r="D541" s="2" t="s">
        <v>685</v>
      </c>
      <c r="E541" s="23">
        <v>4013</v>
      </c>
      <c r="F541" s="24">
        <v>3632</v>
      </c>
      <c r="G541" s="44">
        <f>EmployeeData9[[#This Row],[Sales_Target]]-EmployeeData9[[#This Row],[Sales_Achieved]]</f>
        <v>381</v>
      </c>
      <c r="H541">
        <f>IF(EmployeeData9[[#This Row],[Sales_Achieved]]&gt;=2984,EmployeeData9[[#This Row],[Sales_Achieved]],0)</f>
        <v>3632</v>
      </c>
      <c r="I541">
        <f>IF(EmployeeData9[[#This Row],[Sales_Achieved]]&lt;2984,EmployeeData9[[#This Row],[Sales_Achieved]],0)</f>
        <v>0</v>
      </c>
    </row>
    <row r="542" spans="1:9" x14ac:dyDescent="0.25">
      <c r="A542" s="6" t="s">
        <v>2237</v>
      </c>
      <c r="B542" s="2" t="s">
        <v>2992</v>
      </c>
      <c r="C542" s="2" t="s">
        <v>3064</v>
      </c>
      <c r="D542" s="2" t="s">
        <v>682</v>
      </c>
      <c r="E542" s="23">
        <v>1809</v>
      </c>
      <c r="F542" s="24">
        <v>5502</v>
      </c>
      <c r="G542" s="44">
        <f>EmployeeData9[[#This Row],[Sales_Target]]-EmployeeData9[[#This Row],[Sales_Achieved]]</f>
        <v>-3693</v>
      </c>
      <c r="H542">
        <f>IF(EmployeeData9[[#This Row],[Sales_Achieved]]&gt;=2984,EmployeeData9[[#This Row],[Sales_Achieved]],0)</f>
        <v>5502</v>
      </c>
      <c r="I542">
        <f>IF(EmployeeData9[[#This Row],[Sales_Achieved]]&lt;2984,EmployeeData9[[#This Row],[Sales_Achieved]],0)</f>
        <v>0</v>
      </c>
    </row>
    <row r="543" spans="1:9" x14ac:dyDescent="0.25">
      <c r="A543" s="6" t="s">
        <v>2238</v>
      </c>
      <c r="B543" s="2" t="s">
        <v>2923</v>
      </c>
      <c r="C543" s="2" t="s">
        <v>3065</v>
      </c>
      <c r="D543" s="2" t="s">
        <v>684</v>
      </c>
      <c r="E543" s="23">
        <v>1044</v>
      </c>
      <c r="F543" s="24">
        <v>4942</v>
      </c>
      <c r="G543" s="44">
        <f>EmployeeData9[[#This Row],[Sales_Target]]-EmployeeData9[[#This Row],[Sales_Achieved]]</f>
        <v>-3898</v>
      </c>
      <c r="H543">
        <f>IF(EmployeeData9[[#This Row],[Sales_Achieved]]&gt;=2984,EmployeeData9[[#This Row],[Sales_Achieved]],0)</f>
        <v>4942</v>
      </c>
      <c r="I543">
        <f>IF(EmployeeData9[[#This Row],[Sales_Achieved]]&lt;2984,EmployeeData9[[#This Row],[Sales_Achieved]],0)</f>
        <v>0</v>
      </c>
    </row>
    <row r="544" spans="1:9" x14ac:dyDescent="0.25">
      <c r="A544" s="6" t="s">
        <v>2239</v>
      </c>
      <c r="B544" s="2" t="s">
        <v>2773</v>
      </c>
      <c r="C544" s="2" t="s">
        <v>3065</v>
      </c>
      <c r="D544" s="2" t="s">
        <v>683</v>
      </c>
      <c r="E544" s="23">
        <v>4581</v>
      </c>
      <c r="F544" s="24">
        <v>4758</v>
      </c>
      <c r="G544" s="44">
        <f>EmployeeData9[[#This Row],[Sales_Target]]-EmployeeData9[[#This Row],[Sales_Achieved]]</f>
        <v>-177</v>
      </c>
      <c r="H544">
        <f>IF(EmployeeData9[[#This Row],[Sales_Achieved]]&gt;=2984,EmployeeData9[[#This Row],[Sales_Achieved]],0)</f>
        <v>4758</v>
      </c>
      <c r="I544">
        <f>IF(EmployeeData9[[#This Row],[Sales_Achieved]]&lt;2984,EmployeeData9[[#This Row],[Sales_Achieved]],0)</f>
        <v>0</v>
      </c>
    </row>
    <row r="545" spans="1:9" x14ac:dyDescent="0.25">
      <c r="A545" s="6" t="s">
        <v>2240</v>
      </c>
      <c r="B545" s="2" t="s">
        <v>2872</v>
      </c>
      <c r="C545" s="2" t="s">
        <v>3065</v>
      </c>
      <c r="D545" s="2" t="s">
        <v>685</v>
      </c>
      <c r="E545" s="23">
        <v>1066</v>
      </c>
      <c r="F545" s="24">
        <v>4083</v>
      </c>
      <c r="G545" s="44">
        <f>EmployeeData9[[#This Row],[Sales_Target]]-EmployeeData9[[#This Row],[Sales_Achieved]]</f>
        <v>-3017</v>
      </c>
      <c r="H545">
        <f>IF(EmployeeData9[[#This Row],[Sales_Achieved]]&gt;=2984,EmployeeData9[[#This Row],[Sales_Achieved]],0)</f>
        <v>4083</v>
      </c>
      <c r="I545">
        <f>IF(EmployeeData9[[#This Row],[Sales_Achieved]]&lt;2984,EmployeeData9[[#This Row],[Sales_Achieved]],0)</f>
        <v>0</v>
      </c>
    </row>
    <row r="546" spans="1:9" x14ac:dyDescent="0.25">
      <c r="A546" s="6" t="s">
        <v>2241</v>
      </c>
      <c r="B546" s="2" t="s">
        <v>2993</v>
      </c>
      <c r="C546" s="2" t="s">
        <v>3064</v>
      </c>
      <c r="D546" s="2" t="s">
        <v>685</v>
      </c>
      <c r="E546" s="23">
        <v>4489</v>
      </c>
      <c r="F546" s="24">
        <v>2650</v>
      </c>
      <c r="G546" s="44">
        <f>EmployeeData9[[#This Row],[Sales_Target]]-EmployeeData9[[#This Row],[Sales_Achieved]]</f>
        <v>1839</v>
      </c>
      <c r="H546">
        <f>IF(EmployeeData9[[#This Row],[Sales_Achieved]]&gt;=2984,EmployeeData9[[#This Row],[Sales_Achieved]],0)</f>
        <v>0</v>
      </c>
      <c r="I546">
        <f>IF(EmployeeData9[[#This Row],[Sales_Achieved]]&lt;2984,EmployeeData9[[#This Row],[Sales_Achieved]],0)</f>
        <v>2650</v>
      </c>
    </row>
    <row r="547" spans="1:9" x14ac:dyDescent="0.25">
      <c r="A547" s="6" t="s">
        <v>2242</v>
      </c>
      <c r="B547" s="2" t="s">
        <v>2994</v>
      </c>
      <c r="C547" s="2" t="s">
        <v>3064</v>
      </c>
      <c r="D547" s="2" t="s">
        <v>684</v>
      </c>
      <c r="E547" s="23">
        <v>2582</v>
      </c>
      <c r="F547" s="24">
        <v>1405</v>
      </c>
      <c r="G547" s="44">
        <f>EmployeeData9[[#This Row],[Sales_Target]]-EmployeeData9[[#This Row],[Sales_Achieved]]</f>
        <v>1177</v>
      </c>
      <c r="H547">
        <f>IF(EmployeeData9[[#This Row],[Sales_Achieved]]&gt;=2984,EmployeeData9[[#This Row],[Sales_Achieved]],0)</f>
        <v>0</v>
      </c>
      <c r="I547">
        <f>IF(EmployeeData9[[#This Row],[Sales_Achieved]]&lt;2984,EmployeeData9[[#This Row],[Sales_Achieved]],0)</f>
        <v>1405</v>
      </c>
    </row>
    <row r="548" spans="1:9" x14ac:dyDescent="0.25">
      <c r="A548" s="6" t="s">
        <v>2243</v>
      </c>
      <c r="B548" s="2" t="s">
        <v>2983</v>
      </c>
      <c r="C548" s="2" t="s">
        <v>3065</v>
      </c>
      <c r="D548" s="2" t="s">
        <v>683</v>
      </c>
      <c r="E548" s="23">
        <v>2779</v>
      </c>
      <c r="F548" s="24">
        <v>4057</v>
      </c>
      <c r="G548" s="44">
        <f>EmployeeData9[[#This Row],[Sales_Target]]-EmployeeData9[[#This Row],[Sales_Achieved]]</f>
        <v>-1278</v>
      </c>
      <c r="H548">
        <f>IF(EmployeeData9[[#This Row],[Sales_Achieved]]&gt;=2984,EmployeeData9[[#This Row],[Sales_Achieved]],0)</f>
        <v>4057</v>
      </c>
      <c r="I548">
        <f>IF(EmployeeData9[[#This Row],[Sales_Achieved]]&lt;2984,EmployeeData9[[#This Row],[Sales_Achieved]],0)</f>
        <v>0</v>
      </c>
    </row>
    <row r="549" spans="1:9" x14ac:dyDescent="0.25">
      <c r="A549" s="6" t="s">
        <v>2244</v>
      </c>
      <c r="B549" s="2" t="s">
        <v>2995</v>
      </c>
      <c r="C549" s="2" t="s">
        <v>3063</v>
      </c>
      <c r="D549" s="2" t="s">
        <v>685</v>
      </c>
      <c r="E549" s="23">
        <v>4024</v>
      </c>
      <c r="F549" s="24">
        <v>5163</v>
      </c>
      <c r="G549" s="44">
        <f>EmployeeData9[[#This Row],[Sales_Target]]-EmployeeData9[[#This Row],[Sales_Achieved]]</f>
        <v>-1139</v>
      </c>
      <c r="H549">
        <f>IF(EmployeeData9[[#This Row],[Sales_Achieved]]&gt;=2984,EmployeeData9[[#This Row],[Sales_Achieved]],0)</f>
        <v>5163</v>
      </c>
      <c r="I549">
        <f>IF(EmployeeData9[[#This Row],[Sales_Achieved]]&lt;2984,EmployeeData9[[#This Row],[Sales_Achieved]],0)</f>
        <v>0</v>
      </c>
    </row>
    <row r="550" spans="1:9" x14ac:dyDescent="0.25">
      <c r="A550" s="6" t="s">
        <v>2245</v>
      </c>
      <c r="B550" s="2" t="s">
        <v>2873</v>
      </c>
      <c r="C550" s="2" t="s">
        <v>3065</v>
      </c>
      <c r="D550" s="2" t="s">
        <v>683</v>
      </c>
      <c r="E550" s="23">
        <v>1789</v>
      </c>
      <c r="F550" s="24">
        <v>5831</v>
      </c>
      <c r="G550" s="44">
        <f>EmployeeData9[[#This Row],[Sales_Target]]-EmployeeData9[[#This Row],[Sales_Achieved]]</f>
        <v>-4042</v>
      </c>
      <c r="H550">
        <f>IF(EmployeeData9[[#This Row],[Sales_Achieved]]&gt;=2984,EmployeeData9[[#This Row],[Sales_Achieved]],0)</f>
        <v>5831</v>
      </c>
      <c r="I550">
        <f>IF(EmployeeData9[[#This Row],[Sales_Achieved]]&lt;2984,EmployeeData9[[#This Row],[Sales_Achieved]],0)</f>
        <v>0</v>
      </c>
    </row>
    <row r="551" spans="1:9" x14ac:dyDescent="0.25">
      <c r="A551" s="6" t="s">
        <v>2246</v>
      </c>
      <c r="B551" s="2" t="s">
        <v>2882</v>
      </c>
      <c r="C551" s="2" t="s">
        <v>3063</v>
      </c>
      <c r="D551" s="2" t="s">
        <v>685</v>
      </c>
      <c r="E551" s="23">
        <v>1016</v>
      </c>
      <c r="F551" s="24">
        <v>4701</v>
      </c>
      <c r="G551" s="44">
        <f>EmployeeData9[[#This Row],[Sales_Target]]-EmployeeData9[[#This Row],[Sales_Achieved]]</f>
        <v>-3685</v>
      </c>
      <c r="H551">
        <f>IF(EmployeeData9[[#This Row],[Sales_Achieved]]&gt;=2984,EmployeeData9[[#This Row],[Sales_Achieved]],0)</f>
        <v>4701</v>
      </c>
      <c r="I551">
        <f>IF(EmployeeData9[[#This Row],[Sales_Achieved]]&lt;2984,EmployeeData9[[#This Row],[Sales_Achieved]],0)</f>
        <v>0</v>
      </c>
    </row>
    <row r="552" spans="1:9" x14ac:dyDescent="0.25">
      <c r="A552" s="6" t="s">
        <v>2247</v>
      </c>
      <c r="B552" s="2" t="s">
        <v>2954</v>
      </c>
      <c r="C552" s="2" t="s">
        <v>3064</v>
      </c>
      <c r="D552" s="2" t="s">
        <v>683</v>
      </c>
      <c r="E552" s="23">
        <v>1537</v>
      </c>
      <c r="F552" s="24">
        <v>2894</v>
      </c>
      <c r="G552" s="44">
        <f>EmployeeData9[[#This Row],[Sales_Target]]-EmployeeData9[[#This Row],[Sales_Achieved]]</f>
        <v>-1357</v>
      </c>
      <c r="H552">
        <f>IF(EmployeeData9[[#This Row],[Sales_Achieved]]&gt;=2984,EmployeeData9[[#This Row],[Sales_Achieved]],0)</f>
        <v>0</v>
      </c>
      <c r="I552">
        <f>IF(EmployeeData9[[#This Row],[Sales_Achieved]]&lt;2984,EmployeeData9[[#This Row],[Sales_Achieved]],0)</f>
        <v>2894</v>
      </c>
    </row>
    <row r="553" spans="1:9" x14ac:dyDescent="0.25">
      <c r="A553" s="6" t="s">
        <v>2248</v>
      </c>
      <c r="B553" s="2" t="s">
        <v>2758</v>
      </c>
      <c r="C553" s="2" t="s">
        <v>3064</v>
      </c>
      <c r="D553" s="2" t="s">
        <v>683</v>
      </c>
      <c r="E553" s="23">
        <v>1981</v>
      </c>
      <c r="F553" s="24">
        <v>3428</v>
      </c>
      <c r="G553" s="44">
        <f>EmployeeData9[[#This Row],[Sales_Target]]-EmployeeData9[[#This Row],[Sales_Achieved]]</f>
        <v>-1447</v>
      </c>
      <c r="H553">
        <f>IF(EmployeeData9[[#This Row],[Sales_Achieved]]&gt;=2984,EmployeeData9[[#This Row],[Sales_Achieved]],0)</f>
        <v>3428</v>
      </c>
      <c r="I553">
        <f>IF(EmployeeData9[[#This Row],[Sales_Achieved]]&lt;2984,EmployeeData9[[#This Row],[Sales_Achieved]],0)</f>
        <v>0</v>
      </c>
    </row>
    <row r="554" spans="1:9" x14ac:dyDescent="0.25">
      <c r="A554" s="6" t="s">
        <v>2249</v>
      </c>
      <c r="B554" s="2" t="s">
        <v>2777</v>
      </c>
      <c r="C554" s="2" t="s">
        <v>3065</v>
      </c>
      <c r="D554" s="2" t="s">
        <v>684</v>
      </c>
      <c r="E554" s="23">
        <v>3730</v>
      </c>
      <c r="F554" s="24">
        <v>5929</v>
      </c>
      <c r="G554" s="44">
        <f>EmployeeData9[[#This Row],[Sales_Target]]-EmployeeData9[[#This Row],[Sales_Achieved]]</f>
        <v>-2199</v>
      </c>
      <c r="H554">
        <f>IF(EmployeeData9[[#This Row],[Sales_Achieved]]&gt;=2984,EmployeeData9[[#This Row],[Sales_Achieved]],0)</f>
        <v>5929</v>
      </c>
      <c r="I554">
        <f>IF(EmployeeData9[[#This Row],[Sales_Achieved]]&lt;2984,EmployeeData9[[#This Row],[Sales_Achieved]],0)</f>
        <v>0</v>
      </c>
    </row>
    <row r="555" spans="1:9" x14ac:dyDescent="0.25">
      <c r="A555" s="6" t="s">
        <v>2250</v>
      </c>
      <c r="B555" s="2" t="s">
        <v>2813</v>
      </c>
      <c r="C555" s="2" t="s">
        <v>3064</v>
      </c>
      <c r="D555" s="2" t="s">
        <v>682</v>
      </c>
      <c r="E555" s="23">
        <v>4912</v>
      </c>
      <c r="F555" s="24">
        <v>1878</v>
      </c>
      <c r="G555" s="44">
        <f>EmployeeData9[[#This Row],[Sales_Target]]-EmployeeData9[[#This Row],[Sales_Achieved]]</f>
        <v>3034</v>
      </c>
      <c r="H555">
        <f>IF(EmployeeData9[[#This Row],[Sales_Achieved]]&gt;=2984,EmployeeData9[[#This Row],[Sales_Achieved]],0)</f>
        <v>0</v>
      </c>
      <c r="I555">
        <f>IF(EmployeeData9[[#This Row],[Sales_Achieved]]&lt;2984,EmployeeData9[[#This Row],[Sales_Achieved]],0)</f>
        <v>1878</v>
      </c>
    </row>
    <row r="556" spans="1:9" x14ac:dyDescent="0.25">
      <c r="A556" s="6" t="s">
        <v>2251</v>
      </c>
      <c r="B556" s="2" t="s">
        <v>2738</v>
      </c>
      <c r="C556" s="2" t="s">
        <v>3065</v>
      </c>
      <c r="D556" s="2" t="s">
        <v>685</v>
      </c>
      <c r="E556" s="23">
        <v>1194</v>
      </c>
      <c r="F556" s="24">
        <v>894</v>
      </c>
      <c r="G556" s="44">
        <f>EmployeeData9[[#This Row],[Sales_Target]]-EmployeeData9[[#This Row],[Sales_Achieved]]</f>
        <v>300</v>
      </c>
      <c r="H556">
        <f>IF(EmployeeData9[[#This Row],[Sales_Achieved]]&gt;=2984,EmployeeData9[[#This Row],[Sales_Achieved]],0)</f>
        <v>0</v>
      </c>
      <c r="I556">
        <f>IF(EmployeeData9[[#This Row],[Sales_Achieved]]&lt;2984,EmployeeData9[[#This Row],[Sales_Achieved]],0)</f>
        <v>894</v>
      </c>
    </row>
    <row r="557" spans="1:9" x14ac:dyDescent="0.25">
      <c r="A557" s="6" t="s">
        <v>2252</v>
      </c>
      <c r="B557" s="2" t="s">
        <v>2988</v>
      </c>
      <c r="C557" s="2" t="s">
        <v>3064</v>
      </c>
      <c r="D557" s="2" t="s">
        <v>683</v>
      </c>
      <c r="E557" s="23">
        <v>4554</v>
      </c>
      <c r="F557" s="24">
        <v>3547</v>
      </c>
      <c r="G557" s="44">
        <f>EmployeeData9[[#This Row],[Sales_Target]]-EmployeeData9[[#This Row],[Sales_Achieved]]</f>
        <v>1007</v>
      </c>
      <c r="H557">
        <f>IF(EmployeeData9[[#This Row],[Sales_Achieved]]&gt;=2984,EmployeeData9[[#This Row],[Sales_Achieved]],0)</f>
        <v>3547</v>
      </c>
      <c r="I557">
        <f>IF(EmployeeData9[[#This Row],[Sales_Achieved]]&lt;2984,EmployeeData9[[#This Row],[Sales_Achieved]],0)</f>
        <v>0</v>
      </c>
    </row>
    <row r="558" spans="1:9" x14ac:dyDescent="0.25">
      <c r="A558" s="6" t="s">
        <v>2253</v>
      </c>
      <c r="B558" s="2" t="s">
        <v>2840</v>
      </c>
      <c r="C558" s="2" t="s">
        <v>3064</v>
      </c>
      <c r="D558" s="2" t="s">
        <v>683</v>
      </c>
      <c r="E558" s="23">
        <v>3224</v>
      </c>
      <c r="F558" s="24">
        <v>1918</v>
      </c>
      <c r="G558" s="44">
        <f>EmployeeData9[[#This Row],[Sales_Target]]-EmployeeData9[[#This Row],[Sales_Achieved]]</f>
        <v>1306</v>
      </c>
      <c r="H558">
        <f>IF(EmployeeData9[[#This Row],[Sales_Achieved]]&gt;=2984,EmployeeData9[[#This Row],[Sales_Achieved]],0)</f>
        <v>0</v>
      </c>
      <c r="I558">
        <f>IF(EmployeeData9[[#This Row],[Sales_Achieved]]&lt;2984,EmployeeData9[[#This Row],[Sales_Achieved]],0)</f>
        <v>1918</v>
      </c>
    </row>
    <row r="559" spans="1:9" x14ac:dyDescent="0.25">
      <c r="A559" s="6" t="s">
        <v>2254</v>
      </c>
      <c r="B559" s="2" t="s">
        <v>2903</v>
      </c>
      <c r="C559" s="2" t="s">
        <v>3064</v>
      </c>
      <c r="D559" s="2" t="s">
        <v>683</v>
      </c>
      <c r="E559" s="23">
        <v>4336</v>
      </c>
      <c r="F559" s="24">
        <v>2824</v>
      </c>
      <c r="G559" s="44">
        <f>EmployeeData9[[#This Row],[Sales_Target]]-EmployeeData9[[#This Row],[Sales_Achieved]]</f>
        <v>1512</v>
      </c>
      <c r="H559">
        <f>IF(EmployeeData9[[#This Row],[Sales_Achieved]]&gt;=2984,EmployeeData9[[#This Row],[Sales_Achieved]],0)</f>
        <v>0</v>
      </c>
      <c r="I559">
        <f>IF(EmployeeData9[[#This Row],[Sales_Achieved]]&lt;2984,EmployeeData9[[#This Row],[Sales_Achieved]],0)</f>
        <v>2824</v>
      </c>
    </row>
    <row r="560" spans="1:9" x14ac:dyDescent="0.25">
      <c r="A560" s="6" t="s">
        <v>2255</v>
      </c>
      <c r="B560" s="2" t="s">
        <v>2996</v>
      </c>
      <c r="C560" s="2" t="s">
        <v>3063</v>
      </c>
      <c r="D560" s="2" t="s">
        <v>682</v>
      </c>
      <c r="E560" s="23">
        <v>3170</v>
      </c>
      <c r="F560" s="24">
        <v>3101</v>
      </c>
      <c r="G560" s="44">
        <f>EmployeeData9[[#This Row],[Sales_Target]]-EmployeeData9[[#This Row],[Sales_Achieved]]</f>
        <v>69</v>
      </c>
      <c r="H560">
        <f>IF(EmployeeData9[[#This Row],[Sales_Achieved]]&gt;=2984,EmployeeData9[[#This Row],[Sales_Achieved]],0)</f>
        <v>3101</v>
      </c>
      <c r="I560">
        <f>IF(EmployeeData9[[#This Row],[Sales_Achieved]]&lt;2984,EmployeeData9[[#This Row],[Sales_Achieved]],0)</f>
        <v>0</v>
      </c>
    </row>
    <row r="561" spans="1:9" x14ac:dyDescent="0.25">
      <c r="A561" s="6" t="s">
        <v>2256</v>
      </c>
      <c r="B561" s="2" t="s">
        <v>2714</v>
      </c>
      <c r="C561" s="2" t="s">
        <v>3064</v>
      </c>
      <c r="D561" s="2" t="s">
        <v>685</v>
      </c>
      <c r="E561" s="23">
        <v>1568</v>
      </c>
      <c r="F561" s="24">
        <v>3425</v>
      </c>
      <c r="G561" s="44">
        <f>EmployeeData9[[#This Row],[Sales_Target]]-EmployeeData9[[#This Row],[Sales_Achieved]]</f>
        <v>-1857</v>
      </c>
      <c r="H561">
        <f>IF(EmployeeData9[[#This Row],[Sales_Achieved]]&gt;=2984,EmployeeData9[[#This Row],[Sales_Achieved]],0)</f>
        <v>3425</v>
      </c>
      <c r="I561">
        <f>IF(EmployeeData9[[#This Row],[Sales_Achieved]]&lt;2984,EmployeeData9[[#This Row],[Sales_Achieved]],0)</f>
        <v>0</v>
      </c>
    </row>
    <row r="562" spans="1:9" x14ac:dyDescent="0.25">
      <c r="A562" s="6" t="s">
        <v>2257</v>
      </c>
      <c r="B562" s="2" t="s">
        <v>2964</v>
      </c>
      <c r="C562" s="2" t="s">
        <v>3064</v>
      </c>
      <c r="D562" s="2" t="s">
        <v>682</v>
      </c>
      <c r="E562" s="23">
        <v>1084</v>
      </c>
      <c r="F562" s="24">
        <v>3230</v>
      </c>
      <c r="G562" s="44">
        <f>EmployeeData9[[#This Row],[Sales_Target]]-EmployeeData9[[#This Row],[Sales_Achieved]]</f>
        <v>-2146</v>
      </c>
      <c r="H562">
        <f>IF(EmployeeData9[[#This Row],[Sales_Achieved]]&gt;=2984,EmployeeData9[[#This Row],[Sales_Achieved]],0)</f>
        <v>3230</v>
      </c>
      <c r="I562">
        <f>IF(EmployeeData9[[#This Row],[Sales_Achieved]]&lt;2984,EmployeeData9[[#This Row],[Sales_Achieved]],0)</f>
        <v>0</v>
      </c>
    </row>
    <row r="563" spans="1:9" x14ac:dyDescent="0.25">
      <c r="A563" s="6" t="s">
        <v>2258</v>
      </c>
      <c r="B563" s="2" t="s">
        <v>2830</v>
      </c>
      <c r="C563" s="2" t="s">
        <v>3063</v>
      </c>
      <c r="D563" s="2" t="s">
        <v>682</v>
      </c>
      <c r="E563" s="23">
        <v>2358</v>
      </c>
      <c r="F563" s="24">
        <v>1229</v>
      </c>
      <c r="G563" s="44">
        <f>EmployeeData9[[#This Row],[Sales_Target]]-EmployeeData9[[#This Row],[Sales_Achieved]]</f>
        <v>1129</v>
      </c>
      <c r="H563">
        <f>IF(EmployeeData9[[#This Row],[Sales_Achieved]]&gt;=2984,EmployeeData9[[#This Row],[Sales_Achieved]],0)</f>
        <v>0</v>
      </c>
      <c r="I563">
        <f>IF(EmployeeData9[[#This Row],[Sales_Achieved]]&lt;2984,EmployeeData9[[#This Row],[Sales_Achieved]],0)</f>
        <v>1229</v>
      </c>
    </row>
    <row r="564" spans="1:9" x14ac:dyDescent="0.25">
      <c r="A564" s="6" t="s">
        <v>2259</v>
      </c>
      <c r="B564" s="2" t="s">
        <v>2760</v>
      </c>
      <c r="C564" s="2" t="s">
        <v>3064</v>
      </c>
      <c r="D564" s="2" t="s">
        <v>684</v>
      </c>
      <c r="E564" s="23">
        <v>4136</v>
      </c>
      <c r="F564" s="24">
        <v>1616</v>
      </c>
      <c r="G564" s="44">
        <f>EmployeeData9[[#This Row],[Sales_Target]]-EmployeeData9[[#This Row],[Sales_Achieved]]</f>
        <v>2520</v>
      </c>
      <c r="H564">
        <f>IF(EmployeeData9[[#This Row],[Sales_Achieved]]&gt;=2984,EmployeeData9[[#This Row],[Sales_Achieved]],0)</f>
        <v>0</v>
      </c>
      <c r="I564">
        <f>IF(EmployeeData9[[#This Row],[Sales_Achieved]]&lt;2984,EmployeeData9[[#This Row],[Sales_Achieved]],0)</f>
        <v>1616</v>
      </c>
    </row>
    <row r="565" spans="1:9" x14ac:dyDescent="0.25">
      <c r="A565" s="6" t="s">
        <v>2260</v>
      </c>
      <c r="B565" s="2" t="s">
        <v>2997</v>
      </c>
      <c r="C565" s="2" t="s">
        <v>3064</v>
      </c>
      <c r="D565" s="2" t="s">
        <v>682</v>
      </c>
      <c r="E565" s="23">
        <v>2551</v>
      </c>
      <c r="F565" s="24">
        <v>1757</v>
      </c>
      <c r="G565" s="44">
        <f>EmployeeData9[[#This Row],[Sales_Target]]-EmployeeData9[[#This Row],[Sales_Achieved]]</f>
        <v>794</v>
      </c>
      <c r="H565">
        <f>IF(EmployeeData9[[#This Row],[Sales_Achieved]]&gt;=2984,EmployeeData9[[#This Row],[Sales_Achieved]],0)</f>
        <v>0</v>
      </c>
      <c r="I565">
        <f>IF(EmployeeData9[[#This Row],[Sales_Achieved]]&lt;2984,EmployeeData9[[#This Row],[Sales_Achieved]],0)</f>
        <v>1757</v>
      </c>
    </row>
    <row r="566" spans="1:9" x14ac:dyDescent="0.25">
      <c r="A566" s="6" t="s">
        <v>2261</v>
      </c>
      <c r="B566" s="2" t="s">
        <v>2741</v>
      </c>
      <c r="C566" s="2" t="s">
        <v>3063</v>
      </c>
      <c r="D566" s="2" t="s">
        <v>682</v>
      </c>
      <c r="E566" s="23">
        <v>4194</v>
      </c>
      <c r="F566" s="24">
        <v>2294</v>
      </c>
      <c r="G566" s="44">
        <f>EmployeeData9[[#This Row],[Sales_Target]]-EmployeeData9[[#This Row],[Sales_Achieved]]</f>
        <v>1900</v>
      </c>
      <c r="H566">
        <f>IF(EmployeeData9[[#This Row],[Sales_Achieved]]&gt;=2984,EmployeeData9[[#This Row],[Sales_Achieved]],0)</f>
        <v>0</v>
      </c>
      <c r="I566">
        <f>IF(EmployeeData9[[#This Row],[Sales_Achieved]]&lt;2984,EmployeeData9[[#This Row],[Sales_Achieved]],0)</f>
        <v>2294</v>
      </c>
    </row>
    <row r="567" spans="1:9" x14ac:dyDescent="0.25">
      <c r="A567" s="6" t="s">
        <v>2262</v>
      </c>
      <c r="B567" s="2" t="s">
        <v>2889</v>
      </c>
      <c r="C567" s="2" t="s">
        <v>3065</v>
      </c>
      <c r="D567" s="2" t="s">
        <v>684</v>
      </c>
      <c r="E567" s="23">
        <v>4494</v>
      </c>
      <c r="F567" s="24">
        <v>5482</v>
      </c>
      <c r="G567" s="44">
        <f>EmployeeData9[[#This Row],[Sales_Target]]-EmployeeData9[[#This Row],[Sales_Achieved]]</f>
        <v>-988</v>
      </c>
      <c r="H567">
        <f>IF(EmployeeData9[[#This Row],[Sales_Achieved]]&gt;=2984,EmployeeData9[[#This Row],[Sales_Achieved]],0)</f>
        <v>5482</v>
      </c>
      <c r="I567">
        <f>IF(EmployeeData9[[#This Row],[Sales_Achieved]]&lt;2984,EmployeeData9[[#This Row],[Sales_Achieved]],0)</f>
        <v>0</v>
      </c>
    </row>
    <row r="568" spans="1:9" x14ac:dyDescent="0.25">
      <c r="A568" s="6" t="s">
        <v>2263</v>
      </c>
      <c r="B568" s="2" t="s">
        <v>2819</v>
      </c>
      <c r="C568" s="2" t="s">
        <v>3065</v>
      </c>
      <c r="D568" s="2" t="s">
        <v>682</v>
      </c>
      <c r="E568" s="23">
        <v>3468</v>
      </c>
      <c r="F568" s="24">
        <v>2334</v>
      </c>
      <c r="G568" s="44">
        <f>EmployeeData9[[#This Row],[Sales_Target]]-EmployeeData9[[#This Row],[Sales_Achieved]]</f>
        <v>1134</v>
      </c>
      <c r="H568">
        <f>IF(EmployeeData9[[#This Row],[Sales_Achieved]]&gt;=2984,EmployeeData9[[#This Row],[Sales_Achieved]],0)</f>
        <v>0</v>
      </c>
      <c r="I568">
        <f>IF(EmployeeData9[[#This Row],[Sales_Achieved]]&lt;2984,EmployeeData9[[#This Row],[Sales_Achieved]],0)</f>
        <v>2334</v>
      </c>
    </row>
    <row r="569" spans="1:9" x14ac:dyDescent="0.25">
      <c r="A569" s="6" t="s">
        <v>2264</v>
      </c>
      <c r="B569" s="2" t="s">
        <v>2960</v>
      </c>
      <c r="C569" s="2" t="s">
        <v>3063</v>
      </c>
      <c r="D569" s="2" t="s">
        <v>685</v>
      </c>
      <c r="E569" s="23">
        <v>3313</v>
      </c>
      <c r="F569" s="24">
        <v>2598</v>
      </c>
      <c r="G569" s="44">
        <f>EmployeeData9[[#This Row],[Sales_Target]]-EmployeeData9[[#This Row],[Sales_Achieved]]</f>
        <v>715</v>
      </c>
      <c r="H569">
        <f>IF(EmployeeData9[[#This Row],[Sales_Achieved]]&gt;=2984,EmployeeData9[[#This Row],[Sales_Achieved]],0)</f>
        <v>0</v>
      </c>
      <c r="I569">
        <f>IF(EmployeeData9[[#This Row],[Sales_Achieved]]&lt;2984,EmployeeData9[[#This Row],[Sales_Achieved]],0)</f>
        <v>2598</v>
      </c>
    </row>
    <row r="570" spans="1:9" x14ac:dyDescent="0.25">
      <c r="A570" s="6" t="s">
        <v>2265</v>
      </c>
      <c r="B570" s="2" t="s">
        <v>2957</v>
      </c>
      <c r="C570" s="2" t="s">
        <v>3063</v>
      </c>
      <c r="D570" s="2" t="s">
        <v>684</v>
      </c>
      <c r="E570" s="23">
        <v>1680</v>
      </c>
      <c r="F570" s="24">
        <v>2132</v>
      </c>
      <c r="G570" s="44">
        <f>EmployeeData9[[#This Row],[Sales_Target]]-EmployeeData9[[#This Row],[Sales_Achieved]]</f>
        <v>-452</v>
      </c>
      <c r="H570">
        <f>IF(EmployeeData9[[#This Row],[Sales_Achieved]]&gt;=2984,EmployeeData9[[#This Row],[Sales_Achieved]],0)</f>
        <v>0</v>
      </c>
      <c r="I570">
        <f>IF(EmployeeData9[[#This Row],[Sales_Achieved]]&lt;2984,EmployeeData9[[#This Row],[Sales_Achieved]],0)</f>
        <v>2132</v>
      </c>
    </row>
    <row r="571" spans="1:9" x14ac:dyDescent="0.25">
      <c r="A571" s="6" t="s">
        <v>2266</v>
      </c>
      <c r="B571" s="2" t="s">
        <v>2712</v>
      </c>
      <c r="C571" s="2" t="s">
        <v>3064</v>
      </c>
      <c r="D571" s="2" t="s">
        <v>684</v>
      </c>
      <c r="E571" s="23">
        <v>1666</v>
      </c>
      <c r="F571" s="24">
        <v>3183</v>
      </c>
      <c r="G571" s="44">
        <f>EmployeeData9[[#This Row],[Sales_Target]]-EmployeeData9[[#This Row],[Sales_Achieved]]</f>
        <v>-1517</v>
      </c>
      <c r="H571">
        <f>IF(EmployeeData9[[#This Row],[Sales_Achieved]]&gt;=2984,EmployeeData9[[#This Row],[Sales_Achieved]],0)</f>
        <v>3183</v>
      </c>
      <c r="I571">
        <f>IF(EmployeeData9[[#This Row],[Sales_Achieved]]&lt;2984,EmployeeData9[[#This Row],[Sales_Achieved]],0)</f>
        <v>0</v>
      </c>
    </row>
    <row r="572" spans="1:9" x14ac:dyDescent="0.25">
      <c r="A572" s="6" t="s">
        <v>2267</v>
      </c>
      <c r="B572" s="2" t="s">
        <v>2998</v>
      </c>
      <c r="C572" s="2" t="s">
        <v>3065</v>
      </c>
      <c r="D572" s="2" t="s">
        <v>682</v>
      </c>
      <c r="E572" s="23">
        <v>3493</v>
      </c>
      <c r="F572" s="24">
        <v>4304</v>
      </c>
      <c r="G572" s="44">
        <f>EmployeeData9[[#This Row],[Sales_Target]]-EmployeeData9[[#This Row],[Sales_Achieved]]</f>
        <v>-811</v>
      </c>
      <c r="H572">
        <f>IF(EmployeeData9[[#This Row],[Sales_Achieved]]&gt;=2984,EmployeeData9[[#This Row],[Sales_Achieved]],0)</f>
        <v>4304</v>
      </c>
      <c r="I572">
        <f>IF(EmployeeData9[[#This Row],[Sales_Achieved]]&lt;2984,EmployeeData9[[#This Row],[Sales_Achieved]],0)</f>
        <v>0</v>
      </c>
    </row>
    <row r="573" spans="1:9" x14ac:dyDescent="0.25">
      <c r="A573" s="6" t="s">
        <v>2268</v>
      </c>
      <c r="B573" s="2" t="s">
        <v>2999</v>
      </c>
      <c r="C573" s="2" t="s">
        <v>3064</v>
      </c>
      <c r="D573" s="2" t="s">
        <v>685</v>
      </c>
      <c r="E573" s="23">
        <v>1269</v>
      </c>
      <c r="F573" s="24">
        <v>4502</v>
      </c>
      <c r="G573" s="44">
        <f>EmployeeData9[[#This Row],[Sales_Target]]-EmployeeData9[[#This Row],[Sales_Achieved]]</f>
        <v>-3233</v>
      </c>
      <c r="H573">
        <f>IF(EmployeeData9[[#This Row],[Sales_Achieved]]&gt;=2984,EmployeeData9[[#This Row],[Sales_Achieved]],0)</f>
        <v>4502</v>
      </c>
      <c r="I573">
        <f>IF(EmployeeData9[[#This Row],[Sales_Achieved]]&lt;2984,EmployeeData9[[#This Row],[Sales_Achieved]],0)</f>
        <v>0</v>
      </c>
    </row>
    <row r="574" spans="1:9" x14ac:dyDescent="0.25">
      <c r="A574" s="6" t="s">
        <v>2269</v>
      </c>
      <c r="B574" s="2" t="s">
        <v>3000</v>
      </c>
      <c r="C574" s="2" t="s">
        <v>3064</v>
      </c>
      <c r="D574" s="2" t="s">
        <v>685</v>
      </c>
      <c r="E574" s="23">
        <v>3871</v>
      </c>
      <c r="F574" s="24">
        <v>2862</v>
      </c>
      <c r="G574" s="44">
        <f>EmployeeData9[[#This Row],[Sales_Target]]-EmployeeData9[[#This Row],[Sales_Achieved]]</f>
        <v>1009</v>
      </c>
      <c r="H574">
        <f>IF(EmployeeData9[[#This Row],[Sales_Achieved]]&gt;=2984,EmployeeData9[[#This Row],[Sales_Achieved]],0)</f>
        <v>0</v>
      </c>
      <c r="I574">
        <f>IF(EmployeeData9[[#This Row],[Sales_Achieved]]&lt;2984,EmployeeData9[[#This Row],[Sales_Achieved]],0)</f>
        <v>2862</v>
      </c>
    </row>
    <row r="575" spans="1:9" x14ac:dyDescent="0.25">
      <c r="A575" s="6" t="s">
        <v>2270</v>
      </c>
      <c r="B575" s="2" t="s">
        <v>2926</v>
      </c>
      <c r="C575" s="2" t="s">
        <v>3065</v>
      </c>
      <c r="D575" s="2" t="s">
        <v>684</v>
      </c>
      <c r="E575" s="23">
        <v>4360</v>
      </c>
      <c r="F575" s="24">
        <v>2288</v>
      </c>
      <c r="G575" s="44">
        <f>EmployeeData9[[#This Row],[Sales_Target]]-EmployeeData9[[#This Row],[Sales_Achieved]]</f>
        <v>2072</v>
      </c>
      <c r="H575">
        <f>IF(EmployeeData9[[#This Row],[Sales_Achieved]]&gt;=2984,EmployeeData9[[#This Row],[Sales_Achieved]],0)</f>
        <v>0</v>
      </c>
      <c r="I575">
        <f>IF(EmployeeData9[[#This Row],[Sales_Achieved]]&lt;2984,EmployeeData9[[#This Row],[Sales_Achieved]],0)</f>
        <v>2288</v>
      </c>
    </row>
    <row r="576" spans="1:9" x14ac:dyDescent="0.25">
      <c r="A576" s="6" t="s">
        <v>2271</v>
      </c>
      <c r="B576" s="2" t="s">
        <v>2776</v>
      </c>
      <c r="C576" s="2" t="s">
        <v>3063</v>
      </c>
      <c r="D576" s="2" t="s">
        <v>683</v>
      </c>
      <c r="E576" s="23">
        <v>4782</v>
      </c>
      <c r="F576" s="24">
        <v>2747</v>
      </c>
      <c r="G576" s="44">
        <f>EmployeeData9[[#This Row],[Sales_Target]]-EmployeeData9[[#This Row],[Sales_Achieved]]</f>
        <v>2035</v>
      </c>
      <c r="H576">
        <f>IF(EmployeeData9[[#This Row],[Sales_Achieved]]&gt;=2984,EmployeeData9[[#This Row],[Sales_Achieved]],0)</f>
        <v>0</v>
      </c>
      <c r="I576">
        <f>IF(EmployeeData9[[#This Row],[Sales_Achieved]]&lt;2984,EmployeeData9[[#This Row],[Sales_Achieved]],0)</f>
        <v>2747</v>
      </c>
    </row>
    <row r="577" spans="1:9" x14ac:dyDescent="0.25">
      <c r="A577" s="6" t="s">
        <v>2272</v>
      </c>
      <c r="B577" s="2" t="s">
        <v>3001</v>
      </c>
      <c r="C577" s="2" t="s">
        <v>3065</v>
      </c>
      <c r="D577" s="2" t="s">
        <v>684</v>
      </c>
      <c r="E577" s="23">
        <v>3530</v>
      </c>
      <c r="F577" s="24">
        <v>1390</v>
      </c>
      <c r="G577" s="44">
        <f>EmployeeData9[[#This Row],[Sales_Target]]-EmployeeData9[[#This Row],[Sales_Achieved]]</f>
        <v>2140</v>
      </c>
      <c r="H577">
        <f>IF(EmployeeData9[[#This Row],[Sales_Achieved]]&gt;=2984,EmployeeData9[[#This Row],[Sales_Achieved]],0)</f>
        <v>0</v>
      </c>
      <c r="I577">
        <f>IF(EmployeeData9[[#This Row],[Sales_Achieved]]&lt;2984,EmployeeData9[[#This Row],[Sales_Achieved]],0)</f>
        <v>1390</v>
      </c>
    </row>
    <row r="578" spans="1:9" x14ac:dyDescent="0.25">
      <c r="A578" s="6" t="s">
        <v>2273</v>
      </c>
      <c r="B578" s="2" t="s">
        <v>2916</v>
      </c>
      <c r="C578" s="2" t="s">
        <v>3064</v>
      </c>
      <c r="D578" s="2" t="s">
        <v>685</v>
      </c>
      <c r="E578" s="23">
        <v>3496</v>
      </c>
      <c r="F578" s="24">
        <v>2785</v>
      </c>
      <c r="G578" s="44">
        <f>EmployeeData9[[#This Row],[Sales_Target]]-EmployeeData9[[#This Row],[Sales_Achieved]]</f>
        <v>711</v>
      </c>
      <c r="H578">
        <f>IF(EmployeeData9[[#This Row],[Sales_Achieved]]&gt;=2984,EmployeeData9[[#This Row],[Sales_Achieved]],0)</f>
        <v>0</v>
      </c>
      <c r="I578">
        <f>IF(EmployeeData9[[#This Row],[Sales_Achieved]]&lt;2984,EmployeeData9[[#This Row],[Sales_Achieved]],0)</f>
        <v>2785</v>
      </c>
    </row>
    <row r="579" spans="1:9" x14ac:dyDescent="0.25">
      <c r="A579" s="6" t="s">
        <v>2274</v>
      </c>
      <c r="B579" s="2" t="s">
        <v>2897</v>
      </c>
      <c r="C579" s="2" t="s">
        <v>3065</v>
      </c>
      <c r="D579" s="2" t="s">
        <v>685</v>
      </c>
      <c r="E579" s="23">
        <v>3568</v>
      </c>
      <c r="F579" s="24">
        <v>1164</v>
      </c>
      <c r="G579" s="44">
        <f>EmployeeData9[[#This Row],[Sales_Target]]-EmployeeData9[[#This Row],[Sales_Achieved]]</f>
        <v>2404</v>
      </c>
      <c r="H579">
        <f>IF(EmployeeData9[[#This Row],[Sales_Achieved]]&gt;=2984,EmployeeData9[[#This Row],[Sales_Achieved]],0)</f>
        <v>0</v>
      </c>
      <c r="I579">
        <f>IF(EmployeeData9[[#This Row],[Sales_Achieved]]&lt;2984,EmployeeData9[[#This Row],[Sales_Achieved]],0)</f>
        <v>1164</v>
      </c>
    </row>
    <row r="580" spans="1:9" x14ac:dyDescent="0.25">
      <c r="A580" s="6" t="s">
        <v>2275</v>
      </c>
      <c r="B580" s="2" t="s">
        <v>2833</v>
      </c>
      <c r="C580" s="2" t="s">
        <v>3065</v>
      </c>
      <c r="D580" s="2" t="s">
        <v>685</v>
      </c>
      <c r="E580" s="23">
        <v>2496</v>
      </c>
      <c r="F580" s="24">
        <v>4112</v>
      </c>
      <c r="G580" s="44">
        <f>EmployeeData9[[#This Row],[Sales_Target]]-EmployeeData9[[#This Row],[Sales_Achieved]]</f>
        <v>-1616</v>
      </c>
      <c r="H580">
        <f>IF(EmployeeData9[[#This Row],[Sales_Achieved]]&gt;=2984,EmployeeData9[[#This Row],[Sales_Achieved]],0)</f>
        <v>4112</v>
      </c>
      <c r="I580">
        <f>IF(EmployeeData9[[#This Row],[Sales_Achieved]]&lt;2984,EmployeeData9[[#This Row],[Sales_Achieved]],0)</f>
        <v>0</v>
      </c>
    </row>
    <row r="581" spans="1:9" x14ac:dyDescent="0.25">
      <c r="A581" s="6" t="s">
        <v>2276</v>
      </c>
      <c r="B581" s="2" t="s">
        <v>3002</v>
      </c>
      <c r="C581" s="2" t="s">
        <v>3065</v>
      </c>
      <c r="D581" s="2" t="s">
        <v>685</v>
      </c>
      <c r="E581" s="23">
        <v>1794</v>
      </c>
      <c r="F581" s="24">
        <v>5228</v>
      </c>
      <c r="G581" s="44">
        <f>EmployeeData9[[#This Row],[Sales_Target]]-EmployeeData9[[#This Row],[Sales_Achieved]]</f>
        <v>-3434</v>
      </c>
      <c r="H581">
        <f>IF(EmployeeData9[[#This Row],[Sales_Achieved]]&gt;=2984,EmployeeData9[[#This Row],[Sales_Achieved]],0)</f>
        <v>5228</v>
      </c>
      <c r="I581">
        <f>IF(EmployeeData9[[#This Row],[Sales_Achieved]]&lt;2984,EmployeeData9[[#This Row],[Sales_Achieved]],0)</f>
        <v>0</v>
      </c>
    </row>
    <row r="582" spans="1:9" x14ac:dyDescent="0.25">
      <c r="A582" s="6" t="s">
        <v>2277</v>
      </c>
      <c r="B582" s="2" t="s">
        <v>2837</v>
      </c>
      <c r="C582" s="2" t="s">
        <v>3064</v>
      </c>
      <c r="D582" s="2" t="s">
        <v>683</v>
      </c>
      <c r="E582" s="23">
        <v>4026</v>
      </c>
      <c r="F582" s="24">
        <v>1740</v>
      </c>
      <c r="G582" s="44">
        <f>EmployeeData9[[#This Row],[Sales_Target]]-EmployeeData9[[#This Row],[Sales_Achieved]]</f>
        <v>2286</v>
      </c>
      <c r="H582">
        <f>IF(EmployeeData9[[#This Row],[Sales_Achieved]]&gt;=2984,EmployeeData9[[#This Row],[Sales_Achieved]],0)</f>
        <v>0</v>
      </c>
      <c r="I582">
        <f>IF(EmployeeData9[[#This Row],[Sales_Achieved]]&lt;2984,EmployeeData9[[#This Row],[Sales_Achieved]],0)</f>
        <v>1740</v>
      </c>
    </row>
    <row r="583" spans="1:9" x14ac:dyDescent="0.25">
      <c r="A583" s="6" t="s">
        <v>2278</v>
      </c>
      <c r="B583" s="2" t="s">
        <v>2743</v>
      </c>
      <c r="C583" s="2" t="s">
        <v>3063</v>
      </c>
      <c r="D583" s="2" t="s">
        <v>684</v>
      </c>
      <c r="E583" s="23">
        <v>2327</v>
      </c>
      <c r="F583" s="24">
        <v>3264</v>
      </c>
      <c r="G583" s="44">
        <f>EmployeeData9[[#This Row],[Sales_Target]]-EmployeeData9[[#This Row],[Sales_Achieved]]</f>
        <v>-937</v>
      </c>
      <c r="H583">
        <f>IF(EmployeeData9[[#This Row],[Sales_Achieved]]&gt;=2984,EmployeeData9[[#This Row],[Sales_Achieved]],0)</f>
        <v>3264</v>
      </c>
      <c r="I583">
        <f>IF(EmployeeData9[[#This Row],[Sales_Achieved]]&lt;2984,EmployeeData9[[#This Row],[Sales_Achieved]],0)</f>
        <v>0</v>
      </c>
    </row>
    <row r="584" spans="1:9" x14ac:dyDescent="0.25">
      <c r="A584" s="6" t="s">
        <v>2279</v>
      </c>
      <c r="B584" s="2" t="s">
        <v>2745</v>
      </c>
      <c r="C584" s="2" t="s">
        <v>3064</v>
      </c>
      <c r="D584" s="2" t="s">
        <v>683</v>
      </c>
      <c r="E584" s="23">
        <v>4869</v>
      </c>
      <c r="F584" s="24">
        <v>5531</v>
      </c>
      <c r="G584" s="44">
        <f>EmployeeData9[[#This Row],[Sales_Target]]-EmployeeData9[[#This Row],[Sales_Achieved]]</f>
        <v>-662</v>
      </c>
      <c r="H584">
        <f>IF(EmployeeData9[[#This Row],[Sales_Achieved]]&gt;=2984,EmployeeData9[[#This Row],[Sales_Achieved]],0)</f>
        <v>5531</v>
      </c>
      <c r="I584">
        <f>IF(EmployeeData9[[#This Row],[Sales_Achieved]]&lt;2984,EmployeeData9[[#This Row],[Sales_Achieved]],0)</f>
        <v>0</v>
      </c>
    </row>
    <row r="585" spans="1:9" x14ac:dyDescent="0.25">
      <c r="A585" s="6" t="s">
        <v>2280</v>
      </c>
      <c r="B585" s="2" t="s">
        <v>3003</v>
      </c>
      <c r="C585" s="2" t="s">
        <v>3063</v>
      </c>
      <c r="D585" s="2" t="s">
        <v>683</v>
      </c>
      <c r="E585" s="23">
        <v>4073</v>
      </c>
      <c r="F585" s="24">
        <v>1302</v>
      </c>
      <c r="G585" s="44">
        <f>EmployeeData9[[#This Row],[Sales_Target]]-EmployeeData9[[#This Row],[Sales_Achieved]]</f>
        <v>2771</v>
      </c>
      <c r="H585">
        <f>IF(EmployeeData9[[#This Row],[Sales_Achieved]]&gt;=2984,EmployeeData9[[#This Row],[Sales_Achieved]],0)</f>
        <v>0</v>
      </c>
      <c r="I585">
        <f>IF(EmployeeData9[[#This Row],[Sales_Achieved]]&lt;2984,EmployeeData9[[#This Row],[Sales_Achieved]],0)</f>
        <v>1302</v>
      </c>
    </row>
    <row r="586" spans="1:9" x14ac:dyDescent="0.25">
      <c r="A586" s="6" t="s">
        <v>2281</v>
      </c>
      <c r="B586" s="2" t="s">
        <v>3004</v>
      </c>
      <c r="C586" s="2" t="s">
        <v>3064</v>
      </c>
      <c r="D586" s="2" t="s">
        <v>684</v>
      </c>
      <c r="E586" s="23">
        <v>4452</v>
      </c>
      <c r="F586" s="24">
        <v>5304</v>
      </c>
      <c r="G586" s="44">
        <f>EmployeeData9[[#This Row],[Sales_Target]]-EmployeeData9[[#This Row],[Sales_Achieved]]</f>
        <v>-852</v>
      </c>
      <c r="H586">
        <f>IF(EmployeeData9[[#This Row],[Sales_Achieved]]&gt;=2984,EmployeeData9[[#This Row],[Sales_Achieved]],0)</f>
        <v>5304</v>
      </c>
      <c r="I586">
        <f>IF(EmployeeData9[[#This Row],[Sales_Achieved]]&lt;2984,EmployeeData9[[#This Row],[Sales_Achieved]],0)</f>
        <v>0</v>
      </c>
    </row>
    <row r="587" spans="1:9" x14ac:dyDescent="0.25">
      <c r="A587" s="6" t="s">
        <v>2282</v>
      </c>
      <c r="B587" s="2" t="s">
        <v>3005</v>
      </c>
      <c r="C587" s="2" t="s">
        <v>3065</v>
      </c>
      <c r="D587" s="2" t="s">
        <v>683</v>
      </c>
      <c r="E587" s="23">
        <v>1067</v>
      </c>
      <c r="F587" s="24">
        <v>2959</v>
      </c>
      <c r="G587" s="44">
        <f>EmployeeData9[[#This Row],[Sales_Target]]-EmployeeData9[[#This Row],[Sales_Achieved]]</f>
        <v>-1892</v>
      </c>
      <c r="H587">
        <f>IF(EmployeeData9[[#This Row],[Sales_Achieved]]&gt;=2984,EmployeeData9[[#This Row],[Sales_Achieved]],0)</f>
        <v>0</v>
      </c>
      <c r="I587">
        <f>IF(EmployeeData9[[#This Row],[Sales_Achieved]]&lt;2984,EmployeeData9[[#This Row],[Sales_Achieved]],0)</f>
        <v>2959</v>
      </c>
    </row>
    <row r="588" spans="1:9" x14ac:dyDescent="0.25">
      <c r="A588" s="6" t="s">
        <v>2283</v>
      </c>
      <c r="B588" s="2" t="s">
        <v>2846</v>
      </c>
      <c r="C588" s="2" t="s">
        <v>3065</v>
      </c>
      <c r="D588" s="2" t="s">
        <v>684</v>
      </c>
      <c r="E588" s="23">
        <v>4186</v>
      </c>
      <c r="F588" s="24">
        <v>3873</v>
      </c>
      <c r="G588" s="44">
        <f>EmployeeData9[[#This Row],[Sales_Target]]-EmployeeData9[[#This Row],[Sales_Achieved]]</f>
        <v>313</v>
      </c>
      <c r="H588">
        <f>IF(EmployeeData9[[#This Row],[Sales_Achieved]]&gt;=2984,EmployeeData9[[#This Row],[Sales_Achieved]],0)</f>
        <v>3873</v>
      </c>
      <c r="I588">
        <f>IF(EmployeeData9[[#This Row],[Sales_Achieved]]&lt;2984,EmployeeData9[[#This Row],[Sales_Achieved]],0)</f>
        <v>0</v>
      </c>
    </row>
    <row r="589" spans="1:9" x14ac:dyDescent="0.25">
      <c r="A589" s="6" t="s">
        <v>2284</v>
      </c>
      <c r="B589" s="2" t="s">
        <v>2738</v>
      </c>
      <c r="C589" s="2" t="s">
        <v>3063</v>
      </c>
      <c r="D589" s="2" t="s">
        <v>685</v>
      </c>
      <c r="E589" s="23">
        <v>4904</v>
      </c>
      <c r="F589" s="24">
        <v>2070</v>
      </c>
      <c r="G589" s="44">
        <f>EmployeeData9[[#This Row],[Sales_Target]]-EmployeeData9[[#This Row],[Sales_Achieved]]</f>
        <v>2834</v>
      </c>
      <c r="H589">
        <f>IF(EmployeeData9[[#This Row],[Sales_Achieved]]&gt;=2984,EmployeeData9[[#This Row],[Sales_Achieved]],0)</f>
        <v>0</v>
      </c>
      <c r="I589">
        <f>IF(EmployeeData9[[#This Row],[Sales_Achieved]]&lt;2984,EmployeeData9[[#This Row],[Sales_Achieved]],0)</f>
        <v>2070</v>
      </c>
    </row>
    <row r="590" spans="1:9" x14ac:dyDescent="0.25">
      <c r="A590" s="6" t="s">
        <v>2285</v>
      </c>
      <c r="B590" s="2" t="s">
        <v>2728</v>
      </c>
      <c r="C590" s="2" t="s">
        <v>3064</v>
      </c>
      <c r="D590" s="2" t="s">
        <v>684</v>
      </c>
      <c r="E590" s="23">
        <v>2274</v>
      </c>
      <c r="F590" s="24">
        <v>1821</v>
      </c>
      <c r="G590" s="44">
        <f>EmployeeData9[[#This Row],[Sales_Target]]-EmployeeData9[[#This Row],[Sales_Achieved]]</f>
        <v>453</v>
      </c>
      <c r="H590">
        <f>IF(EmployeeData9[[#This Row],[Sales_Achieved]]&gt;=2984,EmployeeData9[[#This Row],[Sales_Achieved]],0)</f>
        <v>0</v>
      </c>
      <c r="I590">
        <f>IF(EmployeeData9[[#This Row],[Sales_Achieved]]&lt;2984,EmployeeData9[[#This Row],[Sales_Achieved]],0)</f>
        <v>1821</v>
      </c>
    </row>
    <row r="591" spans="1:9" x14ac:dyDescent="0.25">
      <c r="A591" s="6" t="s">
        <v>2286</v>
      </c>
      <c r="B591" s="2" t="s">
        <v>2769</v>
      </c>
      <c r="C591" s="2" t="s">
        <v>3063</v>
      </c>
      <c r="D591" s="2" t="s">
        <v>685</v>
      </c>
      <c r="E591" s="23">
        <v>2275</v>
      </c>
      <c r="F591" s="24">
        <v>5853</v>
      </c>
      <c r="G591" s="44">
        <f>EmployeeData9[[#This Row],[Sales_Target]]-EmployeeData9[[#This Row],[Sales_Achieved]]</f>
        <v>-3578</v>
      </c>
      <c r="H591">
        <f>IF(EmployeeData9[[#This Row],[Sales_Achieved]]&gt;=2984,EmployeeData9[[#This Row],[Sales_Achieved]],0)</f>
        <v>5853</v>
      </c>
      <c r="I591">
        <f>IF(EmployeeData9[[#This Row],[Sales_Achieved]]&lt;2984,EmployeeData9[[#This Row],[Sales_Achieved]],0)</f>
        <v>0</v>
      </c>
    </row>
    <row r="592" spans="1:9" x14ac:dyDescent="0.25">
      <c r="A592" s="6" t="s">
        <v>2287</v>
      </c>
      <c r="B592" s="2" t="s">
        <v>2817</v>
      </c>
      <c r="C592" s="2" t="s">
        <v>3063</v>
      </c>
      <c r="D592" s="2" t="s">
        <v>683</v>
      </c>
      <c r="E592" s="23">
        <v>1063</v>
      </c>
      <c r="F592" s="24">
        <v>5565</v>
      </c>
      <c r="G592" s="44">
        <f>EmployeeData9[[#This Row],[Sales_Target]]-EmployeeData9[[#This Row],[Sales_Achieved]]</f>
        <v>-4502</v>
      </c>
      <c r="H592">
        <f>IF(EmployeeData9[[#This Row],[Sales_Achieved]]&gt;=2984,EmployeeData9[[#This Row],[Sales_Achieved]],0)</f>
        <v>5565</v>
      </c>
      <c r="I592">
        <f>IF(EmployeeData9[[#This Row],[Sales_Achieved]]&lt;2984,EmployeeData9[[#This Row],[Sales_Achieved]],0)</f>
        <v>0</v>
      </c>
    </row>
    <row r="593" spans="1:9" x14ac:dyDescent="0.25">
      <c r="A593" s="6" t="s">
        <v>2288</v>
      </c>
      <c r="B593" s="2" t="s">
        <v>3006</v>
      </c>
      <c r="C593" s="2" t="s">
        <v>3065</v>
      </c>
      <c r="D593" s="2" t="s">
        <v>685</v>
      </c>
      <c r="E593" s="23">
        <v>2066</v>
      </c>
      <c r="F593" s="24">
        <v>4442</v>
      </c>
      <c r="G593" s="44">
        <f>EmployeeData9[[#This Row],[Sales_Target]]-EmployeeData9[[#This Row],[Sales_Achieved]]</f>
        <v>-2376</v>
      </c>
      <c r="H593">
        <f>IF(EmployeeData9[[#This Row],[Sales_Achieved]]&gt;=2984,EmployeeData9[[#This Row],[Sales_Achieved]],0)</f>
        <v>4442</v>
      </c>
      <c r="I593">
        <f>IF(EmployeeData9[[#This Row],[Sales_Achieved]]&lt;2984,EmployeeData9[[#This Row],[Sales_Achieved]],0)</f>
        <v>0</v>
      </c>
    </row>
    <row r="594" spans="1:9" x14ac:dyDescent="0.25">
      <c r="A594" s="6" t="s">
        <v>2289</v>
      </c>
      <c r="B594" s="2" t="s">
        <v>2727</v>
      </c>
      <c r="C594" s="2" t="s">
        <v>3063</v>
      </c>
      <c r="D594" s="2" t="s">
        <v>685</v>
      </c>
      <c r="E594" s="23">
        <v>2147</v>
      </c>
      <c r="F594" s="24">
        <v>5160</v>
      </c>
      <c r="G594" s="44">
        <f>EmployeeData9[[#This Row],[Sales_Target]]-EmployeeData9[[#This Row],[Sales_Achieved]]</f>
        <v>-3013</v>
      </c>
      <c r="H594">
        <f>IF(EmployeeData9[[#This Row],[Sales_Achieved]]&gt;=2984,EmployeeData9[[#This Row],[Sales_Achieved]],0)</f>
        <v>5160</v>
      </c>
      <c r="I594">
        <f>IF(EmployeeData9[[#This Row],[Sales_Achieved]]&lt;2984,EmployeeData9[[#This Row],[Sales_Achieved]],0)</f>
        <v>0</v>
      </c>
    </row>
    <row r="595" spans="1:9" x14ac:dyDescent="0.25">
      <c r="A595" s="6" t="s">
        <v>2290</v>
      </c>
      <c r="B595" s="2" t="s">
        <v>2844</v>
      </c>
      <c r="C595" s="2" t="s">
        <v>3063</v>
      </c>
      <c r="D595" s="2" t="s">
        <v>684</v>
      </c>
      <c r="E595" s="23">
        <v>2978</v>
      </c>
      <c r="F595" s="24">
        <v>4849</v>
      </c>
      <c r="G595" s="44">
        <f>EmployeeData9[[#This Row],[Sales_Target]]-EmployeeData9[[#This Row],[Sales_Achieved]]</f>
        <v>-1871</v>
      </c>
      <c r="H595">
        <f>IF(EmployeeData9[[#This Row],[Sales_Achieved]]&gt;=2984,EmployeeData9[[#This Row],[Sales_Achieved]],0)</f>
        <v>4849</v>
      </c>
      <c r="I595">
        <f>IF(EmployeeData9[[#This Row],[Sales_Achieved]]&lt;2984,EmployeeData9[[#This Row],[Sales_Achieved]],0)</f>
        <v>0</v>
      </c>
    </row>
    <row r="596" spans="1:9" x14ac:dyDescent="0.25">
      <c r="A596" s="6" t="s">
        <v>2291</v>
      </c>
      <c r="B596" s="2" t="s">
        <v>3007</v>
      </c>
      <c r="C596" s="2" t="s">
        <v>3064</v>
      </c>
      <c r="D596" s="2" t="s">
        <v>684</v>
      </c>
      <c r="E596" s="23">
        <v>3773</v>
      </c>
      <c r="F596" s="24">
        <v>2708</v>
      </c>
      <c r="G596" s="44">
        <f>EmployeeData9[[#This Row],[Sales_Target]]-EmployeeData9[[#This Row],[Sales_Achieved]]</f>
        <v>1065</v>
      </c>
      <c r="H596">
        <f>IF(EmployeeData9[[#This Row],[Sales_Achieved]]&gt;=2984,EmployeeData9[[#This Row],[Sales_Achieved]],0)</f>
        <v>0</v>
      </c>
      <c r="I596">
        <f>IF(EmployeeData9[[#This Row],[Sales_Achieved]]&lt;2984,EmployeeData9[[#This Row],[Sales_Achieved]],0)</f>
        <v>2708</v>
      </c>
    </row>
    <row r="597" spans="1:9" x14ac:dyDescent="0.25">
      <c r="A597" s="6" t="s">
        <v>2292</v>
      </c>
      <c r="B597" s="2" t="s">
        <v>2997</v>
      </c>
      <c r="C597" s="2" t="s">
        <v>3064</v>
      </c>
      <c r="D597" s="2" t="s">
        <v>685</v>
      </c>
      <c r="E597" s="23">
        <v>3657</v>
      </c>
      <c r="F597" s="24">
        <v>5157</v>
      </c>
      <c r="G597" s="44">
        <f>EmployeeData9[[#This Row],[Sales_Target]]-EmployeeData9[[#This Row],[Sales_Achieved]]</f>
        <v>-1500</v>
      </c>
      <c r="H597">
        <f>IF(EmployeeData9[[#This Row],[Sales_Achieved]]&gt;=2984,EmployeeData9[[#This Row],[Sales_Achieved]],0)</f>
        <v>5157</v>
      </c>
      <c r="I597">
        <f>IF(EmployeeData9[[#This Row],[Sales_Achieved]]&lt;2984,EmployeeData9[[#This Row],[Sales_Achieved]],0)</f>
        <v>0</v>
      </c>
    </row>
    <row r="598" spans="1:9" x14ac:dyDescent="0.25">
      <c r="A598" s="6" t="s">
        <v>2293</v>
      </c>
      <c r="B598" s="2" t="s">
        <v>3008</v>
      </c>
      <c r="C598" s="2" t="s">
        <v>3063</v>
      </c>
      <c r="D598" s="2" t="s">
        <v>685</v>
      </c>
      <c r="E598" s="23">
        <v>2406</v>
      </c>
      <c r="F598" s="24">
        <v>828</v>
      </c>
      <c r="G598" s="44">
        <f>EmployeeData9[[#This Row],[Sales_Target]]-EmployeeData9[[#This Row],[Sales_Achieved]]</f>
        <v>1578</v>
      </c>
      <c r="H598">
        <f>IF(EmployeeData9[[#This Row],[Sales_Achieved]]&gt;=2984,EmployeeData9[[#This Row],[Sales_Achieved]],0)</f>
        <v>0</v>
      </c>
      <c r="I598">
        <f>IF(EmployeeData9[[#This Row],[Sales_Achieved]]&lt;2984,EmployeeData9[[#This Row],[Sales_Achieved]],0)</f>
        <v>828</v>
      </c>
    </row>
    <row r="599" spans="1:9" x14ac:dyDescent="0.25">
      <c r="A599" s="6" t="s">
        <v>2294</v>
      </c>
      <c r="B599" s="2" t="s">
        <v>2840</v>
      </c>
      <c r="C599" s="2" t="s">
        <v>3064</v>
      </c>
      <c r="D599" s="2" t="s">
        <v>684</v>
      </c>
      <c r="E599" s="23">
        <v>3102</v>
      </c>
      <c r="F599" s="24">
        <v>3683</v>
      </c>
      <c r="G599" s="44">
        <f>EmployeeData9[[#This Row],[Sales_Target]]-EmployeeData9[[#This Row],[Sales_Achieved]]</f>
        <v>-581</v>
      </c>
      <c r="H599">
        <f>IF(EmployeeData9[[#This Row],[Sales_Achieved]]&gt;=2984,EmployeeData9[[#This Row],[Sales_Achieved]],0)</f>
        <v>3683</v>
      </c>
      <c r="I599">
        <f>IF(EmployeeData9[[#This Row],[Sales_Achieved]]&lt;2984,EmployeeData9[[#This Row],[Sales_Achieved]],0)</f>
        <v>0</v>
      </c>
    </row>
    <row r="600" spans="1:9" x14ac:dyDescent="0.25">
      <c r="A600" s="6" t="s">
        <v>2295</v>
      </c>
      <c r="B600" s="2" t="s">
        <v>2751</v>
      </c>
      <c r="C600" s="2" t="s">
        <v>3063</v>
      </c>
      <c r="D600" s="2" t="s">
        <v>683</v>
      </c>
      <c r="E600" s="23">
        <v>4667</v>
      </c>
      <c r="F600" s="24">
        <v>1785</v>
      </c>
      <c r="G600" s="44">
        <f>EmployeeData9[[#This Row],[Sales_Target]]-EmployeeData9[[#This Row],[Sales_Achieved]]</f>
        <v>2882</v>
      </c>
      <c r="H600">
        <f>IF(EmployeeData9[[#This Row],[Sales_Achieved]]&gt;=2984,EmployeeData9[[#This Row],[Sales_Achieved]],0)</f>
        <v>0</v>
      </c>
      <c r="I600">
        <f>IF(EmployeeData9[[#This Row],[Sales_Achieved]]&lt;2984,EmployeeData9[[#This Row],[Sales_Achieved]],0)</f>
        <v>1785</v>
      </c>
    </row>
    <row r="601" spans="1:9" x14ac:dyDescent="0.25">
      <c r="A601" s="6" t="s">
        <v>2296</v>
      </c>
      <c r="B601" s="2" t="s">
        <v>2718</v>
      </c>
      <c r="C601" s="2" t="s">
        <v>3065</v>
      </c>
      <c r="D601" s="2" t="s">
        <v>682</v>
      </c>
      <c r="E601" s="23">
        <v>1902</v>
      </c>
      <c r="F601" s="24">
        <v>2693</v>
      </c>
      <c r="G601" s="44">
        <f>EmployeeData9[[#This Row],[Sales_Target]]-EmployeeData9[[#This Row],[Sales_Achieved]]</f>
        <v>-791</v>
      </c>
      <c r="H601">
        <f>IF(EmployeeData9[[#This Row],[Sales_Achieved]]&gt;=2984,EmployeeData9[[#This Row],[Sales_Achieved]],0)</f>
        <v>0</v>
      </c>
      <c r="I601">
        <f>IF(EmployeeData9[[#This Row],[Sales_Achieved]]&lt;2984,EmployeeData9[[#This Row],[Sales_Achieved]],0)</f>
        <v>2693</v>
      </c>
    </row>
    <row r="602" spans="1:9" x14ac:dyDescent="0.25">
      <c r="A602" s="6" t="s">
        <v>2297</v>
      </c>
      <c r="B602" s="2" t="s">
        <v>2723</v>
      </c>
      <c r="C602" s="2" t="s">
        <v>3065</v>
      </c>
      <c r="D602" s="2" t="s">
        <v>683</v>
      </c>
      <c r="E602" s="23">
        <v>2390</v>
      </c>
      <c r="F602" s="24">
        <v>1160</v>
      </c>
      <c r="G602" s="44">
        <f>EmployeeData9[[#This Row],[Sales_Target]]-EmployeeData9[[#This Row],[Sales_Achieved]]</f>
        <v>1230</v>
      </c>
      <c r="H602">
        <f>IF(EmployeeData9[[#This Row],[Sales_Achieved]]&gt;=2984,EmployeeData9[[#This Row],[Sales_Achieved]],0)</f>
        <v>0</v>
      </c>
      <c r="I602">
        <f>IF(EmployeeData9[[#This Row],[Sales_Achieved]]&lt;2984,EmployeeData9[[#This Row],[Sales_Achieved]],0)</f>
        <v>1160</v>
      </c>
    </row>
    <row r="603" spans="1:9" x14ac:dyDescent="0.25">
      <c r="A603" s="6" t="s">
        <v>2298</v>
      </c>
      <c r="B603" s="2" t="s">
        <v>2821</v>
      </c>
      <c r="C603" s="2" t="s">
        <v>3065</v>
      </c>
      <c r="D603" s="2" t="s">
        <v>683</v>
      </c>
      <c r="E603" s="23">
        <v>2883</v>
      </c>
      <c r="F603" s="24">
        <v>4497</v>
      </c>
      <c r="G603" s="44">
        <f>EmployeeData9[[#This Row],[Sales_Target]]-EmployeeData9[[#This Row],[Sales_Achieved]]</f>
        <v>-1614</v>
      </c>
      <c r="H603">
        <f>IF(EmployeeData9[[#This Row],[Sales_Achieved]]&gt;=2984,EmployeeData9[[#This Row],[Sales_Achieved]],0)</f>
        <v>4497</v>
      </c>
      <c r="I603">
        <f>IF(EmployeeData9[[#This Row],[Sales_Achieved]]&lt;2984,EmployeeData9[[#This Row],[Sales_Achieved]],0)</f>
        <v>0</v>
      </c>
    </row>
    <row r="604" spans="1:9" x14ac:dyDescent="0.25">
      <c r="A604" s="6" t="s">
        <v>2299</v>
      </c>
      <c r="B604" s="2" t="s">
        <v>2900</v>
      </c>
      <c r="C604" s="2" t="s">
        <v>3063</v>
      </c>
      <c r="D604" s="2" t="s">
        <v>683</v>
      </c>
      <c r="E604" s="23">
        <v>1824</v>
      </c>
      <c r="F604" s="24">
        <v>2263</v>
      </c>
      <c r="G604" s="44">
        <f>EmployeeData9[[#This Row],[Sales_Target]]-EmployeeData9[[#This Row],[Sales_Achieved]]</f>
        <v>-439</v>
      </c>
      <c r="H604">
        <f>IF(EmployeeData9[[#This Row],[Sales_Achieved]]&gt;=2984,EmployeeData9[[#This Row],[Sales_Achieved]],0)</f>
        <v>0</v>
      </c>
      <c r="I604">
        <f>IF(EmployeeData9[[#This Row],[Sales_Achieved]]&lt;2984,EmployeeData9[[#This Row],[Sales_Achieved]],0)</f>
        <v>2263</v>
      </c>
    </row>
    <row r="605" spans="1:9" x14ac:dyDescent="0.25">
      <c r="A605" s="6" t="s">
        <v>2300</v>
      </c>
      <c r="B605" s="2" t="s">
        <v>3009</v>
      </c>
      <c r="C605" s="2" t="s">
        <v>3065</v>
      </c>
      <c r="D605" s="2" t="s">
        <v>683</v>
      </c>
      <c r="E605" s="23">
        <v>4748</v>
      </c>
      <c r="F605" s="24">
        <v>5547</v>
      </c>
      <c r="G605" s="44">
        <f>EmployeeData9[[#This Row],[Sales_Target]]-EmployeeData9[[#This Row],[Sales_Achieved]]</f>
        <v>-799</v>
      </c>
      <c r="H605">
        <f>IF(EmployeeData9[[#This Row],[Sales_Achieved]]&gt;=2984,EmployeeData9[[#This Row],[Sales_Achieved]],0)</f>
        <v>5547</v>
      </c>
      <c r="I605">
        <f>IF(EmployeeData9[[#This Row],[Sales_Achieved]]&lt;2984,EmployeeData9[[#This Row],[Sales_Achieved]],0)</f>
        <v>0</v>
      </c>
    </row>
    <row r="606" spans="1:9" x14ac:dyDescent="0.25">
      <c r="A606" s="6" t="s">
        <v>2301</v>
      </c>
      <c r="B606" s="2" t="s">
        <v>2710</v>
      </c>
      <c r="C606" s="2" t="s">
        <v>3065</v>
      </c>
      <c r="D606" s="2" t="s">
        <v>682</v>
      </c>
      <c r="E606" s="23">
        <v>4926</v>
      </c>
      <c r="F606" s="24">
        <v>5405</v>
      </c>
      <c r="G606" s="44">
        <f>EmployeeData9[[#This Row],[Sales_Target]]-EmployeeData9[[#This Row],[Sales_Achieved]]</f>
        <v>-479</v>
      </c>
      <c r="H606">
        <f>IF(EmployeeData9[[#This Row],[Sales_Achieved]]&gt;=2984,EmployeeData9[[#This Row],[Sales_Achieved]],0)</f>
        <v>5405</v>
      </c>
      <c r="I606">
        <f>IF(EmployeeData9[[#This Row],[Sales_Achieved]]&lt;2984,EmployeeData9[[#This Row],[Sales_Achieved]],0)</f>
        <v>0</v>
      </c>
    </row>
    <row r="607" spans="1:9" x14ac:dyDescent="0.25">
      <c r="A607" s="6" t="s">
        <v>2302</v>
      </c>
      <c r="B607" s="2" t="s">
        <v>3010</v>
      </c>
      <c r="C607" s="2" t="s">
        <v>3065</v>
      </c>
      <c r="D607" s="2" t="s">
        <v>683</v>
      </c>
      <c r="E607" s="23">
        <v>1039</v>
      </c>
      <c r="F607" s="24">
        <v>3002</v>
      </c>
      <c r="G607" s="44">
        <f>EmployeeData9[[#This Row],[Sales_Target]]-EmployeeData9[[#This Row],[Sales_Achieved]]</f>
        <v>-1963</v>
      </c>
      <c r="H607">
        <f>IF(EmployeeData9[[#This Row],[Sales_Achieved]]&gt;=2984,EmployeeData9[[#This Row],[Sales_Achieved]],0)</f>
        <v>3002</v>
      </c>
      <c r="I607">
        <f>IF(EmployeeData9[[#This Row],[Sales_Achieved]]&lt;2984,EmployeeData9[[#This Row],[Sales_Achieved]],0)</f>
        <v>0</v>
      </c>
    </row>
    <row r="608" spans="1:9" x14ac:dyDescent="0.25">
      <c r="A608" s="6" t="s">
        <v>2303</v>
      </c>
      <c r="B608" s="2" t="s">
        <v>2907</v>
      </c>
      <c r="C608" s="2" t="s">
        <v>3064</v>
      </c>
      <c r="D608" s="2" t="s">
        <v>683</v>
      </c>
      <c r="E608" s="23">
        <v>2622</v>
      </c>
      <c r="F608" s="24">
        <v>2270</v>
      </c>
      <c r="G608" s="44">
        <f>EmployeeData9[[#This Row],[Sales_Target]]-EmployeeData9[[#This Row],[Sales_Achieved]]</f>
        <v>352</v>
      </c>
      <c r="H608">
        <f>IF(EmployeeData9[[#This Row],[Sales_Achieved]]&gt;=2984,EmployeeData9[[#This Row],[Sales_Achieved]],0)</f>
        <v>0</v>
      </c>
      <c r="I608">
        <f>IF(EmployeeData9[[#This Row],[Sales_Achieved]]&lt;2984,EmployeeData9[[#This Row],[Sales_Achieved]],0)</f>
        <v>2270</v>
      </c>
    </row>
    <row r="609" spans="1:9" x14ac:dyDescent="0.25">
      <c r="A609" s="6" t="s">
        <v>2304</v>
      </c>
      <c r="B609" s="2" t="s">
        <v>2737</v>
      </c>
      <c r="C609" s="2" t="s">
        <v>3064</v>
      </c>
      <c r="D609" s="2" t="s">
        <v>684</v>
      </c>
      <c r="E609" s="23">
        <v>4119</v>
      </c>
      <c r="F609" s="24">
        <v>3325</v>
      </c>
      <c r="G609" s="44">
        <f>EmployeeData9[[#This Row],[Sales_Target]]-EmployeeData9[[#This Row],[Sales_Achieved]]</f>
        <v>794</v>
      </c>
      <c r="H609">
        <f>IF(EmployeeData9[[#This Row],[Sales_Achieved]]&gt;=2984,EmployeeData9[[#This Row],[Sales_Achieved]],0)</f>
        <v>3325</v>
      </c>
      <c r="I609">
        <f>IF(EmployeeData9[[#This Row],[Sales_Achieved]]&lt;2984,EmployeeData9[[#This Row],[Sales_Achieved]],0)</f>
        <v>0</v>
      </c>
    </row>
    <row r="610" spans="1:9" x14ac:dyDescent="0.25">
      <c r="A610" s="6" t="s">
        <v>2305</v>
      </c>
      <c r="B610" s="2" t="s">
        <v>2881</v>
      </c>
      <c r="C610" s="2" t="s">
        <v>3064</v>
      </c>
      <c r="D610" s="2" t="s">
        <v>684</v>
      </c>
      <c r="E610" s="23">
        <v>1950</v>
      </c>
      <c r="F610" s="24">
        <v>1143</v>
      </c>
      <c r="G610" s="44">
        <f>EmployeeData9[[#This Row],[Sales_Target]]-EmployeeData9[[#This Row],[Sales_Achieved]]</f>
        <v>807</v>
      </c>
      <c r="H610">
        <f>IF(EmployeeData9[[#This Row],[Sales_Achieved]]&gt;=2984,EmployeeData9[[#This Row],[Sales_Achieved]],0)</f>
        <v>0</v>
      </c>
      <c r="I610">
        <f>IF(EmployeeData9[[#This Row],[Sales_Achieved]]&lt;2984,EmployeeData9[[#This Row],[Sales_Achieved]],0)</f>
        <v>1143</v>
      </c>
    </row>
    <row r="611" spans="1:9" x14ac:dyDescent="0.25">
      <c r="A611" s="6" t="s">
        <v>2306</v>
      </c>
      <c r="B611" s="2" t="s">
        <v>2968</v>
      </c>
      <c r="C611" s="2" t="s">
        <v>3063</v>
      </c>
      <c r="D611" s="2" t="s">
        <v>683</v>
      </c>
      <c r="E611" s="23">
        <v>3169</v>
      </c>
      <c r="F611" s="24">
        <v>4270</v>
      </c>
      <c r="G611" s="44">
        <f>EmployeeData9[[#This Row],[Sales_Target]]-EmployeeData9[[#This Row],[Sales_Achieved]]</f>
        <v>-1101</v>
      </c>
      <c r="H611">
        <f>IF(EmployeeData9[[#This Row],[Sales_Achieved]]&gt;=2984,EmployeeData9[[#This Row],[Sales_Achieved]],0)</f>
        <v>4270</v>
      </c>
      <c r="I611">
        <f>IF(EmployeeData9[[#This Row],[Sales_Achieved]]&lt;2984,EmployeeData9[[#This Row],[Sales_Achieved]],0)</f>
        <v>0</v>
      </c>
    </row>
    <row r="612" spans="1:9" x14ac:dyDescent="0.25">
      <c r="A612" s="6" t="s">
        <v>2307</v>
      </c>
      <c r="B612" s="2" t="s">
        <v>2966</v>
      </c>
      <c r="C612" s="2" t="s">
        <v>3063</v>
      </c>
      <c r="D612" s="2" t="s">
        <v>682</v>
      </c>
      <c r="E612" s="23">
        <v>3085</v>
      </c>
      <c r="F612" s="24">
        <v>5897</v>
      </c>
      <c r="G612" s="44">
        <f>EmployeeData9[[#This Row],[Sales_Target]]-EmployeeData9[[#This Row],[Sales_Achieved]]</f>
        <v>-2812</v>
      </c>
      <c r="H612">
        <f>IF(EmployeeData9[[#This Row],[Sales_Achieved]]&gt;=2984,EmployeeData9[[#This Row],[Sales_Achieved]],0)</f>
        <v>5897</v>
      </c>
      <c r="I612">
        <f>IF(EmployeeData9[[#This Row],[Sales_Achieved]]&lt;2984,EmployeeData9[[#This Row],[Sales_Achieved]],0)</f>
        <v>0</v>
      </c>
    </row>
    <row r="613" spans="1:9" x14ac:dyDescent="0.25">
      <c r="A613" s="6" t="s">
        <v>2308</v>
      </c>
      <c r="B613" s="2" t="s">
        <v>2947</v>
      </c>
      <c r="C613" s="2" t="s">
        <v>3064</v>
      </c>
      <c r="D613" s="2" t="s">
        <v>684</v>
      </c>
      <c r="E613" s="23">
        <v>4299</v>
      </c>
      <c r="F613" s="24">
        <v>2021</v>
      </c>
      <c r="G613" s="44">
        <f>EmployeeData9[[#This Row],[Sales_Target]]-EmployeeData9[[#This Row],[Sales_Achieved]]</f>
        <v>2278</v>
      </c>
      <c r="H613">
        <f>IF(EmployeeData9[[#This Row],[Sales_Achieved]]&gt;=2984,EmployeeData9[[#This Row],[Sales_Achieved]],0)</f>
        <v>0</v>
      </c>
      <c r="I613">
        <f>IF(EmployeeData9[[#This Row],[Sales_Achieved]]&lt;2984,EmployeeData9[[#This Row],[Sales_Achieved]],0)</f>
        <v>2021</v>
      </c>
    </row>
    <row r="614" spans="1:9" x14ac:dyDescent="0.25">
      <c r="A614" s="6" t="s">
        <v>2309</v>
      </c>
      <c r="B614" s="2" t="s">
        <v>2926</v>
      </c>
      <c r="C614" s="2" t="s">
        <v>3065</v>
      </c>
      <c r="D614" s="2" t="s">
        <v>683</v>
      </c>
      <c r="E614" s="23">
        <v>3099</v>
      </c>
      <c r="F614" s="24">
        <v>3254</v>
      </c>
      <c r="G614" s="44">
        <f>EmployeeData9[[#This Row],[Sales_Target]]-EmployeeData9[[#This Row],[Sales_Achieved]]</f>
        <v>-155</v>
      </c>
      <c r="H614">
        <f>IF(EmployeeData9[[#This Row],[Sales_Achieved]]&gt;=2984,EmployeeData9[[#This Row],[Sales_Achieved]],0)</f>
        <v>3254</v>
      </c>
      <c r="I614">
        <f>IF(EmployeeData9[[#This Row],[Sales_Achieved]]&lt;2984,EmployeeData9[[#This Row],[Sales_Achieved]],0)</f>
        <v>0</v>
      </c>
    </row>
    <row r="615" spans="1:9" x14ac:dyDescent="0.25">
      <c r="A615" s="6" t="s">
        <v>2310</v>
      </c>
      <c r="B615" s="2" t="s">
        <v>3011</v>
      </c>
      <c r="C615" s="2" t="s">
        <v>3064</v>
      </c>
      <c r="D615" s="2" t="s">
        <v>685</v>
      </c>
      <c r="E615" s="23">
        <v>4590</v>
      </c>
      <c r="F615" s="24">
        <v>1119</v>
      </c>
      <c r="G615" s="44">
        <f>EmployeeData9[[#This Row],[Sales_Target]]-EmployeeData9[[#This Row],[Sales_Achieved]]</f>
        <v>3471</v>
      </c>
      <c r="H615">
        <f>IF(EmployeeData9[[#This Row],[Sales_Achieved]]&gt;=2984,EmployeeData9[[#This Row],[Sales_Achieved]],0)</f>
        <v>0</v>
      </c>
      <c r="I615">
        <f>IF(EmployeeData9[[#This Row],[Sales_Achieved]]&lt;2984,EmployeeData9[[#This Row],[Sales_Achieved]],0)</f>
        <v>1119</v>
      </c>
    </row>
    <row r="616" spans="1:9" x14ac:dyDescent="0.25">
      <c r="A616" s="6" t="s">
        <v>2311</v>
      </c>
      <c r="B616" s="2" t="s">
        <v>2819</v>
      </c>
      <c r="C616" s="2" t="s">
        <v>3064</v>
      </c>
      <c r="D616" s="2" t="s">
        <v>683</v>
      </c>
      <c r="E616" s="23">
        <v>4446</v>
      </c>
      <c r="F616" s="24">
        <v>5489</v>
      </c>
      <c r="G616" s="44">
        <f>EmployeeData9[[#This Row],[Sales_Target]]-EmployeeData9[[#This Row],[Sales_Achieved]]</f>
        <v>-1043</v>
      </c>
      <c r="H616">
        <f>IF(EmployeeData9[[#This Row],[Sales_Achieved]]&gt;=2984,EmployeeData9[[#This Row],[Sales_Achieved]],0)</f>
        <v>5489</v>
      </c>
      <c r="I616">
        <f>IF(EmployeeData9[[#This Row],[Sales_Achieved]]&lt;2984,EmployeeData9[[#This Row],[Sales_Achieved]],0)</f>
        <v>0</v>
      </c>
    </row>
    <row r="617" spans="1:9" x14ac:dyDescent="0.25">
      <c r="A617" s="6" t="s">
        <v>2312</v>
      </c>
      <c r="B617" s="2" t="s">
        <v>2771</v>
      </c>
      <c r="C617" s="2" t="s">
        <v>3063</v>
      </c>
      <c r="D617" s="2" t="s">
        <v>684</v>
      </c>
      <c r="E617" s="23">
        <v>3656</v>
      </c>
      <c r="F617" s="24">
        <v>3763</v>
      </c>
      <c r="G617" s="44">
        <f>EmployeeData9[[#This Row],[Sales_Target]]-EmployeeData9[[#This Row],[Sales_Achieved]]</f>
        <v>-107</v>
      </c>
      <c r="H617">
        <f>IF(EmployeeData9[[#This Row],[Sales_Achieved]]&gt;=2984,EmployeeData9[[#This Row],[Sales_Achieved]],0)</f>
        <v>3763</v>
      </c>
      <c r="I617">
        <f>IF(EmployeeData9[[#This Row],[Sales_Achieved]]&lt;2984,EmployeeData9[[#This Row],[Sales_Achieved]],0)</f>
        <v>0</v>
      </c>
    </row>
    <row r="618" spans="1:9" x14ac:dyDescent="0.25">
      <c r="A618" s="6" t="s">
        <v>2313</v>
      </c>
      <c r="B618" s="2" t="s">
        <v>2960</v>
      </c>
      <c r="C618" s="2" t="s">
        <v>3065</v>
      </c>
      <c r="D618" s="2" t="s">
        <v>684</v>
      </c>
      <c r="E618" s="23">
        <v>3154</v>
      </c>
      <c r="F618" s="24">
        <v>4139</v>
      </c>
      <c r="G618" s="44">
        <f>EmployeeData9[[#This Row],[Sales_Target]]-EmployeeData9[[#This Row],[Sales_Achieved]]</f>
        <v>-985</v>
      </c>
      <c r="H618">
        <f>IF(EmployeeData9[[#This Row],[Sales_Achieved]]&gt;=2984,EmployeeData9[[#This Row],[Sales_Achieved]],0)</f>
        <v>4139</v>
      </c>
      <c r="I618">
        <f>IF(EmployeeData9[[#This Row],[Sales_Achieved]]&lt;2984,EmployeeData9[[#This Row],[Sales_Achieved]],0)</f>
        <v>0</v>
      </c>
    </row>
    <row r="619" spans="1:9" x14ac:dyDescent="0.25">
      <c r="A619" s="6" t="s">
        <v>2314</v>
      </c>
      <c r="B619" s="2" t="s">
        <v>2804</v>
      </c>
      <c r="C619" s="2" t="s">
        <v>3064</v>
      </c>
      <c r="D619" s="2" t="s">
        <v>683</v>
      </c>
      <c r="E619" s="23">
        <v>3909</v>
      </c>
      <c r="F619" s="24">
        <v>1807</v>
      </c>
      <c r="G619" s="44">
        <f>EmployeeData9[[#This Row],[Sales_Target]]-EmployeeData9[[#This Row],[Sales_Achieved]]</f>
        <v>2102</v>
      </c>
      <c r="H619">
        <f>IF(EmployeeData9[[#This Row],[Sales_Achieved]]&gt;=2984,EmployeeData9[[#This Row],[Sales_Achieved]],0)</f>
        <v>0</v>
      </c>
      <c r="I619">
        <f>IF(EmployeeData9[[#This Row],[Sales_Achieved]]&lt;2984,EmployeeData9[[#This Row],[Sales_Achieved]],0)</f>
        <v>1807</v>
      </c>
    </row>
    <row r="620" spans="1:9" x14ac:dyDescent="0.25">
      <c r="A620" s="6" t="s">
        <v>2315</v>
      </c>
      <c r="B620" s="2" t="s">
        <v>2843</v>
      </c>
      <c r="C620" s="2" t="s">
        <v>3063</v>
      </c>
      <c r="D620" s="2" t="s">
        <v>683</v>
      </c>
      <c r="E620" s="23">
        <v>1551</v>
      </c>
      <c r="F620" s="24">
        <v>1763</v>
      </c>
      <c r="G620" s="44">
        <f>EmployeeData9[[#This Row],[Sales_Target]]-EmployeeData9[[#This Row],[Sales_Achieved]]</f>
        <v>-212</v>
      </c>
      <c r="H620">
        <f>IF(EmployeeData9[[#This Row],[Sales_Achieved]]&gt;=2984,EmployeeData9[[#This Row],[Sales_Achieved]],0)</f>
        <v>0</v>
      </c>
      <c r="I620">
        <f>IF(EmployeeData9[[#This Row],[Sales_Achieved]]&lt;2984,EmployeeData9[[#This Row],[Sales_Achieved]],0)</f>
        <v>1763</v>
      </c>
    </row>
    <row r="621" spans="1:9" x14ac:dyDescent="0.25">
      <c r="A621" s="6" t="s">
        <v>2316</v>
      </c>
      <c r="B621" s="2" t="s">
        <v>2843</v>
      </c>
      <c r="C621" s="2" t="s">
        <v>3064</v>
      </c>
      <c r="D621" s="2" t="s">
        <v>683</v>
      </c>
      <c r="E621" s="23">
        <v>4739</v>
      </c>
      <c r="F621" s="24">
        <v>1642</v>
      </c>
      <c r="G621" s="44">
        <f>EmployeeData9[[#This Row],[Sales_Target]]-EmployeeData9[[#This Row],[Sales_Achieved]]</f>
        <v>3097</v>
      </c>
      <c r="H621">
        <f>IF(EmployeeData9[[#This Row],[Sales_Achieved]]&gt;=2984,EmployeeData9[[#This Row],[Sales_Achieved]],0)</f>
        <v>0</v>
      </c>
      <c r="I621">
        <f>IF(EmployeeData9[[#This Row],[Sales_Achieved]]&lt;2984,EmployeeData9[[#This Row],[Sales_Achieved]],0)</f>
        <v>1642</v>
      </c>
    </row>
    <row r="622" spans="1:9" x14ac:dyDescent="0.25">
      <c r="A622" s="6" t="s">
        <v>2317</v>
      </c>
      <c r="B622" s="2" t="s">
        <v>2795</v>
      </c>
      <c r="C622" s="2" t="s">
        <v>3063</v>
      </c>
      <c r="D622" s="2" t="s">
        <v>682</v>
      </c>
      <c r="E622" s="23">
        <v>4481</v>
      </c>
      <c r="F622" s="24">
        <v>5949</v>
      </c>
      <c r="G622" s="44">
        <f>EmployeeData9[[#This Row],[Sales_Target]]-EmployeeData9[[#This Row],[Sales_Achieved]]</f>
        <v>-1468</v>
      </c>
      <c r="H622">
        <f>IF(EmployeeData9[[#This Row],[Sales_Achieved]]&gt;=2984,EmployeeData9[[#This Row],[Sales_Achieved]],0)</f>
        <v>5949</v>
      </c>
      <c r="I622">
        <f>IF(EmployeeData9[[#This Row],[Sales_Achieved]]&lt;2984,EmployeeData9[[#This Row],[Sales_Achieved]],0)</f>
        <v>0</v>
      </c>
    </row>
    <row r="623" spans="1:9" x14ac:dyDescent="0.25">
      <c r="A623" s="6" t="s">
        <v>2318</v>
      </c>
      <c r="B623" s="2" t="s">
        <v>2871</v>
      </c>
      <c r="C623" s="2" t="s">
        <v>3064</v>
      </c>
      <c r="D623" s="2" t="s">
        <v>684</v>
      </c>
      <c r="E623" s="23">
        <v>1198</v>
      </c>
      <c r="F623" s="24">
        <v>2317</v>
      </c>
      <c r="G623" s="44">
        <f>EmployeeData9[[#This Row],[Sales_Target]]-EmployeeData9[[#This Row],[Sales_Achieved]]</f>
        <v>-1119</v>
      </c>
      <c r="H623">
        <f>IF(EmployeeData9[[#This Row],[Sales_Achieved]]&gt;=2984,EmployeeData9[[#This Row],[Sales_Achieved]],0)</f>
        <v>0</v>
      </c>
      <c r="I623">
        <f>IF(EmployeeData9[[#This Row],[Sales_Achieved]]&lt;2984,EmployeeData9[[#This Row],[Sales_Achieved]],0)</f>
        <v>2317</v>
      </c>
    </row>
    <row r="624" spans="1:9" x14ac:dyDescent="0.25">
      <c r="A624" s="6" t="s">
        <v>2319</v>
      </c>
      <c r="B624" s="2" t="s">
        <v>2764</v>
      </c>
      <c r="C624" s="2" t="s">
        <v>3063</v>
      </c>
      <c r="D624" s="2" t="s">
        <v>682</v>
      </c>
      <c r="E624" s="23">
        <v>3903</v>
      </c>
      <c r="F624" s="24">
        <v>4885</v>
      </c>
      <c r="G624" s="44">
        <f>EmployeeData9[[#This Row],[Sales_Target]]-EmployeeData9[[#This Row],[Sales_Achieved]]</f>
        <v>-982</v>
      </c>
      <c r="H624">
        <f>IF(EmployeeData9[[#This Row],[Sales_Achieved]]&gt;=2984,EmployeeData9[[#This Row],[Sales_Achieved]],0)</f>
        <v>4885</v>
      </c>
      <c r="I624">
        <f>IF(EmployeeData9[[#This Row],[Sales_Achieved]]&lt;2984,EmployeeData9[[#This Row],[Sales_Achieved]],0)</f>
        <v>0</v>
      </c>
    </row>
    <row r="625" spans="1:9" x14ac:dyDescent="0.25">
      <c r="A625" s="6" t="s">
        <v>2320</v>
      </c>
      <c r="B625" s="2" t="s">
        <v>3012</v>
      </c>
      <c r="C625" s="2" t="s">
        <v>3065</v>
      </c>
      <c r="D625" s="2" t="s">
        <v>685</v>
      </c>
      <c r="E625" s="23">
        <v>1836</v>
      </c>
      <c r="F625" s="24">
        <v>3638</v>
      </c>
      <c r="G625" s="44">
        <f>EmployeeData9[[#This Row],[Sales_Target]]-EmployeeData9[[#This Row],[Sales_Achieved]]</f>
        <v>-1802</v>
      </c>
      <c r="H625">
        <f>IF(EmployeeData9[[#This Row],[Sales_Achieved]]&gt;=2984,EmployeeData9[[#This Row],[Sales_Achieved]],0)</f>
        <v>3638</v>
      </c>
      <c r="I625">
        <f>IF(EmployeeData9[[#This Row],[Sales_Achieved]]&lt;2984,EmployeeData9[[#This Row],[Sales_Achieved]],0)</f>
        <v>0</v>
      </c>
    </row>
    <row r="626" spans="1:9" x14ac:dyDescent="0.25">
      <c r="A626" s="6" t="s">
        <v>2321</v>
      </c>
      <c r="B626" s="2" t="s">
        <v>2934</v>
      </c>
      <c r="C626" s="2" t="s">
        <v>3064</v>
      </c>
      <c r="D626" s="2" t="s">
        <v>682</v>
      </c>
      <c r="E626" s="23">
        <v>1213</v>
      </c>
      <c r="F626" s="24">
        <v>3944</v>
      </c>
      <c r="G626" s="44">
        <f>EmployeeData9[[#This Row],[Sales_Target]]-EmployeeData9[[#This Row],[Sales_Achieved]]</f>
        <v>-2731</v>
      </c>
      <c r="H626">
        <f>IF(EmployeeData9[[#This Row],[Sales_Achieved]]&gt;=2984,EmployeeData9[[#This Row],[Sales_Achieved]],0)</f>
        <v>3944</v>
      </c>
      <c r="I626">
        <f>IF(EmployeeData9[[#This Row],[Sales_Achieved]]&lt;2984,EmployeeData9[[#This Row],[Sales_Achieved]],0)</f>
        <v>0</v>
      </c>
    </row>
    <row r="627" spans="1:9" x14ac:dyDescent="0.25">
      <c r="A627" s="6" t="s">
        <v>2322</v>
      </c>
      <c r="B627" s="2" t="s">
        <v>2806</v>
      </c>
      <c r="C627" s="2" t="s">
        <v>3064</v>
      </c>
      <c r="D627" s="2" t="s">
        <v>683</v>
      </c>
      <c r="E627" s="23">
        <v>3340</v>
      </c>
      <c r="F627" s="24">
        <v>3597</v>
      </c>
      <c r="G627" s="44">
        <f>EmployeeData9[[#This Row],[Sales_Target]]-EmployeeData9[[#This Row],[Sales_Achieved]]</f>
        <v>-257</v>
      </c>
      <c r="H627">
        <f>IF(EmployeeData9[[#This Row],[Sales_Achieved]]&gt;=2984,EmployeeData9[[#This Row],[Sales_Achieved]],0)</f>
        <v>3597</v>
      </c>
      <c r="I627">
        <f>IF(EmployeeData9[[#This Row],[Sales_Achieved]]&lt;2984,EmployeeData9[[#This Row],[Sales_Achieved]],0)</f>
        <v>0</v>
      </c>
    </row>
    <row r="628" spans="1:9" x14ac:dyDescent="0.25">
      <c r="A628" s="6" t="s">
        <v>2323</v>
      </c>
      <c r="B628" s="2" t="s">
        <v>2761</v>
      </c>
      <c r="C628" s="2" t="s">
        <v>3065</v>
      </c>
      <c r="D628" s="2" t="s">
        <v>682</v>
      </c>
      <c r="E628" s="23">
        <v>3568</v>
      </c>
      <c r="F628" s="24">
        <v>950</v>
      </c>
      <c r="G628" s="44">
        <f>EmployeeData9[[#This Row],[Sales_Target]]-EmployeeData9[[#This Row],[Sales_Achieved]]</f>
        <v>2618</v>
      </c>
      <c r="H628">
        <f>IF(EmployeeData9[[#This Row],[Sales_Achieved]]&gt;=2984,EmployeeData9[[#This Row],[Sales_Achieved]],0)</f>
        <v>0</v>
      </c>
      <c r="I628">
        <f>IF(EmployeeData9[[#This Row],[Sales_Achieved]]&lt;2984,EmployeeData9[[#This Row],[Sales_Achieved]],0)</f>
        <v>950</v>
      </c>
    </row>
    <row r="629" spans="1:9" x14ac:dyDescent="0.25">
      <c r="A629" s="6" t="s">
        <v>2324</v>
      </c>
      <c r="B629" s="2" t="s">
        <v>2964</v>
      </c>
      <c r="C629" s="2" t="s">
        <v>3064</v>
      </c>
      <c r="D629" s="2" t="s">
        <v>685</v>
      </c>
      <c r="E629" s="23">
        <v>3283</v>
      </c>
      <c r="F629" s="24">
        <v>3433</v>
      </c>
      <c r="G629" s="44">
        <f>EmployeeData9[[#This Row],[Sales_Target]]-EmployeeData9[[#This Row],[Sales_Achieved]]</f>
        <v>-150</v>
      </c>
      <c r="H629">
        <f>IF(EmployeeData9[[#This Row],[Sales_Achieved]]&gt;=2984,EmployeeData9[[#This Row],[Sales_Achieved]],0)</f>
        <v>3433</v>
      </c>
      <c r="I629">
        <f>IF(EmployeeData9[[#This Row],[Sales_Achieved]]&lt;2984,EmployeeData9[[#This Row],[Sales_Achieved]],0)</f>
        <v>0</v>
      </c>
    </row>
    <row r="630" spans="1:9" x14ac:dyDescent="0.25">
      <c r="A630" s="6" t="s">
        <v>2325</v>
      </c>
      <c r="B630" s="2" t="s">
        <v>2769</v>
      </c>
      <c r="C630" s="2" t="s">
        <v>3063</v>
      </c>
      <c r="D630" s="2" t="s">
        <v>685</v>
      </c>
      <c r="E630" s="23">
        <v>2646</v>
      </c>
      <c r="F630" s="24">
        <v>5836</v>
      </c>
      <c r="G630" s="44">
        <f>EmployeeData9[[#This Row],[Sales_Target]]-EmployeeData9[[#This Row],[Sales_Achieved]]</f>
        <v>-3190</v>
      </c>
      <c r="H630">
        <f>IF(EmployeeData9[[#This Row],[Sales_Achieved]]&gt;=2984,EmployeeData9[[#This Row],[Sales_Achieved]],0)</f>
        <v>5836</v>
      </c>
      <c r="I630">
        <f>IF(EmployeeData9[[#This Row],[Sales_Achieved]]&lt;2984,EmployeeData9[[#This Row],[Sales_Achieved]],0)</f>
        <v>0</v>
      </c>
    </row>
    <row r="631" spans="1:9" x14ac:dyDescent="0.25">
      <c r="A631" s="6" t="s">
        <v>2326</v>
      </c>
      <c r="B631" s="2" t="s">
        <v>2966</v>
      </c>
      <c r="C631" s="2" t="s">
        <v>3065</v>
      </c>
      <c r="D631" s="2" t="s">
        <v>684</v>
      </c>
      <c r="E631" s="23">
        <v>3426</v>
      </c>
      <c r="F631" s="24">
        <v>4582</v>
      </c>
      <c r="G631" s="44">
        <f>EmployeeData9[[#This Row],[Sales_Target]]-EmployeeData9[[#This Row],[Sales_Achieved]]</f>
        <v>-1156</v>
      </c>
      <c r="H631">
        <f>IF(EmployeeData9[[#This Row],[Sales_Achieved]]&gt;=2984,EmployeeData9[[#This Row],[Sales_Achieved]],0)</f>
        <v>4582</v>
      </c>
      <c r="I631">
        <f>IF(EmployeeData9[[#This Row],[Sales_Achieved]]&lt;2984,EmployeeData9[[#This Row],[Sales_Achieved]],0)</f>
        <v>0</v>
      </c>
    </row>
    <row r="632" spans="1:9" x14ac:dyDescent="0.25">
      <c r="A632" s="6" t="s">
        <v>2327</v>
      </c>
      <c r="B632" s="2" t="s">
        <v>2969</v>
      </c>
      <c r="C632" s="2" t="s">
        <v>3064</v>
      </c>
      <c r="D632" s="2" t="s">
        <v>683</v>
      </c>
      <c r="E632" s="23">
        <v>3761</v>
      </c>
      <c r="F632" s="24">
        <v>4834</v>
      </c>
      <c r="G632" s="44">
        <f>EmployeeData9[[#This Row],[Sales_Target]]-EmployeeData9[[#This Row],[Sales_Achieved]]</f>
        <v>-1073</v>
      </c>
      <c r="H632">
        <f>IF(EmployeeData9[[#This Row],[Sales_Achieved]]&gt;=2984,EmployeeData9[[#This Row],[Sales_Achieved]],0)</f>
        <v>4834</v>
      </c>
      <c r="I632">
        <f>IF(EmployeeData9[[#This Row],[Sales_Achieved]]&lt;2984,EmployeeData9[[#This Row],[Sales_Achieved]],0)</f>
        <v>0</v>
      </c>
    </row>
    <row r="633" spans="1:9" x14ac:dyDescent="0.25">
      <c r="A633" s="6" t="s">
        <v>2328</v>
      </c>
      <c r="B633" s="2" t="s">
        <v>2899</v>
      </c>
      <c r="C633" s="2" t="s">
        <v>3063</v>
      </c>
      <c r="D633" s="2" t="s">
        <v>682</v>
      </c>
      <c r="E633" s="23">
        <v>3873</v>
      </c>
      <c r="F633" s="24">
        <v>3311</v>
      </c>
      <c r="G633" s="44">
        <f>EmployeeData9[[#This Row],[Sales_Target]]-EmployeeData9[[#This Row],[Sales_Achieved]]</f>
        <v>562</v>
      </c>
      <c r="H633">
        <f>IF(EmployeeData9[[#This Row],[Sales_Achieved]]&gt;=2984,EmployeeData9[[#This Row],[Sales_Achieved]],0)</f>
        <v>3311</v>
      </c>
      <c r="I633">
        <f>IF(EmployeeData9[[#This Row],[Sales_Achieved]]&lt;2984,EmployeeData9[[#This Row],[Sales_Achieved]],0)</f>
        <v>0</v>
      </c>
    </row>
    <row r="634" spans="1:9" x14ac:dyDescent="0.25">
      <c r="A634" s="6" t="s">
        <v>2329</v>
      </c>
      <c r="B634" s="2" t="s">
        <v>2924</v>
      </c>
      <c r="C634" s="2" t="s">
        <v>3065</v>
      </c>
      <c r="D634" s="2" t="s">
        <v>684</v>
      </c>
      <c r="E634" s="23">
        <v>3414</v>
      </c>
      <c r="F634" s="24">
        <v>3892</v>
      </c>
      <c r="G634" s="44">
        <f>EmployeeData9[[#This Row],[Sales_Target]]-EmployeeData9[[#This Row],[Sales_Achieved]]</f>
        <v>-478</v>
      </c>
      <c r="H634">
        <f>IF(EmployeeData9[[#This Row],[Sales_Achieved]]&gt;=2984,EmployeeData9[[#This Row],[Sales_Achieved]],0)</f>
        <v>3892</v>
      </c>
      <c r="I634">
        <f>IF(EmployeeData9[[#This Row],[Sales_Achieved]]&lt;2984,EmployeeData9[[#This Row],[Sales_Achieved]],0)</f>
        <v>0</v>
      </c>
    </row>
    <row r="635" spans="1:9" x14ac:dyDescent="0.25">
      <c r="A635" s="6" t="s">
        <v>2330</v>
      </c>
      <c r="B635" s="2" t="s">
        <v>2822</v>
      </c>
      <c r="C635" s="2" t="s">
        <v>3063</v>
      </c>
      <c r="D635" s="2" t="s">
        <v>683</v>
      </c>
      <c r="E635" s="23">
        <v>2068</v>
      </c>
      <c r="F635" s="24">
        <v>1908</v>
      </c>
      <c r="G635" s="44">
        <f>EmployeeData9[[#This Row],[Sales_Target]]-EmployeeData9[[#This Row],[Sales_Achieved]]</f>
        <v>160</v>
      </c>
      <c r="H635">
        <f>IF(EmployeeData9[[#This Row],[Sales_Achieved]]&gt;=2984,EmployeeData9[[#This Row],[Sales_Achieved]],0)</f>
        <v>0</v>
      </c>
      <c r="I635">
        <f>IF(EmployeeData9[[#This Row],[Sales_Achieved]]&lt;2984,EmployeeData9[[#This Row],[Sales_Achieved]],0)</f>
        <v>1908</v>
      </c>
    </row>
    <row r="636" spans="1:9" x14ac:dyDescent="0.25">
      <c r="A636" s="6" t="s">
        <v>2331</v>
      </c>
      <c r="B636" s="2" t="s">
        <v>2834</v>
      </c>
      <c r="C636" s="2" t="s">
        <v>3063</v>
      </c>
      <c r="D636" s="2" t="s">
        <v>683</v>
      </c>
      <c r="E636" s="23">
        <v>4687</v>
      </c>
      <c r="F636" s="24">
        <v>5278</v>
      </c>
      <c r="G636" s="44">
        <f>EmployeeData9[[#This Row],[Sales_Target]]-EmployeeData9[[#This Row],[Sales_Achieved]]</f>
        <v>-591</v>
      </c>
      <c r="H636">
        <f>IF(EmployeeData9[[#This Row],[Sales_Achieved]]&gt;=2984,EmployeeData9[[#This Row],[Sales_Achieved]],0)</f>
        <v>5278</v>
      </c>
      <c r="I636">
        <f>IF(EmployeeData9[[#This Row],[Sales_Achieved]]&lt;2984,EmployeeData9[[#This Row],[Sales_Achieved]],0)</f>
        <v>0</v>
      </c>
    </row>
    <row r="637" spans="1:9" x14ac:dyDescent="0.25">
      <c r="A637" s="6" t="s">
        <v>2332</v>
      </c>
      <c r="B637" s="2" t="s">
        <v>3002</v>
      </c>
      <c r="C637" s="2" t="s">
        <v>3065</v>
      </c>
      <c r="D637" s="2" t="s">
        <v>685</v>
      </c>
      <c r="E637" s="23">
        <v>3192</v>
      </c>
      <c r="F637" s="24">
        <v>3028</v>
      </c>
      <c r="G637" s="44">
        <f>EmployeeData9[[#This Row],[Sales_Target]]-EmployeeData9[[#This Row],[Sales_Achieved]]</f>
        <v>164</v>
      </c>
      <c r="H637">
        <f>IF(EmployeeData9[[#This Row],[Sales_Achieved]]&gt;=2984,EmployeeData9[[#This Row],[Sales_Achieved]],0)</f>
        <v>3028</v>
      </c>
      <c r="I637">
        <f>IF(EmployeeData9[[#This Row],[Sales_Achieved]]&lt;2984,EmployeeData9[[#This Row],[Sales_Achieved]],0)</f>
        <v>0</v>
      </c>
    </row>
    <row r="638" spans="1:9" x14ac:dyDescent="0.25">
      <c r="A638" s="6" t="s">
        <v>2333</v>
      </c>
      <c r="B638" s="2" t="s">
        <v>2893</v>
      </c>
      <c r="C638" s="2" t="s">
        <v>3063</v>
      </c>
      <c r="D638" s="2" t="s">
        <v>684</v>
      </c>
      <c r="E638" s="23">
        <v>4903</v>
      </c>
      <c r="F638" s="24">
        <v>2671</v>
      </c>
      <c r="G638" s="44">
        <f>EmployeeData9[[#This Row],[Sales_Target]]-EmployeeData9[[#This Row],[Sales_Achieved]]</f>
        <v>2232</v>
      </c>
      <c r="H638">
        <f>IF(EmployeeData9[[#This Row],[Sales_Achieved]]&gt;=2984,EmployeeData9[[#This Row],[Sales_Achieved]],0)</f>
        <v>0</v>
      </c>
      <c r="I638">
        <f>IF(EmployeeData9[[#This Row],[Sales_Achieved]]&lt;2984,EmployeeData9[[#This Row],[Sales_Achieved]],0)</f>
        <v>2671</v>
      </c>
    </row>
    <row r="639" spans="1:9" x14ac:dyDescent="0.25">
      <c r="A639" s="6" t="s">
        <v>2334</v>
      </c>
      <c r="B639" s="2" t="s">
        <v>2917</v>
      </c>
      <c r="C639" s="2" t="s">
        <v>3063</v>
      </c>
      <c r="D639" s="2" t="s">
        <v>684</v>
      </c>
      <c r="E639" s="23">
        <v>4187</v>
      </c>
      <c r="F639" s="24">
        <v>5397</v>
      </c>
      <c r="G639" s="44">
        <f>EmployeeData9[[#This Row],[Sales_Target]]-EmployeeData9[[#This Row],[Sales_Achieved]]</f>
        <v>-1210</v>
      </c>
      <c r="H639">
        <f>IF(EmployeeData9[[#This Row],[Sales_Achieved]]&gt;=2984,EmployeeData9[[#This Row],[Sales_Achieved]],0)</f>
        <v>5397</v>
      </c>
      <c r="I639">
        <f>IF(EmployeeData9[[#This Row],[Sales_Achieved]]&lt;2984,EmployeeData9[[#This Row],[Sales_Achieved]],0)</f>
        <v>0</v>
      </c>
    </row>
    <row r="640" spans="1:9" x14ac:dyDescent="0.25">
      <c r="A640" s="6" t="s">
        <v>2335</v>
      </c>
      <c r="B640" s="2" t="s">
        <v>2821</v>
      </c>
      <c r="C640" s="2" t="s">
        <v>3063</v>
      </c>
      <c r="D640" s="2" t="s">
        <v>683</v>
      </c>
      <c r="E640" s="23">
        <v>3118</v>
      </c>
      <c r="F640" s="24">
        <v>3150</v>
      </c>
      <c r="G640" s="44">
        <f>EmployeeData9[[#This Row],[Sales_Target]]-EmployeeData9[[#This Row],[Sales_Achieved]]</f>
        <v>-32</v>
      </c>
      <c r="H640">
        <f>IF(EmployeeData9[[#This Row],[Sales_Achieved]]&gt;=2984,EmployeeData9[[#This Row],[Sales_Achieved]],0)</f>
        <v>3150</v>
      </c>
      <c r="I640">
        <f>IF(EmployeeData9[[#This Row],[Sales_Achieved]]&lt;2984,EmployeeData9[[#This Row],[Sales_Achieved]],0)</f>
        <v>0</v>
      </c>
    </row>
    <row r="641" spans="1:9" x14ac:dyDescent="0.25">
      <c r="A641" s="6" t="s">
        <v>2336</v>
      </c>
      <c r="B641" s="2" t="s">
        <v>2711</v>
      </c>
      <c r="C641" s="2" t="s">
        <v>3065</v>
      </c>
      <c r="D641" s="2" t="s">
        <v>684</v>
      </c>
      <c r="E641" s="23">
        <v>1033</v>
      </c>
      <c r="F641" s="24">
        <v>4252</v>
      </c>
      <c r="G641" s="44">
        <f>EmployeeData9[[#This Row],[Sales_Target]]-EmployeeData9[[#This Row],[Sales_Achieved]]</f>
        <v>-3219</v>
      </c>
      <c r="H641">
        <f>IF(EmployeeData9[[#This Row],[Sales_Achieved]]&gt;=2984,EmployeeData9[[#This Row],[Sales_Achieved]],0)</f>
        <v>4252</v>
      </c>
      <c r="I641">
        <f>IF(EmployeeData9[[#This Row],[Sales_Achieved]]&lt;2984,EmployeeData9[[#This Row],[Sales_Achieved]],0)</f>
        <v>0</v>
      </c>
    </row>
    <row r="642" spans="1:9" x14ac:dyDescent="0.25">
      <c r="A642" s="6" t="s">
        <v>2337</v>
      </c>
      <c r="B642" s="2" t="s">
        <v>2916</v>
      </c>
      <c r="C642" s="2" t="s">
        <v>3063</v>
      </c>
      <c r="D642" s="2" t="s">
        <v>683</v>
      </c>
      <c r="E642" s="23">
        <v>2289</v>
      </c>
      <c r="F642" s="24">
        <v>5147</v>
      </c>
      <c r="G642" s="44">
        <f>EmployeeData9[[#This Row],[Sales_Target]]-EmployeeData9[[#This Row],[Sales_Achieved]]</f>
        <v>-2858</v>
      </c>
      <c r="H642">
        <f>IF(EmployeeData9[[#This Row],[Sales_Achieved]]&gt;=2984,EmployeeData9[[#This Row],[Sales_Achieved]],0)</f>
        <v>5147</v>
      </c>
      <c r="I642">
        <f>IF(EmployeeData9[[#This Row],[Sales_Achieved]]&lt;2984,EmployeeData9[[#This Row],[Sales_Achieved]],0)</f>
        <v>0</v>
      </c>
    </row>
    <row r="643" spans="1:9" x14ac:dyDescent="0.25">
      <c r="A643" s="6" t="s">
        <v>2338</v>
      </c>
      <c r="B643" s="2" t="s">
        <v>2903</v>
      </c>
      <c r="C643" s="2" t="s">
        <v>3064</v>
      </c>
      <c r="D643" s="2" t="s">
        <v>683</v>
      </c>
      <c r="E643" s="23">
        <v>2581</v>
      </c>
      <c r="F643" s="24">
        <v>4971</v>
      </c>
      <c r="G643" s="44">
        <f>EmployeeData9[[#This Row],[Sales_Target]]-EmployeeData9[[#This Row],[Sales_Achieved]]</f>
        <v>-2390</v>
      </c>
      <c r="H643">
        <f>IF(EmployeeData9[[#This Row],[Sales_Achieved]]&gt;=2984,EmployeeData9[[#This Row],[Sales_Achieved]],0)</f>
        <v>4971</v>
      </c>
      <c r="I643">
        <f>IF(EmployeeData9[[#This Row],[Sales_Achieved]]&lt;2984,EmployeeData9[[#This Row],[Sales_Achieved]],0)</f>
        <v>0</v>
      </c>
    </row>
    <row r="644" spans="1:9" x14ac:dyDescent="0.25">
      <c r="A644" s="6" t="s">
        <v>2339</v>
      </c>
      <c r="B644" s="2" t="s">
        <v>2986</v>
      </c>
      <c r="C644" s="2" t="s">
        <v>3065</v>
      </c>
      <c r="D644" s="2" t="s">
        <v>682</v>
      </c>
      <c r="E644" s="23">
        <v>2420</v>
      </c>
      <c r="F644" s="24">
        <v>1101</v>
      </c>
      <c r="G644" s="44">
        <f>EmployeeData9[[#This Row],[Sales_Target]]-EmployeeData9[[#This Row],[Sales_Achieved]]</f>
        <v>1319</v>
      </c>
      <c r="H644">
        <f>IF(EmployeeData9[[#This Row],[Sales_Achieved]]&gt;=2984,EmployeeData9[[#This Row],[Sales_Achieved]],0)</f>
        <v>0</v>
      </c>
      <c r="I644">
        <f>IF(EmployeeData9[[#This Row],[Sales_Achieved]]&lt;2984,EmployeeData9[[#This Row],[Sales_Achieved]],0)</f>
        <v>1101</v>
      </c>
    </row>
    <row r="645" spans="1:9" x14ac:dyDescent="0.25">
      <c r="A645" s="6" t="s">
        <v>2340</v>
      </c>
      <c r="B645" s="2" t="s">
        <v>2956</v>
      </c>
      <c r="C645" s="2" t="s">
        <v>3064</v>
      </c>
      <c r="D645" s="2" t="s">
        <v>684</v>
      </c>
      <c r="E645" s="23">
        <v>2170</v>
      </c>
      <c r="F645" s="24">
        <v>4455</v>
      </c>
      <c r="G645" s="44">
        <f>EmployeeData9[[#This Row],[Sales_Target]]-EmployeeData9[[#This Row],[Sales_Achieved]]</f>
        <v>-2285</v>
      </c>
      <c r="H645">
        <f>IF(EmployeeData9[[#This Row],[Sales_Achieved]]&gt;=2984,EmployeeData9[[#This Row],[Sales_Achieved]],0)</f>
        <v>4455</v>
      </c>
      <c r="I645">
        <f>IF(EmployeeData9[[#This Row],[Sales_Achieved]]&lt;2984,EmployeeData9[[#This Row],[Sales_Achieved]],0)</f>
        <v>0</v>
      </c>
    </row>
    <row r="646" spans="1:9" x14ac:dyDescent="0.25">
      <c r="A646" s="6" t="s">
        <v>2341</v>
      </c>
      <c r="B646" s="2" t="s">
        <v>2761</v>
      </c>
      <c r="C646" s="2" t="s">
        <v>3063</v>
      </c>
      <c r="D646" s="2" t="s">
        <v>685</v>
      </c>
      <c r="E646" s="23">
        <v>3894</v>
      </c>
      <c r="F646" s="24">
        <v>4873</v>
      </c>
      <c r="G646" s="44">
        <f>EmployeeData9[[#This Row],[Sales_Target]]-EmployeeData9[[#This Row],[Sales_Achieved]]</f>
        <v>-979</v>
      </c>
      <c r="H646">
        <f>IF(EmployeeData9[[#This Row],[Sales_Achieved]]&gt;=2984,EmployeeData9[[#This Row],[Sales_Achieved]],0)</f>
        <v>4873</v>
      </c>
      <c r="I646">
        <f>IF(EmployeeData9[[#This Row],[Sales_Achieved]]&lt;2984,EmployeeData9[[#This Row],[Sales_Achieved]],0)</f>
        <v>0</v>
      </c>
    </row>
    <row r="647" spans="1:9" x14ac:dyDescent="0.25">
      <c r="A647" s="6" t="s">
        <v>2342</v>
      </c>
      <c r="B647" s="2" t="s">
        <v>2954</v>
      </c>
      <c r="C647" s="2" t="s">
        <v>3063</v>
      </c>
      <c r="D647" s="2" t="s">
        <v>682</v>
      </c>
      <c r="E647" s="23">
        <v>2233</v>
      </c>
      <c r="F647" s="24">
        <v>1764</v>
      </c>
      <c r="G647" s="44">
        <f>EmployeeData9[[#This Row],[Sales_Target]]-EmployeeData9[[#This Row],[Sales_Achieved]]</f>
        <v>469</v>
      </c>
      <c r="H647">
        <f>IF(EmployeeData9[[#This Row],[Sales_Achieved]]&gt;=2984,EmployeeData9[[#This Row],[Sales_Achieved]],0)</f>
        <v>0</v>
      </c>
      <c r="I647">
        <f>IF(EmployeeData9[[#This Row],[Sales_Achieved]]&lt;2984,EmployeeData9[[#This Row],[Sales_Achieved]],0)</f>
        <v>1764</v>
      </c>
    </row>
    <row r="648" spans="1:9" x14ac:dyDescent="0.25">
      <c r="A648" s="6" t="s">
        <v>2343</v>
      </c>
      <c r="B648" s="2" t="s">
        <v>2926</v>
      </c>
      <c r="C648" s="2" t="s">
        <v>3063</v>
      </c>
      <c r="D648" s="2" t="s">
        <v>684</v>
      </c>
      <c r="E648" s="23">
        <v>4862</v>
      </c>
      <c r="F648" s="24">
        <v>4502</v>
      </c>
      <c r="G648" s="44">
        <f>EmployeeData9[[#This Row],[Sales_Target]]-EmployeeData9[[#This Row],[Sales_Achieved]]</f>
        <v>360</v>
      </c>
      <c r="H648">
        <f>IF(EmployeeData9[[#This Row],[Sales_Achieved]]&gt;=2984,EmployeeData9[[#This Row],[Sales_Achieved]],0)</f>
        <v>4502</v>
      </c>
      <c r="I648">
        <f>IF(EmployeeData9[[#This Row],[Sales_Achieved]]&lt;2984,EmployeeData9[[#This Row],[Sales_Achieved]],0)</f>
        <v>0</v>
      </c>
    </row>
    <row r="649" spans="1:9" x14ac:dyDescent="0.25">
      <c r="A649" s="6" t="s">
        <v>2344</v>
      </c>
      <c r="B649" s="2" t="s">
        <v>3013</v>
      </c>
      <c r="C649" s="2" t="s">
        <v>3064</v>
      </c>
      <c r="D649" s="2" t="s">
        <v>685</v>
      </c>
      <c r="E649" s="23">
        <v>2219</v>
      </c>
      <c r="F649" s="24">
        <v>3786</v>
      </c>
      <c r="G649" s="44">
        <f>EmployeeData9[[#This Row],[Sales_Target]]-EmployeeData9[[#This Row],[Sales_Achieved]]</f>
        <v>-1567</v>
      </c>
      <c r="H649">
        <f>IF(EmployeeData9[[#This Row],[Sales_Achieved]]&gt;=2984,EmployeeData9[[#This Row],[Sales_Achieved]],0)</f>
        <v>3786</v>
      </c>
      <c r="I649">
        <f>IF(EmployeeData9[[#This Row],[Sales_Achieved]]&lt;2984,EmployeeData9[[#This Row],[Sales_Achieved]],0)</f>
        <v>0</v>
      </c>
    </row>
    <row r="650" spans="1:9" x14ac:dyDescent="0.25">
      <c r="A650" s="6" t="s">
        <v>2345</v>
      </c>
      <c r="B650" s="2" t="s">
        <v>2910</v>
      </c>
      <c r="C650" s="2" t="s">
        <v>3064</v>
      </c>
      <c r="D650" s="2" t="s">
        <v>684</v>
      </c>
      <c r="E650" s="23">
        <v>2471</v>
      </c>
      <c r="F650" s="24">
        <v>1656</v>
      </c>
      <c r="G650" s="44">
        <f>EmployeeData9[[#This Row],[Sales_Target]]-EmployeeData9[[#This Row],[Sales_Achieved]]</f>
        <v>815</v>
      </c>
      <c r="H650">
        <f>IF(EmployeeData9[[#This Row],[Sales_Achieved]]&gt;=2984,EmployeeData9[[#This Row],[Sales_Achieved]],0)</f>
        <v>0</v>
      </c>
      <c r="I650">
        <f>IF(EmployeeData9[[#This Row],[Sales_Achieved]]&lt;2984,EmployeeData9[[#This Row],[Sales_Achieved]],0)</f>
        <v>1656</v>
      </c>
    </row>
    <row r="651" spans="1:9" x14ac:dyDescent="0.25">
      <c r="A651" s="6" t="s">
        <v>2346</v>
      </c>
      <c r="B651" s="2" t="s">
        <v>2931</v>
      </c>
      <c r="C651" s="2" t="s">
        <v>3063</v>
      </c>
      <c r="D651" s="2" t="s">
        <v>682</v>
      </c>
      <c r="E651" s="23">
        <v>2394</v>
      </c>
      <c r="F651" s="24">
        <v>5716</v>
      </c>
      <c r="G651" s="44">
        <f>EmployeeData9[[#This Row],[Sales_Target]]-EmployeeData9[[#This Row],[Sales_Achieved]]</f>
        <v>-3322</v>
      </c>
      <c r="H651">
        <f>IF(EmployeeData9[[#This Row],[Sales_Achieved]]&gt;=2984,EmployeeData9[[#This Row],[Sales_Achieved]],0)</f>
        <v>5716</v>
      </c>
      <c r="I651">
        <f>IF(EmployeeData9[[#This Row],[Sales_Achieved]]&lt;2984,EmployeeData9[[#This Row],[Sales_Achieved]],0)</f>
        <v>0</v>
      </c>
    </row>
    <row r="652" spans="1:9" x14ac:dyDescent="0.25">
      <c r="A652" s="6" t="s">
        <v>2347</v>
      </c>
      <c r="B652" s="2" t="s">
        <v>2962</v>
      </c>
      <c r="C652" s="2" t="s">
        <v>3063</v>
      </c>
      <c r="D652" s="2" t="s">
        <v>682</v>
      </c>
      <c r="E652" s="23">
        <v>3216</v>
      </c>
      <c r="F652" s="24">
        <v>1899</v>
      </c>
      <c r="G652" s="44">
        <f>EmployeeData9[[#This Row],[Sales_Target]]-EmployeeData9[[#This Row],[Sales_Achieved]]</f>
        <v>1317</v>
      </c>
      <c r="H652">
        <f>IF(EmployeeData9[[#This Row],[Sales_Achieved]]&gt;=2984,EmployeeData9[[#This Row],[Sales_Achieved]],0)</f>
        <v>0</v>
      </c>
      <c r="I652">
        <f>IF(EmployeeData9[[#This Row],[Sales_Achieved]]&lt;2984,EmployeeData9[[#This Row],[Sales_Achieved]],0)</f>
        <v>1899</v>
      </c>
    </row>
    <row r="653" spans="1:9" x14ac:dyDescent="0.25">
      <c r="A653" s="6" t="s">
        <v>2348</v>
      </c>
      <c r="B653" s="2" t="s">
        <v>2896</v>
      </c>
      <c r="C653" s="2" t="s">
        <v>3064</v>
      </c>
      <c r="D653" s="2" t="s">
        <v>683</v>
      </c>
      <c r="E653" s="23">
        <v>2638</v>
      </c>
      <c r="F653" s="24">
        <v>1127</v>
      </c>
      <c r="G653" s="44">
        <f>EmployeeData9[[#This Row],[Sales_Target]]-EmployeeData9[[#This Row],[Sales_Achieved]]</f>
        <v>1511</v>
      </c>
      <c r="H653">
        <f>IF(EmployeeData9[[#This Row],[Sales_Achieved]]&gt;=2984,EmployeeData9[[#This Row],[Sales_Achieved]],0)</f>
        <v>0</v>
      </c>
      <c r="I653">
        <f>IF(EmployeeData9[[#This Row],[Sales_Achieved]]&lt;2984,EmployeeData9[[#This Row],[Sales_Achieved]],0)</f>
        <v>1127</v>
      </c>
    </row>
    <row r="654" spans="1:9" x14ac:dyDescent="0.25">
      <c r="A654" s="6" t="s">
        <v>2349</v>
      </c>
      <c r="B654" s="2" t="s">
        <v>2825</v>
      </c>
      <c r="C654" s="2" t="s">
        <v>3065</v>
      </c>
      <c r="D654" s="2" t="s">
        <v>685</v>
      </c>
      <c r="E654" s="23">
        <v>3495</v>
      </c>
      <c r="F654" s="24">
        <v>5103</v>
      </c>
      <c r="G654" s="44">
        <f>EmployeeData9[[#This Row],[Sales_Target]]-EmployeeData9[[#This Row],[Sales_Achieved]]</f>
        <v>-1608</v>
      </c>
      <c r="H654">
        <f>IF(EmployeeData9[[#This Row],[Sales_Achieved]]&gt;=2984,EmployeeData9[[#This Row],[Sales_Achieved]],0)</f>
        <v>5103</v>
      </c>
      <c r="I654">
        <f>IF(EmployeeData9[[#This Row],[Sales_Achieved]]&lt;2984,EmployeeData9[[#This Row],[Sales_Achieved]],0)</f>
        <v>0</v>
      </c>
    </row>
    <row r="655" spans="1:9" x14ac:dyDescent="0.25">
      <c r="A655" s="6" t="s">
        <v>2350</v>
      </c>
      <c r="B655" s="2" t="s">
        <v>2722</v>
      </c>
      <c r="C655" s="2" t="s">
        <v>3064</v>
      </c>
      <c r="D655" s="2" t="s">
        <v>683</v>
      </c>
      <c r="E655" s="23">
        <v>1395</v>
      </c>
      <c r="F655" s="24">
        <v>2858</v>
      </c>
      <c r="G655" s="44">
        <f>EmployeeData9[[#This Row],[Sales_Target]]-EmployeeData9[[#This Row],[Sales_Achieved]]</f>
        <v>-1463</v>
      </c>
      <c r="H655">
        <f>IF(EmployeeData9[[#This Row],[Sales_Achieved]]&gt;=2984,EmployeeData9[[#This Row],[Sales_Achieved]],0)</f>
        <v>0</v>
      </c>
      <c r="I655">
        <f>IF(EmployeeData9[[#This Row],[Sales_Achieved]]&lt;2984,EmployeeData9[[#This Row],[Sales_Achieved]],0)</f>
        <v>2858</v>
      </c>
    </row>
    <row r="656" spans="1:9" x14ac:dyDescent="0.25">
      <c r="A656" s="6" t="s">
        <v>2351</v>
      </c>
      <c r="B656" s="2" t="s">
        <v>2821</v>
      </c>
      <c r="C656" s="2" t="s">
        <v>3063</v>
      </c>
      <c r="D656" s="2" t="s">
        <v>684</v>
      </c>
      <c r="E656" s="23">
        <v>2606</v>
      </c>
      <c r="F656" s="24">
        <v>2330</v>
      </c>
      <c r="G656" s="44">
        <f>EmployeeData9[[#This Row],[Sales_Target]]-EmployeeData9[[#This Row],[Sales_Achieved]]</f>
        <v>276</v>
      </c>
      <c r="H656">
        <f>IF(EmployeeData9[[#This Row],[Sales_Achieved]]&gt;=2984,EmployeeData9[[#This Row],[Sales_Achieved]],0)</f>
        <v>0</v>
      </c>
      <c r="I656">
        <f>IF(EmployeeData9[[#This Row],[Sales_Achieved]]&lt;2984,EmployeeData9[[#This Row],[Sales_Achieved]],0)</f>
        <v>2330</v>
      </c>
    </row>
    <row r="657" spans="1:9" x14ac:dyDescent="0.25">
      <c r="A657" s="6" t="s">
        <v>2352</v>
      </c>
      <c r="B657" s="2" t="s">
        <v>2829</v>
      </c>
      <c r="C657" s="2" t="s">
        <v>3065</v>
      </c>
      <c r="D657" s="2" t="s">
        <v>685</v>
      </c>
      <c r="E657" s="23">
        <v>3170</v>
      </c>
      <c r="F657" s="24">
        <v>1772</v>
      </c>
      <c r="G657" s="44">
        <f>EmployeeData9[[#This Row],[Sales_Target]]-EmployeeData9[[#This Row],[Sales_Achieved]]</f>
        <v>1398</v>
      </c>
      <c r="H657">
        <f>IF(EmployeeData9[[#This Row],[Sales_Achieved]]&gt;=2984,EmployeeData9[[#This Row],[Sales_Achieved]],0)</f>
        <v>0</v>
      </c>
      <c r="I657">
        <f>IF(EmployeeData9[[#This Row],[Sales_Achieved]]&lt;2984,EmployeeData9[[#This Row],[Sales_Achieved]],0)</f>
        <v>1772</v>
      </c>
    </row>
    <row r="658" spans="1:9" x14ac:dyDescent="0.25">
      <c r="A658" s="6" t="s">
        <v>2353</v>
      </c>
      <c r="B658" s="2" t="s">
        <v>2991</v>
      </c>
      <c r="C658" s="2" t="s">
        <v>3063</v>
      </c>
      <c r="D658" s="2" t="s">
        <v>683</v>
      </c>
      <c r="E658" s="23">
        <v>2638</v>
      </c>
      <c r="F658" s="24">
        <v>5967</v>
      </c>
      <c r="G658" s="44">
        <f>EmployeeData9[[#This Row],[Sales_Target]]-EmployeeData9[[#This Row],[Sales_Achieved]]</f>
        <v>-3329</v>
      </c>
      <c r="H658">
        <f>IF(EmployeeData9[[#This Row],[Sales_Achieved]]&gt;=2984,EmployeeData9[[#This Row],[Sales_Achieved]],0)</f>
        <v>5967</v>
      </c>
      <c r="I658">
        <f>IF(EmployeeData9[[#This Row],[Sales_Achieved]]&lt;2984,EmployeeData9[[#This Row],[Sales_Achieved]],0)</f>
        <v>0</v>
      </c>
    </row>
    <row r="659" spans="1:9" x14ac:dyDescent="0.25">
      <c r="A659" s="6" t="s">
        <v>2354</v>
      </c>
      <c r="B659" s="2" t="s">
        <v>3014</v>
      </c>
      <c r="C659" s="2" t="s">
        <v>3063</v>
      </c>
      <c r="D659" s="2" t="s">
        <v>683</v>
      </c>
      <c r="E659" s="23">
        <v>4357</v>
      </c>
      <c r="F659" s="24">
        <v>5353</v>
      </c>
      <c r="G659" s="44">
        <f>EmployeeData9[[#This Row],[Sales_Target]]-EmployeeData9[[#This Row],[Sales_Achieved]]</f>
        <v>-996</v>
      </c>
      <c r="H659">
        <f>IF(EmployeeData9[[#This Row],[Sales_Achieved]]&gt;=2984,EmployeeData9[[#This Row],[Sales_Achieved]],0)</f>
        <v>5353</v>
      </c>
      <c r="I659">
        <f>IF(EmployeeData9[[#This Row],[Sales_Achieved]]&lt;2984,EmployeeData9[[#This Row],[Sales_Achieved]],0)</f>
        <v>0</v>
      </c>
    </row>
    <row r="660" spans="1:9" x14ac:dyDescent="0.25">
      <c r="A660" s="6" t="s">
        <v>2355</v>
      </c>
      <c r="B660" s="2" t="s">
        <v>2969</v>
      </c>
      <c r="C660" s="2" t="s">
        <v>3063</v>
      </c>
      <c r="D660" s="2" t="s">
        <v>684</v>
      </c>
      <c r="E660" s="23">
        <v>2656</v>
      </c>
      <c r="F660" s="24">
        <v>4883</v>
      </c>
      <c r="G660" s="44">
        <f>EmployeeData9[[#This Row],[Sales_Target]]-EmployeeData9[[#This Row],[Sales_Achieved]]</f>
        <v>-2227</v>
      </c>
      <c r="H660">
        <f>IF(EmployeeData9[[#This Row],[Sales_Achieved]]&gt;=2984,EmployeeData9[[#This Row],[Sales_Achieved]],0)</f>
        <v>4883</v>
      </c>
      <c r="I660">
        <f>IF(EmployeeData9[[#This Row],[Sales_Achieved]]&lt;2984,EmployeeData9[[#This Row],[Sales_Achieved]],0)</f>
        <v>0</v>
      </c>
    </row>
    <row r="661" spans="1:9" x14ac:dyDescent="0.25">
      <c r="A661" s="6" t="s">
        <v>2356</v>
      </c>
      <c r="B661" s="2" t="s">
        <v>3015</v>
      </c>
      <c r="C661" s="2" t="s">
        <v>3063</v>
      </c>
      <c r="D661" s="2" t="s">
        <v>682</v>
      </c>
      <c r="E661" s="23">
        <v>4268</v>
      </c>
      <c r="F661" s="24">
        <v>3730</v>
      </c>
      <c r="G661" s="44">
        <f>EmployeeData9[[#This Row],[Sales_Target]]-EmployeeData9[[#This Row],[Sales_Achieved]]</f>
        <v>538</v>
      </c>
      <c r="H661">
        <f>IF(EmployeeData9[[#This Row],[Sales_Achieved]]&gt;=2984,EmployeeData9[[#This Row],[Sales_Achieved]],0)</f>
        <v>3730</v>
      </c>
      <c r="I661">
        <f>IF(EmployeeData9[[#This Row],[Sales_Achieved]]&lt;2984,EmployeeData9[[#This Row],[Sales_Achieved]],0)</f>
        <v>0</v>
      </c>
    </row>
    <row r="662" spans="1:9" x14ac:dyDescent="0.25">
      <c r="A662" s="6" t="s">
        <v>2357</v>
      </c>
      <c r="B662" s="2" t="s">
        <v>2826</v>
      </c>
      <c r="C662" s="2" t="s">
        <v>3065</v>
      </c>
      <c r="D662" s="2" t="s">
        <v>684</v>
      </c>
      <c r="E662" s="23">
        <v>1752</v>
      </c>
      <c r="F662" s="24">
        <v>1308</v>
      </c>
      <c r="G662" s="44">
        <f>EmployeeData9[[#This Row],[Sales_Target]]-EmployeeData9[[#This Row],[Sales_Achieved]]</f>
        <v>444</v>
      </c>
      <c r="H662">
        <f>IF(EmployeeData9[[#This Row],[Sales_Achieved]]&gt;=2984,EmployeeData9[[#This Row],[Sales_Achieved]],0)</f>
        <v>0</v>
      </c>
      <c r="I662">
        <f>IF(EmployeeData9[[#This Row],[Sales_Achieved]]&lt;2984,EmployeeData9[[#This Row],[Sales_Achieved]],0)</f>
        <v>1308</v>
      </c>
    </row>
    <row r="663" spans="1:9" x14ac:dyDescent="0.25">
      <c r="A663" s="6" t="s">
        <v>2358</v>
      </c>
      <c r="B663" s="2" t="s">
        <v>2783</v>
      </c>
      <c r="C663" s="2" t="s">
        <v>3064</v>
      </c>
      <c r="D663" s="2" t="s">
        <v>685</v>
      </c>
      <c r="E663" s="23">
        <v>4285</v>
      </c>
      <c r="F663" s="24">
        <v>5442</v>
      </c>
      <c r="G663" s="44">
        <f>EmployeeData9[[#This Row],[Sales_Target]]-EmployeeData9[[#This Row],[Sales_Achieved]]</f>
        <v>-1157</v>
      </c>
      <c r="H663">
        <f>IF(EmployeeData9[[#This Row],[Sales_Achieved]]&gt;=2984,EmployeeData9[[#This Row],[Sales_Achieved]],0)</f>
        <v>5442</v>
      </c>
      <c r="I663">
        <f>IF(EmployeeData9[[#This Row],[Sales_Achieved]]&lt;2984,EmployeeData9[[#This Row],[Sales_Achieved]],0)</f>
        <v>0</v>
      </c>
    </row>
    <row r="664" spans="1:9" x14ac:dyDescent="0.25">
      <c r="A664" s="6" t="s">
        <v>2359</v>
      </c>
      <c r="B664" s="2" t="s">
        <v>3016</v>
      </c>
      <c r="C664" s="2" t="s">
        <v>3064</v>
      </c>
      <c r="D664" s="2" t="s">
        <v>684</v>
      </c>
      <c r="E664" s="23">
        <v>3661</v>
      </c>
      <c r="F664" s="24">
        <v>2722</v>
      </c>
      <c r="G664" s="44">
        <f>EmployeeData9[[#This Row],[Sales_Target]]-EmployeeData9[[#This Row],[Sales_Achieved]]</f>
        <v>939</v>
      </c>
      <c r="H664">
        <f>IF(EmployeeData9[[#This Row],[Sales_Achieved]]&gt;=2984,EmployeeData9[[#This Row],[Sales_Achieved]],0)</f>
        <v>0</v>
      </c>
      <c r="I664">
        <f>IF(EmployeeData9[[#This Row],[Sales_Achieved]]&lt;2984,EmployeeData9[[#This Row],[Sales_Achieved]],0)</f>
        <v>2722</v>
      </c>
    </row>
    <row r="665" spans="1:9" x14ac:dyDescent="0.25">
      <c r="A665" s="6" t="s">
        <v>2360</v>
      </c>
      <c r="B665" s="2" t="s">
        <v>2948</v>
      </c>
      <c r="C665" s="2" t="s">
        <v>3063</v>
      </c>
      <c r="D665" s="2" t="s">
        <v>683</v>
      </c>
      <c r="E665" s="23">
        <v>3802</v>
      </c>
      <c r="F665" s="24">
        <v>2332</v>
      </c>
      <c r="G665" s="44">
        <f>EmployeeData9[[#This Row],[Sales_Target]]-EmployeeData9[[#This Row],[Sales_Achieved]]</f>
        <v>1470</v>
      </c>
      <c r="H665">
        <f>IF(EmployeeData9[[#This Row],[Sales_Achieved]]&gt;=2984,EmployeeData9[[#This Row],[Sales_Achieved]],0)</f>
        <v>0</v>
      </c>
      <c r="I665">
        <f>IF(EmployeeData9[[#This Row],[Sales_Achieved]]&lt;2984,EmployeeData9[[#This Row],[Sales_Achieved]],0)</f>
        <v>2332</v>
      </c>
    </row>
    <row r="666" spans="1:9" x14ac:dyDescent="0.25">
      <c r="A666" s="6" t="s">
        <v>2361</v>
      </c>
      <c r="B666" s="2" t="s">
        <v>3017</v>
      </c>
      <c r="C666" s="2" t="s">
        <v>3065</v>
      </c>
      <c r="D666" s="2" t="s">
        <v>682</v>
      </c>
      <c r="E666" s="23">
        <v>2023</v>
      </c>
      <c r="F666" s="24">
        <v>5411</v>
      </c>
      <c r="G666" s="44">
        <f>EmployeeData9[[#This Row],[Sales_Target]]-EmployeeData9[[#This Row],[Sales_Achieved]]</f>
        <v>-3388</v>
      </c>
      <c r="H666">
        <f>IF(EmployeeData9[[#This Row],[Sales_Achieved]]&gt;=2984,EmployeeData9[[#This Row],[Sales_Achieved]],0)</f>
        <v>5411</v>
      </c>
      <c r="I666">
        <f>IF(EmployeeData9[[#This Row],[Sales_Achieved]]&lt;2984,EmployeeData9[[#This Row],[Sales_Achieved]],0)</f>
        <v>0</v>
      </c>
    </row>
    <row r="667" spans="1:9" x14ac:dyDescent="0.25">
      <c r="A667" s="6" t="s">
        <v>2362</v>
      </c>
      <c r="B667" s="2" t="s">
        <v>2805</v>
      </c>
      <c r="C667" s="2" t="s">
        <v>3063</v>
      </c>
      <c r="D667" s="2" t="s">
        <v>684</v>
      </c>
      <c r="E667" s="23">
        <v>3270</v>
      </c>
      <c r="F667" s="24">
        <v>4077</v>
      </c>
      <c r="G667" s="44">
        <f>EmployeeData9[[#This Row],[Sales_Target]]-EmployeeData9[[#This Row],[Sales_Achieved]]</f>
        <v>-807</v>
      </c>
      <c r="H667">
        <f>IF(EmployeeData9[[#This Row],[Sales_Achieved]]&gt;=2984,EmployeeData9[[#This Row],[Sales_Achieved]],0)</f>
        <v>4077</v>
      </c>
      <c r="I667">
        <f>IF(EmployeeData9[[#This Row],[Sales_Achieved]]&lt;2984,EmployeeData9[[#This Row],[Sales_Achieved]],0)</f>
        <v>0</v>
      </c>
    </row>
    <row r="668" spans="1:9" x14ac:dyDescent="0.25">
      <c r="A668" s="6" t="s">
        <v>2363</v>
      </c>
      <c r="B668" s="2" t="s">
        <v>2869</v>
      </c>
      <c r="C668" s="2" t="s">
        <v>3064</v>
      </c>
      <c r="D668" s="2" t="s">
        <v>682</v>
      </c>
      <c r="E668" s="23">
        <v>1851</v>
      </c>
      <c r="F668" s="24">
        <v>4868</v>
      </c>
      <c r="G668" s="44">
        <f>EmployeeData9[[#This Row],[Sales_Target]]-EmployeeData9[[#This Row],[Sales_Achieved]]</f>
        <v>-3017</v>
      </c>
      <c r="H668">
        <f>IF(EmployeeData9[[#This Row],[Sales_Achieved]]&gt;=2984,EmployeeData9[[#This Row],[Sales_Achieved]],0)</f>
        <v>4868</v>
      </c>
      <c r="I668">
        <f>IF(EmployeeData9[[#This Row],[Sales_Achieved]]&lt;2984,EmployeeData9[[#This Row],[Sales_Achieved]],0)</f>
        <v>0</v>
      </c>
    </row>
    <row r="669" spans="1:9" x14ac:dyDescent="0.25">
      <c r="A669" s="6" t="s">
        <v>2364</v>
      </c>
      <c r="B669" s="2" t="s">
        <v>2753</v>
      </c>
      <c r="C669" s="2" t="s">
        <v>3063</v>
      </c>
      <c r="D669" s="2" t="s">
        <v>685</v>
      </c>
      <c r="E669" s="23">
        <v>3192</v>
      </c>
      <c r="F669" s="24">
        <v>2781</v>
      </c>
      <c r="G669" s="44">
        <f>EmployeeData9[[#This Row],[Sales_Target]]-EmployeeData9[[#This Row],[Sales_Achieved]]</f>
        <v>411</v>
      </c>
      <c r="H669">
        <f>IF(EmployeeData9[[#This Row],[Sales_Achieved]]&gt;=2984,EmployeeData9[[#This Row],[Sales_Achieved]],0)</f>
        <v>0</v>
      </c>
      <c r="I669">
        <f>IF(EmployeeData9[[#This Row],[Sales_Achieved]]&lt;2984,EmployeeData9[[#This Row],[Sales_Achieved]],0)</f>
        <v>2781</v>
      </c>
    </row>
    <row r="670" spans="1:9" x14ac:dyDescent="0.25">
      <c r="A670" s="6" t="s">
        <v>2365</v>
      </c>
      <c r="B670" s="2" t="s">
        <v>2970</v>
      </c>
      <c r="C670" s="2" t="s">
        <v>3063</v>
      </c>
      <c r="D670" s="2" t="s">
        <v>684</v>
      </c>
      <c r="E670" s="23">
        <v>3490</v>
      </c>
      <c r="F670" s="24">
        <v>1191</v>
      </c>
      <c r="G670" s="44">
        <f>EmployeeData9[[#This Row],[Sales_Target]]-EmployeeData9[[#This Row],[Sales_Achieved]]</f>
        <v>2299</v>
      </c>
      <c r="H670">
        <f>IF(EmployeeData9[[#This Row],[Sales_Achieved]]&gt;=2984,EmployeeData9[[#This Row],[Sales_Achieved]],0)</f>
        <v>0</v>
      </c>
      <c r="I670">
        <f>IF(EmployeeData9[[#This Row],[Sales_Achieved]]&lt;2984,EmployeeData9[[#This Row],[Sales_Achieved]],0)</f>
        <v>1191</v>
      </c>
    </row>
    <row r="671" spans="1:9" x14ac:dyDescent="0.25">
      <c r="A671" s="6" t="s">
        <v>2366</v>
      </c>
      <c r="B671" s="2" t="s">
        <v>2827</v>
      </c>
      <c r="C671" s="2" t="s">
        <v>3065</v>
      </c>
      <c r="D671" s="2" t="s">
        <v>683</v>
      </c>
      <c r="E671" s="23">
        <v>3620</v>
      </c>
      <c r="F671" s="24">
        <v>1693</v>
      </c>
      <c r="G671" s="44">
        <f>EmployeeData9[[#This Row],[Sales_Target]]-EmployeeData9[[#This Row],[Sales_Achieved]]</f>
        <v>1927</v>
      </c>
      <c r="H671">
        <f>IF(EmployeeData9[[#This Row],[Sales_Achieved]]&gt;=2984,EmployeeData9[[#This Row],[Sales_Achieved]],0)</f>
        <v>0</v>
      </c>
      <c r="I671">
        <f>IF(EmployeeData9[[#This Row],[Sales_Achieved]]&lt;2984,EmployeeData9[[#This Row],[Sales_Achieved]],0)</f>
        <v>1693</v>
      </c>
    </row>
    <row r="672" spans="1:9" x14ac:dyDescent="0.25">
      <c r="A672" s="6" t="s">
        <v>2367</v>
      </c>
      <c r="B672" s="2" t="s">
        <v>2706</v>
      </c>
      <c r="C672" s="2" t="s">
        <v>3065</v>
      </c>
      <c r="D672" s="2" t="s">
        <v>684</v>
      </c>
      <c r="E672" s="23">
        <v>4479</v>
      </c>
      <c r="F672" s="24">
        <v>5608</v>
      </c>
      <c r="G672" s="44">
        <f>EmployeeData9[[#This Row],[Sales_Target]]-EmployeeData9[[#This Row],[Sales_Achieved]]</f>
        <v>-1129</v>
      </c>
      <c r="H672">
        <f>IF(EmployeeData9[[#This Row],[Sales_Achieved]]&gt;=2984,EmployeeData9[[#This Row],[Sales_Achieved]],0)</f>
        <v>5608</v>
      </c>
      <c r="I672">
        <f>IF(EmployeeData9[[#This Row],[Sales_Achieved]]&lt;2984,EmployeeData9[[#This Row],[Sales_Achieved]],0)</f>
        <v>0</v>
      </c>
    </row>
    <row r="673" spans="1:9" x14ac:dyDescent="0.25">
      <c r="A673" s="6" t="s">
        <v>2368</v>
      </c>
      <c r="B673" s="2" t="s">
        <v>2895</v>
      </c>
      <c r="C673" s="2" t="s">
        <v>3063</v>
      </c>
      <c r="D673" s="2" t="s">
        <v>682</v>
      </c>
      <c r="E673" s="23">
        <v>2325</v>
      </c>
      <c r="F673" s="24">
        <v>5754</v>
      </c>
      <c r="G673" s="44">
        <f>EmployeeData9[[#This Row],[Sales_Target]]-EmployeeData9[[#This Row],[Sales_Achieved]]</f>
        <v>-3429</v>
      </c>
      <c r="H673">
        <f>IF(EmployeeData9[[#This Row],[Sales_Achieved]]&gt;=2984,EmployeeData9[[#This Row],[Sales_Achieved]],0)</f>
        <v>5754</v>
      </c>
      <c r="I673">
        <f>IF(EmployeeData9[[#This Row],[Sales_Achieved]]&lt;2984,EmployeeData9[[#This Row],[Sales_Achieved]],0)</f>
        <v>0</v>
      </c>
    </row>
    <row r="674" spans="1:9" x14ac:dyDescent="0.25">
      <c r="A674" s="6" t="s">
        <v>2369</v>
      </c>
      <c r="B674" s="2" t="s">
        <v>2949</v>
      </c>
      <c r="C674" s="2" t="s">
        <v>3065</v>
      </c>
      <c r="D674" s="2" t="s">
        <v>683</v>
      </c>
      <c r="E674" s="23">
        <v>2991</v>
      </c>
      <c r="F674" s="24">
        <v>5318</v>
      </c>
      <c r="G674" s="44">
        <f>EmployeeData9[[#This Row],[Sales_Target]]-EmployeeData9[[#This Row],[Sales_Achieved]]</f>
        <v>-2327</v>
      </c>
      <c r="H674">
        <f>IF(EmployeeData9[[#This Row],[Sales_Achieved]]&gt;=2984,EmployeeData9[[#This Row],[Sales_Achieved]],0)</f>
        <v>5318</v>
      </c>
      <c r="I674">
        <f>IF(EmployeeData9[[#This Row],[Sales_Achieved]]&lt;2984,EmployeeData9[[#This Row],[Sales_Achieved]],0)</f>
        <v>0</v>
      </c>
    </row>
    <row r="675" spans="1:9" x14ac:dyDescent="0.25">
      <c r="A675" s="6" t="s">
        <v>2370</v>
      </c>
      <c r="B675" s="2" t="s">
        <v>2849</v>
      </c>
      <c r="C675" s="2" t="s">
        <v>3064</v>
      </c>
      <c r="D675" s="2" t="s">
        <v>683</v>
      </c>
      <c r="E675" s="23">
        <v>1196</v>
      </c>
      <c r="F675" s="24">
        <v>1384</v>
      </c>
      <c r="G675" s="44">
        <f>EmployeeData9[[#This Row],[Sales_Target]]-EmployeeData9[[#This Row],[Sales_Achieved]]</f>
        <v>-188</v>
      </c>
      <c r="H675">
        <f>IF(EmployeeData9[[#This Row],[Sales_Achieved]]&gt;=2984,EmployeeData9[[#This Row],[Sales_Achieved]],0)</f>
        <v>0</v>
      </c>
      <c r="I675">
        <f>IF(EmployeeData9[[#This Row],[Sales_Achieved]]&lt;2984,EmployeeData9[[#This Row],[Sales_Achieved]],0)</f>
        <v>1384</v>
      </c>
    </row>
    <row r="676" spans="1:9" x14ac:dyDescent="0.25">
      <c r="A676" s="6" t="s">
        <v>2371</v>
      </c>
      <c r="B676" s="2" t="s">
        <v>2972</v>
      </c>
      <c r="C676" s="2" t="s">
        <v>3065</v>
      </c>
      <c r="D676" s="2" t="s">
        <v>684</v>
      </c>
      <c r="E676" s="23">
        <v>2373</v>
      </c>
      <c r="F676" s="24">
        <v>4455</v>
      </c>
      <c r="G676" s="44">
        <f>EmployeeData9[[#This Row],[Sales_Target]]-EmployeeData9[[#This Row],[Sales_Achieved]]</f>
        <v>-2082</v>
      </c>
      <c r="H676">
        <f>IF(EmployeeData9[[#This Row],[Sales_Achieved]]&gt;=2984,EmployeeData9[[#This Row],[Sales_Achieved]],0)</f>
        <v>4455</v>
      </c>
      <c r="I676">
        <f>IF(EmployeeData9[[#This Row],[Sales_Achieved]]&lt;2984,EmployeeData9[[#This Row],[Sales_Achieved]],0)</f>
        <v>0</v>
      </c>
    </row>
    <row r="677" spans="1:9" x14ac:dyDescent="0.25">
      <c r="A677" s="6" t="s">
        <v>2372</v>
      </c>
      <c r="B677" s="2" t="s">
        <v>2993</v>
      </c>
      <c r="C677" s="2" t="s">
        <v>3063</v>
      </c>
      <c r="D677" s="2" t="s">
        <v>685</v>
      </c>
      <c r="E677" s="23">
        <v>3066</v>
      </c>
      <c r="F677" s="24">
        <v>3955</v>
      </c>
      <c r="G677" s="44">
        <f>EmployeeData9[[#This Row],[Sales_Target]]-EmployeeData9[[#This Row],[Sales_Achieved]]</f>
        <v>-889</v>
      </c>
      <c r="H677">
        <f>IF(EmployeeData9[[#This Row],[Sales_Achieved]]&gt;=2984,EmployeeData9[[#This Row],[Sales_Achieved]],0)</f>
        <v>3955</v>
      </c>
      <c r="I677">
        <f>IF(EmployeeData9[[#This Row],[Sales_Achieved]]&lt;2984,EmployeeData9[[#This Row],[Sales_Achieved]],0)</f>
        <v>0</v>
      </c>
    </row>
    <row r="678" spans="1:9" x14ac:dyDescent="0.25">
      <c r="A678" s="6" t="s">
        <v>2373</v>
      </c>
      <c r="B678" s="2" t="s">
        <v>2840</v>
      </c>
      <c r="C678" s="2" t="s">
        <v>3063</v>
      </c>
      <c r="D678" s="2" t="s">
        <v>682</v>
      </c>
      <c r="E678" s="23">
        <v>3244</v>
      </c>
      <c r="F678" s="24">
        <v>1411</v>
      </c>
      <c r="G678" s="44">
        <f>EmployeeData9[[#This Row],[Sales_Target]]-EmployeeData9[[#This Row],[Sales_Achieved]]</f>
        <v>1833</v>
      </c>
      <c r="H678">
        <f>IF(EmployeeData9[[#This Row],[Sales_Achieved]]&gt;=2984,EmployeeData9[[#This Row],[Sales_Achieved]],0)</f>
        <v>0</v>
      </c>
      <c r="I678">
        <f>IF(EmployeeData9[[#This Row],[Sales_Achieved]]&lt;2984,EmployeeData9[[#This Row],[Sales_Achieved]],0)</f>
        <v>1411</v>
      </c>
    </row>
    <row r="679" spans="1:9" x14ac:dyDescent="0.25">
      <c r="A679" s="6" t="s">
        <v>2374</v>
      </c>
      <c r="B679" s="2" t="s">
        <v>2807</v>
      </c>
      <c r="C679" s="2" t="s">
        <v>3064</v>
      </c>
      <c r="D679" s="2" t="s">
        <v>682</v>
      </c>
      <c r="E679" s="23">
        <v>1260</v>
      </c>
      <c r="F679" s="24">
        <v>4390</v>
      </c>
      <c r="G679" s="44">
        <f>EmployeeData9[[#This Row],[Sales_Target]]-EmployeeData9[[#This Row],[Sales_Achieved]]</f>
        <v>-3130</v>
      </c>
      <c r="H679">
        <f>IF(EmployeeData9[[#This Row],[Sales_Achieved]]&gt;=2984,EmployeeData9[[#This Row],[Sales_Achieved]],0)</f>
        <v>4390</v>
      </c>
      <c r="I679">
        <f>IF(EmployeeData9[[#This Row],[Sales_Achieved]]&lt;2984,EmployeeData9[[#This Row],[Sales_Achieved]],0)</f>
        <v>0</v>
      </c>
    </row>
    <row r="680" spans="1:9" x14ac:dyDescent="0.25">
      <c r="A680" s="6" t="s">
        <v>2375</v>
      </c>
      <c r="B680" s="2" t="s">
        <v>2875</v>
      </c>
      <c r="C680" s="2" t="s">
        <v>3063</v>
      </c>
      <c r="D680" s="2" t="s">
        <v>682</v>
      </c>
      <c r="E680" s="23">
        <v>4905</v>
      </c>
      <c r="F680" s="24">
        <v>1890</v>
      </c>
      <c r="G680" s="44">
        <f>EmployeeData9[[#This Row],[Sales_Target]]-EmployeeData9[[#This Row],[Sales_Achieved]]</f>
        <v>3015</v>
      </c>
      <c r="H680">
        <f>IF(EmployeeData9[[#This Row],[Sales_Achieved]]&gt;=2984,EmployeeData9[[#This Row],[Sales_Achieved]],0)</f>
        <v>0</v>
      </c>
      <c r="I680">
        <f>IF(EmployeeData9[[#This Row],[Sales_Achieved]]&lt;2984,EmployeeData9[[#This Row],[Sales_Achieved]],0)</f>
        <v>1890</v>
      </c>
    </row>
    <row r="681" spans="1:9" x14ac:dyDescent="0.25">
      <c r="A681" s="6" t="s">
        <v>2376</v>
      </c>
      <c r="B681" s="2" t="s">
        <v>2944</v>
      </c>
      <c r="C681" s="2" t="s">
        <v>3064</v>
      </c>
      <c r="D681" s="2" t="s">
        <v>683</v>
      </c>
      <c r="E681" s="23">
        <v>3118</v>
      </c>
      <c r="F681" s="24">
        <v>3901</v>
      </c>
      <c r="G681" s="44">
        <f>EmployeeData9[[#This Row],[Sales_Target]]-EmployeeData9[[#This Row],[Sales_Achieved]]</f>
        <v>-783</v>
      </c>
      <c r="H681">
        <f>IF(EmployeeData9[[#This Row],[Sales_Achieved]]&gt;=2984,EmployeeData9[[#This Row],[Sales_Achieved]],0)</f>
        <v>3901</v>
      </c>
      <c r="I681">
        <f>IF(EmployeeData9[[#This Row],[Sales_Achieved]]&lt;2984,EmployeeData9[[#This Row],[Sales_Achieved]],0)</f>
        <v>0</v>
      </c>
    </row>
    <row r="682" spans="1:9" x14ac:dyDescent="0.25">
      <c r="A682" s="6" t="s">
        <v>2377</v>
      </c>
      <c r="B682" s="2" t="s">
        <v>3018</v>
      </c>
      <c r="C682" s="2" t="s">
        <v>3065</v>
      </c>
      <c r="D682" s="2" t="s">
        <v>682</v>
      </c>
      <c r="E682" s="23">
        <v>3004</v>
      </c>
      <c r="F682" s="24">
        <v>5952</v>
      </c>
      <c r="G682" s="44">
        <f>EmployeeData9[[#This Row],[Sales_Target]]-EmployeeData9[[#This Row],[Sales_Achieved]]</f>
        <v>-2948</v>
      </c>
      <c r="H682">
        <f>IF(EmployeeData9[[#This Row],[Sales_Achieved]]&gt;=2984,EmployeeData9[[#This Row],[Sales_Achieved]],0)</f>
        <v>5952</v>
      </c>
      <c r="I682">
        <f>IF(EmployeeData9[[#This Row],[Sales_Achieved]]&lt;2984,EmployeeData9[[#This Row],[Sales_Achieved]],0)</f>
        <v>0</v>
      </c>
    </row>
    <row r="683" spans="1:9" x14ac:dyDescent="0.25">
      <c r="A683" s="6" t="s">
        <v>2378</v>
      </c>
      <c r="B683" s="2" t="s">
        <v>2789</v>
      </c>
      <c r="C683" s="2" t="s">
        <v>3064</v>
      </c>
      <c r="D683" s="2" t="s">
        <v>683</v>
      </c>
      <c r="E683" s="23">
        <v>1066</v>
      </c>
      <c r="F683" s="24">
        <v>3221</v>
      </c>
      <c r="G683" s="44">
        <f>EmployeeData9[[#This Row],[Sales_Target]]-EmployeeData9[[#This Row],[Sales_Achieved]]</f>
        <v>-2155</v>
      </c>
      <c r="H683">
        <f>IF(EmployeeData9[[#This Row],[Sales_Achieved]]&gt;=2984,EmployeeData9[[#This Row],[Sales_Achieved]],0)</f>
        <v>3221</v>
      </c>
      <c r="I683">
        <f>IF(EmployeeData9[[#This Row],[Sales_Achieved]]&lt;2984,EmployeeData9[[#This Row],[Sales_Achieved]],0)</f>
        <v>0</v>
      </c>
    </row>
    <row r="684" spans="1:9" x14ac:dyDescent="0.25">
      <c r="A684" s="6" t="s">
        <v>2379</v>
      </c>
      <c r="B684" s="2" t="s">
        <v>2704</v>
      </c>
      <c r="C684" s="2" t="s">
        <v>3065</v>
      </c>
      <c r="D684" s="2" t="s">
        <v>682</v>
      </c>
      <c r="E684" s="23">
        <v>1705</v>
      </c>
      <c r="F684" s="24">
        <v>3603</v>
      </c>
      <c r="G684" s="44">
        <f>EmployeeData9[[#This Row],[Sales_Target]]-EmployeeData9[[#This Row],[Sales_Achieved]]</f>
        <v>-1898</v>
      </c>
      <c r="H684">
        <f>IF(EmployeeData9[[#This Row],[Sales_Achieved]]&gt;=2984,EmployeeData9[[#This Row],[Sales_Achieved]],0)</f>
        <v>3603</v>
      </c>
      <c r="I684">
        <f>IF(EmployeeData9[[#This Row],[Sales_Achieved]]&lt;2984,EmployeeData9[[#This Row],[Sales_Achieved]],0)</f>
        <v>0</v>
      </c>
    </row>
    <row r="685" spans="1:9" x14ac:dyDescent="0.25">
      <c r="A685" s="6" t="s">
        <v>2380</v>
      </c>
      <c r="B685" s="2" t="s">
        <v>2909</v>
      </c>
      <c r="C685" s="2" t="s">
        <v>3065</v>
      </c>
      <c r="D685" s="2" t="s">
        <v>685</v>
      </c>
      <c r="E685" s="23">
        <v>2670</v>
      </c>
      <c r="F685" s="24">
        <v>2711</v>
      </c>
      <c r="G685" s="44">
        <f>EmployeeData9[[#This Row],[Sales_Target]]-EmployeeData9[[#This Row],[Sales_Achieved]]</f>
        <v>-41</v>
      </c>
      <c r="H685">
        <f>IF(EmployeeData9[[#This Row],[Sales_Achieved]]&gt;=2984,EmployeeData9[[#This Row],[Sales_Achieved]],0)</f>
        <v>0</v>
      </c>
      <c r="I685">
        <f>IF(EmployeeData9[[#This Row],[Sales_Achieved]]&lt;2984,EmployeeData9[[#This Row],[Sales_Achieved]],0)</f>
        <v>2711</v>
      </c>
    </row>
    <row r="686" spans="1:9" x14ac:dyDescent="0.25">
      <c r="A686" s="6" t="s">
        <v>2381</v>
      </c>
      <c r="B686" s="2" t="s">
        <v>2724</v>
      </c>
      <c r="C686" s="2" t="s">
        <v>3064</v>
      </c>
      <c r="D686" s="2" t="s">
        <v>685</v>
      </c>
      <c r="E686" s="23">
        <v>3917</v>
      </c>
      <c r="F686" s="24">
        <v>4644</v>
      </c>
      <c r="G686" s="44">
        <f>EmployeeData9[[#This Row],[Sales_Target]]-EmployeeData9[[#This Row],[Sales_Achieved]]</f>
        <v>-727</v>
      </c>
      <c r="H686">
        <f>IF(EmployeeData9[[#This Row],[Sales_Achieved]]&gt;=2984,EmployeeData9[[#This Row],[Sales_Achieved]],0)</f>
        <v>4644</v>
      </c>
      <c r="I686">
        <f>IF(EmployeeData9[[#This Row],[Sales_Achieved]]&lt;2984,EmployeeData9[[#This Row],[Sales_Achieved]],0)</f>
        <v>0</v>
      </c>
    </row>
    <row r="687" spans="1:9" x14ac:dyDescent="0.25">
      <c r="A687" s="6" t="s">
        <v>2382</v>
      </c>
      <c r="B687" s="2" t="s">
        <v>2906</v>
      </c>
      <c r="C687" s="2" t="s">
        <v>3063</v>
      </c>
      <c r="D687" s="2" t="s">
        <v>685</v>
      </c>
      <c r="E687" s="23">
        <v>4021</v>
      </c>
      <c r="F687" s="24">
        <v>1753</v>
      </c>
      <c r="G687" s="44">
        <f>EmployeeData9[[#This Row],[Sales_Target]]-EmployeeData9[[#This Row],[Sales_Achieved]]</f>
        <v>2268</v>
      </c>
      <c r="H687">
        <f>IF(EmployeeData9[[#This Row],[Sales_Achieved]]&gt;=2984,EmployeeData9[[#This Row],[Sales_Achieved]],0)</f>
        <v>0</v>
      </c>
      <c r="I687">
        <f>IF(EmployeeData9[[#This Row],[Sales_Achieved]]&lt;2984,EmployeeData9[[#This Row],[Sales_Achieved]],0)</f>
        <v>1753</v>
      </c>
    </row>
    <row r="688" spans="1:9" x14ac:dyDescent="0.25">
      <c r="A688" s="6" t="s">
        <v>2383</v>
      </c>
      <c r="B688" s="2" t="s">
        <v>2770</v>
      </c>
      <c r="C688" s="2" t="s">
        <v>3065</v>
      </c>
      <c r="D688" s="2" t="s">
        <v>683</v>
      </c>
      <c r="E688" s="23">
        <v>1905</v>
      </c>
      <c r="F688" s="24">
        <v>4727</v>
      </c>
      <c r="G688" s="44">
        <f>EmployeeData9[[#This Row],[Sales_Target]]-EmployeeData9[[#This Row],[Sales_Achieved]]</f>
        <v>-2822</v>
      </c>
      <c r="H688">
        <f>IF(EmployeeData9[[#This Row],[Sales_Achieved]]&gt;=2984,EmployeeData9[[#This Row],[Sales_Achieved]],0)</f>
        <v>4727</v>
      </c>
      <c r="I688">
        <f>IF(EmployeeData9[[#This Row],[Sales_Achieved]]&lt;2984,EmployeeData9[[#This Row],[Sales_Achieved]],0)</f>
        <v>0</v>
      </c>
    </row>
    <row r="689" spans="1:9" x14ac:dyDescent="0.25">
      <c r="A689" s="6" t="s">
        <v>2384</v>
      </c>
      <c r="B689" s="2" t="s">
        <v>3015</v>
      </c>
      <c r="C689" s="2" t="s">
        <v>3065</v>
      </c>
      <c r="D689" s="2" t="s">
        <v>682</v>
      </c>
      <c r="E689" s="23">
        <v>3618</v>
      </c>
      <c r="F689" s="24">
        <v>3322</v>
      </c>
      <c r="G689" s="44">
        <f>EmployeeData9[[#This Row],[Sales_Target]]-EmployeeData9[[#This Row],[Sales_Achieved]]</f>
        <v>296</v>
      </c>
      <c r="H689">
        <f>IF(EmployeeData9[[#This Row],[Sales_Achieved]]&gt;=2984,EmployeeData9[[#This Row],[Sales_Achieved]],0)</f>
        <v>3322</v>
      </c>
      <c r="I689">
        <f>IF(EmployeeData9[[#This Row],[Sales_Achieved]]&lt;2984,EmployeeData9[[#This Row],[Sales_Achieved]],0)</f>
        <v>0</v>
      </c>
    </row>
    <row r="690" spans="1:9" x14ac:dyDescent="0.25">
      <c r="A690" s="6" t="s">
        <v>2385</v>
      </c>
      <c r="B690" s="2" t="s">
        <v>2710</v>
      </c>
      <c r="C690" s="2" t="s">
        <v>3065</v>
      </c>
      <c r="D690" s="2" t="s">
        <v>682</v>
      </c>
      <c r="E690" s="23">
        <v>4006</v>
      </c>
      <c r="F690" s="24">
        <v>2431</v>
      </c>
      <c r="G690" s="44">
        <f>EmployeeData9[[#This Row],[Sales_Target]]-EmployeeData9[[#This Row],[Sales_Achieved]]</f>
        <v>1575</v>
      </c>
      <c r="H690">
        <f>IF(EmployeeData9[[#This Row],[Sales_Achieved]]&gt;=2984,EmployeeData9[[#This Row],[Sales_Achieved]],0)</f>
        <v>0</v>
      </c>
      <c r="I690">
        <f>IF(EmployeeData9[[#This Row],[Sales_Achieved]]&lt;2984,EmployeeData9[[#This Row],[Sales_Achieved]],0)</f>
        <v>2431</v>
      </c>
    </row>
    <row r="691" spans="1:9" x14ac:dyDescent="0.25">
      <c r="A691" s="6" t="s">
        <v>2386</v>
      </c>
      <c r="B691" s="2" t="s">
        <v>3019</v>
      </c>
      <c r="C691" s="2" t="s">
        <v>3063</v>
      </c>
      <c r="D691" s="2" t="s">
        <v>683</v>
      </c>
      <c r="E691" s="23">
        <v>4109</v>
      </c>
      <c r="F691" s="24">
        <v>1811</v>
      </c>
      <c r="G691" s="44">
        <f>EmployeeData9[[#This Row],[Sales_Target]]-EmployeeData9[[#This Row],[Sales_Achieved]]</f>
        <v>2298</v>
      </c>
      <c r="H691">
        <f>IF(EmployeeData9[[#This Row],[Sales_Achieved]]&gt;=2984,EmployeeData9[[#This Row],[Sales_Achieved]],0)</f>
        <v>0</v>
      </c>
      <c r="I691">
        <f>IF(EmployeeData9[[#This Row],[Sales_Achieved]]&lt;2984,EmployeeData9[[#This Row],[Sales_Achieved]],0)</f>
        <v>1811</v>
      </c>
    </row>
    <row r="692" spans="1:9" x14ac:dyDescent="0.25">
      <c r="A692" s="6" t="s">
        <v>2387</v>
      </c>
      <c r="B692" s="2" t="s">
        <v>3020</v>
      </c>
      <c r="C692" s="2" t="s">
        <v>3064</v>
      </c>
      <c r="D692" s="2" t="s">
        <v>682</v>
      </c>
      <c r="E692" s="23">
        <v>2285</v>
      </c>
      <c r="F692" s="24">
        <v>1204</v>
      </c>
      <c r="G692" s="44">
        <f>EmployeeData9[[#This Row],[Sales_Target]]-EmployeeData9[[#This Row],[Sales_Achieved]]</f>
        <v>1081</v>
      </c>
      <c r="H692">
        <f>IF(EmployeeData9[[#This Row],[Sales_Achieved]]&gt;=2984,EmployeeData9[[#This Row],[Sales_Achieved]],0)</f>
        <v>0</v>
      </c>
      <c r="I692">
        <f>IF(EmployeeData9[[#This Row],[Sales_Achieved]]&lt;2984,EmployeeData9[[#This Row],[Sales_Achieved]],0)</f>
        <v>1204</v>
      </c>
    </row>
    <row r="693" spans="1:9" x14ac:dyDescent="0.25">
      <c r="A693" s="6" t="s">
        <v>2388</v>
      </c>
      <c r="B693" s="2" t="s">
        <v>2791</v>
      </c>
      <c r="C693" s="2" t="s">
        <v>3065</v>
      </c>
      <c r="D693" s="2" t="s">
        <v>682</v>
      </c>
      <c r="E693" s="23">
        <v>4701</v>
      </c>
      <c r="F693" s="24">
        <v>2000</v>
      </c>
      <c r="G693" s="44">
        <f>EmployeeData9[[#This Row],[Sales_Target]]-EmployeeData9[[#This Row],[Sales_Achieved]]</f>
        <v>2701</v>
      </c>
      <c r="H693">
        <f>IF(EmployeeData9[[#This Row],[Sales_Achieved]]&gt;=2984,EmployeeData9[[#This Row],[Sales_Achieved]],0)</f>
        <v>0</v>
      </c>
      <c r="I693">
        <f>IF(EmployeeData9[[#This Row],[Sales_Achieved]]&lt;2984,EmployeeData9[[#This Row],[Sales_Achieved]],0)</f>
        <v>2000</v>
      </c>
    </row>
    <row r="694" spans="1:9" x14ac:dyDescent="0.25">
      <c r="A694" s="6" t="s">
        <v>2389</v>
      </c>
      <c r="B694" s="2" t="s">
        <v>2828</v>
      </c>
      <c r="C694" s="2" t="s">
        <v>3065</v>
      </c>
      <c r="D694" s="2" t="s">
        <v>683</v>
      </c>
      <c r="E694" s="23">
        <v>1416</v>
      </c>
      <c r="F694" s="24">
        <v>1718</v>
      </c>
      <c r="G694" s="44">
        <f>EmployeeData9[[#This Row],[Sales_Target]]-EmployeeData9[[#This Row],[Sales_Achieved]]</f>
        <v>-302</v>
      </c>
      <c r="H694">
        <f>IF(EmployeeData9[[#This Row],[Sales_Achieved]]&gt;=2984,EmployeeData9[[#This Row],[Sales_Achieved]],0)</f>
        <v>0</v>
      </c>
      <c r="I694">
        <f>IF(EmployeeData9[[#This Row],[Sales_Achieved]]&lt;2984,EmployeeData9[[#This Row],[Sales_Achieved]],0)</f>
        <v>1718</v>
      </c>
    </row>
    <row r="695" spans="1:9" x14ac:dyDescent="0.25">
      <c r="A695" s="6" t="s">
        <v>2390</v>
      </c>
      <c r="B695" s="2" t="s">
        <v>2913</v>
      </c>
      <c r="C695" s="2" t="s">
        <v>3063</v>
      </c>
      <c r="D695" s="2" t="s">
        <v>685</v>
      </c>
      <c r="E695" s="23">
        <v>2600</v>
      </c>
      <c r="F695" s="24">
        <v>1754</v>
      </c>
      <c r="G695" s="44">
        <f>EmployeeData9[[#This Row],[Sales_Target]]-EmployeeData9[[#This Row],[Sales_Achieved]]</f>
        <v>846</v>
      </c>
      <c r="H695">
        <f>IF(EmployeeData9[[#This Row],[Sales_Achieved]]&gt;=2984,EmployeeData9[[#This Row],[Sales_Achieved]],0)</f>
        <v>0</v>
      </c>
      <c r="I695">
        <f>IF(EmployeeData9[[#This Row],[Sales_Achieved]]&lt;2984,EmployeeData9[[#This Row],[Sales_Achieved]],0)</f>
        <v>1754</v>
      </c>
    </row>
    <row r="696" spans="1:9" x14ac:dyDescent="0.25">
      <c r="A696" s="6" t="s">
        <v>2391</v>
      </c>
      <c r="B696" s="2" t="s">
        <v>2854</v>
      </c>
      <c r="C696" s="2" t="s">
        <v>3065</v>
      </c>
      <c r="D696" s="2" t="s">
        <v>685</v>
      </c>
      <c r="E696" s="23">
        <v>2213</v>
      </c>
      <c r="F696" s="24">
        <v>3374</v>
      </c>
      <c r="G696" s="44">
        <f>EmployeeData9[[#This Row],[Sales_Target]]-EmployeeData9[[#This Row],[Sales_Achieved]]</f>
        <v>-1161</v>
      </c>
      <c r="H696">
        <f>IF(EmployeeData9[[#This Row],[Sales_Achieved]]&gt;=2984,EmployeeData9[[#This Row],[Sales_Achieved]],0)</f>
        <v>3374</v>
      </c>
      <c r="I696">
        <f>IF(EmployeeData9[[#This Row],[Sales_Achieved]]&lt;2984,EmployeeData9[[#This Row],[Sales_Achieved]],0)</f>
        <v>0</v>
      </c>
    </row>
    <row r="697" spans="1:9" x14ac:dyDescent="0.25">
      <c r="A697" s="6" t="s">
        <v>2392</v>
      </c>
      <c r="B697" s="2" t="s">
        <v>2704</v>
      </c>
      <c r="C697" s="2" t="s">
        <v>3064</v>
      </c>
      <c r="D697" s="2" t="s">
        <v>683</v>
      </c>
      <c r="E697" s="23">
        <v>3130</v>
      </c>
      <c r="F697" s="24">
        <v>1537</v>
      </c>
      <c r="G697" s="44">
        <f>EmployeeData9[[#This Row],[Sales_Target]]-EmployeeData9[[#This Row],[Sales_Achieved]]</f>
        <v>1593</v>
      </c>
      <c r="H697">
        <f>IF(EmployeeData9[[#This Row],[Sales_Achieved]]&gt;=2984,EmployeeData9[[#This Row],[Sales_Achieved]],0)</f>
        <v>0</v>
      </c>
      <c r="I697">
        <f>IF(EmployeeData9[[#This Row],[Sales_Achieved]]&lt;2984,EmployeeData9[[#This Row],[Sales_Achieved]],0)</f>
        <v>1537</v>
      </c>
    </row>
    <row r="698" spans="1:9" x14ac:dyDescent="0.25">
      <c r="A698" s="6" t="s">
        <v>2393</v>
      </c>
      <c r="B698" s="2" t="s">
        <v>2759</v>
      </c>
      <c r="C698" s="2" t="s">
        <v>3065</v>
      </c>
      <c r="D698" s="2" t="s">
        <v>683</v>
      </c>
      <c r="E698" s="23">
        <v>4003</v>
      </c>
      <c r="F698" s="24">
        <v>4081</v>
      </c>
      <c r="G698" s="44">
        <f>EmployeeData9[[#This Row],[Sales_Target]]-EmployeeData9[[#This Row],[Sales_Achieved]]</f>
        <v>-78</v>
      </c>
      <c r="H698">
        <f>IF(EmployeeData9[[#This Row],[Sales_Achieved]]&gt;=2984,EmployeeData9[[#This Row],[Sales_Achieved]],0)</f>
        <v>4081</v>
      </c>
      <c r="I698">
        <f>IF(EmployeeData9[[#This Row],[Sales_Achieved]]&lt;2984,EmployeeData9[[#This Row],[Sales_Achieved]],0)</f>
        <v>0</v>
      </c>
    </row>
    <row r="699" spans="1:9" x14ac:dyDescent="0.25">
      <c r="A699" s="6" t="s">
        <v>2394</v>
      </c>
      <c r="B699" s="2" t="s">
        <v>3021</v>
      </c>
      <c r="C699" s="2" t="s">
        <v>3065</v>
      </c>
      <c r="D699" s="2" t="s">
        <v>682</v>
      </c>
      <c r="E699" s="23">
        <v>2441</v>
      </c>
      <c r="F699" s="24">
        <v>2312</v>
      </c>
      <c r="G699" s="44">
        <f>EmployeeData9[[#This Row],[Sales_Target]]-EmployeeData9[[#This Row],[Sales_Achieved]]</f>
        <v>129</v>
      </c>
      <c r="H699">
        <f>IF(EmployeeData9[[#This Row],[Sales_Achieved]]&gt;=2984,EmployeeData9[[#This Row],[Sales_Achieved]],0)</f>
        <v>0</v>
      </c>
      <c r="I699">
        <f>IF(EmployeeData9[[#This Row],[Sales_Achieved]]&lt;2984,EmployeeData9[[#This Row],[Sales_Achieved]],0)</f>
        <v>2312</v>
      </c>
    </row>
    <row r="700" spans="1:9" x14ac:dyDescent="0.25">
      <c r="A700" s="6" t="s">
        <v>2395</v>
      </c>
      <c r="B700" s="2" t="s">
        <v>2714</v>
      </c>
      <c r="C700" s="2" t="s">
        <v>3065</v>
      </c>
      <c r="D700" s="2" t="s">
        <v>685</v>
      </c>
      <c r="E700" s="23">
        <v>3790</v>
      </c>
      <c r="F700" s="24">
        <v>2838</v>
      </c>
      <c r="G700" s="44">
        <f>EmployeeData9[[#This Row],[Sales_Target]]-EmployeeData9[[#This Row],[Sales_Achieved]]</f>
        <v>952</v>
      </c>
      <c r="H700">
        <f>IF(EmployeeData9[[#This Row],[Sales_Achieved]]&gt;=2984,EmployeeData9[[#This Row],[Sales_Achieved]],0)</f>
        <v>0</v>
      </c>
      <c r="I700">
        <f>IF(EmployeeData9[[#This Row],[Sales_Achieved]]&lt;2984,EmployeeData9[[#This Row],[Sales_Achieved]],0)</f>
        <v>2838</v>
      </c>
    </row>
    <row r="701" spans="1:9" x14ac:dyDescent="0.25">
      <c r="A701" s="6" t="s">
        <v>2396</v>
      </c>
      <c r="B701" s="2" t="s">
        <v>2853</v>
      </c>
      <c r="C701" s="2" t="s">
        <v>3064</v>
      </c>
      <c r="D701" s="2" t="s">
        <v>683</v>
      </c>
      <c r="E701" s="23">
        <v>3226</v>
      </c>
      <c r="F701" s="24">
        <v>5660</v>
      </c>
      <c r="G701" s="44">
        <f>EmployeeData9[[#This Row],[Sales_Target]]-EmployeeData9[[#This Row],[Sales_Achieved]]</f>
        <v>-2434</v>
      </c>
      <c r="H701">
        <f>IF(EmployeeData9[[#This Row],[Sales_Achieved]]&gt;=2984,EmployeeData9[[#This Row],[Sales_Achieved]],0)</f>
        <v>5660</v>
      </c>
      <c r="I701">
        <f>IF(EmployeeData9[[#This Row],[Sales_Achieved]]&lt;2984,EmployeeData9[[#This Row],[Sales_Achieved]],0)</f>
        <v>0</v>
      </c>
    </row>
    <row r="702" spans="1:9" x14ac:dyDescent="0.25">
      <c r="A702" s="6" t="s">
        <v>2397</v>
      </c>
      <c r="B702" s="2" t="s">
        <v>2806</v>
      </c>
      <c r="C702" s="2" t="s">
        <v>3063</v>
      </c>
      <c r="D702" s="2" t="s">
        <v>684</v>
      </c>
      <c r="E702" s="23">
        <v>1087</v>
      </c>
      <c r="F702" s="24">
        <v>2902</v>
      </c>
      <c r="G702" s="44">
        <f>EmployeeData9[[#This Row],[Sales_Target]]-EmployeeData9[[#This Row],[Sales_Achieved]]</f>
        <v>-1815</v>
      </c>
      <c r="H702">
        <f>IF(EmployeeData9[[#This Row],[Sales_Achieved]]&gt;=2984,EmployeeData9[[#This Row],[Sales_Achieved]],0)</f>
        <v>0</v>
      </c>
      <c r="I702">
        <f>IF(EmployeeData9[[#This Row],[Sales_Achieved]]&lt;2984,EmployeeData9[[#This Row],[Sales_Achieved]],0)</f>
        <v>2902</v>
      </c>
    </row>
    <row r="703" spans="1:9" x14ac:dyDescent="0.25">
      <c r="A703" s="6" t="s">
        <v>2398</v>
      </c>
      <c r="B703" s="2" t="s">
        <v>2774</v>
      </c>
      <c r="C703" s="2" t="s">
        <v>3065</v>
      </c>
      <c r="D703" s="2" t="s">
        <v>685</v>
      </c>
      <c r="E703" s="23">
        <v>1609</v>
      </c>
      <c r="F703" s="24">
        <v>3844</v>
      </c>
      <c r="G703" s="44">
        <f>EmployeeData9[[#This Row],[Sales_Target]]-EmployeeData9[[#This Row],[Sales_Achieved]]</f>
        <v>-2235</v>
      </c>
      <c r="H703">
        <f>IF(EmployeeData9[[#This Row],[Sales_Achieved]]&gt;=2984,EmployeeData9[[#This Row],[Sales_Achieved]],0)</f>
        <v>3844</v>
      </c>
      <c r="I703">
        <f>IF(EmployeeData9[[#This Row],[Sales_Achieved]]&lt;2984,EmployeeData9[[#This Row],[Sales_Achieved]],0)</f>
        <v>0</v>
      </c>
    </row>
    <row r="704" spans="1:9" x14ac:dyDescent="0.25">
      <c r="A704" s="6" t="s">
        <v>2399</v>
      </c>
      <c r="B704" s="2" t="s">
        <v>3022</v>
      </c>
      <c r="C704" s="2" t="s">
        <v>3064</v>
      </c>
      <c r="D704" s="2" t="s">
        <v>683</v>
      </c>
      <c r="E704" s="23">
        <v>3284</v>
      </c>
      <c r="F704" s="24">
        <v>5671</v>
      </c>
      <c r="G704" s="44">
        <f>EmployeeData9[[#This Row],[Sales_Target]]-EmployeeData9[[#This Row],[Sales_Achieved]]</f>
        <v>-2387</v>
      </c>
      <c r="H704">
        <f>IF(EmployeeData9[[#This Row],[Sales_Achieved]]&gt;=2984,EmployeeData9[[#This Row],[Sales_Achieved]],0)</f>
        <v>5671</v>
      </c>
      <c r="I704">
        <f>IF(EmployeeData9[[#This Row],[Sales_Achieved]]&lt;2984,EmployeeData9[[#This Row],[Sales_Achieved]],0)</f>
        <v>0</v>
      </c>
    </row>
    <row r="705" spans="1:9" x14ac:dyDescent="0.25">
      <c r="A705" s="6" t="s">
        <v>2400</v>
      </c>
      <c r="B705" s="2" t="s">
        <v>2804</v>
      </c>
      <c r="C705" s="2" t="s">
        <v>3065</v>
      </c>
      <c r="D705" s="2" t="s">
        <v>684</v>
      </c>
      <c r="E705" s="23">
        <v>2842</v>
      </c>
      <c r="F705" s="24">
        <v>1817</v>
      </c>
      <c r="G705" s="44">
        <f>EmployeeData9[[#This Row],[Sales_Target]]-EmployeeData9[[#This Row],[Sales_Achieved]]</f>
        <v>1025</v>
      </c>
      <c r="H705">
        <f>IF(EmployeeData9[[#This Row],[Sales_Achieved]]&gt;=2984,EmployeeData9[[#This Row],[Sales_Achieved]],0)</f>
        <v>0</v>
      </c>
      <c r="I705">
        <f>IF(EmployeeData9[[#This Row],[Sales_Achieved]]&lt;2984,EmployeeData9[[#This Row],[Sales_Achieved]],0)</f>
        <v>1817</v>
      </c>
    </row>
    <row r="706" spans="1:9" x14ac:dyDescent="0.25">
      <c r="A706" s="6" t="s">
        <v>2401</v>
      </c>
      <c r="B706" s="2" t="s">
        <v>3023</v>
      </c>
      <c r="C706" s="2" t="s">
        <v>3064</v>
      </c>
      <c r="D706" s="2" t="s">
        <v>683</v>
      </c>
      <c r="E706" s="23">
        <v>1995</v>
      </c>
      <c r="F706" s="24">
        <v>5183</v>
      </c>
      <c r="G706" s="44">
        <f>EmployeeData9[[#This Row],[Sales_Target]]-EmployeeData9[[#This Row],[Sales_Achieved]]</f>
        <v>-3188</v>
      </c>
      <c r="H706">
        <f>IF(EmployeeData9[[#This Row],[Sales_Achieved]]&gt;=2984,EmployeeData9[[#This Row],[Sales_Achieved]],0)</f>
        <v>5183</v>
      </c>
      <c r="I706">
        <f>IF(EmployeeData9[[#This Row],[Sales_Achieved]]&lt;2984,EmployeeData9[[#This Row],[Sales_Achieved]],0)</f>
        <v>0</v>
      </c>
    </row>
    <row r="707" spans="1:9" x14ac:dyDescent="0.25">
      <c r="A707" s="6" t="s">
        <v>2402</v>
      </c>
      <c r="B707" s="2" t="s">
        <v>2917</v>
      </c>
      <c r="C707" s="2" t="s">
        <v>3064</v>
      </c>
      <c r="D707" s="2" t="s">
        <v>684</v>
      </c>
      <c r="E707" s="23">
        <v>1166</v>
      </c>
      <c r="F707" s="24">
        <v>1169</v>
      </c>
      <c r="G707" s="44">
        <f>EmployeeData9[[#This Row],[Sales_Target]]-EmployeeData9[[#This Row],[Sales_Achieved]]</f>
        <v>-3</v>
      </c>
      <c r="H707">
        <f>IF(EmployeeData9[[#This Row],[Sales_Achieved]]&gt;=2984,EmployeeData9[[#This Row],[Sales_Achieved]],0)</f>
        <v>0</v>
      </c>
      <c r="I707">
        <f>IF(EmployeeData9[[#This Row],[Sales_Achieved]]&lt;2984,EmployeeData9[[#This Row],[Sales_Achieved]],0)</f>
        <v>1169</v>
      </c>
    </row>
    <row r="708" spans="1:9" x14ac:dyDescent="0.25">
      <c r="A708" s="6" t="s">
        <v>2403</v>
      </c>
      <c r="B708" s="2" t="s">
        <v>3024</v>
      </c>
      <c r="C708" s="2" t="s">
        <v>3064</v>
      </c>
      <c r="D708" s="2" t="s">
        <v>683</v>
      </c>
      <c r="E708" s="23">
        <v>4623</v>
      </c>
      <c r="F708" s="24">
        <v>2879</v>
      </c>
      <c r="G708" s="44">
        <f>EmployeeData9[[#This Row],[Sales_Target]]-EmployeeData9[[#This Row],[Sales_Achieved]]</f>
        <v>1744</v>
      </c>
      <c r="H708">
        <f>IF(EmployeeData9[[#This Row],[Sales_Achieved]]&gt;=2984,EmployeeData9[[#This Row],[Sales_Achieved]],0)</f>
        <v>0</v>
      </c>
      <c r="I708">
        <f>IF(EmployeeData9[[#This Row],[Sales_Achieved]]&lt;2984,EmployeeData9[[#This Row],[Sales_Achieved]],0)</f>
        <v>2879</v>
      </c>
    </row>
    <row r="709" spans="1:9" x14ac:dyDescent="0.25">
      <c r="A709" s="6" t="s">
        <v>2404</v>
      </c>
      <c r="B709" s="2" t="s">
        <v>3025</v>
      </c>
      <c r="C709" s="2" t="s">
        <v>3065</v>
      </c>
      <c r="D709" s="2" t="s">
        <v>683</v>
      </c>
      <c r="E709" s="23">
        <v>4519</v>
      </c>
      <c r="F709" s="24">
        <v>3623</v>
      </c>
      <c r="G709" s="44">
        <f>EmployeeData9[[#This Row],[Sales_Target]]-EmployeeData9[[#This Row],[Sales_Achieved]]</f>
        <v>896</v>
      </c>
      <c r="H709">
        <f>IF(EmployeeData9[[#This Row],[Sales_Achieved]]&gt;=2984,EmployeeData9[[#This Row],[Sales_Achieved]],0)</f>
        <v>3623</v>
      </c>
      <c r="I709">
        <f>IF(EmployeeData9[[#This Row],[Sales_Achieved]]&lt;2984,EmployeeData9[[#This Row],[Sales_Achieved]],0)</f>
        <v>0</v>
      </c>
    </row>
    <row r="710" spans="1:9" x14ac:dyDescent="0.25">
      <c r="A710" s="6" t="s">
        <v>2405</v>
      </c>
      <c r="B710" s="2" t="s">
        <v>3006</v>
      </c>
      <c r="C710" s="2" t="s">
        <v>3064</v>
      </c>
      <c r="D710" s="2" t="s">
        <v>682</v>
      </c>
      <c r="E710" s="23">
        <v>2566</v>
      </c>
      <c r="F710" s="24">
        <v>2801</v>
      </c>
      <c r="G710" s="44">
        <f>EmployeeData9[[#This Row],[Sales_Target]]-EmployeeData9[[#This Row],[Sales_Achieved]]</f>
        <v>-235</v>
      </c>
      <c r="H710">
        <f>IF(EmployeeData9[[#This Row],[Sales_Achieved]]&gt;=2984,EmployeeData9[[#This Row],[Sales_Achieved]],0)</f>
        <v>0</v>
      </c>
      <c r="I710">
        <f>IF(EmployeeData9[[#This Row],[Sales_Achieved]]&lt;2984,EmployeeData9[[#This Row],[Sales_Achieved]],0)</f>
        <v>2801</v>
      </c>
    </row>
    <row r="711" spans="1:9" x14ac:dyDescent="0.25">
      <c r="A711" s="6" t="s">
        <v>2406</v>
      </c>
      <c r="B711" s="2" t="s">
        <v>2951</v>
      </c>
      <c r="C711" s="2" t="s">
        <v>3063</v>
      </c>
      <c r="D711" s="2" t="s">
        <v>685</v>
      </c>
      <c r="E711" s="23">
        <v>4265</v>
      </c>
      <c r="F711" s="24">
        <v>3188</v>
      </c>
      <c r="G711" s="44">
        <f>EmployeeData9[[#This Row],[Sales_Target]]-EmployeeData9[[#This Row],[Sales_Achieved]]</f>
        <v>1077</v>
      </c>
      <c r="H711">
        <f>IF(EmployeeData9[[#This Row],[Sales_Achieved]]&gt;=2984,EmployeeData9[[#This Row],[Sales_Achieved]],0)</f>
        <v>3188</v>
      </c>
      <c r="I711">
        <f>IF(EmployeeData9[[#This Row],[Sales_Achieved]]&lt;2984,EmployeeData9[[#This Row],[Sales_Achieved]],0)</f>
        <v>0</v>
      </c>
    </row>
    <row r="712" spans="1:9" x14ac:dyDescent="0.25">
      <c r="A712" s="6" t="s">
        <v>2407</v>
      </c>
      <c r="B712" s="2" t="s">
        <v>2788</v>
      </c>
      <c r="C712" s="2" t="s">
        <v>3063</v>
      </c>
      <c r="D712" s="2" t="s">
        <v>685</v>
      </c>
      <c r="E712" s="23">
        <v>3482</v>
      </c>
      <c r="F712" s="24">
        <v>3008</v>
      </c>
      <c r="G712" s="44">
        <f>EmployeeData9[[#This Row],[Sales_Target]]-EmployeeData9[[#This Row],[Sales_Achieved]]</f>
        <v>474</v>
      </c>
      <c r="H712">
        <f>IF(EmployeeData9[[#This Row],[Sales_Achieved]]&gt;=2984,EmployeeData9[[#This Row],[Sales_Achieved]],0)</f>
        <v>3008</v>
      </c>
      <c r="I712">
        <f>IF(EmployeeData9[[#This Row],[Sales_Achieved]]&lt;2984,EmployeeData9[[#This Row],[Sales_Achieved]],0)</f>
        <v>0</v>
      </c>
    </row>
    <row r="713" spans="1:9" x14ac:dyDescent="0.25">
      <c r="A713" s="6" t="s">
        <v>2408</v>
      </c>
      <c r="B713" s="2" t="s">
        <v>2944</v>
      </c>
      <c r="C713" s="2" t="s">
        <v>3065</v>
      </c>
      <c r="D713" s="2" t="s">
        <v>684</v>
      </c>
      <c r="E713" s="23">
        <v>3779</v>
      </c>
      <c r="F713" s="24">
        <v>5214</v>
      </c>
      <c r="G713" s="44">
        <f>EmployeeData9[[#This Row],[Sales_Target]]-EmployeeData9[[#This Row],[Sales_Achieved]]</f>
        <v>-1435</v>
      </c>
      <c r="H713">
        <f>IF(EmployeeData9[[#This Row],[Sales_Achieved]]&gt;=2984,EmployeeData9[[#This Row],[Sales_Achieved]],0)</f>
        <v>5214</v>
      </c>
      <c r="I713">
        <f>IF(EmployeeData9[[#This Row],[Sales_Achieved]]&lt;2984,EmployeeData9[[#This Row],[Sales_Achieved]],0)</f>
        <v>0</v>
      </c>
    </row>
    <row r="714" spans="1:9" x14ac:dyDescent="0.25">
      <c r="A714" s="6" t="s">
        <v>2409</v>
      </c>
      <c r="B714" s="2" t="s">
        <v>3026</v>
      </c>
      <c r="C714" s="2" t="s">
        <v>3065</v>
      </c>
      <c r="D714" s="2" t="s">
        <v>685</v>
      </c>
      <c r="E714" s="23">
        <v>4137</v>
      </c>
      <c r="F714" s="24">
        <v>5122</v>
      </c>
      <c r="G714" s="44">
        <f>EmployeeData9[[#This Row],[Sales_Target]]-EmployeeData9[[#This Row],[Sales_Achieved]]</f>
        <v>-985</v>
      </c>
      <c r="H714">
        <f>IF(EmployeeData9[[#This Row],[Sales_Achieved]]&gt;=2984,EmployeeData9[[#This Row],[Sales_Achieved]],0)</f>
        <v>5122</v>
      </c>
      <c r="I714">
        <f>IF(EmployeeData9[[#This Row],[Sales_Achieved]]&lt;2984,EmployeeData9[[#This Row],[Sales_Achieved]],0)</f>
        <v>0</v>
      </c>
    </row>
    <row r="715" spans="1:9" x14ac:dyDescent="0.25">
      <c r="A715" s="6" t="s">
        <v>2410</v>
      </c>
      <c r="B715" s="2" t="s">
        <v>3027</v>
      </c>
      <c r="C715" s="2" t="s">
        <v>3064</v>
      </c>
      <c r="D715" s="2" t="s">
        <v>684</v>
      </c>
      <c r="E715" s="23">
        <v>1228</v>
      </c>
      <c r="F715" s="24">
        <v>5463</v>
      </c>
      <c r="G715" s="44">
        <f>EmployeeData9[[#This Row],[Sales_Target]]-EmployeeData9[[#This Row],[Sales_Achieved]]</f>
        <v>-4235</v>
      </c>
      <c r="H715">
        <f>IF(EmployeeData9[[#This Row],[Sales_Achieved]]&gt;=2984,EmployeeData9[[#This Row],[Sales_Achieved]],0)</f>
        <v>5463</v>
      </c>
      <c r="I715">
        <f>IF(EmployeeData9[[#This Row],[Sales_Achieved]]&lt;2984,EmployeeData9[[#This Row],[Sales_Achieved]],0)</f>
        <v>0</v>
      </c>
    </row>
    <row r="716" spans="1:9" x14ac:dyDescent="0.25">
      <c r="A716" s="6" t="s">
        <v>2411</v>
      </c>
      <c r="B716" s="2" t="s">
        <v>3001</v>
      </c>
      <c r="C716" s="2" t="s">
        <v>3063</v>
      </c>
      <c r="D716" s="2" t="s">
        <v>682</v>
      </c>
      <c r="E716" s="23">
        <v>4991</v>
      </c>
      <c r="F716" s="24">
        <v>1528</v>
      </c>
      <c r="G716" s="44">
        <f>EmployeeData9[[#This Row],[Sales_Target]]-EmployeeData9[[#This Row],[Sales_Achieved]]</f>
        <v>3463</v>
      </c>
      <c r="H716">
        <f>IF(EmployeeData9[[#This Row],[Sales_Achieved]]&gt;=2984,EmployeeData9[[#This Row],[Sales_Achieved]],0)</f>
        <v>0</v>
      </c>
      <c r="I716">
        <f>IF(EmployeeData9[[#This Row],[Sales_Achieved]]&lt;2984,EmployeeData9[[#This Row],[Sales_Achieved]],0)</f>
        <v>1528</v>
      </c>
    </row>
    <row r="717" spans="1:9" x14ac:dyDescent="0.25">
      <c r="A717" s="6" t="s">
        <v>2412</v>
      </c>
      <c r="B717" s="2" t="s">
        <v>2902</v>
      </c>
      <c r="C717" s="2" t="s">
        <v>3064</v>
      </c>
      <c r="D717" s="2" t="s">
        <v>684</v>
      </c>
      <c r="E717" s="23">
        <v>2073</v>
      </c>
      <c r="F717" s="24">
        <v>1617</v>
      </c>
      <c r="G717" s="44">
        <f>EmployeeData9[[#This Row],[Sales_Target]]-EmployeeData9[[#This Row],[Sales_Achieved]]</f>
        <v>456</v>
      </c>
      <c r="H717">
        <f>IF(EmployeeData9[[#This Row],[Sales_Achieved]]&gt;=2984,EmployeeData9[[#This Row],[Sales_Achieved]],0)</f>
        <v>0</v>
      </c>
      <c r="I717">
        <f>IF(EmployeeData9[[#This Row],[Sales_Achieved]]&lt;2984,EmployeeData9[[#This Row],[Sales_Achieved]],0)</f>
        <v>1617</v>
      </c>
    </row>
    <row r="718" spans="1:9" x14ac:dyDescent="0.25">
      <c r="A718" s="6" t="s">
        <v>2413</v>
      </c>
      <c r="B718" s="2" t="s">
        <v>2927</v>
      </c>
      <c r="C718" s="2" t="s">
        <v>3064</v>
      </c>
      <c r="D718" s="2" t="s">
        <v>685</v>
      </c>
      <c r="E718" s="23">
        <v>2463</v>
      </c>
      <c r="F718" s="24">
        <v>1395</v>
      </c>
      <c r="G718" s="44">
        <f>EmployeeData9[[#This Row],[Sales_Target]]-EmployeeData9[[#This Row],[Sales_Achieved]]</f>
        <v>1068</v>
      </c>
      <c r="H718">
        <f>IF(EmployeeData9[[#This Row],[Sales_Achieved]]&gt;=2984,EmployeeData9[[#This Row],[Sales_Achieved]],0)</f>
        <v>0</v>
      </c>
      <c r="I718">
        <f>IF(EmployeeData9[[#This Row],[Sales_Achieved]]&lt;2984,EmployeeData9[[#This Row],[Sales_Achieved]],0)</f>
        <v>1395</v>
      </c>
    </row>
    <row r="719" spans="1:9" x14ac:dyDescent="0.25">
      <c r="A719" s="6" t="s">
        <v>2414</v>
      </c>
      <c r="B719" s="2" t="s">
        <v>2738</v>
      </c>
      <c r="C719" s="2" t="s">
        <v>3064</v>
      </c>
      <c r="D719" s="2" t="s">
        <v>685</v>
      </c>
      <c r="E719" s="23">
        <v>3899</v>
      </c>
      <c r="F719" s="24">
        <v>3927</v>
      </c>
      <c r="G719" s="44">
        <f>EmployeeData9[[#This Row],[Sales_Target]]-EmployeeData9[[#This Row],[Sales_Achieved]]</f>
        <v>-28</v>
      </c>
      <c r="H719">
        <f>IF(EmployeeData9[[#This Row],[Sales_Achieved]]&gt;=2984,EmployeeData9[[#This Row],[Sales_Achieved]],0)</f>
        <v>3927</v>
      </c>
      <c r="I719">
        <f>IF(EmployeeData9[[#This Row],[Sales_Achieved]]&lt;2984,EmployeeData9[[#This Row],[Sales_Achieved]],0)</f>
        <v>0</v>
      </c>
    </row>
    <row r="720" spans="1:9" x14ac:dyDescent="0.25">
      <c r="A720" s="6" t="s">
        <v>2415</v>
      </c>
      <c r="B720" s="2" t="s">
        <v>2703</v>
      </c>
      <c r="C720" s="2" t="s">
        <v>3063</v>
      </c>
      <c r="D720" s="2" t="s">
        <v>684</v>
      </c>
      <c r="E720" s="23">
        <v>2852</v>
      </c>
      <c r="F720" s="24">
        <v>1698</v>
      </c>
      <c r="G720" s="44">
        <f>EmployeeData9[[#This Row],[Sales_Target]]-EmployeeData9[[#This Row],[Sales_Achieved]]</f>
        <v>1154</v>
      </c>
      <c r="H720">
        <f>IF(EmployeeData9[[#This Row],[Sales_Achieved]]&gt;=2984,EmployeeData9[[#This Row],[Sales_Achieved]],0)</f>
        <v>0</v>
      </c>
      <c r="I720">
        <f>IF(EmployeeData9[[#This Row],[Sales_Achieved]]&lt;2984,EmployeeData9[[#This Row],[Sales_Achieved]],0)</f>
        <v>1698</v>
      </c>
    </row>
    <row r="721" spans="1:9" x14ac:dyDescent="0.25">
      <c r="A721" s="6" t="s">
        <v>2416</v>
      </c>
      <c r="B721" s="2" t="s">
        <v>3028</v>
      </c>
      <c r="C721" s="2" t="s">
        <v>3063</v>
      </c>
      <c r="D721" s="2" t="s">
        <v>684</v>
      </c>
      <c r="E721" s="23">
        <v>3236</v>
      </c>
      <c r="F721" s="24">
        <v>2308</v>
      </c>
      <c r="G721" s="44">
        <f>EmployeeData9[[#This Row],[Sales_Target]]-EmployeeData9[[#This Row],[Sales_Achieved]]</f>
        <v>928</v>
      </c>
      <c r="H721">
        <f>IF(EmployeeData9[[#This Row],[Sales_Achieved]]&gt;=2984,EmployeeData9[[#This Row],[Sales_Achieved]],0)</f>
        <v>0</v>
      </c>
      <c r="I721">
        <f>IF(EmployeeData9[[#This Row],[Sales_Achieved]]&lt;2984,EmployeeData9[[#This Row],[Sales_Achieved]],0)</f>
        <v>2308</v>
      </c>
    </row>
    <row r="722" spans="1:9" x14ac:dyDescent="0.25">
      <c r="A722" s="6" t="s">
        <v>2417</v>
      </c>
      <c r="B722" s="2" t="s">
        <v>2792</v>
      </c>
      <c r="C722" s="2" t="s">
        <v>3065</v>
      </c>
      <c r="D722" s="2" t="s">
        <v>682</v>
      </c>
      <c r="E722" s="23">
        <v>3812</v>
      </c>
      <c r="F722" s="24">
        <v>4598</v>
      </c>
      <c r="G722" s="44">
        <f>EmployeeData9[[#This Row],[Sales_Target]]-EmployeeData9[[#This Row],[Sales_Achieved]]</f>
        <v>-786</v>
      </c>
      <c r="H722">
        <f>IF(EmployeeData9[[#This Row],[Sales_Achieved]]&gt;=2984,EmployeeData9[[#This Row],[Sales_Achieved]],0)</f>
        <v>4598</v>
      </c>
      <c r="I722">
        <f>IF(EmployeeData9[[#This Row],[Sales_Achieved]]&lt;2984,EmployeeData9[[#This Row],[Sales_Achieved]],0)</f>
        <v>0</v>
      </c>
    </row>
    <row r="723" spans="1:9" x14ac:dyDescent="0.25">
      <c r="A723" s="6" t="s">
        <v>2418</v>
      </c>
      <c r="B723" s="2" t="s">
        <v>3029</v>
      </c>
      <c r="C723" s="2" t="s">
        <v>3065</v>
      </c>
      <c r="D723" s="2" t="s">
        <v>683</v>
      </c>
      <c r="E723" s="23">
        <v>3885</v>
      </c>
      <c r="F723" s="24">
        <v>5214</v>
      </c>
      <c r="G723" s="44">
        <f>EmployeeData9[[#This Row],[Sales_Target]]-EmployeeData9[[#This Row],[Sales_Achieved]]</f>
        <v>-1329</v>
      </c>
      <c r="H723">
        <f>IF(EmployeeData9[[#This Row],[Sales_Achieved]]&gt;=2984,EmployeeData9[[#This Row],[Sales_Achieved]],0)</f>
        <v>5214</v>
      </c>
      <c r="I723">
        <f>IF(EmployeeData9[[#This Row],[Sales_Achieved]]&lt;2984,EmployeeData9[[#This Row],[Sales_Achieved]],0)</f>
        <v>0</v>
      </c>
    </row>
    <row r="724" spans="1:9" x14ac:dyDescent="0.25">
      <c r="A724" s="6" t="s">
        <v>2419</v>
      </c>
      <c r="B724" s="2" t="s">
        <v>3030</v>
      </c>
      <c r="C724" s="2" t="s">
        <v>3064</v>
      </c>
      <c r="D724" s="2" t="s">
        <v>685</v>
      </c>
      <c r="E724" s="23">
        <v>1488</v>
      </c>
      <c r="F724" s="24">
        <v>5146</v>
      </c>
      <c r="G724" s="44">
        <f>EmployeeData9[[#This Row],[Sales_Target]]-EmployeeData9[[#This Row],[Sales_Achieved]]</f>
        <v>-3658</v>
      </c>
      <c r="H724">
        <f>IF(EmployeeData9[[#This Row],[Sales_Achieved]]&gt;=2984,EmployeeData9[[#This Row],[Sales_Achieved]],0)</f>
        <v>5146</v>
      </c>
      <c r="I724">
        <f>IF(EmployeeData9[[#This Row],[Sales_Achieved]]&lt;2984,EmployeeData9[[#This Row],[Sales_Achieved]],0)</f>
        <v>0</v>
      </c>
    </row>
    <row r="725" spans="1:9" x14ac:dyDescent="0.25">
      <c r="A725" s="6" t="s">
        <v>2420</v>
      </c>
      <c r="B725" s="2" t="s">
        <v>2806</v>
      </c>
      <c r="C725" s="2" t="s">
        <v>3065</v>
      </c>
      <c r="D725" s="2" t="s">
        <v>683</v>
      </c>
      <c r="E725" s="23">
        <v>2576</v>
      </c>
      <c r="F725" s="24">
        <v>871</v>
      </c>
      <c r="G725" s="44">
        <f>EmployeeData9[[#This Row],[Sales_Target]]-EmployeeData9[[#This Row],[Sales_Achieved]]</f>
        <v>1705</v>
      </c>
      <c r="H725">
        <f>IF(EmployeeData9[[#This Row],[Sales_Achieved]]&gt;=2984,EmployeeData9[[#This Row],[Sales_Achieved]],0)</f>
        <v>0</v>
      </c>
      <c r="I725">
        <f>IF(EmployeeData9[[#This Row],[Sales_Achieved]]&lt;2984,EmployeeData9[[#This Row],[Sales_Achieved]],0)</f>
        <v>871</v>
      </c>
    </row>
    <row r="726" spans="1:9" x14ac:dyDescent="0.25">
      <c r="A726" s="6" t="s">
        <v>2421</v>
      </c>
      <c r="B726" s="2" t="s">
        <v>2842</v>
      </c>
      <c r="C726" s="2" t="s">
        <v>3065</v>
      </c>
      <c r="D726" s="2" t="s">
        <v>684</v>
      </c>
      <c r="E726" s="23">
        <v>3010</v>
      </c>
      <c r="F726" s="24">
        <v>1931</v>
      </c>
      <c r="G726" s="44">
        <f>EmployeeData9[[#This Row],[Sales_Target]]-EmployeeData9[[#This Row],[Sales_Achieved]]</f>
        <v>1079</v>
      </c>
      <c r="H726">
        <f>IF(EmployeeData9[[#This Row],[Sales_Achieved]]&gt;=2984,EmployeeData9[[#This Row],[Sales_Achieved]],0)</f>
        <v>0</v>
      </c>
      <c r="I726">
        <f>IF(EmployeeData9[[#This Row],[Sales_Achieved]]&lt;2984,EmployeeData9[[#This Row],[Sales_Achieved]],0)</f>
        <v>1931</v>
      </c>
    </row>
    <row r="727" spans="1:9" x14ac:dyDescent="0.25">
      <c r="A727" s="6" t="s">
        <v>2422</v>
      </c>
      <c r="B727" s="2" t="s">
        <v>2972</v>
      </c>
      <c r="C727" s="2" t="s">
        <v>3064</v>
      </c>
      <c r="D727" s="2" t="s">
        <v>682</v>
      </c>
      <c r="E727" s="23">
        <v>2639</v>
      </c>
      <c r="F727" s="24">
        <v>5220</v>
      </c>
      <c r="G727" s="44">
        <f>EmployeeData9[[#This Row],[Sales_Target]]-EmployeeData9[[#This Row],[Sales_Achieved]]</f>
        <v>-2581</v>
      </c>
      <c r="H727">
        <f>IF(EmployeeData9[[#This Row],[Sales_Achieved]]&gt;=2984,EmployeeData9[[#This Row],[Sales_Achieved]],0)</f>
        <v>5220</v>
      </c>
      <c r="I727">
        <f>IF(EmployeeData9[[#This Row],[Sales_Achieved]]&lt;2984,EmployeeData9[[#This Row],[Sales_Achieved]],0)</f>
        <v>0</v>
      </c>
    </row>
    <row r="728" spans="1:9" x14ac:dyDescent="0.25">
      <c r="A728" s="6" t="s">
        <v>2423</v>
      </c>
      <c r="B728" s="2" t="s">
        <v>2717</v>
      </c>
      <c r="C728" s="2" t="s">
        <v>3063</v>
      </c>
      <c r="D728" s="2" t="s">
        <v>685</v>
      </c>
      <c r="E728" s="23">
        <v>3706</v>
      </c>
      <c r="F728" s="24">
        <v>4919</v>
      </c>
      <c r="G728" s="44">
        <f>EmployeeData9[[#This Row],[Sales_Target]]-EmployeeData9[[#This Row],[Sales_Achieved]]</f>
        <v>-1213</v>
      </c>
      <c r="H728">
        <f>IF(EmployeeData9[[#This Row],[Sales_Achieved]]&gt;=2984,EmployeeData9[[#This Row],[Sales_Achieved]],0)</f>
        <v>4919</v>
      </c>
      <c r="I728">
        <f>IF(EmployeeData9[[#This Row],[Sales_Achieved]]&lt;2984,EmployeeData9[[#This Row],[Sales_Achieved]],0)</f>
        <v>0</v>
      </c>
    </row>
    <row r="729" spans="1:9" x14ac:dyDescent="0.25">
      <c r="A729" s="6" t="s">
        <v>2424</v>
      </c>
      <c r="B729" s="2" t="s">
        <v>2718</v>
      </c>
      <c r="C729" s="2" t="s">
        <v>3065</v>
      </c>
      <c r="D729" s="2" t="s">
        <v>684</v>
      </c>
      <c r="E729" s="23">
        <v>1334</v>
      </c>
      <c r="F729" s="24">
        <v>4089</v>
      </c>
      <c r="G729" s="44">
        <f>EmployeeData9[[#This Row],[Sales_Target]]-EmployeeData9[[#This Row],[Sales_Achieved]]</f>
        <v>-2755</v>
      </c>
      <c r="H729">
        <f>IF(EmployeeData9[[#This Row],[Sales_Achieved]]&gt;=2984,EmployeeData9[[#This Row],[Sales_Achieved]],0)</f>
        <v>4089</v>
      </c>
      <c r="I729">
        <f>IF(EmployeeData9[[#This Row],[Sales_Achieved]]&lt;2984,EmployeeData9[[#This Row],[Sales_Achieved]],0)</f>
        <v>0</v>
      </c>
    </row>
    <row r="730" spans="1:9" x14ac:dyDescent="0.25">
      <c r="A730" s="6" t="s">
        <v>2425</v>
      </c>
      <c r="B730" s="2" t="s">
        <v>2709</v>
      </c>
      <c r="C730" s="2" t="s">
        <v>3063</v>
      </c>
      <c r="D730" s="2" t="s">
        <v>684</v>
      </c>
      <c r="E730" s="23">
        <v>3752</v>
      </c>
      <c r="F730" s="24">
        <v>3625</v>
      </c>
      <c r="G730" s="44">
        <f>EmployeeData9[[#This Row],[Sales_Target]]-EmployeeData9[[#This Row],[Sales_Achieved]]</f>
        <v>127</v>
      </c>
      <c r="H730">
        <f>IF(EmployeeData9[[#This Row],[Sales_Achieved]]&gt;=2984,EmployeeData9[[#This Row],[Sales_Achieved]],0)</f>
        <v>3625</v>
      </c>
      <c r="I730">
        <f>IF(EmployeeData9[[#This Row],[Sales_Achieved]]&lt;2984,EmployeeData9[[#This Row],[Sales_Achieved]],0)</f>
        <v>0</v>
      </c>
    </row>
    <row r="731" spans="1:9" x14ac:dyDescent="0.25">
      <c r="A731" s="6" t="s">
        <v>2426</v>
      </c>
      <c r="B731" s="2" t="s">
        <v>2714</v>
      </c>
      <c r="C731" s="2" t="s">
        <v>3065</v>
      </c>
      <c r="D731" s="2" t="s">
        <v>685</v>
      </c>
      <c r="E731" s="23">
        <v>4754</v>
      </c>
      <c r="F731" s="24">
        <v>1241</v>
      </c>
      <c r="G731" s="44">
        <f>EmployeeData9[[#This Row],[Sales_Target]]-EmployeeData9[[#This Row],[Sales_Achieved]]</f>
        <v>3513</v>
      </c>
      <c r="H731">
        <f>IF(EmployeeData9[[#This Row],[Sales_Achieved]]&gt;=2984,EmployeeData9[[#This Row],[Sales_Achieved]],0)</f>
        <v>0</v>
      </c>
      <c r="I731">
        <f>IF(EmployeeData9[[#This Row],[Sales_Achieved]]&lt;2984,EmployeeData9[[#This Row],[Sales_Achieved]],0)</f>
        <v>1241</v>
      </c>
    </row>
    <row r="732" spans="1:9" x14ac:dyDescent="0.25">
      <c r="A732" s="6" t="s">
        <v>2427</v>
      </c>
      <c r="B732" s="2" t="s">
        <v>2872</v>
      </c>
      <c r="C732" s="2" t="s">
        <v>3064</v>
      </c>
      <c r="D732" s="2" t="s">
        <v>683</v>
      </c>
      <c r="E732" s="23">
        <v>2877</v>
      </c>
      <c r="F732" s="24">
        <v>941</v>
      </c>
      <c r="G732" s="44">
        <f>EmployeeData9[[#This Row],[Sales_Target]]-EmployeeData9[[#This Row],[Sales_Achieved]]</f>
        <v>1936</v>
      </c>
      <c r="H732">
        <f>IF(EmployeeData9[[#This Row],[Sales_Achieved]]&gt;=2984,EmployeeData9[[#This Row],[Sales_Achieved]],0)</f>
        <v>0</v>
      </c>
      <c r="I732">
        <f>IF(EmployeeData9[[#This Row],[Sales_Achieved]]&lt;2984,EmployeeData9[[#This Row],[Sales_Achieved]],0)</f>
        <v>941</v>
      </c>
    </row>
    <row r="733" spans="1:9" x14ac:dyDescent="0.25">
      <c r="A733" s="6" t="s">
        <v>2428</v>
      </c>
      <c r="B733" s="2" t="s">
        <v>3031</v>
      </c>
      <c r="C733" s="2" t="s">
        <v>3065</v>
      </c>
      <c r="D733" s="2" t="s">
        <v>685</v>
      </c>
      <c r="E733" s="23">
        <v>2589</v>
      </c>
      <c r="F733" s="24">
        <v>5203</v>
      </c>
      <c r="G733" s="44">
        <f>EmployeeData9[[#This Row],[Sales_Target]]-EmployeeData9[[#This Row],[Sales_Achieved]]</f>
        <v>-2614</v>
      </c>
      <c r="H733">
        <f>IF(EmployeeData9[[#This Row],[Sales_Achieved]]&gt;=2984,EmployeeData9[[#This Row],[Sales_Achieved]],0)</f>
        <v>5203</v>
      </c>
      <c r="I733">
        <f>IF(EmployeeData9[[#This Row],[Sales_Achieved]]&lt;2984,EmployeeData9[[#This Row],[Sales_Achieved]],0)</f>
        <v>0</v>
      </c>
    </row>
    <row r="734" spans="1:9" x14ac:dyDescent="0.25">
      <c r="A734" s="6" t="s">
        <v>2429</v>
      </c>
      <c r="B734" s="2" t="s">
        <v>2991</v>
      </c>
      <c r="C734" s="2" t="s">
        <v>3063</v>
      </c>
      <c r="D734" s="2" t="s">
        <v>685</v>
      </c>
      <c r="E734" s="23">
        <v>4956</v>
      </c>
      <c r="F734" s="24">
        <v>4545</v>
      </c>
      <c r="G734" s="44">
        <f>EmployeeData9[[#This Row],[Sales_Target]]-EmployeeData9[[#This Row],[Sales_Achieved]]</f>
        <v>411</v>
      </c>
      <c r="H734">
        <f>IF(EmployeeData9[[#This Row],[Sales_Achieved]]&gt;=2984,EmployeeData9[[#This Row],[Sales_Achieved]],0)</f>
        <v>4545</v>
      </c>
      <c r="I734">
        <f>IF(EmployeeData9[[#This Row],[Sales_Achieved]]&lt;2984,EmployeeData9[[#This Row],[Sales_Achieved]],0)</f>
        <v>0</v>
      </c>
    </row>
    <row r="735" spans="1:9" x14ac:dyDescent="0.25">
      <c r="A735" s="6" t="s">
        <v>2430</v>
      </c>
      <c r="B735" s="2" t="s">
        <v>3032</v>
      </c>
      <c r="C735" s="2" t="s">
        <v>3064</v>
      </c>
      <c r="D735" s="2" t="s">
        <v>685</v>
      </c>
      <c r="E735" s="23">
        <v>1227</v>
      </c>
      <c r="F735" s="24">
        <v>4442</v>
      </c>
      <c r="G735" s="44">
        <f>EmployeeData9[[#This Row],[Sales_Target]]-EmployeeData9[[#This Row],[Sales_Achieved]]</f>
        <v>-3215</v>
      </c>
      <c r="H735">
        <f>IF(EmployeeData9[[#This Row],[Sales_Achieved]]&gt;=2984,EmployeeData9[[#This Row],[Sales_Achieved]],0)</f>
        <v>4442</v>
      </c>
      <c r="I735">
        <f>IF(EmployeeData9[[#This Row],[Sales_Achieved]]&lt;2984,EmployeeData9[[#This Row],[Sales_Achieved]],0)</f>
        <v>0</v>
      </c>
    </row>
    <row r="736" spans="1:9" x14ac:dyDescent="0.25">
      <c r="A736" s="6" t="s">
        <v>2431</v>
      </c>
      <c r="B736" s="2" t="s">
        <v>3019</v>
      </c>
      <c r="C736" s="2" t="s">
        <v>3064</v>
      </c>
      <c r="D736" s="2" t="s">
        <v>683</v>
      </c>
      <c r="E736" s="23">
        <v>2495</v>
      </c>
      <c r="F736" s="24">
        <v>4255</v>
      </c>
      <c r="G736" s="44">
        <f>EmployeeData9[[#This Row],[Sales_Target]]-EmployeeData9[[#This Row],[Sales_Achieved]]</f>
        <v>-1760</v>
      </c>
      <c r="H736">
        <f>IF(EmployeeData9[[#This Row],[Sales_Achieved]]&gt;=2984,EmployeeData9[[#This Row],[Sales_Achieved]],0)</f>
        <v>4255</v>
      </c>
      <c r="I736">
        <f>IF(EmployeeData9[[#This Row],[Sales_Achieved]]&lt;2984,EmployeeData9[[#This Row],[Sales_Achieved]],0)</f>
        <v>0</v>
      </c>
    </row>
    <row r="737" spans="1:9" x14ac:dyDescent="0.25">
      <c r="A737" s="6" t="s">
        <v>2432</v>
      </c>
      <c r="B737" s="2" t="s">
        <v>2845</v>
      </c>
      <c r="C737" s="2" t="s">
        <v>3063</v>
      </c>
      <c r="D737" s="2" t="s">
        <v>682</v>
      </c>
      <c r="E737" s="23">
        <v>1950</v>
      </c>
      <c r="F737" s="24">
        <v>3647</v>
      </c>
      <c r="G737" s="44">
        <f>EmployeeData9[[#This Row],[Sales_Target]]-EmployeeData9[[#This Row],[Sales_Achieved]]</f>
        <v>-1697</v>
      </c>
      <c r="H737">
        <f>IF(EmployeeData9[[#This Row],[Sales_Achieved]]&gt;=2984,EmployeeData9[[#This Row],[Sales_Achieved]],0)</f>
        <v>3647</v>
      </c>
      <c r="I737">
        <f>IF(EmployeeData9[[#This Row],[Sales_Achieved]]&lt;2984,EmployeeData9[[#This Row],[Sales_Achieved]],0)</f>
        <v>0</v>
      </c>
    </row>
    <row r="738" spans="1:9" x14ac:dyDescent="0.25">
      <c r="A738" s="6" t="s">
        <v>2433</v>
      </c>
      <c r="B738" s="2" t="s">
        <v>2905</v>
      </c>
      <c r="C738" s="2" t="s">
        <v>3064</v>
      </c>
      <c r="D738" s="2" t="s">
        <v>684</v>
      </c>
      <c r="E738" s="23">
        <v>4854</v>
      </c>
      <c r="F738" s="24">
        <v>2032</v>
      </c>
      <c r="G738" s="44">
        <f>EmployeeData9[[#This Row],[Sales_Target]]-EmployeeData9[[#This Row],[Sales_Achieved]]</f>
        <v>2822</v>
      </c>
      <c r="H738">
        <f>IF(EmployeeData9[[#This Row],[Sales_Achieved]]&gt;=2984,EmployeeData9[[#This Row],[Sales_Achieved]],0)</f>
        <v>0</v>
      </c>
      <c r="I738">
        <f>IF(EmployeeData9[[#This Row],[Sales_Achieved]]&lt;2984,EmployeeData9[[#This Row],[Sales_Achieved]],0)</f>
        <v>2032</v>
      </c>
    </row>
    <row r="739" spans="1:9" x14ac:dyDescent="0.25">
      <c r="A739" s="6" t="s">
        <v>2434</v>
      </c>
      <c r="B739" s="2" t="s">
        <v>2698</v>
      </c>
      <c r="C739" s="2" t="s">
        <v>3064</v>
      </c>
      <c r="D739" s="2" t="s">
        <v>684</v>
      </c>
      <c r="E739" s="23">
        <v>3670</v>
      </c>
      <c r="F739" s="24">
        <v>3478</v>
      </c>
      <c r="G739" s="44">
        <f>EmployeeData9[[#This Row],[Sales_Target]]-EmployeeData9[[#This Row],[Sales_Achieved]]</f>
        <v>192</v>
      </c>
      <c r="H739">
        <f>IF(EmployeeData9[[#This Row],[Sales_Achieved]]&gt;=2984,EmployeeData9[[#This Row],[Sales_Achieved]],0)</f>
        <v>3478</v>
      </c>
      <c r="I739">
        <f>IF(EmployeeData9[[#This Row],[Sales_Achieved]]&lt;2984,EmployeeData9[[#This Row],[Sales_Achieved]],0)</f>
        <v>0</v>
      </c>
    </row>
    <row r="740" spans="1:9" x14ac:dyDescent="0.25">
      <c r="A740" s="6" t="s">
        <v>2435</v>
      </c>
      <c r="B740" s="2" t="s">
        <v>2949</v>
      </c>
      <c r="C740" s="2" t="s">
        <v>3065</v>
      </c>
      <c r="D740" s="2" t="s">
        <v>684</v>
      </c>
      <c r="E740" s="23">
        <v>2770</v>
      </c>
      <c r="F740" s="24">
        <v>2598</v>
      </c>
      <c r="G740" s="44">
        <f>EmployeeData9[[#This Row],[Sales_Target]]-EmployeeData9[[#This Row],[Sales_Achieved]]</f>
        <v>172</v>
      </c>
      <c r="H740">
        <f>IF(EmployeeData9[[#This Row],[Sales_Achieved]]&gt;=2984,EmployeeData9[[#This Row],[Sales_Achieved]],0)</f>
        <v>0</v>
      </c>
      <c r="I740">
        <f>IF(EmployeeData9[[#This Row],[Sales_Achieved]]&lt;2984,EmployeeData9[[#This Row],[Sales_Achieved]],0)</f>
        <v>2598</v>
      </c>
    </row>
    <row r="741" spans="1:9" x14ac:dyDescent="0.25">
      <c r="A741" s="6" t="s">
        <v>2436</v>
      </c>
      <c r="B741" s="2" t="s">
        <v>2715</v>
      </c>
      <c r="C741" s="2" t="s">
        <v>3064</v>
      </c>
      <c r="D741" s="2" t="s">
        <v>685</v>
      </c>
      <c r="E741" s="23">
        <v>2305</v>
      </c>
      <c r="F741" s="24">
        <v>5834</v>
      </c>
      <c r="G741" s="44">
        <f>EmployeeData9[[#This Row],[Sales_Target]]-EmployeeData9[[#This Row],[Sales_Achieved]]</f>
        <v>-3529</v>
      </c>
      <c r="H741">
        <f>IF(EmployeeData9[[#This Row],[Sales_Achieved]]&gt;=2984,EmployeeData9[[#This Row],[Sales_Achieved]],0)</f>
        <v>5834</v>
      </c>
      <c r="I741">
        <f>IF(EmployeeData9[[#This Row],[Sales_Achieved]]&lt;2984,EmployeeData9[[#This Row],[Sales_Achieved]],0)</f>
        <v>0</v>
      </c>
    </row>
    <row r="742" spans="1:9" x14ac:dyDescent="0.25">
      <c r="A742" s="6" t="s">
        <v>2437</v>
      </c>
      <c r="B742" s="2" t="s">
        <v>2705</v>
      </c>
      <c r="C742" s="2" t="s">
        <v>3064</v>
      </c>
      <c r="D742" s="2" t="s">
        <v>684</v>
      </c>
      <c r="E742" s="23">
        <v>2527</v>
      </c>
      <c r="F742" s="24">
        <v>1529</v>
      </c>
      <c r="G742" s="44">
        <f>EmployeeData9[[#This Row],[Sales_Target]]-EmployeeData9[[#This Row],[Sales_Achieved]]</f>
        <v>998</v>
      </c>
      <c r="H742">
        <f>IF(EmployeeData9[[#This Row],[Sales_Achieved]]&gt;=2984,EmployeeData9[[#This Row],[Sales_Achieved]],0)</f>
        <v>0</v>
      </c>
      <c r="I742">
        <f>IF(EmployeeData9[[#This Row],[Sales_Achieved]]&lt;2984,EmployeeData9[[#This Row],[Sales_Achieved]],0)</f>
        <v>1529</v>
      </c>
    </row>
    <row r="743" spans="1:9" x14ac:dyDescent="0.25">
      <c r="A743" s="6" t="s">
        <v>2438</v>
      </c>
      <c r="B743" s="2" t="s">
        <v>2894</v>
      </c>
      <c r="C743" s="2" t="s">
        <v>3063</v>
      </c>
      <c r="D743" s="2" t="s">
        <v>685</v>
      </c>
      <c r="E743" s="23">
        <v>1072</v>
      </c>
      <c r="F743" s="24">
        <v>1713</v>
      </c>
      <c r="G743" s="44">
        <f>EmployeeData9[[#This Row],[Sales_Target]]-EmployeeData9[[#This Row],[Sales_Achieved]]</f>
        <v>-641</v>
      </c>
      <c r="H743">
        <f>IF(EmployeeData9[[#This Row],[Sales_Achieved]]&gt;=2984,EmployeeData9[[#This Row],[Sales_Achieved]],0)</f>
        <v>0</v>
      </c>
      <c r="I743">
        <f>IF(EmployeeData9[[#This Row],[Sales_Achieved]]&lt;2984,EmployeeData9[[#This Row],[Sales_Achieved]],0)</f>
        <v>1713</v>
      </c>
    </row>
    <row r="744" spans="1:9" x14ac:dyDescent="0.25">
      <c r="A744" s="6" t="s">
        <v>2439</v>
      </c>
      <c r="B744" s="2" t="s">
        <v>2921</v>
      </c>
      <c r="C744" s="2" t="s">
        <v>3063</v>
      </c>
      <c r="D744" s="2" t="s">
        <v>685</v>
      </c>
      <c r="E744" s="23">
        <v>2374</v>
      </c>
      <c r="F744" s="24">
        <v>4780</v>
      </c>
      <c r="G744" s="44">
        <f>EmployeeData9[[#This Row],[Sales_Target]]-EmployeeData9[[#This Row],[Sales_Achieved]]</f>
        <v>-2406</v>
      </c>
      <c r="H744">
        <f>IF(EmployeeData9[[#This Row],[Sales_Achieved]]&gt;=2984,EmployeeData9[[#This Row],[Sales_Achieved]],0)</f>
        <v>4780</v>
      </c>
      <c r="I744">
        <f>IF(EmployeeData9[[#This Row],[Sales_Achieved]]&lt;2984,EmployeeData9[[#This Row],[Sales_Achieved]],0)</f>
        <v>0</v>
      </c>
    </row>
    <row r="745" spans="1:9" x14ac:dyDescent="0.25">
      <c r="A745" s="6" t="s">
        <v>2440</v>
      </c>
      <c r="B745" s="2" t="s">
        <v>2799</v>
      </c>
      <c r="C745" s="2" t="s">
        <v>3065</v>
      </c>
      <c r="D745" s="2" t="s">
        <v>684</v>
      </c>
      <c r="E745" s="23">
        <v>3557</v>
      </c>
      <c r="F745" s="24">
        <v>5117</v>
      </c>
      <c r="G745" s="44">
        <f>EmployeeData9[[#This Row],[Sales_Target]]-EmployeeData9[[#This Row],[Sales_Achieved]]</f>
        <v>-1560</v>
      </c>
      <c r="H745">
        <f>IF(EmployeeData9[[#This Row],[Sales_Achieved]]&gt;=2984,EmployeeData9[[#This Row],[Sales_Achieved]],0)</f>
        <v>5117</v>
      </c>
      <c r="I745">
        <f>IF(EmployeeData9[[#This Row],[Sales_Achieved]]&lt;2984,EmployeeData9[[#This Row],[Sales_Achieved]],0)</f>
        <v>0</v>
      </c>
    </row>
    <row r="746" spans="1:9" x14ac:dyDescent="0.25">
      <c r="A746" s="6" t="s">
        <v>2441</v>
      </c>
      <c r="B746" s="2" t="s">
        <v>2743</v>
      </c>
      <c r="C746" s="2" t="s">
        <v>3063</v>
      </c>
      <c r="D746" s="2" t="s">
        <v>682</v>
      </c>
      <c r="E746" s="23">
        <v>4152</v>
      </c>
      <c r="F746" s="24">
        <v>844</v>
      </c>
      <c r="G746" s="44">
        <f>EmployeeData9[[#This Row],[Sales_Target]]-EmployeeData9[[#This Row],[Sales_Achieved]]</f>
        <v>3308</v>
      </c>
      <c r="H746">
        <f>IF(EmployeeData9[[#This Row],[Sales_Achieved]]&gt;=2984,EmployeeData9[[#This Row],[Sales_Achieved]],0)</f>
        <v>0</v>
      </c>
      <c r="I746">
        <f>IF(EmployeeData9[[#This Row],[Sales_Achieved]]&lt;2984,EmployeeData9[[#This Row],[Sales_Achieved]],0)</f>
        <v>844</v>
      </c>
    </row>
    <row r="747" spans="1:9" x14ac:dyDescent="0.25">
      <c r="A747" s="6" t="s">
        <v>2442</v>
      </c>
      <c r="B747" s="2" t="s">
        <v>2959</v>
      </c>
      <c r="C747" s="2" t="s">
        <v>3064</v>
      </c>
      <c r="D747" s="2" t="s">
        <v>685</v>
      </c>
      <c r="E747" s="23">
        <v>4684</v>
      </c>
      <c r="F747" s="24">
        <v>5968</v>
      </c>
      <c r="G747" s="44">
        <f>EmployeeData9[[#This Row],[Sales_Target]]-EmployeeData9[[#This Row],[Sales_Achieved]]</f>
        <v>-1284</v>
      </c>
      <c r="H747">
        <f>IF(EmployeeData9[[#This Row],[Sales_Achieved]]&gt;=2984,EmployeeData9[[#This Row],[Sales_Achieved]],0)</f>
        <v>5968</v>
      </c>
      <c r="I747">
        <f>IF(EmployeeData9[[#This Row],[Sales_Achieved]]&lt;2984,EmployeeData9[[#This Row],[Sales_Achieved]],0)</f>
        <v>0</v>
      </c>
    </row>
    <row r="748" spans="1:9" x14ac:dyDescent="0.25">
      <c r="A748" s="6" t="s">
        <v>2443</v>
      </c>
      <c r="B748" s="2" t="s">
        <v>2793</v>
      </c>
      <c r="C748" s="2" t="s">
        <v>3065</v>
      </c>
      <c r="D748" s="2" t="s">
        <v>683</v>
      </c>
      <c r="E748" s="23">
        <v>4774</v>
      </c>
      <c r="F748" s="24">
        <v>2581</v>
      </c>
      <c r="G748" s="44">
        <f>EmployeeData9[[#This Row],[Sales_Target]]-EmployeeData9[[#This Row],[Sales_Achieved]]</f>
        <v>2193</v>
      </c>
      <c r="H748">
        <f>IF(EmployeeData9[[#This Row],[Sales_Achieved]]&gt;=2984,EmployeeData9[[#This Row],[Sales_Achieved]],0)</f>
        <v>0</v>
      </c>
      <c r="I748">
        <f>IF(EmployeeData9[[#This Row],[Sales_Achieved]]&lt;2984,EmployeeData9[[#This Row],[Sales_Achieved]],0)</f>
        <v>2581</v>
      </c>
    </row>
    <row r="749" spans="1:9" x14ac:dyDescent="0.25">
      <c r="A749" s="6" t="s">
        <v>2444</v>
      </c>
      <c r="B749" s="2" t="s">
        <v>2871</v>
      </c>
      <c r="C749" s="2" t="s">
        <v>3065</v>
      </c>
      <c r="D749" s="2" t="s">
        <v>682</v>
      </c>
      <c r="E749" s="23">
        <v>4032</v>
      </c>
      <c r="F749" s="24">
        <v>3261</v>
      </c>
      <c r="G749" s="44">
        <f>EmployeeData9[[#This Row],[Sales_Target]]-EmployeeData9[[#This Row],[Sales_Achieved]]</f>
        <v>771</v>
      </c>
      <c r="H749">
        <f>IF(EmployeeData9[[#This Row],[Sales_Achieved]]&gt;=2984,EmployeeData9[[#This Row],[Sales_Achieved]],0)</f>
        <v>3261</v>
      </c>
      <c r="I749">
        <f>IF(EmployeeData9[[#This Row],[Sales_Achieved]]&lt;2984,EmployeeData9[[#This Row],[Sales_Achieved]],0)</f>
        <v>0</v>
      </c>
    </row>
    <row r="750" spans="1:9" x14ac:dyDescent="0.25">
      <c r="A750" s="6" t="s">
        <v>2445</v>
      </c>
      <c r="B750" s="2" t="s">
        <v>2820</v>
      </c>
      <c r="C750" s="2" t="s">
        <v>3064</v>
      </c>
      <c r="D750" s="2" t="s">
        <v>683</v>
      </c>
      <c r="E750" s="23">
        <v>4419</v>
      </c>
      <c r="F750" s="24">
        <v>1827</v>
      </c>
      <c r="G750" s="44">
        <f>EmployeeData9[[#This Row],[Sales_Target]]-EmployeeData9[[#This Row],[Sales_Achieved]]</f>
        <v>2592</v>
      </c>
      <c r="H750">
        <f>IF(EmployeeData9[[#This Row],[Sales_Achieved]]&gt;=2984,EmployeeData9[[#This Row],[Sales_Achieved]],0)</f>
        <v>0</v>
      </c>
      <c r="I750">
        <f>IF(EmployeeData9[[#This Row],[Sales_Achieved]]&lt;2984,EmployeeData9[[#This Row],[Sales_Achieved]],0)</f>
        <v>1827</v>
      </c>
    </row>
    <row r="751" spans="1:9" x14ac:dyDescent="0.25">
      <c r="A751" s="6" t="s">
        <v>2446</v>
      </c>
      <c r="B751" s="2" t="s">
        <v>2828</v>
      </c>
      <c r="C751" s="2" t="s">
        <v>3063</v>
      </c>
      <c r="D751" s="2" t="s">
        <v>684</v>
      </c>
      <c r="E751" s="23">
        <v>2359</v>
      </c>
      <c r="F751" s="24">
        <v>5609</v>
      </c>
      <c r="G751" s="44">
        <f>EmployeeData9[[#This Row],[Sales_Target]]-EmployeeData9[[#This Row],[Sales_Achieved]]</f>
        <v>-3250</v>
      </c>
      <c r="H751">
        <f>IF(EmployeeData9[[#This Row],[Sales_Achieved]]&gt;=2984,EmployeeData9[[#This Row],[Sales_Achieved]],0)</f>
        <v>5609</v>
      </c>
      <c r="I751">
        <f>IF(EmployeeData9[[#This Row],[Sales_Achieved]]&lt;2984,EmployeeData9[[#This Row],[Sales_Achieved]],0)</f>
        <v>0</v>
      </c>
    </row>
    <row r="752" spans="1:9" x14ac:dyDescent="0.25">
      <c r="A752" s="6" t="s">
        <v>2447</v>
      </c>
      <c r="B752" s="2" t="s">
        <v>2732</v>
      </c>
      <c r="C752" s="2" t="s">
        <v>3064</v>
      </c>
      <c r="D752" s="2" t="s">
        <v>683</v>
      </c>
      <c r="E752" s="23">
        <v>3875</v>
      </c>
      <c r="F752" s="24">
        <v>1841</v>
      </c>
      <c r="G752" s="44">
        <f>EmployeeData9[[#This Row],[Sales_Target]]-EmployeeData9[[#This Row],[Sales_Achieved]]</f>
        <v>2034</v>
      </c>
      <c r="H752">
        <f>IF(EmployeeData9[[#This Row],[Sales_Achieved]]&gt;=2984,EmployeeData9[[#This Row],[Sales_Achieved]],0)</f>
        <v>0</v>
      </c>
      <c r="I752">
        <f>IF(EmployeeData9[[#This Row],[Sales_Achieved]]&lt;2984,EmployeeData9[[#This Row],[Sales_Achieved]],0)</f>
        <v>1841</v>
      </c>
    </row>
    <row r="753" spans="1:9" x14ac:dyDescent="0.25">
      <c r="A753" s="6" t="s">
        <v>2448</v>
      </c>
      <c r="B753" s="2" t="s">
        <v>2951</v>
      </c>
      <c r="C753" s="2" t="s">
        <v>3064</v>
      </c>
      <c r="D753" s="2" t="s">
        <v>683</v>
      </c>
      <c r="E753" s="23">
        <v>3259</v>
      </c>
      <c r="F753" s="24">
        <v>3448</v>
      </c>
      <c r="G753" s="44">
        <f>EmployeeData9[[#This Row],[Sales_Target]]-EmployeeData9[[#This Row],[Sales_Achieved]]</f>
        <v>-189</v>
      </c>
      <c r="H753">
        <f>IF(EmployeeData9[[#This Row],[Sales_Achieved]]&gt;=2984,EmployeeData9[[#This Row],[Sales_Achieved]],0)</f>
        <v>3448</v>
      </c>
      <c r="I753">
        <f>IF(EmployeeData9[[#This Row],[Sales_Achieved]]&lt;2984,EmployeeData9[[#This Row],[Sales_Achieved]],0)</f>
        <v>0</v>
      </c>
    </row>
    <row r="754" spans="1:9" x14ac:dyDescent="0.25">
      <c r="A754" s="6" t="s">
        <v>2449</v>
      </c>
      <c r="B754" s="2" t="s">
        <v>2887</v>
      </c>
      <c r="C754" s="2" t="s">
        <v>3063</v>
      </c>
      <c r="D754" s="2" t="s">
        <v>682</v>
      </c>
      <c r="E754" s="23">
        <v>2888</v>
      </c>
      <c r="F754" s="24">
        <v>3215</v>
      </c>
      <c r="G754" s="44">
        <f>EmployeeData9[[#This Row],[Sales_Target]]-EmployeeData9[[#This Row],[Sales_Achieved]]</f>
        <v>-327</v>
      </c>
      <c r="H754">
        <f>IF(EmployeeData9[[#This Row],[Sales_Achieved]]&gt;=2984,EmployeeData9[[#This Row],[Sales_Achieved]],0)</f>
        <v>3215</v>
      </c>
      <c r="I754">
        <f>IF(EmployeeData9[[#This Row],[Sales_Achieved]]&lt;2984,EmployeeData9[[#This Row],[Sales_Achieved]],0)</f>
        <v>0</v>
      </c>
    </row>
    <row r="755" spans="1:9" x14ac:dyDescent="0.25">
      <c r="A755" s="6" t="s">
        <v>2450</v>
      </c>
      <c r="B755" s="2" t="s">
        <v>2815</v>
      </c>
      <c r="C755" s="2" t="s">
        <v>3063</v>
      </c>
      <c r="D755" s="2" t="s">
        <v>685</v>
      </c>
      <c r="E755" s="23">
        <v>4748</v>
      </c>
      <c r="F755" s="24">
        <v>1987</v>
      </c>
      <c r="G755" s="44">
        <f>EmployeeData9[[#This Row],[Sales_Target]]-EmployeeData9[[#This Row],[Sales_Achieved]]</f>
        <v>2761</v>
      </c>
      <c r="H755">
        <f>IF(EmployeeData9[[#This Row],[Sales_Achieved]]&gt;=2984,EmployeeData9[[#This Row],[Sales_Achieved]],0)</f>
        <v>0</v>
      </c>
      <c r="I755">
        <f>IF(EmployeeData9[[#This Row],[Sales_Achieved]]&lt;2984,EmployeeData9[[#This Row],[Sales_Achieved]],0)</f>
        <v>1987</v>
      </c>
    </row>
    <row r="756" spans="1:9" x14ac:dyDescent="0.25">
      <c r="A756" s="6" t="s">
        <v>2451</v>
      </c>
      <c r="B756" s="2" t="s">
        <v>3033</v>
      </c>
      <c r="C756" s="2" t="s">
        <v>3064</v>
      </c>
      <c r="D756" s="2" t="s">
        <v>684</v>
      </c>
      <c r="E756" s="23">
        <v>4722</v>
      </c>
      <c r="F756" s="24">
        <v>5801</v>
      </c>
      <c r="G756" s="44">
        <f>EmployeeData9[[#This Row],[Sales_Target]]-EmployeeData9[[#This Row],[Sales_Achieved]]</f>
        <v>-1079</v>
      </c>
      <c r="H756">
        <f>IF(EmployeeData9[[#This Row],[Sales_Achieved]]&gt;=2984,EmployeeData9[[#This Row],[Sales_Achieved]],0)</f>
        <v>5801</v>
      </c>
      <c r="I756">
        <f>IF(EmployeeData9[[#This Row],[Sales_Achieved]]&lt;2984,EmployeeData9[[#This Row],[Sales_Achieved]],0)</f>
        <v>0</v>
      </c>
    </row>
    <row r="757" spans="1:9" x14ac:dyDescent="0.25">
      <c r="A757" s="6" t="s">
        <v>2452</v>
      </c>
      <c r="B757" s="2" t="s">
        <v>2979</v>
      </c>
      <c r="C757" s="2" t="s">
        <v>3063</v>
      </c>
      <c r="D757" s="2" t="s">
        <v>684</v>
      </c>
      <c r="E757" s="23">
        <v>1717</v>
      </c>
      <c r="F757" s="24">
        <v>4282</v>
      </c>
      <c r="G757" s="44">
        <f>EmployeeData9[[#This Row],[Sales_Target]]-EmployeeData9[[#This Row],[Sales_Achieved]]</f>
        <v>-2565</v>
      </c>
      <c r="H757">
        <f>IF(EmployeeData9[[#This Row],[Sales_Achieved]]&gt;=2984,EmployeeData9[[#This Row],[Sales_Achieved]],0)</f>
        <v>4282</v>
      </c>
      <c r="I757">
        <f>IF(EmployeeData9[[#This Row],[Sales_Achieved]]&lt;2984,EmployeeData9[[#This Row],[Sales_Achieved]],0)</f>
        <v>0</v>
      </c>
    </row>
    <row r="758" spans="1:9" x14ac:dyDescent="0.25">
      <c r="A758" s="6" t="s">
        <v>2453</v>
      </c>
      <c r="B758" s="2" t="s">
        <v>2796</v>
      </c>
      <c r="C758" s="2" t="s">
        <v>3065</v>
      </c>
      <c r="D758" s="2" t="s">
        <v>682</v>
      </c>
      <c r="E758" s="23">
        <v>4396</v>
      </c>
      <c r="F758" s="24">
        <v>5090</v>
      </c>
      <c r="G758" s="44">
        <f>EmployeeData9[[#This Row],[Sales_Target]]-EmployeeData9[[#This Row],[Sales_Achieved]]</f>
        <v>-694</v>
      </c>
      <c r="H758">
        <f>IF(EmployeeData9[[#This Row],[Sales_Achieved]]&gt;=2984,EmployeeData9[[#This Row],[Sales_Achieved]],0)</f>
        <v>5090</v>
      </c>
      <c r="I758">
        <f>IF(EmployeeData9[[#This Row],[Sales_Achieved]]&lt;2984,EmployeeData9[[#This Row],[Sales_Achieved]],0)</f>
        <v>0</v>
      </c>
    </row>
    <row r="759" spans="1:9" x14ac:dyDescent="0.25">
      <c r="A759" s="6" t="s">
        <v>2454</v>
      </c>
      <c r="B759" s="2" t="s">
        <v>2953</v>
      </c>
      <c r="C759" s="2" t="s">
        <v>3065</v>
      </c>
      <c r="D759" s="2" t="s">
        <v>685</v>
      </c>
      <c r="E759" s="23">
        <v>3589</v>
      </c>
      <c r="F759" s="24">
        <v>5662</v>
      </c>
      <c r="G759" s="44">
        <f>EmployeeData9[[#This Row],[Sales_Target]]-EmployeeData9[[#This Row],[Sales_Achieved]]</f>
        <v>-2073</v>
      </c>
      <c r="H759">
        <f>IF(EmployeeData9[[#This Row],[Sales_Achieved]]&gt;=2984,EmployeeData9[[#This Row],[Sales_Achieved]],0)</f>
        <v>5662</v>
      </c>
      <c r="I759">
        <f>IF(EmployeeData9[[#This Row],[Sales_Achieved]]&lt;2984,EmployeeData9[[#This Row],[Sales_Achieved]],0)</f>
        <v>0</v>
      </c>
    </row>
    <row r="760" spans="1:9" x14ac:dyDescent="0.25">
      <c r="A760" s="6" t="s">
        <v>2455</v>
      </c>
      <c r="B760" s="2" t="s">
        <v>2798</v>
      </c>
      <c r="C760" s="2" t="s">
        <v>3064</v>
      </c>
      <c r="D760" s="2" t="s">
        <v>683</v>
      </c>
      <c r="E760" s="23">
        <v>1729</v>
      </c>
      <c r="F760" s="24">
        <v>5958</v>
      </c>
      <c r="G760" s="44">
        <f>EmployeeData9[[#This Row],[Sales_Target]]-EmployeeData9[[#This Row],[Sales_Achieved]]</f>
        <v>-4229</v>
      </c>
      <c r="H760">
        <f>IF(EmployeeData9[[#This Row],[Sales_Achieved]]&gt;=2984,EmployeeData9[[#This Row],[Sales_Achieved]],0)</f>
        <v>5958</v>
      </c>
      <c r="I760">
        <f>IF(EmployeeData9[[#This Row],[Sales_Achieved]]&lt;2984,EmployeeData9[[#This Row],[Sales_Achieved]],0)</f>
        <v>0</v>
      </c>
    </row>
    <row r="761" spans="1:9" x14ac:dyDescent="0.25">
      <c r="A761" s="6" t="s">
        <v>2456</v>
      </c>
      <c r="B761" s="2" t="s">
        <v>2818</v>
      </c>
      <c r="C761" s="2" t="s">
        <v>3063</v>
      </c>
      <c r="D761" s="2" t="s">
        <v>684</v>
      </c>
      <c r="E761" s="23">
        <v>3325</v>
      </c>
      <c r="F761" s="24">
        <v>983</v>
      </c>
      <c r="G761" s="44">
        <f>EmployeeData9[[#This Row],[Sales_Target]]-EmployeeData9[[#This Row],[Sales_Achieved]]</f>
        <v>2342</v>
      </c>
      <c r="H761">
        <f>IF(EmployeeData9[[#This Row],[Sales_Achieved]]&gt;=2984,EmployeeData9[[#This Row],[Sales_Achieved]],0)</f>
        <v>0</v>
      </c>
      <c r="I761">
        <f>IF(EmployeeData9[[#This Row],[Sales_Achieved]]&lt;2984,EmployeeData9[[#This Row],[Sales_Achieved]],0)</f>
        <v>983</v>
      </c>
    </row>
    <row r="762" spans="1:9" x14ac:dyDescent="0.25">
      <c r="A762" s="6" t="s">
        <v>2457</v>
      </c>
      <c r="B762" s="2" t="s">
        <v>2714</v>
      </c>
      <c r="C762" s="2" t="s">
        <v>3065</v>
      </c>
      <c r="D762" s="2" t="s">
        <v>683</v>
      </c>
      <c r="E762" s="23">
        <v>4833</v>
      </c>
      <c r="F762" s="24">
        <v>4074</v>
      </c>
      <c r="G762" s="44">
        <f>EmployeeData9[[#This Row],[Sales_Target]]-EmployeeData9[[#This Row],[Sales_Achieved]]</f>
        <v>759</v>
      </c>
      <c r="H762">
        <f>IF(EmployeeData9[[#This Row],[Sales_Achieved]]&gt;=2984,EmployeeData9[[#This Row],[Sales_Achieved]],0)</f>
        <v>4074</v>
      </c>
      <c r="I762">
        <f>IF(EmployeeData9[[#This Row],[Sales_Achieved]]&lt;2984,EmployeeData9[[#This Row],[Sales_Achieved]],0)</f>
        <v>0</v>
      </c>
    </row>
    <row r="763" spans="1:9" x14ac:dyDescent="0.25">
      <c r="A763" s="6" t="s">
        <v>2458</v>
      </c>
      <c r="B763" s="2" t="s">
        <v>3029</v>
      </c>
      <c r="C763" s="2" t="s">
        <v>3063</v>
      </c>
      <c r="D763" s="2" t="s">
        <v>682</v>
      </c>
      <c r="E763" s="23">
        <v>3651</v>
      </c>
      <c r="F763" s="24">
        <v>927</v>
      </c>
      <c r="G763" s="44">
        <f>EmployeeData9[[#This Row],[Sales_Target]]-EmployeeData9[[#This Row],[Sales_Achieved]]</f>
        <v>2724</v>
      </c>
      <c r="H763">
        <f>IF(EmployeeData9[[#This Row],[Sales_Achieved]]&gt;=2984,EmployeeData9[[#This Row],[Sales_Achieved]],0)</f>
        <v>0</v>
      </c>
      <c r="I763">
        <f>IF(EmployeeData9[[#This Row],[Sales_Achieved]]&lt;2984,EmployeeData9[[#This Row],[Sales_Achieved]],0)</f>
        <v>927</v>
      </c>
    </row>
    <row r="764" spans="1:9" x14ac:dyDescent="0.25">
      <c r="A764" s="6" t="s">
        <v>2459</v>
      </c>
      <c r="B764" s="2" t="s">
        <v>2878</v>
      </c>
      <c r="C764" s="2" t="s">
        <v>3064</v>
      </c>
      <c r="D764" s="2" t="s">
        <v>683</v>
      </c>
      <c r="E764" s="23">
        <v>4315</v>
      </c>
      <c r="F764" s="24">
        <v>5668</v>
      </c>
      <c r="G764" s="44">
        <f>EmployeeData9[[#This Row],[Sales_Target]]-EmployeeData9[[#This Row],[Sales_Achieved]]</f>
        <v>-1353</v>
      </c>
      <c r="H764">
        <f>IF(EmployeeData9[[#This Row],[Sales_Achieved]]&gt;=2984,EmployeeData9[[#This Row],[Sales_Achieved]],0)</f>
        <v>5668</v>
      </c>
      <c r="I764">
        <f>IF(EmployeeData9[[#This Row],[Sales_Achieved]]&lt;2984,EmployeeData9[[#This Row],[Sales_Achieved]],0)</f>
        <v>0</v>
      </c>
    </row>
    <row r="765" spans="1:9" x14ac:dyDescent="0.25">
      <c r="A765" s="6" t="s">
        <v>2460</v>
      </c>
      <c r="B765" s="2" t="s">
        <v>2910</v>
      </c>
      <c r="C765" s="2" t="s">
        <v>3064</v>
      </c>
      <c r="D765" s="2" t="s">
        <v>684</v>
      </c>
      <c r="E765" s="23">
        <v>2354</v>
      </c>
      <c r="F765" s="24">
        <v>1143</v>
      </c>
      <c r="G765" s="44">
        <f>EmployeeData9[[#This Row],[Sales_Target]]-EmployeeData9[[#This Row],[Sales_Achieved]]</f>
        <v>1211</v>
      </c>
      <c r="H765">
        <f>IF(EmployeeData9[[#This Row],[Sales_Achieved]]&gt;=2984,EmployeeData9[[#This Row],[Sales_Achieved]],0)</f>
        <v>0</v>
      </c>
      <c r="I765">
        <f>IF(EmployeeData9[[#This Row],[Sales_Achieved]]&lt;2984,EmployeeData9[[#This Row],[Sales_Achieved]],0)</f>
        <v>1143</v>
      </c>
    </row>
    <row r="766" spans="1:9" x14ac:dyDescent="0.25">
      <c r="A766" s="6" t="s">
        <v>2461</v>
      </c>
      <c r="B766" s="2" t="s">
        <v>2818</v>
      </c>
      <c r="C766" s="2" t="s">
        <v>3064</v>
      </c>
      <c r="D766" s="2" t="s">
        <v>683</v>
      </c>
      <c r="E766" s="23">
        <v>3513</v>
      </c>
      <c r="F766" s="24">
        <v>985</v>
      </c>
      <c r="G766" s="44">
        <f>EmployeeData9[[#This Row],[Sales_Target]]-EmployeeData9[[#This Row],[Sales_Achieved]]</f>
        <v>2528</v>
      </c>
      <c r="H766">
        <f>IF(EmployeeData9[[#This Row],[Sales_Achieved]]&gt;=2984,EmployeeData9[[#This Row],[Sales_Achieved]],0)</f>
        <v>0</v>
      </c>
      <c r="I766">
        <f>IF(EmployeeData9[[#This Row],[Sales_Achieved]]&lt;2984,EmployeeData9[[#This Row],[Sales_Achieved]],0)</f>
        <v>985</v>
      </c>
    </row>
    <row r="767" spans="1:9" x14ac:dyDescent="0.25">
      <c r="A767" s="6" t="s">
        <v>2462</v>
      </c>
      <c r="B767" s="2" t="s">
        <v>2944</v>
      </c>
      <c r="C767" s="2" t="s">
        <v>3063</v>
      </c>
      <c r="D767" s="2" t="s">
        <v>682</v>
      </c>
      <c r="E767" s="23">
        <v>3993</v>
      </c>
      <c r="F767" s="24">
        <v>5189</v>
      </c>
      <c r="G767" s="44">
        <f>EmployeeData9[[#This Row],[Sales_Target]]-EmployeeData9[[#This Row],[Sales_Achieved]]</f>
        <v>-1196</v>
      </c>
      <c r="H767">
        <f>IF(EmployeeData9[[#This Row],[Sales_Achieved]]&gt;=2984,EmployeeData9[[#This Row],[Sales_Achieved]],0)</f>
        <v>5189</v>
      </c>
      <c r="I767">
        <f>IF(EmployeeData9[[#This Row],[Sales_Achieved]]&lt;2984,EmployeeData9[[#This Row],[Sales_Achieved]],0)</f>
        <v>0</v>
      </c>
    </row>
    <row r="768" spans="1:9" x14ac:dyDescent="0.25">
      <c r="A768" s="6" t="s">
        <v>2463</v>
      </c>
      <c r="B768" s="2" t="s">
        <v>3034</v>
      </c>
      <c r="C768" s="2" t="s">
        <v>3064</v>
      </c>
      <c r="D768" s="2" t="s">
        <v>685</v>
      </c>
      <c r="E768" s="23">
        <v>3408</v>
      </c>
      <c r="F768" s="24">
        <v>1923</v>
      </c>
      <c r="G768" s="44">
        <f>EmployeeData9[[#This Row],[Sales_Target]]-EmployeeData9[[#This Row],[Sales_Achieved]]</f>
        <v>1485</v>
      </c>
      <c r="H768">
        <f>IF(EmployeeData9[[#This Row],[Sales_Achieved]]&gt;=2984,EmployeeData9[[#This Row],[Sales_Achieved]],0)</f>
        <v>0</v>
      </c>
      <c r="I768">
        <f>IF(EmployeeData9[[#This Row],[Sales_Achieved]]&lt;2984,EmployeeData9[[#This Row],[Sales_Achieved]],0)</f>
        <v>1923</v>
      </c>
    </row>
    <row r="769" spans="1:9" x14ac:dyDescent="0.25">
      <c r="A769" s="6" t="s">
        <v>2464</v>
      </c>
      <c r="B769" s="2" t="s">
        <v>2706</v>
      </c>
      <c r="C769" s="2" t="s">
        <v>3065</v>
      </c>
      <c r="D769" s="2" t="s">
        <v>684</v>
      </c>
      <c r="E769" s="23">
        <v>2532</v>
      </c>
      <c r="F769" s="24">
        <v>3515</v>
      </c>
      <c r="G769" s="44">
        <f>EmployeeData9[[#This Row],[Sales_Target]]-EmployeeData9[[#This Row],[Sales_Achieved]]</f>
        <v>-983</v>
      </c>
      <c r="H769">
        <f>IF(EmployeeData9[[#This Row],[Sales_Achieved]]&gt;=2984,EmployeeData9[[#This Row],[Sales_Achieved]],0)</f>
        <v>3515</v>
      </c>
      <c r="I769">
        <f>IF(EmployeeData9[[#This Row],[Sales_Achieved]]&lt;2984,EmployeeData9[[#This Row],[Sales_Achieved]],0)</f>
        <v>0</v>
      </c>
    </row>
    <row r="770" spans="1:9" x14ac:dyDescent="0.25">
      <c r="A770" s="6" t="s">
        <v>2465</v>
      </c>
      <c r="B770" s="2" t="s">
        <v>2943</v>
      </c>
      <c r="C770" s="2" t="s">
        <v>3063</v>
      </c>
      <c r="D770" s="2" t="s">
        <v>683</v>
      </c>
      <c r="E770" s="23">
        <v>2245</v>
      </c>
      <c r="F770" s="24">
        <v>1970</v>
      </c>
      <c r="G770" s="44">
        <f>EmployeeData9[[#This Row],[Sales_Target]]-EmployeeData9[[#This Row],[Sales_Achieved]]</f>
        <v>275</v>
      </c>
      <c r="H770">
        <f>IF(EmployeeData9[[#This Row],[Sales_Achieved]]&gt;=2984,EmployeeData9[[#This Row],[Sales_Achieved]],0)</f>
        <v>0</v>
      </c>
      <c r="I770">
        <f>IF(EmployeeData9[[#This Row],[Sales_Achieved]]&lt;2984,EmployeeData9[[#This Row],[Sales_Achieved]],0)</f>
        <v>1970</v>
      </c>
    </row>
    <row r="771" spans="1:9" x14ac:dyDescent="0.25">
      <c r="A771" s="6" t="s">
        <v>2466</v>
      </c>
      <c r="B771" s="2" t="s">
        <v>3035</v>
      </c>
      <c r="C771" s="2" t="s">
        <v>3063</v>
      </c>
      <c r="D771" s="2" t="s">
        <v>682</v>
      </c>
      <c r="E771" s="23">
        <v>4676</v>
      </c>
      <c r="F771" s="24">
        <v>3445</v>
      </c>
      <c r="G771" s="44">
        <f>EmployeeData9[[#This Row],[Sales_Target]]-EmployeeData9[[#This Row],[Sales_Achieved]]</f>
        <v>1231</v>
      </c>
      <c r="H771">
        <f>IF(EmployeeData9[[#This Row],[Sales_Achieved]]&gt;=2984,EmployeeData9[[#This Row],[Sales_Achieved]],0)</f>
        <v>3445</v>
      </c>
      <c r="I771">
        <f>IF(EmployeeData9[[#This Row],[Sales_Achieved]]&lt;2984,EmployeeData9[[#This Row],[Sales_Achieved]],0)</f>
        <v>0</v>
      </c>
    </row>
    <row r="772" spans="1:9" x14ac:dyDescent="0.25">
      <c r="A772" s="6" t="s">
        <v>2467</v>
      </c>
      <c r="B772" s="2" t="s">
        <v>3008</v>
      </c>
      <c r="C772" s="2" t="s">
        <v>3065</v>
      </c>
      <c r="D772" s="2" t="s">
        <v>682</v>
      </c>
      <c r="E772" s="23">
        <v>3676</v>
      </c>
      <c r="F772" s="24">
        <v>4648</v>
      </c>
      <c r="G772" s="44">
        <f>EmployeeData9[[#This Row],[Sales_Target]]-EmployeeData9[[#This Row],[Sales_Achieved]]</f>
        <v>-972</v>
      </c>
      <c r="H772">
        <f>IF(EmployeeData9[[#This Row],[Sales_Achieved]]&gt;=2984,EmployeeData9[[#This Row],[Sales_Achieved]],0)</f>
        <v>4648</v>
      </c>
      <c r="I772">
        <f>IF(EmployeeData9[[#This Row],[Sales_Achieved]]&lt;2984,EmployeeData9[[#This Row],[Sales_Achieved]],0)</f>
        <v>0</v>
      </c>
    </row>
    <row r="773" spans="1:9" x14ac:dyDescent="0.25">
      <c r="A773" s="6" t="s">
        <v>2468</v>
      </c>
      <c r="B773" s="2" t="s">
        <v>2845</v>
      </c>
      <c r="C773" s="2" t="s">
        <v>3064</v>
      </c>
      <c r="D773" s="2" t="s">
        <v>684</v>
      </c>
      <c r="E773" s="23">
        <v>4808</v>
      </c>
      <c r="F773" s="24">
        <v>4382</v>
      </c>
      <c r="G773" s="44">
        <f>EmployeeData9[[#This Row],[Sales_Target]]-EmployeeData9[[#This Row],[Sales_Achieved]]</f>
        <v>426</v>
      </c>
      <c r="H773">
        <f>IF(EmployeeData9[[#This Row],[Sales_Achieved]]&gt;=2984,EmployeeData9[[#This Row],[Sales_Achieved]],0)</f>
        <v>4382</v>
      </c>
      <c r="I773">
        <f>IF(EmployeeData9[[#This Row],[Sales_Achieved]]&lt;2984,EmployeeData9[[#This Row],[Sales_Achieved]],0)</f>
        <v>0</v>
      </c>
    </row>
    <row r="774" spans="1:9" x14ac:dyDescent="0.25">
      <c r="A774" s="6" t="s">
        <v>2469</v>
      </c>
      <c r="B774" s="2" t="s">
        <v>2888</v>
      </c>
      <c r="C774" s="2" t="s">
        <v>3063</v>
      </c>
      <c r="D774" s="2" t="s">
        <v>682</v>
      </c>
      <c r="E774" s="23">
        <v>1116</v>
      </c>
      <c r="F774" s="24">
        <v>2413</v>
      </c>
      <c r="G774" s="44">
        <f>EmployeeData9[[#This Row],[Sales_Target]]-EmployeeData9[[#This Row],[Sales_Achieved]]</f>
        <v>-1297</v>
      </c>
      <c r="H774">
        <f>IF(EmployeeData9[[#This Row],[Sales_Achieved]]&gt;=2984,EmployeeData9[[#This Row],[Sales_Achieved]],0)</f>
        <v>0</v>
      </c>
      <c r="I774">
        <f>IF(EmployeeData9[[#This Row],[Sales_Achieved]]&lt;2984,EmployeeData9[[#This Row],[Sales_Achieved]],0)</f>
        <v>2413</v>
      </c>
    </row>
    <row r="775" spans="1:9" x14ac:dyDescent="0.25">
      <c r="A775" s="6" t="s">
        <v>2470</v>
      </c>
      <c r="B775" s="2" t="s">
        <v>2755</v>
      </c>
      <c r="C775" s="2" t="s">
        <v>3063</v>
      </c>
      <c r="D775" s="2" t="s">
        <v>682</v>
      </c>
      <c r="E775" s="23">
        <v>3791</v>
      </c>
      <c r="F775" s="24">
        <v>3669</v>
      </c>
      <c r="G775" s="44">
        <f>EmployeeData9[[#This Row],[Sales_Target]]-EmployeeData9[[#This Row],[Sales_Achieved]]</f>
        <v>122</v>
      </c>
      <c r="H775">
        <f>IF(EmployeeData9[[#This Row],[Sales_Achieved]]&gt;=2984,EmployeeData9[[#This Row],[Sales_Achieved]],0)</f>
        <v>3669</v>
      </c>
      <c r="I775">
        <f>IF(EmployeeData9[[#This Row],[Sales_Achieved]]&lt;2984,EmployeeData9[[#This Row],[Sales_Achieved]],0)</f>
        <v>0</v>
      </c>
    </row>
    <row r="776" spans="1:9" x14ac:dyDescent="0.25">
      <c r="A776" s="6" t="s">
        <v>2471</v>
      </c>
      <c r="B776" s="2" t="s">
        <v>2922</v>
      </c>
      <c r="C776" s="2" t="s">
        <v>3063</v>
      </c>
      <c r="D776" s="2" t="s">
        <v>684</v>
      </c>
      <c r="E776" s="23">
        <v>1130</v>
      </c>
      <c r="F776" s="24">
        <v>2290</v>
      </c>
      <c r="G776" s="44">
        <f>EmployeeData9[[#This Row],[Sales_Target]]-EmployeeData9[[#This Row],[Sales_Achieved]]</f>
        <v>-1160</v>
      </c>
      <c r="H776">
        <f>IF(EmployeeData9[[#This Row],[Sales_Achieved]]&gt;=2984,EmployeeData9[[#This Row],[Sales_Achieved]],0)</f>
        <v>0</v>
      </c>
      <c r="I776">
        <f>IF(EmployeeData9[[#This Row],[Sales_Achieved]]&lt;2984,EmployeeData9[[#This Row],[Sales_Achieved]],0)</f>
        <v>2290</v>
      </c>
    </row>
    <row r="777" spans="1:9" x14ac:dyDescent="0.25">
      <c r="A777" s="6" t="s">
        <v>2472</v>
      </c>
      <c r="B777" s="2" t="s">
        <v>2931</v>
      </c>
      <c r="C777" s="2" t="s">
        <v>3064</v>
      </c>
      <c r="D777" s="2" t="s">
        <v>685</v>
      </c>
      <c r="E777" s="23">
        <v>1401</v>
      </c>
      <c r="F777" s="24">
        <v>1019</v>
      </c>
      <c r="G777" s="44">
        <f>EmployeeData9[[#This Row],[Sales_Target]]-EmployeeData9[[#This Row],[Sales_Achieved]]</f>
        <v>382</v>
      </c>
      <c r="H777">
        <f>IF(EmployeeData9[[#This Row],[Sales_Achieved]]&gt;=2984,EmployeeData9[[#This Row],[Sales_Achieved]],0)</f>
        <v>0</v>
      </c>
      <c r="I777">
        <f>IF(EmployeeData9[[#This Row],[Sales_Achieved]]&lt;2984,EmployeeData9[[#This Row],[Sales_Achieved]],0)</f>
        <v>1019</v>
      </c>
    </row>
    <row r="778" spans="1:9" x14ac:dyDescent="0.25">
      <c r="A778" s="6" t="s">
        <v>2473</v>
      </c>
      <c r="B778" s="2" t="s">
        <v>2959</v>
      </c>
      <c r="C778" s="2" t="s">
        <v>3064</v>
      </c>
      <c r="D778" s="2" t="s">
        <v>683</v>
      </c>
      <c r="E778" s="23">
        <v>1162</v>
      </c>
      <c r="F778" s="24">
        <v>2395</v>
      </c>
      <c r="G778" s="44">
        <f>EmployeeData9[[#This Row],[Sales_Target]]-EmployeeData9[[#This Row],[Sales_Achieved]]</f>
        <v>-1233</v>
      </c>
      <c r="H778">
        <f>IF(EmployeeData9[[#This Row],[Sales_Achieved]]&gt;=2984,EmployeeData9[[#This Row],[Sales_Achieved]],0)</f>
        <v>0</v>
      </c>
      <c r="I778">
        <f>IF(EmployeeData9[[#This Row],[Sales_Achieved]]&lt;2984,EmployeeData9[[#This Row],[Sales_Achieved]],0)</f>
        <v>2395</v>
      </c>
    </row>
    <row r="779" spans="1:9" x14ac:dyDescent="0.25">
      <c r="A779" s="6" t="s">
        <v>2474</v>
      </c>
      <c r="B779" s="2" t="s">
        <v>3036</v>
      </c>
      <c r="C779" s="2" t="s">
        <v>3065</v>
      </c>
      <c r="D779" s="2" t="s">
        <v>684</v>
      </c>
      <c r="E779" s="23">
        <v>2386</v>
      </c>
      <c r="F779" s="24">
        <v>5572</v>
      </c>
      <c r="G779" s="44">
        <f>EmployeeData9[[#This Row],[Sales_Target]]-EmployeeData9[[#This Row],[Sales_Achieved]]</f>
        <v>-3186</v>
      </c>
      <c r="H779">
        <f>IF(EmployeeData9[[#This Row],[Sales_Achieved]]&gt;=2984,EmployeeData9[[#This Row],[Sales_Achieved]],0)</f>
        <v>5572</v>
      </c>
      <c r="I779">
        <f>IF(EmployeeData9[[#This Row],[Sales_Achieved]]&lt;2984,EmployeeData9[[#This Row],[Sales_Achieved]],0)</f>
        <v>0</v>
      </c>
    </row>
    <row r="780" spans="1:9" x14ac:dyDescent="0.25">
      <c r="A780" s="6" t="s">
        <v>2475</v>
      </c>
      <c r="B780" s="2" t="s">
        <v>2806</v>
      </c>
      <c r="C780" s="2" t="s">
        <v>3065</v>
      </c>
      <c r="D780" s="2" t="s">
        <v>684</v>
      </c>
      <c r="E780" s="23">
        <v>2121</v>
      </c>
      <c r="F780" s="24">
        <v>4668</v>
      </c>
      <c r="G780" s="44">
        <f>EmployeeData9[[#This Row],[Sales_Target]]-EmployeeData9[[#This Row],[Sales_Achieved]]</f>
        <v>-2547</v>
      </c>
      <c r="H780">
        <f>IF(EmployeeData9[[#This Row],[Sales_Achieved]]&gt;=2984,EmployeeData9[[#This Row],[Sales_Achieved]],0)</f>
        <v>4668</v>
      </c>
      <c r="I780">
        <f>IF(EmployeeData9[[#This Row],[Sales_Achieved]]&lt;2984,EmployeeData9[[#This Row],[Sales_Achieved]],0)</f>
        <v>0</v>
      </c>
    </row>
    <row r="781" spans="1:9" x14ac:dyDescent="0.25">
      <c r="A781" s="6" t="s">
        <v>2476</v>
      </c>
      <c r="B781" s="2" t="s">
        <v>2756</v>
      </c>
      <c r="C781" s="2" t="s">
        <v>3065</v>
      </c>
      <c r="D781" s="2" t="s">
        <v>682</v>
      </c>
      <c r="E781" s="23">
        <v>4202</v>
      </c>
      <c r="F781" s="24">
        <v>2984</v>
      </c>
      <c r="G781" s="44">
        <f>EmployeeData9[[#This Row],[Sales_Target]]-EmployeeData9[[#This Row],[Sales_Achieved]]</f>
        <v>1218</v>
      </c>
      <c r="H781">
        <f>IF(EmployeeData9[[#This Row],[Sales_Achieved]]&gt;=2984,EmployeeData9[[#This Row],[Sales_Achieved]],0)</f>
        <v>2984</v>
      </c>
      <c r="I781">
        <f>IF(EmployeeData9[[#This Row],[Sales_Achieved]]&lt;2984,EmployeeData9[[#This Row],[Sales_Achieved]],0)</f>
        <v>0</v>
      </c>
    </row>
    <row r="782" spans="1:9" x14ac:dyDescent="0.25">
      <c r="A782" s="6" t="s">
        <v>2477</v>
      </c>
      <c r="B782" s="2" t="s">
        <v>2795</v>
      </c>
      <c r="C782" s="2" t="s">
        <v>3064</v>
      </c>
      <c r="D782" s="2" t="s">
        <v>685</v>
      </c>
      <c r="E782" s="23">
        <v>1884</v>
      </c>
      <c r="F782" s="24">
        <v>2954</v>
      </c>
      <c r="G782" s="44">
        <f>EmployeeData9[[#This Row],[Sales_Target]]-EmployeeData9[[#This Row],[Sales_Achieved]]</f>
        <v>-1070</v>
      </c>
      <c r="H782">
        <f>IF(EmployeeData9[[#This Row],[Sales_Achieved]]&gt;=2984,EmployeeData9[[#This Row],[Sales_Achieved]],0)</f>
        <v>0</v>
      </c>
      <c r="I782">
        <f>IF(EmployeeData9[[#This Row],[Sales_Achieved]]&lt;2984,EmployeeData9[[#This Row],[Sales_Achieved]],0)</f>
        <v>2954</v>
      </c>
    </row>
    <row r="783" spans="1:9" x14ac:dyDescent="0.25">
      <c r="A783" s="6" t="s">
        <v>2478</v>
      </c>
      <c r="B783" s="2" t="s">
        <v>2915</v>
      </c>
      <c r="C783" s="2" t="s">
        <v>3065</v>
      </c>
      <c r="D783" s="2" t="s">
        <v>684</v>
      </c>
      <c r="E783" s="23">
        <v>2036</v>
      </c>
      <c r="F783" s="24">
        <v>4082</v>
      </c>
      <c r="G783" s="44">
        <f>EmployeeData9[[#This Row],[Sales_Target]]-EmployeeData9[[#This Row],[Sales_Achieved]]</f>
        <v>-2046</v>
      </c>
      <c r="H783">
        <f>IF(EmployeeData9[[#This Row],[Sales_Achieved]]&gt;=2984,EmployeeData9[[#This Row],[Sales_Achieved]],0)</f>
        <v>4082</v>
      </c>
      <c r="I783">
        <f>IF(EmployeeData9[[#This Row],[Sales_Achieved]]&lt;2984,EmployeeData9[[#This Row],[Sales_Achieved]],0)</f>
        <v>0</v>
      </c>
    </row>
    <row r="784" spans="1:9" x14ac:dyDescent="0.25">
      <c r="A784" s="6" t="s">
        <v>2479</v>
      </c>
      <c r="B784" s="2" t="s">
        <v>2908</v>
      </c>
      <c r="C784" s="2" t="s">
        <v>3063</v>
      </c>
      <c r="D784" s="2" t="s">
        <v>685</v>
      </c>
      <c r="E784" s="23">
        <v>1808</v>
      </c>
      <c r="F784" s="24">
        <v>3672</v>
      </c>
      <c r="G784" s="44">
        <f>EmployeeData9[[#This Row],[Sales_Target]]-EmployeeData9[[#This Row],[Sales_Achieved]]</f>
        <v>-1864</v>
      </c>
      <c r="H784">
        <f>IF(EmployeeData9[[#This Row],[Sales_Achieved]]&gt;=2984,EmployeeData9[[#This Row],[Sales_Achieved]],0)</f>
        <v>3672</v>
      </c>
      <c r="I784">
        <f>IF(EmployeeData9[[#This Row],[Sales_Achieved]]&lt;2984,EmployeeData9[[#This Row],[Sales_Achieved]],0)</f>
        <v>0</v>
      </c>
    </row>
    <row r="785" spans="1:9" x14ac:dyDescent="0.25">
      <c r="A785" s="6" t="s">
        <v>2480</v>
      </c>
      <c r="B785" s="2" t="s">
        <v>2729</v>
      </c>
      <c r="C785" s="2" t="s">
        <v>3065</v>
      </c>
      <c r="D785" s="2" t="s">
        <v>682</v>
      </c>
      <c r="E785" s="23">
        <v>2495</v>
      </c>
      <c r="F785" s="24">
        <v>1983</v>
      </c>
      <c r="G785" s="44">
        <f>EmployeeData9[[#This Row],[Sales_Target]]-EmployeeData9[[#This Row],[Sales_Achieved]]</f>
        <v>512</v>
      </c>
      <c r="H785">
        <f>IF(EmployeeData9[[#This Row],[Sales_Achieved]]&gt;=2984,EmployeeData9[[#This Row],[Sales_Achieved]],0)</f>
        <v>0</v>
      </c>
      <c r="I785">
        <f>IF(EmployeeData9[[#This Row],[Sales_Achieved]]&lt;2984,EmployeeData9[[#This Row],[Sales_Achieved]],0)</f>
        <v>1983</v>
      </c>
    </row>
    <row r="786" spans="1:9" x14ac:dyDescent="0.25">
      <c r="A786" s="6" t="s">
        <v>2481</v>
      </c>
      <c r="B786" s="2" t="s">
        <v>2806</v>
      </c>
      <c r="C786" s="2" t="s">
        <v>3063</v>
      </c>
      <c r="D786" s="2" t="s">
        <v>684</v>
      </c>
      <c r="E786" s="23">
        <v>1363</v>
      </c>
      <c r="F786" s="24">
        <v>3788</v>
      </c>
      <c r="G786" s="44">
        <f>EmployeeData9[[#This Row],[Sales_Target]]-EmployeeData9[[#This Row],[Sales_Achieved]]</f>
        <v>-2425</v>
      </c>
      <c r="H786">
        <f>IF(EmployeeData9[[#This Row],[Sales_Achieved]]&gt;=2984,EmployeeData9[[#This Row],[Sales_Achieved]],0)</f>
        <v>3788</v>
      </c>
      <c r="I786">
        <f>IF(EmployeeData9[[#This Row],[Sales_Achieved]]&lt;2984,EmployeeData9[[#This Row],[Sales_Achieved]],0)</f>
        <v>0</v>
      </c>
    </row>
    <row r="787" spans="1:9" x14ac:dyDescent="0.25">
      <c r="A787" s="6" t="s">
        <v>2482</v>
      </c>
      <c r="B787" s="2" t="s">
        <v>2786</v>
      </c>
      <c r="C787" s="2" t="s">
        <v>3065</v>
      </c>
      <c r="D787" s="2" t="s">
        <v>685</v>
      </c>
      <c r="E787" s="23">
        <v>2805</v>
      </c>
      <c r="F787" s="24">
        <v>5183</v>
      </c>
      <c r="G787" s="44">
        <f>EmployeeData9[[#This Row],[Sales_Target]]-EmployeeData9[[#This Row],[Sales_Achieved]]</f>
        <v>-2378</v>
      </c>
      <c r="H787">
        <f>IF(EmployeeData9[[#This Row],[Sales_Achieved]]&gt;=2984,EmployeeData9[[#This Row],[Sales_Achieved]],0)</f>
        <v>5183</v>
      </c>
      <c r="I787">
        <f>IF(EmployeeData9[[#This Row],[Sales_Achieved]]&lt;2984,EmployeeData9[[#This Row],[Sales_Achieved]],0)</f>
        <v>0</v>
      </c>
    </row>
    <row r="788" spans="1:9" x14ac:dyDescent="0.25">
      <c r="A788" s="6" t="s">
        <v>2483</v>
      </c>
      <c r="B788" s="2" t="s">
        <v>2821</v>
      </c>
      <c r="C788" s="2" t="s">
        <v>3063</v>
      </c>
      <c r="D788" s="2" t="s">
        <v>682</v>
      </c>
      <c r="E788" s="23">
        <v>3808</v>
      </c>
      <c r="F788" s="24">
        <v>1776</v>
      </c>
      <c r="G788" s="44">
        <f>EmployeeData9[[#This Row],[Sales_Target]]-EmployeeData9[[#This Row],[Sales_Achieved]]</f>
        <v>2032</v>
      </c>
      <c r="H788">
        <f>IF(EmployeeData9[[#This Row],[Sales_Achieved]]&gt;=2984,EmployeeData9[[#This Row],[Sales_Achieved]],0)</f>
        <v>0</v>
      </c>
      <c r="I788">
        <f>IF(EmployeeData9[[#This Row],[Sales_Achieved]]&lt;2984,EmployeeData9[[#This Row],[Sales_Achieved]],0)</f>
        <v>1776</v>
      </c>
    </row>
    <row r="789" spans="1:9" x14ac:dyDescent="0.25">
      <c r="A789" s="6" t="s">
        <v>2484</v>
      </c>
      <c r="B789" s="2" t="s">
        <v>2986</v>
      </c>
      <c r="C789" s="2" t="s">
        <v>3065</v>
      </c>
      <c r="D789" s="2" t="s">
        <v>685</v>
      </c>
      <c r="E789" s="23">
        <v>1278</v>
      </c>
      <c r="F789" s="24">
        <v>3250</v>
      </c>
      <c r="G789" s="44">
        <f>EmployeeData9[[#This Row],[Sales_Target]]-EmployeeData9[[#This Row],[Sales_Achieved]]</f>
        <v>-1972</v>
      </c>
      <c r="H789">
        <f>IF(EmployeeData9[[#This Row],[Sales_Achieved]]&gt;=2984,EmployeeData9[[#This Row],[Sales_Achieved]],0)</f>
        <v>3250</v>
      </c>
      <c r="I789">
        <f>IF(EmployeeData9[[#This Row],[Sales_Achieved]]&lt;2984,EmployeeData9[[#This Row],[Sales_Achieved]],0)</f>
        <v>0</v>
      </c>
    </row>
    <row r="790" spans="1:9" x14ac:dyDescent="0.25">
      <c r="A790" s="6" t="s">
        <v>2485</v>
      </c>
      <c r="B790" s="2" t="s">
        <v>2974</v>
      </c>
      <c r="C790" s="2" t="s">
        <v>3065</v>
      </c>
      <c r="D790" s="2" t="s">
        <v>685</v>
      </c>
      <c r="E790" s="23">
        <v>1214</v>
      </c>
      <c r="F790" s="24">
        <v>2417</v>
      </c>
      <c r="G790" s="44">
        <f>EmployeeData9[[#This Row],[Sales_Target]]-EmployeeData9[[#This Row],[Sales_Achieved]]</f>
        <v>-1203</v>
      </c>
      <c r="H790">
        <f>IF(EmployeeData9[[#This Row],[Sales_Achieved]]&gt;=2984,EmployeeData9[[#This Row],[Sales_Achieved]],0)</f>
        <v>0</v>
      </c>
      <c r="I790">
        <f>IF(EmployeeData9[[#This Row],[Sales_Achieved]]&lt;2984,EmployeeData9[[#This Row],[Sales_Achieved]],0)</f>
        <v>2417</v>
      </c>
    </row>
    <row r="791" spans="1:9" x14ac:dyDescent="0.25">
      <c r="A791" s="6" t="s">
        <v>2486</v>
      </c>
      <c r="B791" s="2" t="s">
        <v>2894</v>
      </c>
      <c r="C791" s="2" t="s">
        <v>3063</v>
      </c>
      <c r="D791" s="2" t="s">
        <v>682</v>
      </c>
      <c r="E791" s="23">
        <v>4444</v>
      </c>
      <c r="F791" s="24">
        <v>2296</v>
      </c>
      <c r="G791" s="44">
        <f>EmployeeData9[[#This Row],[Sales_Target]]-EmployeeData9[[#This Row],[Sales_Achieved]]</f>
        <v>2148</v>
      </c>
      <c r="H791">
        <f>IF(EmployeeData9[[#This Row],[Sales_Achieved]]&gt;=2984,EmployeeData9[[#This Row],[Sales_Achieved]],0)</f>
        <v>0</v>
      </c>
      <c r="I791">
        <f>IF(EmployeeData9[[#This Row],[Sales_Achieved]]&lt;2984,EmployeeData9[[#This Row],[Sales_Achieved]],0)</f>
        <v>2296</v>
      </c>
    </row>
    <row r="792" spans="1:9" x14ac:dyDescent="0.25">
      <c r="A792" s="6" t="s">
        <v>2487</v>
      </c>
      <c r="B792" s="2" t="s">
        <v>2812</v>
      </c>
      <c r="C792" s="2" t="s">
        <v>3063</v>
      </c>
      <c r="D792" s="2" t="s">
        <v>685</v>
      </c>
      <c r="E792" s="23">
        <v>2388</v>
      </c>
      <c r="F792" s="24">
        <v>3045</v>
      </c>
      <c r="G792" s="44">
        <f>EmployeeData9[[#This Row],[Sales_Target]]-EmployeeData9[[#This Row],[Sales_Achieved]]</f>
        <v>-657</v>
      </c>
      <c r="H792">
        <f>IF(EmployeeData9[[#This Row],[Sales_Achieved]]&gt;=2984,EmployeeData9[[#This Row],[Sales_Achieved]],0)</f>
        <v>3045</v>
      </c>
      <c r="I792">
        <f>IF(EmployeeData9[[#This Row],[Sales_Achieved]]&lt;2984,EmployeeData9[[#This Row],[Sales_Achieved]],0)</f>
        <v>0</v>
      </c>
    </row>
    <row r="793" spans="1:9" x14ac:dyDescent="0.25">
      <c r="A793" s="6" t="s">
        <v>2488</v>
      </c>
      <c r="B793" s="2" t="s">
        <v>2971</v>
      </c>
      <c r="C793" s="2" t="s">
        <v>3065</v>
      </c>
      <c r="D793" s="2" t="s">
        <v>684</v>
      </c>
      <c r="E793" s="23">
        <v>2058</v>
      </c>
      <c r="F793" s="24">
        <v>2939</v>
      </c>
      <c r="G793" s="44">
        <f>EmployeeData9[[#This Row],[Sales_Target]]-EmployeeData9[[#This Row],[Sales_Achieved]]</f>
        <v>-881</v>
      </c>
      <c r="H793">
        <f>IF(EmployeeData9[[#This Row],[Sales_Achieved]]&gt;=2984,EmployeeData9[[#This Row],[Sales_Achieved]],0)</f>
        <v>0</v>
      </c>
      <c r="I793">
        <f>IF(EmployeeData9[[#This Row],[Sales_Achieved]]&lt;2984,EmployeeData9[[#This Row],[Sales_Achieved]],0)</f>
        <v>2939</v>
      </c>
    </row>
    <row r="794" spans="1:9" x14ac:dyDescent="0.25">
      <c r="A794" s="6" t="s">
        <v>2489</v>
      </c>
      <c r="B794" s="2" t="s">
        <v>2902</v>
      </c>
      <c r="C794" s="2" t="s">
        <v>3065</v>
      </c>
      <c r="D794" s="2" t="s">
        <v>684</v>
      </c>
      <c r="E794" s="23">
        <v>2433</v>
      </c>
      <c r="F794" s="24">
        <v>4399</v>
      </c>
      <c r="G794" s="44">
        <f>EmployeeData9[[#This Row],[Sales_Target]]-EmployeeData9[[#This Row],[Sales_Achieved]]</f>
        <v>-1966</v>
      </c>
      <c r="H794">
        <f>IF(EmployeeData9[[#This Row],[Sales_Achieved]]&gt;=2984,EmployeeData9[[#This Row],[Sales_Achieved]],0)</f>
        <v>4399</v>
      </c>
      <c r="I794">
        <f>IF(EmployeeData9[[#This Row],[Sales_Achieved]]&lt;2984,EmployeeData9[[#This Row],[Sales_Achieved]],0)</f>
        <v>0</v>
      </c>
    </row>
    <row r="795" spans="1:9" x14ac:dyDescent="0.25">
      <c r="A795" s="6" t="s">
        <v>2490</v>
      </c>
      <c r="B795" s="2" t="s">
        <v>2859</v>
      </c>
      <c r="C795" s="2" t="s">
        <v>3063</v>
      </c>
      <c r="D795" s="2" t="s">
        <v>684</v>
      </c>
      <c r="E795" s="23">
        <v>2711</v>
      </c>
      <c r="F795" s="24">
        <v>5240</v>
      </c>
      <c r="G795" s="44">
        <f>EmployeeData9[[#This Row],[Sales_Target]]-EmployeeData9[[#This Row],[Sales_Achieved]]</f>
        <v>-2529</v>
      </c>
      <c r="H795">
        <f>IF(EmployeeData9[[#This Row],[Sales_Achieved]]&gt;=2984,EmployeeData9[[#This Row],[Sales_Achieved]],0)</f>
        <v>5240</v>
      </c>
      <c r="I795">
        <f>IF(EmployeeData9[[#This Row],[Sales_Achieved]]&lt;2984,EmployeeData9[[#This Row],[Sales_Achieved]],0)</f>
        <v>0</v>
      </c>
    </row>
    <row r="796" spans="1:9" x14ac:dyDescent="0.25">
      <c r="A796" s="6" t="s">
        <v>2491</v>
      </c>
      <c r="B796" s="2" t="s">
        <v>2882</v>
      </c>
      <c r="C796" s="2" t="s">
        <v>3063</v>
      </c>
      <c r="D796" s="2" t="s">
        <v>684</v>
      </c>
      <c r="E796" s="23">
        <v>4620</v>
      </c>
      <c r="F796" s="24">
        <v>3458</v>
      </c>
      <c r="G796" s="44">
        <f>EmployeeData9[[#This Row],[Sales_Target]]-EmployeeData9[[#This Row],[Sales_Achieved]]</f>
        <v>1162</v>
      </c>
      <c r="H796">
        <f>IF(EmployeeData9[[#This Row],[Sales_Achieved]]&gt;=2984,EmployeeData9[[#This Row],[Sales_Achieved]],0)</f>
        <v>3458</v>
      </c>
      <c r="I796">
        <f>IF(EmployeeData9[[#This Row],[Sales_Achieved]]&lt;2984,EmployeeData9[[#This Row],[Sales_Achieved]],0)</f>
        <v>0</v>
      </c>
    </row>
    <row r="797" spans="1:9" x14ac:dyDescent="0.25">
      <c r="A797" s="6" t="s">
        <v>2492</v>
      </c>
      <c r="B797" s="2" t="s">
        <v>2847</v>
      </c>
      <c r="C797" s="2" t="s">
        <v>3065</v>
      </c>
      <c r="D797" s="2" t="s">
        <v>683</v>
      </c>
      <c r="E797" s="23">
        <v>4652</v>
      </c>
      <c r="F797" s="24">
        <v>3712</v>
      </c>
      <c r="G797" s="44">
        <f>EmployeeData9[[#This Row],[Sales_Target]]-EmployeeData9[[#This Row],[Sales_Achieved]]</f>
        <v>940</v>
      </c>
      <c r="H797">
        <f>IF(EmployeeData9[[#This Row],[Sales_Achieved]]&gt;=2984,EmployeeData9[[#This Row],[Sales_Achieved]],0)</f>
        <v>3712</v>
      </c>
      <c r="I797">
        <f>IF(EmployeeData9[[#This Row],[Sales_Achieved]]&lt;2984,EmployeeData9[[#This Row],[Sales_Achieved]],0)</f>
        <v>0</v>
      </c>
    </row>
    <row r="798" spans="1:9" x14ac:dyDescent="0.25">
      <c r="A798" s="6" t="s">
        <v>2493</v>
      </c>
      <c r="B798" s="2" t="s">
        <v>2940</v>
      </c>
      <c r="C798" s="2" t="s">
        <v>3063</v>
      </c>
      <c r="D798" s="2" t="s">
        <v>685</v>
      </c>
      <c r="E798" s="23">
        <v>3935</v>
      </c>
      <c r="F798" s="24">
        <v>852</v>
      </c>
      <c r="G798" s="44">
        <f>EmployeeData9[[#This Row],[Sales_Target]]-EmployeeData9[[#This Row],[Sales_Achieved]]</f>
        <v>3083</v>
      </c>
      <c r="H798">
        <f>IF(EmployeeData9[[#This Row],[Sales_Achieved]]&gt;=2984,EmployeeData9[[#This Row],[Sales_Achieved]],0)</f>
        <v>0</v>
      </c>
      <c r="I798">
        <f>IF(EmployeeData9[[#This Row],[Sales_Achieved]]&lt;2984,EmployeeData9[[#This Row],[Sales_Achieved]],0)</f>
        <v>852</v>
      </c>
    </row>
    <row r="799" spans="1:9" x14ac:dyDescent="0.25">
      <c r="A799" s="6" t="s">
        <v>2494</v>
      </c>
      <c r="B799" s="2" t="s">
        <v>2767</v>
      </c>
      <c r="C799" s="2" t="s">
        <v>3063</v>
      </c>
      <c r="D799" s="2" t="s">
        <v>684</v>
      </c>
      <c r="E799" s="23">
        <v>1581</v>
      </c>
      <c r="F799" s="24">
        <v>2486</v>
      </c>
      <c r="G799" s="44">
        <f>EmployeeData9[[#This Row],[Sales_Target]]-EmployeeData9[[#This Row],[Sales_Achieved]]</f>
        <v>-905</v>
      </c>
      <c r="H799">
        <f>IF(EmployeeData9[[#This Row],[Sales_Achieved]]&gt;=2984,EmployeeData9[[#This Row],[Sales_Achieved]],0)</f>
        <v>0</v>
      </c>
      <c r="I799">
        <f>IF(EmployeeData9[[#This Row],[Sales_Achieved]]&lt;2984,EmployeeData9[[#This Row],[Sales_Achieved]],0)</f>
        <v>2486</v>
      </c>
    </row>
    <row r="800" spans="1:9" x14ac:dyDescent="0.25">
      <c r="A800" s="6" t="s">
        <v>2495</v>
      </c>
      <c r="B800" s="2" t="s">
        <v>2976</v>
      </c>
      <c r="C800" s="2" t="s">
        <v>3063</v>
      </c>
      <c r="D800" s="2" t="s">
        <v>685</v>
      </c>
      <c r="E800" s="23">
        <v>1913</v>
      </c>
      <c r="F800" s="24">
        <v>5234</v>
      </c>
      <c r="G800" s="44">
        <f>EmployeeData9[[#This Row],[Sales_Target]]-EmployeeData9[[#This Row],[Sales_Achieved]]</f>
        <v>-3321</v>
      </c>
      <c r="H800">
        <f>IF(EmployeeData9[[#This Row],[Sales_Achieved]]&gt;=2984,EmployeeData9[[#This Row],[Sales_Achieved]],0)</f>
        <v>5234</v>
      </c>
      <c r="I800">
        <f>IF(EmployeeData9[[#This Row],[Sales_Achieved]]&lt;2984,EmployeeData9[[#This Row],[Sales_Achieved]],0)</f>
        <v>0</v>
      </c>
    </row>
    <row r="801" spans="1:9" x14ac:dyDescent="0.25">
      <c r="A801" s="6" t="s">
        <v>2496</v>
      </c>
      <c r="B801" s="2" t="s">
        <v>2762</v>
      </c>
      <c r="C801" s="2" t="s">
        <v>3063</v>
      </c>
      <c r="D801" s="2" t="s">
        <v>685</v>
      </c>
      <c r="E801" s="23">
        <v>1958</v>
      </c>
      <c r="F801" s="24">
        <v>1876</v>
      </c>
      <c r="G801" s="44">
        <f>EmployeeData9[[#This Row],[Sales_Target]]-EmployeeData9[[#This Row],[Sales_Achieved]]</f>
        <v>82</v>
      </c>
      <c r="H801">
        <f>IF(EmployeeData9[[#This Row],[Sales_Achieved]]&gt;=2984,EmployeeData9[[#This Row],[Sales_Achieved]],0)</f>
        <v>0</v>
      </c>
      <c r="I801">
        <f>IF(EmployeeData9[[#This Row],[Sales_Achieved]]&lt;2984,EmployeeData9[[#This Row],[Sales_Achieved]],0)</f>
        <v>1876</v>
      </c>
    </row>
    <row r="802" spans="1:9" x14ac:dyDescent="0.25">
      <c r="A802" s="6" t="s">
        <v>2497</v>
      </c>
      <c r="B802" s="2" t="s">
        <v>2995</v>
      </c>
      <c r="C802" s="2" t="s">
        <v>3065</v>
      </c>
      <c r="D802" s="2" t="s">
        <v>682</v>
      </c>
      <c r="E802" s="23">
        <v>3190</v>
      </c>
      <c r="F802" s="24">
        <v>950</v>
      </c>
      <c r="G802" s="44">
        <f>EmployeeData9[[#This Row],[Sales_Target]]-EmployeeData9[[#This Row],[Sales_Achieved]]</f>
        <v>2240</v>
      </c>
      <c r="H802">
        <f>IF(EmployeeData9[[#This Row],[Sales_Achieved]]&gt;=2984,EmployeeData9[[#This Row],[Sales_Achieved]],0)</f>
        <v>0</v>
      </c>
      <c r="I802">
        <f>IF(EmployeeData9[[#This Row],[Sales_Achieved]]&lt;2984,EmployeeData9[[#This Row],[Sales_Achieved]],0)</f>
        <v>950</v>
      </c>
    </row>
    <row r="803" spans="1:9" x14ac:dyDescent="0.25">
      <c r="A803" s="6" t="s">
        <v>2498</v>
      </c>
      <c r="B803" s="2" t="s">
        <v>2728</v>
      </c>
      <c r="C803" s="2" t="s">
        <v>3063</v>
      </c>
      <c r="D803" s="2" t="s">
        <v>685</v>
      </c>
      <c r="E803" s="23">
        <v>1838</v>
      </c>
      <c r="F803" s="24">
        <v>3852</v>
      </c>
      <c r="G803" s="44">
        <f>EmployeeData9[[#This Row],[Sales_Target]]-EmployeeData9[[#This Row],[Sales_Achieved]]</f>
        <v>-2014</v>
      </c>
      <c r="H803">
        <f>IF(EmployeeData9[[#This Row],[Sales_Achieved]]&gt;=2984,EmployeeData9[[#This Row],[Sales_Achieved]],0)</f>
        <v>3852</v>
      </c>
      <c r="I803">
        <f>IF(EmployeeData9[[#This Row],[Sales_Achieved]]&lt;2984,EmployeeData9[[#This Row],[Sales_Achieved]],0)</f>
        <v>0</v>
      </c>
    </row>
    <row r="804" spans="1:9" x14ac:dyDescent="0.25">
      <c r="A804" s="6" t="s">
        <v>2499</v>
      </c>
      <c r="B804" s="2" t="s">
        <v>2837</v>
      </c>
      <c r="C804" s="2" t="s">
        <v>3063</v>
      </c>
      <c r="D804" s="2" t="s">
        <v>682</v>
      </c>
      <c r="E804" s="23">
        <v>1188</v>
      </c>
      <c r="F804" s="24">
        <v>2371</v>
      </c>
      <c r="G804" s="44">
        <f>EmployeeData9[[#This Row],[Sales_Target]]-EmployeeData9[[#This Row],[Sales_Achieved]]</f>
        <v>-1183</v>
      </c>
      <c r="H804">
        <f>IF(EmployeeData9[[#This Row],[Sales_Achieved]]&gt;=2984,EmployeeData9[[#This Row],[Sales_Achieved]],0)</f>
        <v>0</v>
      </c>
      <c r="I804">
        <f>IF(EmployeeData9[[#This Row],[Sales_Achieved]]&lt;2984,EmployeeData9[[#This Row],[Sales_Achieved]],0)</f>
        <v>2371</v>
      </c>
    </row>
    <row r="805" spans="1:9" x14ac:dyDescent="0.25">
      <c r="A805" s="6" t="s">
        <v>2500</v>
      </c>
      <c r="B805" s="2" t="s">
        <v>2699</v>
      </c>
      <c r="C805" s="2" t="s">
        <v>3063</v>
      </c>
      <c r="D805" s="2" t="s">
        <v>684</v>
      </c>
      <c r="E805" s="23">
        <v>2641</v>
      </c>
      <c r="F805" s="24">
        <v>3627</v>
      </c>
      <c r="G805" s="44">
        <f>EmployeeData9[[#This Row],[Sales_Target]]-EmployeeData9[[#This Row],[Sales_Achieved]]</f>
        <v>-986</v>
      </c>
      <c r="H805">
        <f>IF(EmployeeData9[[#This Row],[Sales_Achieved]]&gt;=2984,EmployeeData9[[#This Row],[Sales_Achieved]],0)</f>
        <v>3627</v>
      </c>
      <c r="I805">
        <f>IF(EmployeeData9[[#This Row],[Sales_Achieved]]&lt;2984,EmployeeData9[[#This Row],[Sales_Achieved]],0)</f>
        <v>0</v>
      </c>
    </row>
    <row r="806" spans="1:9" x14ac:dyDescent="0.25">
      <c r="A806" s="6" t="s">
        <v>2501</v>
      </c>
      <c r="B806" s="2" t="s">
        <v>2706</v>
      </c>
      <c r="C806" s="2" t="s">
        <v>3064</v>
      </c>
      <c r="D806" s="2" t="s">
        <v>682</v>
      </c>
      <c r="E806" s="23">
        <v>1981</v>
      </c>
      <c r="F806" s="24">
        <v>1950</v>
      </c>
      <c r="G806" s="44">
        <f>EmployeeData9[[#This Row],[Sales_Target]]-EmployeeData9[[#This Row],[Sales_Achieved]]</f>
        <v>31</v>
      </c>
      <c r="H806">
        <f>IF(EmployeeData9[[#This Row],[Sales_Achieved]]&gt;=2984,EmployeeData9[[#This Row],[Sales_Achieved]],0)</f>
        <v>0</v>
      </c>
      <c r="I806">
        <f>IF(EmployeeData9[[#This Row],[Sales_Achieved]]&lt;2984,EmployeeData9[[#This Row],[Sales_Achieved]],0)</f>
        <v>1950</v>
      </c>
    </row>
    <row r="807" spans="1:9" x14ac:dyDescent="0.25">
      <c r="A807" s="6" t="s">
        <v>2502</v>
      </c>
      <c r="B807" s="2" t="s">
        <v>2845</v>
      </c>
      <c r="C807" s="2" t="s">
        <v>3065</v>
      </c>
      <c r="D807" s="2" t="s">
        <v>683</v>
      </c>
      <c r="E807" s="23">
        <v>2752</v>
      </c>
      <c r="F807" s="24">
        <v>968</v>
      </c>
      <c r="G807" s="44">
        <f>EmployeeData9[[#This Row],[Sales_Target]]-EmployeeData9[[#This Row],[Sales_Achieved]]</f>
        <v>1784</v>
      </c>
      <c r="H807">
        <f>IF(EmployeeData9[[#This Row],[Sales_Achieved]]&gt;=2984,EmployeeData9[[#This Row],[Sales_Achieved]],0)</f>
        <v>0</v>
      </c>
      <c r="I807">
        <f>IF(EmployeeData9[[#This Row],[Sales_Achieved]]&lt;2984,EmployeeData9[[#This Row],[Sales_Achieved]],0)</f>
        <v>968</v>
      </c>
    </row>
    <row r="808" spans="1:9" x14ac:dyDescent="0.25">
      <c r="A808" s="6" t="s">
        <v>2503</v>
      </c>
      <c r="B808" s="2" t="s">
        <v>2891</v>
      </c>
      <c r="C808" s="2" t="s">
        <v>3065</v>
      </c>
      <c r="D808" s="2" t="s">
        <v>685</v>
      </c>
      <c r="E808" s="23">
        <v>1287</v>
      </c>
      <c r="F808" s="24">
        <v>4032</v>
      </c>
      <c r="G808" s="44">
        <f>EmployeeData9[[#This Row],[Sales_Target]]-EmployeeData9[[#This Row],[Sales_Achieved]]</f>
        <v>-2745</v>
      </c>
      <c r="H808">
        <f>IF(EmployeeData9[[#This Row],[Sales_Achieved]]&gt;=2984,EmployeeData9[[#This Row],[Sales_Achieved]],0)</f>
        <v>4032</v>
      </c>
      <c r="I808">
        <f>IF(EmployeeData9[[#This Row],[Sales_Achieved]]&lt;2984,EmployeeData9[[#This Row],[Sales_Achieved]],0)</f>
        <v>0</v>
      </c>
    </row>
    <row r="809" spans="1:9" x14ac:dyDescent="0.25">
      <c r="A809" s="6" t="s">
        <v>2504</v>
      </c>
      <c r="B809" s="2" t="s">
        <v>2996</v>
      </c>
      <c r="C809" s="2" t="s">
        <v>3063</v>
      </c>
      <c r="D809" s="2" t="s">
        <v>682</v>
      </c>
      <c r="E809" s="23">
        <v>2311</v>
      </c>
      <c r="F809" s="24">
        <v>4059</v>
      </c>
      <c r="G809" s="44">
        <f>EmployeeData9[[#This Row],[Sales_Target]]-EmployeeData9[[#This Row],[Sales_Achieved]]</f>
        <v>-1748</v>
      </c>
      <c r="H809">
        <f>IF(EmployeeData9[[#This Row],[Sales_Achieved]]&gt;=2984,EmployeeData9[[#This Row],[Sales_Achieved]],0)</f>
        <v>4059</v>
      </c>
      <c r="I809">
        <f>IF(EmployeeData9[[#This Row],[Sales_Achieved]]&lt;2984,EmployeeData9[[#This Row],[Sales_Achieved]],0)</f>
        <v>0</v>
      </c>
    </row>
    <row r="810" spans="1:9" x14ac:dyDescent="0.25">
      <c r="A810" s="6" t="s">
        <v>2505</v>
      </c>
      <c r="B810" s="2" t="s">
        <v>2805</v>
      </c>
      <c r="C810" s="2" t="s">
        <v>3064</v>
      </c>
      <c r="D810" s="2" t="s">
        <v>682</v>
      </c>
      <c r="E810" s="23">
        <v>4604</v>
      </c>
      <c r="F810" s="24">
        <v>5281</v>
      </c>
      <c r="G810" s="44">
        <f>EmployeeData9[[#This Row],[Sales_Target]]-EmployeeData9[[#This Row],[Sales_Achieved]]</f>
        <v>-677</v>
      </c>
      <c r="H810">
        <f>IF(EmployeeData9[[#This Row],[Sales_Achieved]]&gt;=2984,EmployeeData9[[#This Row],[Sales_Achieved]],0)</f>
        <v>5281</v>
      </c>
      <c r="I810">
        <f>IF(EmployeeData9[[#This Row],[Sales_Achieved]]&lt;2984,EmployeeData9[[#This Row],[Sales_Achieved]],0)</f>
        <v>0</v>
      </c>
    </row>
    <row r="811" spans="1:9" x14ac:dyDescent="0.25">
      <c r="A811" s="6" t="s">
        <v>2506</v>
      </c>
      <c r="B811" s="2" t="s">
        <v>2708</v>
      </c>
      <c r="C811" s="2" t="s">
        <v>3064</v>
      </c>
      <c r="D811" s="2" t="s">
        <v>685</v>
      </c>
      <c r="E811" s="23">
        <v>1145</v>
      </c>
      <c r="F811" s="24">
        <v>3923</v>
      </c>
      <c r="G811" s="44">
        <f>EmployeeData9[[#This Row],[Sales_Target]]-EmployeeData9[[#This Row],[Sales_Achieved]]</f>
        <v>-2778</v>
      </c>
      <c r="H811">
        <f>IF(EmployeeData9[[#This Row],[Sales_Achieved]]&gt;=2984,EmployeeData9[[#This Row],[Sales_Achieved]],0)</f>
        <v>3923</v>
      </c>
      <c r="I811">
        <f>IF(EmployeeData9[[#This Row],[Sales_Achieved]]&lt;2984,EmployeeData9[[#This Row],[Sales_Achieved]],0)</f>
        <v>0</v>
      </c>
    </row>
    <row r="812" spans="1:9" x14ac:dyDescent="0.25">
      <c r="A812" s="6" t="s">
        <v>2507</v>
      </c>
      <c r="B812" s="2" t="s">
        <v>3001</v>
      </c>
      <c r="C812" s="2" t="s">
        <v>3064</v>
      </c>
      <c r="D812" s="2" t="s">
        <v>685</v>
      </c>
      <c r="E812" s="23">
        <v>1562</v>
      </c>
      <c r="F812" s="24">
        <v>936</v>
      </c>
      <c r="G812" s="44">
        <f>EmployeeData9[[#This Row],[Sales_Target]]-EmployeeData9[[#This Row],[Sales_Achieved]]</f>
        <v>626</v>
      </c>
      <c r="H812">
        <f>IF(EmployeeData9[[#This Row],[Sales_Achieved]]&gt;=2984,EmployeeData9[[#This Row],[Sales_Achieved]],0)</f>
        <v>0</v>
      </c>
      <c r="I812">
        <f>IF(EmployeeData9[[#This Row],[Sales_Achieved]]&lt;2984,EmployeeData9[[#This Row],[Sales_Achieved]],0)</f>
        <v>936</v>
      </c>
    </row>
    <row r="813" spans="1:9" x14ac:dyDescent="0.25">
      <c r="A813" s="6" t="s">
        <v>2508</v>
      </c>
      <c r="B813" s="2" t="s">
        <v>2865</v>
      </c>
      <c r="C813" s="2" t="s">
        <v>3064</v>
      </c>
      <c r="D813" s="2" t="s">
        <v>682</v>
      </c>
      <c r="E813" s="23">
        <v>4686</v>
      </c>
      <c r="F813" s="24">
        <v>1319</v>
      </c>
      <c r="G813" s="44">
        <f>EmployeeData9[[#This Row],[Sales_Target]]-EmployeeData9[[#This Row],[Sales_Achieved]]</f>
        <v>3367</v>
      </c>
      <c r="H813">
        <f>IF(EmployeeData9[[#This Row],[Sales_Achieved]]&gt;=2984,EmployeeData9[[#This Row],[Sales_Achieved]],0)</f>
        <v>0</v>
      </c>
      <c r="I813">
        <f>IF(EmployeeData9[[#This Row],[Sales_Achieved]]&lt;2984,EmployeeData9[[#This Row],[Sales_Achieved]],0)</f>
        <v>1319</v>
      </c>
    </row>
    <row r="814" spans="1:9" x14ac:dyDescent="0.25">
      <c r="A814" s="6" t="s">
        <v>2509</v>
      </c>
      <c r="B814" s="2" t="s">
        <v>2865</v>
      </c>
      <c r="C814" s="2" t="s">
        <v>3065</v>
      </c>
      <c r="D814" s="2" t="s">
        <v>683</v>
      </c>
      <c r="E814" s="23">
        <v>1978</v>
      </c>
      <c r="F814" s="24">
        <v>3509</v>
      </c>
      <c r="G814" s="44">
        <f>EmployeeData9[[#This Row],[Sales_Target]]-EmployeeData9[[#This Row],[Sales_Achieved]]</f>
        <v>-1531</v>
      </c>
      <c r="H814">
        <f>IF(EmployeeData9[[#This Row],[Sales_Achieved]]&gt;=2984,EmployeeData9[[#This Row],[Sales_Achieved]],0)</f>
        <v>3509</v>
      </c>
      <c r="I814">
        <f>IF(EmployeeData9[[#This Row],[Sales_Achieved]]&lt;2984,EmployeeData9[[#This Row],[Sales_Achieved]],0)</f>
        <v>0</v>
      </c>
    </row>
    <row r="815" spans="1:9" x14ac:dyDescent="0.25">
      <c r="A815" s="6" t="s">
        <v>2510</v>
      </c>
      <c r="B815" s="2" t="s">
        <v>3017</v>
      </c>
      <c r="C815" s="2" t="s">
        <v>3064</v>
      </c>
      <c r="D815" s="2" t="s">
        <v>684</v>
      </c>
      <c r="E815" s="23">
        <v>3630</v>
      </c>
      <c r="F815" s="24">
        <v>5894</v>
      </c>
      <c r="G815" s="44">
        <f>EmployeeData9[[#This Row],[Sales_Target]]-EmployeeData9[[#This Row],[Sales_Achieved]]</f>
        <v>-2264</v>
      </c>
      <c r="H815">
        <f>IF(EmployeeData9[[#This Row],[Sales_Achieved]]&gt;=2984,EmployeeData9[[#This Row],[Sales_Achieved]],0)</f>
        <v>5894</v>
      </c>
      <c r="I815">
        <f>IF(EmployeeData9[[#This Row],[Sales_Achieved]]&lt;2984,EmployeeData9[[#This Row],[Sales_Achieved]],0)</f>
        <v>0</v>
      </c>
    </row>
    <row r="816" spans="1:9" x14ac:dyDescent="0.25">
      <c r="A816" s="6" t="s">
        <v>2511</v>
      </c>
      <c r="B816" s="2" t="s">
        <v>2744</v>
      </c>
      <c r="C816" s="2" t="s">
        <v>3064</v>
      </c>
      <c r="D816" s="2" t="s">
        <v>683</v>
      </c>
      <c r="E816" s="23">
        <v>4278</v>
      </c>
      <c r="F816" s="24">
        <v>2573</v>
      </c>
      <c r="G816" s="44">
        <f>EmployeeData9[[#This Row],[Sales_Target]]-EmployeeData9[[#This Row],[Sales_Achieved]]</f>
        <v>1705</v>
      </c>
      <c r="H816">
        <f>IF(EmployeeData9[[#This Row],[Sales_Achieved]]&gt;=2984,EmployeeData9[[#This Row],[Sales_Achieved]],0)</f>
        <v>0</v>
      </c>
      <c r="I816">
        <f>IF(EmployeeData9[[#This Row],[Sales_Achieved]]&lt;2984,EmployeeData9[[#This Row],[Sales_Achieved]],0)</f>
        <v>2573</v>
      </c>
    </row>
    <row r="817" spans="1:9" x14ac:dyDescent="0.25">
      <c r="A817" s="6" t="s">
        <v>2512</v>
      </c>
      <c r="B817" s="2" t="s">
        <v>3005</v>
      </c>
      <c r="C817" s="2" t="s">
        <v>3063</v>
      </c>
      <c r="D817" s="2" t="s">
        <v>684</v>
      </c>
      <c r="E817" s="23">
        <v>3706</v>
      </c>
      <c r="F817" s="24">
        <v>5486</v>
      </c>
      <c r="G817" s="44">
        <f>EmployeeData9[[#This Row],[Sales_Target]]-EmployeeData9[[#This Row],[Sales_Achieved]]</f>
        <v>-1780</v>
      </c>
      <c r="H817">
        <f>IF(EmployeeData9[[#This Row],[Sales_Achieved]]&gt;=2984,EmployeeData9[[#This Row],[Sales_Achieved]],0)</f>
        <v>5486</v>
      </c>
      <c r="I817">
        <f>IF(EmployeeData9[[#This Row],[Sales_Achieved]]&lt;2984,EmployeeData9[[#This Row],[Sales_Achieved]],0)</f>
        <v>0</v>
      </c>
    </row>
    <row r="818" spans="1:9" x14ac:dyDescent="0.25">
      <c r="A818" s="6" t="s">
        <v>2513</v>
      </c>
      <c r="B818" s="2" t="s">
        <v>2831</v>
      </c>
      <c r="C818" s="2" t="s">
        <v>3064</v>
      </c>
      <c r="D818" s="2" t="s">
        <v>682</v>
      </c>
      <c r="E818" s="23">
        <v>3568</v>
      </c>
      <c r="F818" s="24">
        <v>3575</v>
      </c>
      <c r="G818" s="44">
        <f>EmployeeData9[[#This Row],[Sales_Target]]-EmployeeData9[[#This Row],[Sales_Achieved]]</f>
        <v>-7</v>
      </c>
      <c r="H818">
        <f>IF(EmployeeData9[[#This Row],[Sales_Achieved]]&gt;=2984,EmployeeData9[[#This Row],[Sales_Achieved]],0)</f>
        <v>3575</v>
      </c>
      <c r="I818">
        <f>IF(EmployeeData9[[#This Row],[Sales_Achieved]]&lt;2984,EmployeeData9[[#This Row],[Sales_Achieved]],0)</f>
        <v>0</v>
      </c>
    </row>
    <row r="819" spans="1:9" x14ac:dyDescent="0.25">
      <c r="A819" s="6" t="s">
        <v>2514</v>
      </c>
      <c r="B819" s="2" t="s">
        <v>2857</v>
      </c>
      <c r="C819" s="2" t="s">
        <v>3065</v>
      </c>
      <c r="D819" s="2" t="s">
        <v>684</v>
      </c>
      <c r="E819" s="23">
        <v>3653</v>
      </c>
      <c r="F819" s="24">
        <v>5982</v>
      </c>
      <c r="G819" s="44">
        <f>EmployeeData9[[#This Row],[Sales_Target]]-EmployeeData9[[#This Row],[Sales_Achieved]]</f>
        <v>-2329</v>
      </c>
      <c r="H819">
        <f>IF(EmployeeData9[[#This Row],[Sales_Achieved]]&gt;=2984,EmployeeData9[[#This Row],[Sales_Achieved]],0)</f>
        <v>5982</v>
      </c>
      <c r="I819">
        <f>IF(EmployeeData9[[#This Row],[Sales_Achieved]]&lt;2984,EmployeeData9[[#This Row],[Sales_Achieved]],0)</f>
        <v>0</v>
      </c>
    </row>
    <row r="820" spans="1:9" x14ac:dyDescent="0.25">
      <c r="A820" s="6" t="s">
        <v>2515</v>
      </c>
      <c r="B820" s="2" t="s">
        <v>3037</v>
      </c>
      <c r="C820" s="2" t="s">
        <v>3064</v>
      </c>
      <c r="D820" s="2" t="s">
        <v>685</v>
      </c>
      <c r="E820" s="23">
        <v>3239</v>
      </c>
      <c r="F820" s="24">
        <v>3323</v>
      </c>
      <c r="G820" s="44">
        <f>EmployeeData9[[#This Row],[Sales_Target]]-EmployeeData9[[#This Row],[Sales_Achieved]]</f>
        <v>-84</v>
      </c>
      <c r="H820">
        <f>IF(EmployeeData9[[#This Row],[Sales_Achieved]]&gt;=2984,EmployeeData9[[#This Row],[Sales_Achieved]],0)</f>
        <v>3323</v>
      </c>
      <c r="I820">
        <f>IF(EmployeeData9[[#This Row],[Sales_Achieved]]&lt;2984,EmployeeData9[[#This Row],[Sales_Achieved]],0)</f>
        <v>0</v>
      </c>
    </row>
    <row r="821" spans="1:9" x14ac:dyDescent="0.25">
      <c r="A821" s="6" t="s">
        <v>2516</v>
      </c>
      <c r="B821" s="2" t="s">
        <v>2821</v>
      </c>
      <c r="C821" s="2" t="s">
        <v>3065</v>
      </c>
      <c r="D821" s="2" t="s">
        <v>683</v>
      </c>
      <c r="E821" s="23">
        <v>1865</v>
      </c>
      <c r="F821" s="24">
        <v>845</v>
      </c>
      <c r="G821" s="44">
        <f>EmployeeData9[[#This Row],[Sales_Target]]-EmployeeData9[[#This Row],[Sales_Achieved]]</f>
        <v>1020</v>
      </c>
      <c r="H821">
        <f>IF(EmployeeData9[[#This Row],[Sales_Achieved]]&gt;=2984,EmployeeData9[[#This Row],[Sales_Achieved]],0)</f>
        <v>0</v>
      </c>
      <c r="I821">
        <f>IF(EmployeeData9[[#This Row],[Sales_Achieved]]&lt;2984,EmployeeData9[[#This Row],[Sales_Achieved]],0)</f>
        <v>845</v>
      </c>
    </row>
    <row r="822" spans="1:9" x14ac:dyDescent="0.25">
      <c r="A822" s="6" t="s">
        <v>2517</v>
      </c>
      <c r="B822" s="2" t="s">
        <v>2937</v>
      </c>
      <c r="C822" s="2" t="s">
        <v>3064</v>
      </c>
      <c r="D822" s="2" t="s">
        <v>683</v>
      </c>
      <c r="E822" s="23">
        <v>4045</v>
      </c>
      <c r="F822" s="24">
        <v>907</v>
      </c>
      <c r="G822" s="44">
        <f>EmployeeData9[[#This Row],[Sales_Target]]-EmployeeData9[[#This Row],[Sales_Achieved]]</f>
        <v>3138</v>
      </c>
      <c r="H822">
        <f>IF(EmployeeData9[[#This Row],[Sales_Achieved]]&gt;=2984,EmployeeData9[[#This Row],[Sales_Achieved]],0)</f>
        <v>0</v>
      </c>
      <c r="I822">
        <f>IF(EmployeeData9[[#This Row],[Sales_Achieved]]&lt;2984,EmployeeData9[[#This Row],[Sales_Achieved]],0)</f>
        <v>907</v>
      </c>
    </row>
    <row r="823" spans="1:9" x14ac:dyDescent="0.25">
      <c r="A823" s="6" t="s">
        <v>2518</v>
      </c>
      <c r="B823" s="2" t="s">
        <v>3002</v>
      </c>
      <c r="C823" s="2" t="s">
        <v>3065</v>
      </c>
      <c r="D823" s="2" t="s">
        <v>682</v>
      </c>
      <c r="E823" s="23">
        <v>3324</v>
      </c>
      <c r="F823" s="24">
        <v>3415</v>
      </c>
      <c r="G823" s="44">
        <f>EmployeeData9[[#This Row],[Sales_Target]]-EmployeeData9[[#This Row],[Sales_Achieved]]</f>
        <v>-91</v>
      </c>
      <c r="H823">
        <f>IF(EmployeeData9[[#This Row],[Sales_Achieved]]&gt;=2984,EmployeeData9[[#This Row],[Sales_Achieved]],0)</f>
        <v>3415</v>
      </c>
      <c r="I823">
        <f>IF(EmployeeData9[[#This Row],[Sales_Achieved]]&lt;2984,EmployeeData9[[#This Row],[Sales_Achieved]],0)</f>
        <v>0</v>
      </c>
    </row>
    <row r="824" spans="1:9" x14ac:dyDescent="0.25">
      <c r="A824" s="6" t="s">
        <v>2519</v>
      </c>
      <c r="B824" s="2" t="s">
        <v>3038</v>
      </c>
      <c r="C824" s="2" t="s">
        <v>3065</v>
      </c>
      <c r="D824" s="2" t="s">
        <v>682</v>
      </c>
      <c r="E824" s="23">
        <v>2774</v>
      </c>
      <c r="F824" s="24">
        <v>3568</v>
      </c>
      <c r="G824" s="44">
        <f>EmployeeData9[[#This Row],[Sales_Target]]-EmployeeData9[[#This Row],[Sales_Achieved]]</f>
        <v>-794</v>
      </c>
      <c r="H824">
        <f>IF(EmployeeData9[[#This Row],[Sales_Achieved]]&gt;=2984,EmployeeData9[[#This Row],[Sales_Achieved]],0)</f>
        <v>3568</v>
      </c>
      <c r="I824">
        <f>IF(EmployeeData9[[#This Row],[Sales_Achieved]]&lt;2984,EmployeeData9[[#This Row],[Sales_Achieved]],0)</f>
        <v>0</v>
      </c>
    </row>
    <row r="825" spans="1:9" x14ac:dyDescent="0.25">
      <c r="A825" s="6" t="s">
        <v>2520</v>
      </c>
      <c r="B825" s="2" t="s">
        <v>2717</v>
      </c>
      <c r="C825" s="2" t="s">
        <v>3063</v>
      </c>
      <c r="D825" s="2" t="s">
        <v>685</v>
      </c>
      <c r="E825" s="23">
        <v>2555</v>
      </c>
      <c r="F825" s="24">
        <v>2822</v>
      </c>
      <c r="G825" s="44">
        <f>EmployeeData9[[#This Row],[Sales_Target]]-EmployeeData9[[#This Row],[Sales_Achieved]]</f>
        <v>-267</v>
      </c>
      <c r="H825">
        <f>IF(EmployeeData9[[#This Row],[Sales_Achieved]]&gt;=2984,EmployeeData9[[#This Row],[Sales_Achieved]],0)</f>
        <v>0</v>
      </c>
      <c r="I825">
        <f>IF(EmployeeData9[[#This Row],[Sales_Achieved]]&lt;2984,EmployeeData9[[#This Row],[Sales_Achieved]],0)</f>
        <v>2822</v>
      </c>
    </row>
    <row r="826" spans="1:9" x14ac:dyDescent="0.25">
      <c r="A826" s="6" t="s">
        <v>2521</v>
      </c>
      <c r="B826" s="2" t="s">
        <v>2721</v>
      </c>
      <c r="C826" s="2" t="s">
        <v>3065</v>
      </c>
      <c r="D826" s="2" t="s">
        <v>685</v>
      </c>
      <c r="E826" s="23">
        <v>1653</v>
      </c>
      <c r="F826" s="24">
        <v>5052</v>
      </c>
      <c r="G826" s="44">
        <f>EmployeeData9[[#This Row],[Sales_Target]]-EmployeeData9[[#This Row],[Sales_Achieved]]</f>
        <v>-3399</v>
      </c>
      <c r="H826">
        <f>IF(EmployeeData9[[#This Row],[Sales_Achieved]]&gt;=2984,EmployeeData9[[#This Row],[Sales_Achieved]],0)</f>
        <v>5052</v>
      </c>
      <c r="I826">
        <f>IF(EmployeeData9[[#This Row],[Sales_Achieved]]&lt;2984,EmployeeData9[[#This Row],[Sales_Achieved]],0)</f>
        <v>0</v>
      </c>
    </row>
    <row r="827" spans="1:9" x14ac:dyDescent="0.25">
      <c r="A827" s="6" t="s">
        <v>2522</v>
      </c>
      <c r="B827" s="2" t="s">
        <v>3039</v>
      </c>
      <c r="C827" s="2" t="s">
        <v>3065</v>
      </c>
      <c r="D827" s="2" t="s">
        <v>684</v>
      </c>
      <c r="E827" s="23">
        <v>4472</v>
      </c>
      <c r="F827" s="24">
        <v>3608</v>
      </c>
      <c r="G827" s="44">
        <f>EmployeeData9[[#This Row],[Sales_Target]]-EmployeeData9[[#This Row],[Sales_Achieved]]</f>
        <v>864</v>
      </c>
      <c r="H827">
        <f>IF(EmployeeData9[[#This Row],[Sales_Achieved]]&gt;=2984,EmployeeData9[[#This Row],[Sales_Achieved]],0)</f>
        <v>3608</v>
      </c>
      <c r="I827">
        <f>IF(EmployeeData9[[#This Row],[Sales_Achieved]]&lt;2984,EmployeeData9[[#This Row],[Sales_Achieved]],0)</f>
        <v>0</v>
      </c>
    </row>
    <row r="828" spans="1:9" x14ac:dyDescent="0.25">
      <c r="A828" s="6" t="s">
        <v>2523</v>
      </c>
      <c r="B828" s="2" t="s">
        <v>2713</v>
      </c>
      <c r="C828" s="2" t="s">
        <v>3064</v>
      </c>
      <c r="D828" s="2" t="s">
        <v>685</v>
      </c>
      <c r="E828" s="23">
        <v>2386</v>
      </c>
      <c r="F828" s="24">
        <v>4847</v>
      </c>
      <c r="G828" s="44">
        <f>EmployeeData9[[#This Row],[Sales_Target]]-EmployeeData9[[#This Row],[Sales_Achieved]]</f>
        <v>-2461</v>
      </c>
      <c r="H828">
        <f>IF(EmployeeData9[[#This Row],[Sales_Achieved]]&gt;=2984,EmployeeData9[[#This Row],[Sales_Achieved]],0)</f>
        <v>4847</v>
      </c>
      <c r="I828">
        <f>IF(EmployeeData9[[#This Row],[Sales_Achieved]]&lt;2984,EmployeeData9[[#This Row],[Sales_Achieved]],0)</f>
        <v>0</v>
      </c>
    </row>
    <row r="829" spans="1:9" x14ac:dyDescent="0.25">
      <c r="A829" s="6" t="s">
        <v>2524</v>
      </c>
      <c r="B829" s="2" t="s">
        <v>2909</v>
      </c>
      <c r="C829" s="2" t="s">
        <v>3063</v>
      </c>
      <c r="D829" s="2" t="s">
        <v>685</v>
      </c>
      <c r="E829" s="23">
        <v>4268</v>
      </c>
      <c r="F829" s="24">
        <v>1285</v>
      </c>
      <c r="G829" s="44">
        <f>EmployeeData9[[#This Row],[Sales_Target]]-EmployeeData9[[#This Row],[Sales_Achieved]]</f>
        <v>2983</v>
      </c>
      <c r="H829">
        <f>IF(EmployeeData9[[#This Row],[Sales_Achieved]]&gt;=2984,EmployeeData9[[#This Row],[Sales_Achieved]],0)</f>
        <v>0</v>
      </c>
      <c r="I829">
        <f>IF(EmployeeData9[[#This Row],[Sales_Achieved]]&lt;2984,EmployeeData9[[#This Row],[Sales_Achieved]],0)</f>
        <v>1285</v>
      </c>
    </row>
    <row r="830" spans="1:9" x14ac:dyDescent="0.25">
      <c r="A830" s="6" t="s">
        <v>2525</v>
      </c>
      <c r="B830" s="2" t="s">
        <v>2813</v>
      </c>
      <c r="C830" s="2" t="s">
        <v>3063</v>
      </c>
      <c r="D830" s="2" t="s">
        <v>683</v>
      </c>
      <c r="E830" s="23">
        <v>2288</v>
      </c>
      <c r="F830" s="24">
        <v>4156</v>
      </c>
      <c r="G830" s="44">
        <f>EmployeeData9[[#This Row],[Sales_Target]]-EmployeeData9[[#This Row],[Sales_Achieved]]</f>
        <v>-1868</v>
      </c>
      <c r="H830">
        <f>IF(EmployeeData9[[#This Row],[Sales_Achieved]]&gt;=2984,EmployeeData9[[#This Row],[Sales_Achieved]],0)</f>
        <v>4156</v>
      </c>
      <c r="I830">
        <f>IF(EmployeeData9[[#This Row],[Sales_Achieved]]&lt;2984,EmployeeData9[[#This Row],[Sales_Achieved]],0)</f>
        <v>0</v>
      </c>
    </row>
    <row r="831" spans="1:9" x14ac:dyDescent="0.25">
      <c r="A831" s="6" t="s">
        <v>2526</v>
      </c>
      <c r="B831" s="2" t="s">
        <v>2767</v>
      </c>
      <c r="C831" s="2" t="s">
        <v>3065</v>
      </c>
      <c r="D831" s="2" t="s">
        <v>683</v>
      </c>
      <c r="E831" s="23">
        <v>2829</v>
      </c>
      <c r="F831" s="24">
        <v>2576</v>
      </c>
      <c r="G831" s="44">
        <f>EmployeeData9[[#This Row],[Sales_Target]]-EmployeeData9[[#This Row],[Sales_Achieved]]</f>
        <v>253</v>
      </c>
      <c r="H831">
        <f>IF(EmployeeData9[[#This Row],[Sales_Achieved]]&gt;=2984,EmployeeData9[[#This Row],[Sales_Achieved]],0)</f>
        <v>0</v>
      </c>
      <c r="I831">
        <f>IF(EmployeeData9[[#This Row],[Sales_Achieved]]&lt;2984,EmployeeData9[[#This Row],[Sales_Achieved]],0)</f>
        <v>2576</v>
      </c>
    </row>
    <row r="832" spans="1:9" x14ac:dyDescent="0.25">
      <c r="A832" s="6" t="s">
        <v>2527</v>
      </c>
      <c r="B832" s="2" t="s">
        <v>3020</v>
      </c>
      <c r="C832" s="2" t="s">
        <v>3063</v>
      </c>
      <c r="D832" s="2" t="s">
        <v>683</v>
      </c>
      <c r="E832" s="23">
        <v>2857</v>
      </c>
      <c r="F832" s="24">
        <v>1452</v>
      </c>
      <c r="G832" s="44">
        <f>EmployeeData9[[#This Row],[Sales_Target]]-EmployeeData9[[#This Row],[Sales_Achieved]]</f>
        <v>1405</v>
      </c>
      <c r="H832">
        <f>IF(EmployeeData9[[#This Row],[Sales_Achieved]]&gt;=2984,EmployeeData9[[#This Row],[Sales_Achieved]],0)</f>
        <v>0</v>
      </c>
      <c r="I832">
        <f>IF(EmployeeData9[[#This Row],[Sales_Achieved]]&lt;2984,EmployeeData9[[#This Row],[Sales_Achieved]],0)</f>
        <v>1452</v>
      </c>
    </row>
    <row r="833" spans="1:9" x14ac:dyDescent="0.25">
      <c r="A833" s="6" t="s">
        <v>2528</v>
      </c>
      <c r="B833" s="2" t="s">
        <v>2960</v>
      </c>
      <c r="C833" s="2" t="s">
        <v>3064</v>
      </c>
      <c r="D833" s="2" t="s">
        <v>683</v>
      </c>
      <c r="E833" s="23">
        <v>1365</v>
      </c>
      <c r="F833" s="24">
        <v>1561</v>
      </c>
      <c r="G833" s="44">
        <f>EmployeeData9[[#This Row],[Sales_Target]]-EmployeeData9[[#This Row],[Sales_Achieved]]</f>
        <v>-196</v>
      </c>
      <c r="H833">
        <f>IF(EmployeeData9[[#This Row],[Sales_Achieved]]&gt;=2984,EmployeeData9[[#This Row],[Sales_Achieved]],0)</f>
        <v>0</v>
      </c>
      <c r="I833">
        <f>IF(EmployeeData9[[#This Row],[Sales_Achieved]]&lt;2984,EmployeeData9[[#This Row],[Sales_Achieved]],0)</f>
        <v>1561</v>
      </c>
    </row>
    <row r="834" spans="1:9" x14ac:dyDescent="0.25">
      <c r="A834" s="6" t="s">
        <v>2529</v>
      </c>
      <c r="B834" s="2" t="s">
        <v>2928</v>
      </c>
      <c r="C834" s="2" t="s">
        <v>3064</v>
      </c>
      <c r="D834" s="2" t="s">
        <v>684</v>
      </c>
      <c r="E834" s="23">
        <v>2316</v>
      </c>
      <c r="F834" s="24">
        <v>2367</v>
      </c>
      <c r="G834" s="44">
        <f>EmployeeData9[[#This Row],[Sales_Target]]-EmployeeData9[[#This Row],[Sales_Achieved]]</f>
        <v>-51</v>
      </c>
      <c r="H834">
        <f>IF(EmployeeData9[[#This Row],[Sales_Achieved]]&gt;=2984,EmployeeData9[[#This Row],[Sales_Achieved]],0)</f>
        <v>0</v>
      </c>
      <c r="I834">
        <f>IF(EmployeeData9[[#This Row],[Sales_Achieved]]&lt;2984,EmployeeData9[[#This Row],[Sales_Achieved]],0)</f>
        <v>2367</v>
      </c>
    </row>
    <row r="835" spans="1:9" x14ac:dyDescent="0.25">
      <c r="A835" s="6" t="s">
        <v>2530</v>
      </c>
      <c r="B835" s="2" t="s">
        <v>2765</v>
      </c>
      <c r="C835" s="2" t="s">
        <v>3063</v>
      </c>
      <c r="D835" s="2" t="s">
        <v>682</v>
      </c>
      <c r="E835" s="23">
        <v>3515</v>
      </c>
      <c r="F835" s="24">
        <v>949</v>
      </c>
      <c r="G835" s="44">
        <f>EmployeeData9[[#This Row],[Sales_Target]]-EmployeeData9[[#This Row],[Sales_Achieved]]</f>
        <v>2566</v>
      </c>
      <c r="H835">
        <f>IF(EmployeeData9[[#This Row],[Sales_Achieved]]&gt;=2984,EmployeeData9[[#This Row],[Sales_Achieved]],0)</f>
        <v>0</v>
      </c>
      <c r="I835">
        <f>IF(EmployeeData9[[#This Row],[Sales_Achieved]]&lt;2984,EmployeeData9[[#This Row],[Sales_Achieved]],0)</f>
        <v>949</v>
      </c>
    </row>
    <row r="836" spans="1:9" x14ac:dyDescent="0.25">
      <c r="A836" s="6" t="s">
        <v>2531</v>
      </c>
      <c r="B836" s="2" t="s">
        <v>2737</v>
      </c>
      <c r="C836" s="2" t="s">
        <v>3065</v>
      </c>
      <c r="D836" s="2" t="s">
        <v>684</v>
      </c>
      <c r="E836" s="23">
        <v>1123</v>
      </c>
      <c r="F836" s="24">
        <v>5048</v>
      </c>
      <c r="G836" s="44">
        <f>EmployeeData9[[#This Row],[Sales_Target]]-EmployeeData9[[#This Row],[Sales_Achieved]]</f>
        <v>-3925</v>
      </c>
      <c r="H836">
        <f>IF(EmployeeData9[[#This Row],[Sales_Achieved]]&gt;=2984,EmployeeData9[[#This Row],[Sales_Achieved]],0)</f>
        <v>5048</v>
      </c>
      <c r="I836">
        <f>IF(EmployeeData9[[#This Row],[Sales_Achieved]]&lt;2984,EmployeeData9[[#This Row],[Sales_Achieved]],0)</f>
        <v>0</v>
      </c>
    </row>
    <row r="837" spans="1:9" x14ac:dyDescent="0.25">
      <c r="A837" s="6" t="s">
        <v>2532</v>
      </c>
      <c r="B837" s="2" t="s">
        <v>3002</v>
      </c>
      <c r="C837" s="2" t="s">
        <v>3065</v>
      </c>
      <c r="D837" s="2" t="s">
        <v>684</v>
      </c>
      <c r="E837" s="23">
        <v>4728</v>
      </c>
      <c r="F837" s="24">
        <v>1902</v>
      </c>
      <c r="G837" s="44">
        <f>EmployeeData9[[#This Row],[Sales_Target]]-EmployeeData9[[#This Row],[Sales_Achieved]]</f>
        <v>2826</v>
      </c>
      <c r="H837">
        <f>IF(EmployeeData9[[#This Row],[Sales_Achieved]]&gt;=2984,EmployeeData9[[#This Row],[Sales_Achieved]],0)</f>
        <v>0</v>
      </c>
      <c r="I837">
        <f>IF(EmployeeData9[[#This Row],[Sales_Achieved]]&lt;2984,EmployeeData9[[#This Row],[Sales_Achieved]],0)</f>
        <v>1902</v>
      </c>
    </row>
    <row r="838" spans="1:9" x14ac:dyDescent="0.25">
      <c r="A838" s="6" t="s">
        <v>2533</v>
      </c>
      <c r="B838" s="2" t="s">
        <v>3040</v>
      </c>
      <c r="C838" s="2" t="s">
        <v>3064</v>
      </c>
      <c r="D838" s="2" t="s">
        <v>685</v>
      </c>
      <c r="E838" s="23">
        <v>1533</v>
      </c>
      <c r="F838" s="24">
        <v>2475</v>
      </c>
      <c r="G838" s="44">
        <f>EmployeeData9[[#This Row],[Sales_Target]]-EmployeeData9[[#This Row],[Sales_Achieved]]</f>
        <v>-942</v>
      </c>
      <c r="H838">
        <f>IF(EmployeeData9[[#This Row],[Sales_Achieved]]&gt;=2984,EmployeeData9[[#This Row],[Sales_Achieved]],0)</f>
        <v>0</v>
      </c>
      <c r="I838">
        <f>IF(EmployeeData9[[#This Row],[Sales_Achieved]]&lt;2984,EmployeeData9[[#This Row],[Sales_Achieved]],0)</f>
        <v>2475</v>
      </c>
    </row>
    <row r="839" spans="1:9" x14ac:dyDescent="0.25">
      <c r="A839" s="6" t="s">
        <v>2534</v>
      </c>
      <c r="B839" s="2" t="s">
        <v>2791</v>
      </c>
      <c r="C839" s="2" t="s">
        <v>3064</v>
      </c>
      <c r="D839" s="2" t="s">
        <v>684</v>
      </c>
      <c r="E839" s="23">
        <v>3822</v>
      </c>
      <c r="F839" s="24">
        <v>3749</v>
      </c>
      <c r="G839" s="44">
        <f>EmployeeData9[[#This Row],[Sales_Target]]-EmployeeData9[[#This Row],[Sales_Achieved]]</f>
        <v>73</v>
      </c>
      <c r="H839">
        <f>IF(EmployeeData9[[#This Row],[Sales_Achieved]]&gt;=2984,EmployeeData9[[#This Row],[Sales_Achieved]],0)</f>
        <v>3749</v>
      </c>
      <c r="I839">
        <f>IF(EmployeeData9[[#This Row],[Sales_Achieved]]&lt;2984,EmployeeData9[[#This Row],[Sales_Achieved]],0)</f>
        <v>0</v>
      </c>
    </row>
    <row r="840" spans="1:9" x14ac:dyDescent="0.25">
      <c r="A840" s="6" t="s">
        <v>2535</v>
      </c>
      <c r="B840" s="2" t="s">
        <v>2873</v>
      </c>
      <c r="C840" s="2" t="s">
        <v>3065</v>
      </c>
      <c r="D840" s="2" t="s">
        <v>684</v>
      </c>
      <c r="E840" s="23">
        <v>2584</v>
      </c>
      <c r="F840" s="24">
        <v>2097</v>
      </c>
      <c r="G840" s="44">
        <f>EmployeeData9[[#This Row],[Sales_Target]]-EmployeeData9[[#This Row],[Sales_Achieved]]</f>
        <v>487</v>
      </c>
      <c r="H840">
        <f>IF(EmployeeData9[[#This Row],[Sales_Achieved]]&gt;=2984,EmployeeData9[[#This Row],[Sales_Achieved]],0)</f>
        <v>0</v>
      </c>
      <c r="I840">
        <f>IF(EmployeeData9[[#This Row],[Sales_Achieved]]&lt;2984,EmployeeData9[[#This Row],[Sales_Achieved]],0)</f>
        <v>2097</v>
      </c>
    </row>
    <row r="841" spans="1:9" x14ac:dyDescent="0.25">
      <c r="A841" s="6" t="s">
        <v>2536</v>
      </c>
      <c r="B841" s="2" t="s">
        <v>2782</v>
      </c>
      <c r="C841" s="2" t="s">
        <v>3064</v>
      </c>
      <c r="D841" s="2" t="s">
        <v>685</v>
      </c>
      <c r="E841" s="23">
        <v>2542</v>
      </c>
      <c r="F841" s="24">
        <v>3561</v>
      </c>
      <c r="G841" s="44">
        <f>EmployeeData9[[#This Row],[Sales_Target]]-EmployeeData9[[#This Row],[Sales_Achieved]]</f>
        <v>-1019</v>
      </c>
      <c r="H841">
        <f>IF(EmployeeData9[[#This Row],[Sales_Achieved]]&gt;=2984,EmployeeData9[[#This Row],[Sales_Achieved]],0)</f>
        <v>3561</v>
      </c>
      <c r="I841">
        <f>IF(EmployeeData9[[#This Row],[Sales_Achieved]]&lt;2984,EmployeeData9[[#This Row],[Sales_Achieved]],0)</f>
        <v>0</v>
      </c>
    </row>
    <row r="842" spans="1:9" x14ac:dyDescent="0.25">
      <c r="A842" s="6" t="s">
        <v>2537</v>
      </c>
      <c r="B842" s="2" t="s">
        <v>2780</v>
      </c>
      <c r="C842" s="2" t="s">
        <v>3064</v>
      </c>
      <c r="D842" s="2" t="s">
        <v>682</v>
      </c>
      <c r="E842" s="23">
        <v>2419</v>
      </c>
      <c r="F842" s="24">
        <v>2144</v>
      </c>
      <c r="G842" s="44">
        <f>EmployeeData9[[#This Row],[Sales_Target]]-EmployeeData9[[#This Row],[Sales_Achieved]]</f>
        <v>275</v>
      </c>
      <c r="H842">
        <f>IF(EmployeeData9[[#This Row],[Sales_Achieved]]&gt;=2984,EmployeeData9[[#This Row],[Sales_Achieved]],0)</f>
        <v>0</v>
      </c>
      <c r="I842">
        <f>IF(EmployeeData9[[#This Row],[Sales_Achieved]]&lt;2984,EmployeeData9[[#This Row],[Sales_Achieved]],0)</f>
        <v>2144</v>
      </c>
    </row>
    <row r="843" spans="1:9" x14ac:dyDescent="0.25">
      <c r="A843" s="6" t="s">
        <v>2538</v>
      </c>
      <c r="B843" s="2" t="s">
        <v>3041</v>
      </c>
      <c r="C843" s="2" t="s">
        <v>3065</v>
      </c>
      <c r="D843" s="2" t="s">
        <v>684</v>
      </c>
      <c r="E843" s="23">
        <v>1740</v>
      </c>
      <c r="F843" s="24">
        <v>5886</v>
      </c>
      <c r="G843" s="44">
        <f>EmployeeData9[[#This Row],[Sales_Target]]-EmployeeData9[[#This Row],[Sales_Achieved]]</f>
        <v>-4146</v>
      </c>
      <c r="H843">
        <f>IF(EmployeeData9[[#This Row],[Sales_Achieved]]&gt;=2984,EmployeeData9[[#This Row],[Sales_Achieved]],0)</f>
        <v>5886</v>
      </c>
      <c r="I843">
        <f>IF(EmployeeData9[[#This Row],[Sales_Achieved]]&lt;2984,EmployeeData9[[#This Row],[Sales_Achieved]],0)</f>
        <v>0</v>
      </c>
    </row>
    <row r="844" spans="1:9" x14ac:dyDescent="0.25">
      <c r="A844" s="6" t="s">
        <v>2539</v>
      </c>
      <c r="B844" s="2" t="s">
        <v>3042</v>
      </c>
      <c r="C844" s="2" t="s">
        <v>3065</v>
      </c>
      <c r="D844" s="2" t="s">
        <v>682</v>
      </c>
      <c r="E844" s="23">
        <v>4202</v>
      </c>
      <c r="F844" s="24">
        <v>1867</v>
      </c>
      <c r="G844" s="44">
        <f>EmployeeData9[[#This Row],[Sales_Target]]-EmployeeData9[[#This Row],[Sales_Achieved]]</f>
        <v>2335</v>
      </c>
      <c r="H844">
        <f>IF(EmployeeData9[[#This Row],[Sales_Achieved]]&gt;=2984,EmployeeData9[[#This Row],[Sales_Achieved]],0)</f>
        <v>0</v>
      </c>
      <c r="I844">
        <f>IF(EmployeeData9[[#This Row],[Sales_Achieved]]&lt;2984,EmployeeData9[[#This Row],[Sales_Achieved]],0)</f>
        <v>1867</v>
      </c>
    </row>
    <row r="845" spans="1:9" x14ac:dyDescent="0.25">
      <c r="A845" s="6" t="s">
        <v>2540</v>
      </c>
      <c r="B845" s="2" t="s">
        <v>2908</v>
      </c>
      <c r="C845" s="2" t="s">
        <v>3064</v>
      </c>
      <c r="D845" s="2" t="s">
        <v>682</v>
      </c>
      <c r="E845" s="23">
        <v>1278</v>
      </c>
      <c r="F845" s="24">
        <v>1747</v>
      </c>
      <c r="G845" s="44">
        <f>EmployeeData9[[#This Row],[Sales_Target]]-EmployeeData9[[#This Row],[Sales_Achieved]]</f>
        <v>-469</v>
      </c>
      <c r="H845">
        <f>IF(EmployeeData9[[#This Row],[Sales_Achieved]]&gt;=2984,EmployeeData9[[#This Row],[Sales_Achieved]],0)</f>
        <v>0</v>
      </c>
      <c r="I845">
        <f>IF(EmployeeData9[[#This Row],[Sales_Achieved]]&lt;2984,EmployeeData9[[#This Row],[Sales_Achieved]],0)</f>
        <v>1747</v>
      </c>
    </row>
    <row r="846" spans="1:9" x14ac:dyDescent="0.25">
      <c r="A846" s="6" t="s">
        <v>2541</v>
      </c>
      <c r="B846" s="2" t="s">
        <v>2908</v>
      </c>
      <c r="C846" s="2" t="s">
        <v>3063</v>
      </c>
      <c r="D846" s="2" t="s">
        <v>682</v>
      </c>
      <c r="E846" s="23">
        <v>3409</v>
      </c>
      <c r="F846" s="24">
        <v>2150</v>
      </c>
      <c r="G846" s="44">
        <f>EmployeeData9[[#This Row],[Sales_Target]]-EmployeeData9[[#This Row],[Sales_Achieved]]</f>
        <v>1259</v>
      </c>
      <c r="H846">
        <f>IF(EmployeeData9[[#This Row],[Sales_Achieved]]&gt;=2984,EmployeeData9[[#This Row],[Sales_Achieved]],0)</f>
        <v>0</v>
      </c>
      <c r="I846">
        <f>IF(EmployeeData9[[#This Row],[Sales_Achieved]]&lt;2984,EmployeeData9[[#This Row],[Sales_Achieved]],0)</f>
        <v>2150</v>
      </c>
    </row>
    <row r="847" spans="1:9" x14ac:dyDescent="0.25">
      <c r="A847" s="6" t="s">
        <v>2542</v>
      </c>
      <c r="B847" s="2" t="s">
        <v>2796</v>
      </c>
      <c r="C847" s="2" t="s">
        <v>3065</v>
      </c>
      <c r="D847" s="2" t="s">
        <v>682</v>
      </c>
      <c r="E847" s="23">
        <v>2177</v>
      </c>
      <c r="F847" s="24">
        <v>2305</v>
      </c>
      <c r="G847" s="44">
        <f>EmployeeData9[[#This Row],[Sales_Target]]-EmployeeData9[[#This Row],[Sales_Achieved]]</f>
        <v>-128</v>
      </c>
      <c r="H847">
        <f>IF(EmployeeData9[[#This Row],[Sales_Achieved]]&gt;=2984,EmployeeData9[[#This Row],[Sales_Achieved]],0)</f>
        <v>0</v>
      </c>
      <c r="I847">
        <f>IF(EmployeeData9[[#This Row],[Sales_Achieved]]&lt;2984,EmployeeData9[[#This Row],[Sales_Achieved]],0)</f>
        <v>2305</v>
      </c>
    </row>
    <row r="848" spans="1:9" x14ac:dyDescent="0.25">
      <c r="A848" s="6" t="s">
        <v>2543</v>
      </c>
      <c r="B848" s="2" t="s">
        <v>2879</v>
      </c>
      <c r="C848" s="2" t="s">
        <v>3064</v>
      </c>
      <c r="D848" s="2" t="s">
        <v>683</v>
      </c>
      <c r="E848" s="23">
        <v>3700</v>
      </c>
      <c r="F848" s="24">
        <v>1922</v>
      </c>
      <c r="G848" s="44">
        <f>EmployeeData9[[#This Row],[Sales_Target]]-EmployeeData9[[#This Row],[Sales_Achieved]]</f>
        <v>1778</v>
      </c>
      <c r="H848">
        <f>IF(EmployeeData9[[#This Row],[Sales_Achieved]]&gt;=2984,EmployeeData9[[#This Row],[Sales_Achieved]],0)</f>
        <v>0</v>
      </c>
      <c r="I848">
        <f>IF(EmployeeData9[[#This Row],[Sales_Achieved]]&lt;2984,EmployeeData9[[#This Row],[Sales_Achieved]],0)</f>
        <v>1922</v>
      </c>
    </row>
    <row r="849" spans="1:9" x14ac:dyDescent="0.25">
      <c r="A849" s="6" t="s">
        <v>2544</v>
      </c>
      <c r="B849" s="2" t="s">
        <v>2704</v>
      </c>
      <c r="C849" s="2" t="s">
        <v>3063</v>
      </c>
      <c r="D849" s="2" t="s">
        <v>685</v>
      </c>
      <c r="E849" s="23">
        <v>3923</v>
      </c>
      <c r="F849" s="24">
        <v>1380</v>
      </c>
      <c r="G849" s="44">
        <f>EmployeeData9[[#This Row],[Sales_Target]]-EmployeeData9[[#This Row],[Sales_Achieved]]</f>
        <v>2543</v>
      </c>
      <c r="H849">
        <f>IF(EmployeeData9[[#This Row],[Sales_Achieved]]&gt;=2984,EmployeeData9[[#This Row],[Sales_Achieved]],0)</f>
        <v>0</v>
      </c>
      <c r="I849">
        <f>IF(EmployeeData9[[#This Row],[Sales_Achieved]]&lt;2984,EmployeeData9[[#This Row],[Sales_Achieved]],0)</f>
        <v>1380</v>
      </c>
    </row>
    <row r="850" spans="1:9" x14ac:dyDescent="0.25">
      <c r="A850" s="6" t="s">
        <v>2545</v>
      </c>
      <c r="B850" s="2" t="s">
        <v>2710</v>
      </c>
      <c r="C850" s="2" t="s">
        <v>3065</v>
      </c>
      <c r="D850" s="2" t="s">
        <v>683</v>
      </c>
      <c r="E850" s="23">
        <v>1773</v>
      </c>
      <c r="F850" s="24">
        <v>3614</v>
      </c>
      <c r="G850" s="44">
        <f>EmployeeData9[[#This Row],[Sales_Target]]-EmployeeData9[[#This Row],[Sales_Achieved]]</f>
        <v>-1841</v>
      </c>
      <c r="H850">
        <f>IF(EmployeeData9[[#This Row],[Sales_Achieved]]&gt;=2984,EmployeeData9[[#This Row],[Sales_Achieved]],0)</f>
        <v>3614</v>
      </c>
      <c r="I850">
        <f>IF(EmployeeData9[[#This Row],[Sales_Achieved]]&lt;2984,EmployeeData9[[#This Row],[Sales_Achieved]],0)</f>
        <v>0</v>
      </c>
    </row>
    <row r="851" spans="1:9" x14ac:dyDescent="0.25">
      <c r="A851" s="6" t="s">
        <v>2546</v>
      </c>
      <c r="B851" s="2" t="s">
        <v>3028</v>
      </c>
      <c r="C851" s="2" t="s">
        <v>3065</v>
      </c>
      <c r="D851" s="2" t="s">
        <v>685</v>
      </c>
      <c r="E851" s="23">
        <v>3587</v>
      </c>
      <c r="F851" s="24">
        <v>5934</v>
      </c>
      <c r="G851" s="44">
        <f>EmployeeData9[[#This Row],[Sales_Target]]-EmployeeData9[[#This Row],[Sales_Achieved]]</f>
        <v>-2347</v>
      </c>
      <c r="H851">
        <f>IF(EmployeeData9[[#This Row],[Sales_Achieved]]&gt;=2984,EmployeeData9[[#This Row],[Sales_Achieved]],0)</f>
        <v>5934</v>
      </c>
      <c r="I851">
        <f>IF(EmployeeData9[[#This Row],[Sales_Achieved]]&lt;2984,EmployeeData9[[#This Row],[Sales_Achieved]],0)</f>
        <v>0</v>
      </c>
    </row>
    <row r="852" spans="1:9" x14ac:dyDescent="0.25">
      <c r="A852" s="6" t="s">
        <v>2547</v>
      </c>
      <c r="B852" s="2" t="s">
        <v>3043</v>
      </c>
      <c r="C852" s="2" t="s">
        <v>3065</v>
      </c>
      <c r="D852" s="2" t="s">
        <v>682</v>
      </c>
      <c r="E852" s="23">
        <v>1576</v>
      </c>
      <c r="F852" s="24">
        <v>1024</v>
      </c>
      <c r="G852" s="44">
        <f>EmployeeData9[[#This Row],[Sales_Target]]-EmployeeData9[[#This Row],[Sales_Achieved]]</f>
        <v>552</v>
      </c>
      <c r="H852">
        <f>IF(EmployeeData9[[#This Row],[Sales_Achieved]]&gt;=2984,EmployeeData9[[#This Row],[Sales_Achieved]],0)</f>
        <v>0</v>
      </c>
      <c r="I852">
        <f>IF(EmployeeData9[[#This Row],[Sales_Achieved]]&lt;2984,EmployeeData9[[#This Row],[Sales_Achieved]],0)</f>
        <v>1024</v>
      </c>
    </row>
    <row r="853" spans="1:9" x14ac:dyDescent="0.25">
      <c r="A853" s="6" t="s">
        <v>2548</v>
      </c>
      <c r="B853" s="2" t="s">
        <v>2700</v>
      </c>
      <c r="C853" s="2" t="s">
        <v>3063</v>
      </c>
      <c r="D853" s="2" t="s">
        <v>682</v>
      </c>
      <c r="E853" s="23">
        <v>2723</v>
      </c>
      <c r="F853" s="24">
        <v>5364</v>
      </c>
      <c r="G853" s="44">
        <f>EmployeeData9[[#This Row],[Sales_Target]]-EmployeeData9[[#This Row],[Sales_Achieved]]</f>
        <v>-2641</v>
      </c>
      <c r="H853">
        <f>IF(EmployeeData9[[#This Row],[Sales_Achieved]]&gt;=2984,EmployeeData9[[#This Row],[Sales_Achieved]],0)</f>
        <v>5364</v>
      </c>
      <c r="I853">
        <f>IF(EmployeeData9[[#This Row],[Sales_Achieved]]&lt;2984,EmployeeData9[[#This Row],[Sales_Achieved]],0)</f>
        <v>0</v>
      </c>
    </row>
    <row r="854" spans="1:9" x14ac:dyDescent="0.25">
      <c r="A854" s="6" t="s">
        <v>2549</v>
      </c>
      <c r="B854" s="2" t="s">
        <v>2750</v>
      </c>
      <c r="C854" s="2" t="s">
        <v>3065</v>
      </c>
      <c r="D854" s="2" t="s">
        <v>683</v>
      </c>
      <c r="E854" s="23">
        <v>3692</v>
      </c>
      <c r="F854" s="24">
        <v>3896</v>
      </c>
      <c r="G854" s="44">
        <f>EmployeeData9[[#This Row],[Sales_Target]]-EmployeeData9[[#This Row],[Sales_Achieved]]</f>
        <v>-204</v>
      </c>
      <c r="H854">
        <f>IF(EmployeeData9[[#This Row],[Sales_Achieved]]&gt;=2984,EmployeeData9[[#This Row],[Sales_Achieved]],0)</f>
        <v>3896</v>
      </c>
      <c r="I854">
        <f>IF(EmployeeData9[[#This Row],[Sales_Achieved]]&lt;2984,EmployeeData9[[#This Row],[Sales_Achieved]],0)</f>
        <v>0</v>
      </c>
    </row>
    <row r="855" spans="1:9" x14ac:dyDescent="0.25">
      <c r="A855" s="6" t="s">
        <v>2550</v>
      </c>
      <c r="B855" s="2" t="s">
        <v>2718</v>
      </c>
      <c r="C855" s="2" t="s">
        <v>3063</v>
      </c>
      <c r="D855" s="2" t="s">
        <v>684</v>
      </c>
      <c r="E855" s="23">
        <v>4434</v>
      </c>
      <c r="F855" s="24">
        <v>4888</v>
      </c>
      <c r="G855" s="44">
        <f>EmployeeData9[[#This Row],[Sales_Target]]-EmployeeData9[[#This Row],[Sales_Achieved]]</f>
        <v>-454</v>
      </c>
      <c r="H855">
        <f>IF(EmployeeData9[[#This Row],[Sales_Achieved]]&gt;=2984,EmployeeData9[[#This Row],[Sales_Achieved]],0)</f>
        <v>4888</v>
      </c>
      <c r="I855">
        <f>IF(EmployeeData9[[#This Row],[Sales_Achieved]]&lt;2984,EmployeeData9[[#This Row],[Sales_Achieved]],0)</f>
        <v>0</v>
      </c>
    </row>
    <row r="856" spans="1:9" x14ac:dyDescent="0.25">
      <c r="A856" s="6" t="s">
        <v>2551</v>
      </c>
      <c r="B856" s="2" t="s">
        <v>3044</v>
      </c>
      <c r="C856" s="2" t="s">
        <v>3065</v>
      </c>
      <c r="D856" s="2" t="s">
        <v>685</v>
      </c>
      <c r="E856" s="23">
        <v>4791</v>
      </c>
      <c r="F856" s="24">
        <v>3813</v>
      </c>
      <c r="G856" s="44">
        <f>EmployeeData9[[#This Row],[Sales_Target]]-EmployeeData9[[#This Row],[Sales_Achieved]]</f>
        <v>978</v>
      </c>
      <c r="H856">
        <f>IF(EmployeeData9[[#This Row],[Sales_Achieved]]&gt;=2984,EmployeeData9[[#This Row],[Sales_Achieved]],0)</f>
        <v>3813</v>
      </c>
      <c r="I856">
        <f>IF(EmployeeData9[[#This Row],[Sales_Achieved]]&lt;2984,EmployeeData9[[#This Row],[Sales_Achieved]],0)</f>
        <v>0</v>
      </c>
    </row>
    <row r="857" spans="1:9" x14ac:dyDescent="0.25">
      <c r="A857" s="6" t="s">
        <v>2552</v>
      </c>
      <c r="B857" s="2" t="s">
        <v>3026</v>
      </c>
      <c r="C857" s="2" t="s">
        <v>3063</v>
      </c>
      <c r="D857" s="2" t="s">
        <v>685</v>
      </c>
      <c r="E857" s="23">
        <v>4288</v>
      </c>
      <c r="F857" s="24">
        <v>4249</v>
      </c>
      <c r="G857" s="44">
        <f>EmployeeData9[[#This Row],[Sales_Target]]-EmployeeData9[[#This Row],[Sales_Achieved]]</f>
        <v>39</v>
      </c>
      <c r="H857">
        <f>IF(EmployeeData9[[#This Row],[Sales_Achieved]]&gt;=2984,EmployeeData9[[#This Row],[Sales_Achieved]],0)</f>
        <v>4249</v>
      </c>
      <c r="I857">
        <f>IF(EmployeeData9[[#This Row],[Sales_Achieved]]&lt;2984,EmployeeData9[[#This Row],[Sales_Achieved]],0)</f>
        <v>0</v>
      </c>
    </row>
    <row r="858" spans="1:9" x14ac:dyDescent="0.25">
      <c r="A858" s="6" t="s">
        <v>2553</v>
      </c>
      <c r="B858" s="2" t="s">
        <v>2815</v>
      </c>
      <c r="C858" s="2" t="s">
        <v>3064</v>
      </c>
      <c r="D858" s="2" t="s">
        <v>684</v>
      </c>
      <c r="E858" s="23">
        <v>2839</v>
      </c>
      <c r="F858" s="24">
        <v>3677</v>
      </c>
      <c r="G858" s="44">
        <f>EmployeeData9[[#This Row],[Sales_Target]]-EmployeeData9[[#This Row],[Sales_Achieved]]</f>
        <v>-838</v>
      </c>
      <c r="H858">
        <f>IF(EmployeeData9[[#This Row],[Sales_Achieved]]&gt;=2984,EmployeeData9[[#This Row],[Sales_Achieved]],0)</f>
        <v>3677</v>
      </c>
      <c r="I858">
        <f>IF(EmployeeData9[[#This Row],[Sales_Achieved]]&lt;2984,EmployeeData9[[#This Row],[Sales_Achieved]],0)</f>
        <v>0</v>
      </c>
    </row>
    <row r="859" spans="1:9" x14ac:dyDescent="0.25">
      <c r="A859" s="6" t="s">
        <v>2554</v>
      </c>
      <c r="B859" s="2" t="s">
        <v>3045</v>
      </c>
      <c r="C859" s="2" t="s">
        <v>3063</v>
      </c>
      <c r="D859" s="2" t="s">
        <v>685</v>
      </c>
      <c r="E859" s="23">
        <v>1373</v>
      </c>
      <c r="F859" s="24">
        <v>5805</v>
      </c>
      <c r="G859" s="44">
        <f>EmployeeData9[[#This Row],[Sales_Target]]-EmployeeData9[[#This Row],[Sales_Achieved]]</f>
        <v>-4432</v>
      </c>
      <c r="H859">
        <f>IF(EmployeeData9[[#This Row],[Sales_Achieved]]&gt;=2984,EmployeeData9[[#This Row],[Sales_Achieved]],0)</f>
        <v>5805</v>
      </c>
      <c r="I859">
        <f>IF(EmployeeData9[[#This Row],[Sales_Achieved]]&lt;2984,EmployeeData9[[#This Row],[Sales_Achieved]],0)</f>
        <v>0</v>
      </c>
    </row>
    <row r="860" spans="1:9" x14ac:dyDescent="0.25">
      <c r="A860" s="6" t="s">
        <v>2555</v>
      </c>
      <c r="B860" s="2" t="s">
        <v>2876</v>
      </c>
      <c r="C860" s="2" t="s">
        <v>3065</v>
      </c>
      <c r="D860" s="2" t="s">
        <v>684</v>
      </c>
      <c r="E860" s="23">
        <v>4544</v>
      </c>
      <c r="F860" s="24">
        <v>3563</v>
      </c>
      <c r="G860" s="44">
        <f>EmployeeData9[[#This Row],[Sales_Target]]-EmployeeData9[[#This Row],[Sales_Achieved]]</f>
        <v>981</v>
      </c>
      <c r="H860">
        <f>IF(EmployeeData9[[#This Row],[Sales_Achieved]]&gt;=2984,EmployeeData9[[#This Row],[Sales_Achieved]],0)</f>
        <v>3563</v>
      </c>
      <c r="I860">
        <f>IF(EmployeeData9[[#This Row],[Sales_Achieved]]&lt;2984,EmployeeData9[[#This Row],[Sales_Achieved]],0)</f>
        <v>0</v>
      </c>
    </row>
    <row r="861" spans="1:9" x14ac:dyDescent="0.25">
      <c r="A861" s="6" t="s">
        <v>2556</v>
      </c>
      <c r="B861" s="2" t="s">
        <v>2955</v>
      </c>
      <c r="C861" s="2" t="s">
        <v>3065</v>
      </c>
      <c r="D861" s="2" t="s">
        <v>682</v>
      </c>
      <c r="E861" s="23">
        <v>2473</v>
      </c>
      <c r="F861" s="24">
        <v>3252</v>
      </c>
      <c r="G861" s="44">
        <f>EmployeeData9[[#This Row],[Sales_Target]]-EmployeeData9[[#This Row],[Sales_Achieved]]</f>
        <v>-779</v>
      </c>
      <c r="H861">
        <f>IF(EmployeeData9[[#This Row],[Sales_Achieved]]&gt;=2984,EmployeeData9[[#This Row],[Sales_Achieved]],0)</f>
        <v>3252</v>
      </c>
      <c r="I861">
        <f>IF(EmployeeData9[[#This Row],[Sales_Achieved]]&lt;2984,EmployeeData9[[#This Row],[Sales_Achieved]],0)</f>
        <v>0</v>
      </c>
    </row>
    <row r="862" spans="1:9" x14ac:dyDescent="0.25">
      <c r="A862" s="6" t="s">
        <v>2557</v>
      </c>
      <c r="B862" s="2" t="s">
        <v>2998</v>
      </c>
      <c r="C862" s="2" t="s">
        <v>3063</v>
      </c>
      <c r="D862" s="2" t="s">
        <v>683</v>
      </c>
      <c r="E862" s="23">
        <v>3990</v>
      </c>
      <c r="F862" s="24">
        <v>3275</v>
      </c>
      <c r="G862" s="44">
        <f>EmployeeData9[[#This Row],[Sales_Target]]-EmployeeData9[[#This Row],[Sales_Achieved]]</f>
        <v>715</v>
      </c>
      <c r="H862">
        <f>IF(EmployeeData9[[#This Row],[Sales_Achieved]]&gt;=2984,EmployeeData9[[#This Row],[Sales_Achieved]],0)</f>
        <v>3275</v>
      </c>
      <c r="I862">
        <f>IF(EmployeeData9[[#This Row],[Sales_Achieved]]&lt;2984,EmployeeData9[[#This Row],[Sales_Achieved]],0)</f>
        <v>0</v>
      </c>
    </row>
    <row r="863" spans="1:9" x14ac:dyDescent="0.25">
      <c r="A863" s="6" t="s">
        <v>2558</v>
      </c>
      <c r="B863" s="2" t="s">
        <v>2950</v>
      </c>
      <c r="C863" s="2" t="s">
        <v>3064</v>
      </c>
      <c r="D863" s="2" t="s">
        <v>685</v>
      </c>
      <c r="E863" s="23">
        <v>4981</v>
      </c>
      <c r="F863" s="24">
        <v>5645</v>
      </c>
      <c r="G863" s="44">
        <f>EmployeeData9[[#This Row],[Sales_Target]]-EmployeeData9[[#This Row],[Sales_Achieved]]</f>
        <v>-664</v>
      </c>
      <c r="H863">
        <f>IF(EmployeeData9[[#This Row],[Sales_Achieved]]&gt;=2984,EmployeeData9[[#This Row],[Sales_Achieved]],0)</f>
        <v>5645</v>
      </c>
      <c r="I863">
        <f>IF(EmployeeData9[[#This Row],[Sales_Achieved]]&lt;2984,EmployeeData9[[#This Row],[Sales_Achieved]],0)</f>
        <v>0</v>
      </c>
    </row>
    <row r="864" spans="1:9" x14ac:dyDescent="0.25">
      <c r="A864" s="6" t="s">
        <v>2559</v>
      </c>
      <c r="B864" s="2" t="s">
        <v>2952</v>
      </c>
      <c r="C864" s="2" t="s">
        <v>3064</v>
      </c>
      <c r="D864" s="2" t="s">
        <v>682</v>
      </c>
      <c r="E864" s="23">
        <v>2904</v>
      </c>
      <c r="F864" s="24">
        <v>1021</v>
      </c>
      <c r="G864" s="44">
        <f>EmployeeData9[[#This Row],[Sales_Target]]-EmployeeData9[[#This Row],[Sales_Achieved]]</f>
        <v>1883</v>
      </c>
      <c r="H864">
        <f>IF(EmployeeData9[[#This Row],[Sales_Achieved]]&gt;=2984,EmployeeData9[[#This Row],[Sales_Achieved]],0)</f>
        <v>0</v>
      </c>
      <c r="I864">
        <f>IF(EmployeeData9[[#This Row],[Sales_Achieved]]&lt;2984,EmployeeData9[[#This Row],[Sales_Achieved]],0)</f>
        <v>1021</v>
      </c>
    </row>
    <row r="865" spans="1:9" x14ac:dyDescent="0.25">
      <c r="A865" s="6" t="s">
        <v>2560</v>
      </c>
      <c r="B865" s="2" t="s">
        <v>2717</v>
      </c>
      <c r="C865" s="2" t="s">
        <v>3063</v>
      </c>
      <c r="D865" s="2" t="s">
        <v>685</v>
      </c>
      <c r="E865" s="23">
        <v>3890</v>
      </c>
      <c r="F865" s="24">
        <v>3544</v>
      </c>
      <c r="G865" s="44">
        <f>EmployeeData9[[#This Row],[Sales_Target]]-EmployeeData9[[#This Row],[Sales_Achieved]]</f>
        <v>346</v>
      </c>
      <c r="H865">
        <f>IF(EmployeeData9[[#This Row],[Sales_Achieved]]&gt;=2984,EmployeeData9[[#This Row],[Sales_Achieved]],0)</f>
        <v>3544</v>
      </c>
      <c r="I865">
        <f>IF(EmployeeData9[[#This Row],[Sales_Achieved]]&lt;2984,EmployeeData9[[#This Row],[Sales_Achieved]],0)</f>
        <v>0</v>
      </c>
    </row>
    <row r="866" spans="1:9" x14ac:dyDescent="0.25">
      <c r="A866" s="6" t="s">
        <v>2561</v>
      </c>
      <c r="B866" s="2" t="s">
        <v>3046</v>
      </c>
      <c r="C866" s="2" t="s">
        <v>3064</v>
      </c>
      <c r="D866" s="2" t="s">
        <v>685</v>
      </c>
      <c r="E866" s="23">
        <v>4132</v>
      </c>
      <c r="F866" s="24">
        <v>1012</v>
      </c>
      <c r="G866" s="44">
        <f>EmployeeData9[[#This Row],[Sales_Target]]-EmployeeData9[[#This Row],[Sales_Achieved]]</f>
        <v>3120</v>
      </c>
      <c r="H866">
        <f>IF(EmployeeData9[[#This Row],[Sales_Achieved]]&gt;=2984,EmployeeData9[[#This Row],[Sales_Achieved]],0)</f>
        <v>0</v>
      </c>
      <c r="I866">
        <f>IF(EmployeeData9[[#This Row],[Sales_Achieved]]&lt;2984,EmployeeData9[[#This Row],[Sales_Achieved]],0)</f>
        <v>1012</v>
      </c>
    </row>
    <row r="867" spans="1:9" x14ac:dyDescent="0.25">
      <c r="A867" s="6" t="s">
        <v>2562</v>
      </c>
      <c r="B867" s="2" t="s">
        <v>2831</v>
      </c>
      <c r="C867" s="2" t="s">
        <v>3064</v>
      </c>
      <c r="D867" s="2" t="s">
        <v>683</v>
      </c>
      <c r="E867" s="23">
        <v>3215</v>
      </c>
      <c r="F867" s="24">
        <v>3366</v>
      </c>
      <c r="G867" s="44">
        <f>EmployeeData9[[#This Row],[Sales_Target]]-EmployeeData9[[#This Row],[Sales_Achieved]]</f>
        <v>-151</v>
      </c>
      <c r="H867">
        <f>IF(EmployeeData9[[#This Row],[Sales_Achieved]]&gt;=2984,EmployeeData9[[#This Row],[Sales_Achieved]],0)</f>
        <v>3366</v>
      </c>
      <c r="I867">
        <f>IF(EmployeeData9[[#This Row],[Sales_Achieved]]&lt;2984,EmployeeData9[[#This Row],[Sales_Achieved]],0)</f>
        <v>0</v>
      </c>
    </row>
    <row r="868" spans="1:9" x14ac:dyDescent="0.25">
      <c r="A868" s="6" t="s">
        <v>2563</v>
      </c>
      <c r="B868" s="2" t="s">
        <v>2769</v>
      </c>
      <c r="C868" s="2" t="s">
        <v>3063</v>
      </c>
      <c r="D868" s="2" t="s">
        <v>684</v>
      </c>
      <c r="E868" s="23">
        <v>2451</v>
      </c>
      <c r="F868" s="24">
        <v>5012</v>
      </c>
      <c r="G868" s="44">
        <f>EmployeeData9[[#This Row],[Sales_Target]]-EmployeeData9[[#This Row],[Sales_Achieved]]</f>
        <v>-2561</v>
      </c>
      <c r="H868">
        <f>IF(EmployeeData9[[#This Row],[Sales_Achieved]]&gt;=2984,EmployeeData9[[#This Row],[Sales_Achieved]],0)</f>
        <v>5012</v>
      </c>
      <c r="I868">
        <f>IF(EmployeeData9[[#This Row],[Sales_Achieved]]&lt;2984,EmployeeData9[[#This Row],[Sales_Achieved]],0)</f>
        <v>0</v>
      </c>
    </row>
    <row r="869" spans="1:9" x14ac:dyDescent="0.25">
      <c r="A869" s="6" t="s">
        <v>2564</v>
      </c>
      <c r="B869" s="2" t="s">
        <v>3033</v>
      </c>
      <c r="C869" s="2" t="s">
        <v>3063</v>
      </c>
      <c r="D869" s="2" t="s">
        <v>684</v>
      </c>
      <c r="E869" s="23">
        <v>3132</v>
      </c>
      <c r="F869" s="24">
        <v>4813</v>
      </c>
      <c r="G869" s="44">
        <f>EmployeeData9[[#This Row],[Sales_Target]]-EmployeeData9[[#This Row],[Sales_Achieved]]</f>
        <v>-1681</v>
      </c>
      <c r="H869">
        <f>IF(EmployeeData9[[#This Row],[Sales_Achieved]]&gt;=2984,EmployeeData9[[#This Row],[Sales_Achieved]],0)</f>
        <v>4813</v>
      </c>
      <c r="I869">
        <f>IF(EmployeeData9[[#This Row],[Sales_Achieved]]&lt;2984,EmployeeData9[[#This Row],[Sales_Achieved]],0)</f>
        <v>0</v>
      </c>
    </row>
    <row r="870" spans="1:9" x14ac:dyDescent="0.25">
      <c r="A870" s="6" t="s">
        <v>2565</v>
      </c>
      <c r="B870" s="2" t="s">
        <v>2857</v>
      </c>
      <c r="C870" s="2" t="s">
        <v>3064</v>
      </c>
      <c r="D870" s="2" t="s">
        <v>683</v>
      </c>
      <c r="E870" s="23">
        <v>1423</v>
      </c>
      <c r="F870" s="24">
        <v>2325</v>
      </c>
      <c r="G870" s="44">
        <f>EmployeeData9[[#This Row],[Sales_Target]]-EmployeeData9[[#This Row],[Sales_Achieved]]</f>
        <v>-902</v>
      </c>
      <c r="H870">
        <f>IF(EmployeeData9[[#This Row],[Sales_Achieved]]&gt;=2984,EmployeeData9[[#This Row],[Sales_Achieved]],0)</f>
        <v>0</v>
      </c>
      <c r="I870">
        <f>IF(EmployeeData9[[#This Row],[Sales_Achieved]]&lt;2984,EmployeeData9[[#This Row],[Sales_Achieved]],0)</f>
        <v>2325</v>
      </c>
    </row>
    <row r="871" spans="1:9" x14ac:dyDescent="0.25">
      <c r="A871" s="6" t="s">
        <v>2566</v>
      </c>
      <c r="B871" s="2" t="s">
        <v>2703</v>
      </c>
      <c r="C871" s="2" t="s">
        <v>3064</v>
      </c>
      <c r="D871" s="2" t="s">
        <v>685</v>
      </c>
      <c r="E871" s="23">
        <v>3792</v>
      </c>
      <c r="F871" s="24">
        <v>2486</v>
      </c>
      <c r="G871" s="44">
        <f>EmployeeData9[[#This Row],[Sales_Target]]-EmployeeData9[[#This Row],[Sales_Achieved]]</f>
        <v>1306</v>
      </c>
      <c r="H871">
        <f>IF(EmployeeData9[[#This Row],[Sales_Achieved]]&gt;=2984,EmployeeData9[[#This Row],[Sales_Achieved]],0)</f>
        <v>0</v>
      </c>
      <c r="I871">
        <f>IF(EmployeeData9[[#This Row],[Sales_Achieved]]&lt;2984,EmployeeData9[[#This Row],[Sales_Achieved]],0)</f>
        <v>2486</v>
      </c>
    </row>
    <row r="872" spans="1:9" x14ac:dyDescent="0.25">
      <c r="A872" s="6" t="s">
        <v>2567</v>
      </c>
      <c r="B872" s="2" t="s">
        <v>2939</v>
      </c>
      <c r="C872" s="2" t="s">
        <v>3065</v>
      </c>
      <c r="D872" s="2" t="s">
        <v>684</v>
      </c>
      <c r="E872" s="23">
        <v>1258</v>
      </c>
      <c r="F872" s="24">
        <v>3584</v>
      </c>
      <c r="G872" s="44">
        <f>EmployeeData9[[#This Row],[Sales_Target]]-EmployeeData9[[#This Row],[Sales_Achieved]]</f>
        <v>-2326</v>
      </c>
      <c r="H872">
        <f>IF(EmployeeData9[[#This Row],[Sales_Achieved]]&gt;=2984,EmployeeData9[[#This Row],[Sales_Achieved]],0)</f>
        <v>3584</v>
      </c>
      <c r="I872">
        <f>IF(EmployeeData9[[#This Row],[Sales_Achieved]]&lt;2984,EmployeeData9[[#This Row],[Sales_Achieved]],0)</f>
        <v>0</v>
      </c>
    </row>
    <row r="873" spans="1:9" x14ac:dyDescent="0.25">
      <c r="A873" s="6" t="s">
        <v>2568</v>
      </c>
      <c r="B873" s="2" t="s">
        <v>3047</v>
      </c>
      <c r="C873" s="2" t="s">
        <v>3063</v>
      </c>
      <c r="D873" s="2" t="s">
        <v>684</v>
      </c>
      <c r="E873" s="23">
        <v>1670</v>
      </c>
      <c r="F873" s="24">
        <v>2120</v>
      </c>
      <c r="G873" s="44">
        <f>EmployeeData9[[#This Row],[Sales_Target]]-EmployeeData9[[#This Row],[Sales_Achieved]]</f>
        <v>-450</v>
      </c>
      <c r="H873">
        <f>IF(EmployeeData9[[#This Row],[Sales_Achieved]]&gt;=2984,EmployeeData9[[#This Row],[Sales_Achieved]],0)</f>
        <v>0</v>
      </c>
      <c r="I873">
        <f>IF(EmployeeData9[[#This Row],[Sales_Achieved]]&lt;2984,EmployeeData9[[#This Row],[Sales_Achieved]],0)</f>
        <v>2120</v>
      </c>
    </row>
    <row r="874" spans="1:9" x14ac:dyDescent="0.25">
      <c r="A874" s="6" t="s">
        <v>2569</v>
      </c>
      <c r="B874" s="2" t="s">
        <v>2883</v>
      </c>
      <c r="C874" s="2" t="s">
        <v>3064</v>
      </c>
      <c r="D874" s="2" t="s">
        <v>684</v>
      </c>
      <c r="E874" s="23">
        <v>3347</v>
      </c>
      <c r="F874" s="24">
        <v>2479</v>
      </c>
      <c r="G874" s="44">
        <f>EmployeeData9[[#This Row],[Sales_Target]]-EmployeeData9[[#This Row],[Sales_Achieved]]</f>
        <v>868</v>
      </c>
      <c r="H874">
        <f>IF(EmployeeData9[[#This Row],[Sales_Achieved]]&gt;=2984,EmployeeData9[[#This Row],[Sales_Achieved]],0)</f>
        <v>0</v>
      </c>
      <c r="I874">
        <f>IF(EmployeeData9[[#This Row],[Sales_Achieved]]&lt;2984,EmployeeData9[[#This Row],[Sales_Achieved]],0)</f>
        <v>2479</v>
      </c>
    </row>
    <row r="875" spans="1:9" x14ac:dyDescent="0.25">
      <c r="A875" s="6" t="s">
        <v>2570</v>
      </c>
      <c r="B875" s="2" t="s">
        <v>2873</v>
      </c>
      <c r="C875" s="2" t="s">
        <v>3063</v>
      </c>
      <c r="D875" s="2" t="s">
        <v>684</v>
      </c>
      <c r="E875" s="23">
        <v>4335</v>
      </c>
      <c r="F875" s="24">
        <v>4376</v>
      </c>
      <c r="G875" s="44">
        <f>EmployeeData9[[#This Row],[Sales_Target]]-EmployeeData9[[#This Row],[Sales_Achieved]]</f>
        <v>-41</v>
      </c>
      <c r="H875">
        <f>IF(EmployeeData9[[#This Row],[Sales_Achieved]]&gt;=2984,EmployeeData9[[#This Row],[Sales_Achieved]],0)</f>
        <v>4376</v>
      </c>
      <c r="I875">
        <f>IF(EmployeeData9[[#This Row],[Sales_Achieved]]&lt;2984,EmployeeData9[[#This Row],[Sales_Achieved]],0)</f>
        <v>0</v>
      </c>
    </row>
    <row r="876" spans="1:9" x14ac:dyDescent="0.25">
      <c r="A876" s="6" t="s">
        <v>2571</v>
      </c>
      <c r="B876" s="2" t="s">
        <v>2944</v>
      </c>
      <c r="C876" s="2" t="s">
        <v>3064</v>
      </c>
      <c r="D876" s="2" t="s">
        <v>684</v>
      </c>
      <c r="E876" s="23">
        <v>1563</v>
      </c>
      <c r="F876" s="24">
        <v>5102</v>
      </c>
      <c r="G876" s="44">
        <f>EmployeeData9[[#This Row],[Sales_Target]]-EmployeeData9[[#This Row],[Sales_Achieved]]</f>
        <v>-3539</v>
      </c>
      <c r="H876">
        <f>IF(EmployeeData9[[#This Row],[Sales_Achieved]]&gt;=2984,EmployeeData9[[#This Row],[Sales_Achieved]],0)</f>
        <v>5102</v>
      </c>
      <c r="I876">
        <f>IF(EmployeeData9[[#This Row],[Sales_Achieved]]&lt;2984,EmployeeData9[[#This Row],[Sales_Achieved]],0)</f>
        <v>0</v>
      </c>
    </row>
    <row r="877" spans="1:9" x14ac:dyDescent="0.25">
      <c r="A877" s="6" t="s">
        <v>2572</v>
      </c>
      <c r="B877" s="2" t="s">
        <v>3048</v>
      </c>
      <c r="C877" s="2" t="s">
        <v>3064</v>
      </c>
      <c r="D877" s="2" t="s">
        <v>682</v>
      </c>
      <c r="E877" s="23">
        <v>1436</v>
      </c>
      <c r="F877" s="24">
        <v>5291</v>
      </c>
      <c r="G877" s="44">
        <f>EmployeeData9[[#This Row],[Sales_Target]]-EmployeeData9[[#This Row],[Sales_Achieved]]</f>
        <v>-3855</v>
      </c>
      <c r="H877">
        <f>IF(EmployeeData9[[#This Row],[Sales_Achieved]]&gt;=2984,EmployeeData9[[#This Row],[Sales_Achieved]],0)</f>
        <v>5291</v>
      </c>
      <c r="I877">
        <f>IF(EmployeeData9[[#This Row],[Sales_Achieved]]&lt;2984,EmployeeData9[[#This Row],[Sales_Achieved]],0)</f>
        <v>0</v>
      </c>
    </row>
    <row r="878" spans="1:9" x14ac:dyDescent="0.25">
      <c r="A878" s="6" t="s">
        <v>2573</v>
      </c>
      <c r="B878" s="2" t="s">
        <v>2737</v>
      </c>
      <c r="C878" s="2" t="s">
        <v>3063</v>
      </c>
      <c r="D878" s="2" t="s">
        <v>685</v>
      </c>
      <c r="E878" s="23">
        <v>2775</v>
      </c>
      <c r="F878" s="24">
        <v>2822</v>
      </c>
      <c r="G878" s="44">
        <f>EmployeeData9[[#This Row],[Sales_Target]]-EmployeeData9[[#This Row],[Sales_Achieved]]</f>
        <v>-47</v>
      </c>
      <c r="H878">
        <f>IF(EmployeeData9[[#This Row],[Sales_Achieved]]&gt;=2984,EmployeeData9[[#This Row],[Sales_Achieved]],0)</f>
        <v>0</v>
      </c>
      <c r="I878">
        <f>IF(EmployeeData9[[#This Row],[Sales_Achieved]]&lt;2984,EmployeeData9[[#This Row],[Sales_Achieved]],0)</f>
        <v>2822</v>
      </c>
    </row>
    <row r="879" spans="1:9" x14ac:dyDescent="0.25">
      <c r="A879" s="6" t="s">
        <v>2574</v>
      </c>
      <c r="B879" s="2" t="s">
        <v>2765</v>
      </c>
      <c r="C879" s="2" t="s">
        <v>3064</v>
      </c>
      <c r="D879" s="2" t="s">
        <v>682</v>
      </c>
      <c r="E879" s="23">
        <v>1180</v>
      </c>
      <c r="F879" s="24">
        <v>5168</v>
      </c>
      <c r="G879" s="44">
        <f>EmployeeData9[[#This Row],[Sales_Target]]-EmployeeData9[[#This Row],[Sales_Achieved]]</f>
        <v>-3988</v>
      </c>
      <c r="H879">
        <f>IF(EmployeeData9[[#This Row],[Sales_Achieved]]&gt;=2984,EmployeeData9[[#This Row],[Sales_Achieved]],0)</f>
        <v>5168</v>
      </c>
      <c r="I879">
        <f>IF(EmployeeData9[[#This Row],[Sales_Achieved]]&lt;2984,EmployeeData9[[#This Row],[Sales_Achieved]],0)</f>
        <v>0</v>
      </c>
    </row>
    <row r="880" spans="1:9" x14ac:dyDescent="0.25">
      <c r="A880" s="6" t="s">
        <v>2575</v>
      </c>
      <c r="B880" s="2" t="s">
        <v>2962</v>
      </c>
      <c r="C880" s="2" t="s">
        <v>3063</v>
      </c>
      <c r="D880" s="2" t="s">
        <v>685</v>
      </c>
      <c r="E880" s="23">
        <v>4644</v>
      </c>
      <c r="F880" s="24">
        <v>5316</v>
      </c>
      <c r="G880" s="44">
        <f>EmployeeData9[[#This Row],[Sales_Target]]-EmployeeData9[[#This Row],[Sales_Achieved]]</f>
        <v>-672</v>
      </c>
      <c r="H880">
        <f>IF(EmployeeData9[[#This Row],[Sales_Achieved]]&gt;=2984,EmployeeData9[[#This Row],[Sales_Achieved]],0)</f>
        <v>5316</v>
      </c>
      <c r="I880">
        <f>IF(EmployeeData9[[#This Row],[Sales_Achieved]]&lt;2984,EmployeeData9[[#This Row],[Sales_Achieved]],0)</f>
        <v>0</v>
      </c>
    </row>
    <row r="881" spans="1:9" x14ac:dyDescent="0.25">
      <c r="A881" s="6" t="s">
        <v>2576</v>
      </c>
      <c r="B881" s="2" t="s">
        <v>2911</v>
      </c>
      <c r="C881" s="2" t="s">
        <v>3065</v>
      </c>
      <c r="D881" s="2" t="s">
        <v>685</v>
      </c>
      <c r="E881" s="23">
        <v>1063</v>
      </c>
      <c r="F881" s="24">
        <v>3993</v>
      </c>
      <c r="G881" s="44">
        <f>EmployeeData9[[#This Row],[Sales_Target]]-EmployeeData9[[#This Row],[Sales_Achieved]]</f>
        <v>-2930</v>
      </c>
      <c r="H881">
        <f>IF(EmployeeData9[[#This Row],[Sales_Achieved]]&gt;=2984,EmployeeData9[[#This Row],[Sales_Achieved]],0)</f>
        <v>3993</v>
      </c>
      <c r="I881">
        <f>IF(EmployeeData9[[#This Row],[Sales_Achieved]]&lt;2984,EmployeeData9[[#This Row],[Sales_Achieved]],0)</f>
        <v>0</v>
      </c>
    </row>
    <row r="882" spans="1:9" x14ac:dyDescent="0.25">
      <c r="A882" s="6" t="s">
        <v>2577</v>
      </c>
      <c r="B882" s="2" t="s">
        <v>2880</v>
      </c>
      <c r="C882" s="2" t="s">
        <v>3063</v>
      </c>
      <c r="D882" s="2" t="s">
        <v>684</v>
      </c>
      <c r="E882" s="23">
        <v>4277</v>
      </c>
      <c r="F882" s="24">
        <v>4020</v>
      </c>
      <c r="G882" s="44">
        <f>EmployeeData9[[#This Row],[Sales_Target]]-EmployeeData9[[#This Row],[Sales_Achieved]]</f>
        <v>257</v>
      </c>
      <c r="H882">
        <f>IF(EmployeeData9[[#This Row],[Sales_Achieved]]&gt;=2984,EmployeeData9[[#This Row],[Sales_Achieved]],0)</f>
        <v>4020</v>
      </c>
      <c r="I882">
        <f>IF(EmployeeData9[[#This Row],[Sales_Achieved]]&lt;2984,EmployeeData9[[#This Row],[Sales_Achieved]],0)</f>
        <v>0</v>
      </c>
    </row>
    <row r="883" spans="1:9" x14ac:dyDescent="0.25">
      <c r="A883" s="6" t="s">
        <v>2578</v>
      </c>
      <c r="B883" s="2" t="s">
        <v>3049</v>
      </c>
      <c r="C883" s="2" t="s">
        <v>3063</v>
      </c>
      <c r="D883" s="2" t="s">
        <v>682</v>
      </c>
      <c r="E883" s="23">
        <v>2315</v>
      </c>
      <c r="F883" s="24">
        <v>1234</v>
      </c>
      <c r="G883" s="44">
        <f>EmployeeData9[[#This Row],[Sales_Target]]-EmployeeData9[[#This Row],[Sales_Achieved]]</f>
        <v>1081</v>
      </c>
      <c r="H883">
        <f>IF(EmployeeData9[[#This Row],[Sales_Achieved]]&gt;=2984,EmployeeData9[[#This Row],[Sales_Achieved]],0)</f>
        <v>0</v>
      </c>
      <c r="I883">
        <f>IF(EmployeeData9[[#This Row],[Sales_Achieved]]&lt;2984,EmployeeData9[[#This Row],[Sales_Achieved]],0)</f>
        <v>1234</v>
      </c>
    </row>
    <row r="884" spans="1:9" x14ac:dyDescent="0.25">
      <c r="A884" s="6" t="s">
        <v>2579</v>
      </c>
      <c r="B884" s="2" t="s">
        <v>2739</v>
      </c>
      <c r="C884" s="2" t="s">
        <v>3065</v>
      </c>
      <c r="D884" s="2" t="s">
        <v>685</v>
      </c>
      <c r="E884" s="23">
        <v>3439</v>
      </c>
      <c r="F884" s="24">
        <v>1949</v>
      </c>
      <c r="G884" s="44">
        <f>EmployeeData9[[#This Row],[Sales_Target]]-EmployeeData9[[#This Row],[Sales_Achieved]]</f>
        <v>1490</v>
      </c>
      <c r="H884">
        <f>IF(EmployeeData9[[#This Row],[Sales_Achieved]]&gt;=2984,EmployeeData9[[#This Row],[Sales_Achieved]],0)</f>
        <v>0</v>
      </c>
      <c r="I884">
        <f>IF(EmployeeData9[[#This Row],[Sales_Achieved]]&lt;2984,EmployeeData9[[#This Row],[Sales_Achieved]],0)</f>
        <v>1949</v>
      </c>
    </row>
    <row r="885" spans="1:9" x14ac:dyDescent="0.25">
      <c r="A885" s="6" t="s">
        <v>2580</v>
      </c>
      <c r="B885" s="2" t="s">
        <v>2881</v>
      </c>
      <c r="C885" s="2" t="s">
        <v>3064</v>
      </c>
      <c r="D885" s="2" t="s">
        <v>685</v>
      </c>
      <c r="E885" s="23">
        <v>2399</v>
      </c>
      <c r="F885" s="24">
        <v>969</v>
      </c>
      <c r="G885" s="44">
        <f>EmployeeData9[[#This Row],[Sales_Target]]-EmployeeData9[[#This Row],[Sales_Achieved]]</f>
        <v>1430</v>
      </c>
      <c r="H885">
        <f>IF(EmployeeData9[[#This Row],[Sales_Achieved]]&gt;=2984,EmployeeData9[[#This Row],[Sales_Achieved]],0)</f>
        <v>0</v>
      </c>
      <c r="I885">
        <f>IF(EmployeeData9[[#This Row],[Sales_Achieved]]&lt;2984,EmployeeData9[[#This Row],[Sales_Achieved]],0)</f>
        <v>969</v>
      </c>
    </row>
    <row r="886" spans="1:9" x14ac:dyDescent="0.25">
      <c r="A886" s="6" t="s">
        <v>2581</v>
      </c>
      <c r="B886" s="2" t="s">
        <v>3033</v>
      </c>
      <c r="C886" s="2" t="s">
        <v>3065</v>
      </c>
      <c r="D886" s="2" t="s">
        <v>685</v>
      </c>
      <c r="E886" s="23">
        <v>3094</v>
      </c>
      <c r="F886" s="24">
        <v>4329</v>
      </c>
      <c r="G886" s="44">
        <f>EmployeeData9[[#This Row],[Sales_Target]]-EmployeeData9[[#This Row],[Sales_Achieved]]</f>
        <v>-1235</v>
      </c>
      <c r="H886">
        <f>IF(EmployeeData9[[#This Row],[Sales_Achieved]]&gt;=2984,EmployeeData9[[#This Row],[Sales_Achieved]],0)</f>
        <v>4329</v>
      </c>
      <c r="I886">
        <f>IF(EmployeeData9[[#This Row],[Sales_Achieved]]&lt;2984,EmployeeData9[[#This Row],[Sales_Achieved]],0)</f>
        <v>0</v>
      </c>
    </row>
    <row r="887" spans="1:9" x14ac:dyDescent="0.25">
      <c r="A887" s="6" t="s">
        <v>2582</v>
      </c>
      <c r="B887" s="2" t="s">
        <v>3030</v>
      </c>
      <c r="C887" s="2" t="s">
        <v>3064</v>
      </c>
      <c r="D887" s="2" t="s">
        <v>684</v>
      </c>
      <c r="E887" s="23">
        <v>2106</v>
      </c>
      <c r="F887" s="24">
        <v>2682</v>
      </c>
      <c r="G887" s="44">
        <f>EmployeeData9[[#This Row],[Sales_Target]]-EmployeeData9[[#This Row],[Sales_Achieved]]</f>
        <v>-576</v>
      </c>
      <c r="H887">
        <f>IF(EmployeeData9[[#This Row],[Sales_Achieved]]&gt;=2984,EmployeeData9[[#This Row],[Sales_Achieved]],0)</f>
        <v>0</v>
      </c>
      <c r="I887">
        <f>IF(EmployeeData9[[#This Row],[Sales_Achieved]]&lt;2984,EmployeeData9[[#This Row],[Sales_Achieved]],0)</f>
        <v>2682</v>
      </c>
    </row>
    <row r="888" spans="1:9" x14ac:dyDescent="0.25">
      <c r="A888" s="6" t="s">
        <v>2583</v>
      </c>
      <c r="B888" s="2" t="s">
        <v>2879</v>
      </c>
      <c r="C888" s="2" t="s">
        <v>3064</v>
      </c>
      <c r="D888" s="2" t="s">
        <v>685</v>
      </c>
      <c r="E888" s="23">
        <v>1941</v>
      </c>
      <c r="F888" s="24">
        <v>4070</v>
      </c>
      <c r="G888" s="44">
        <f>EmployeeData9[[#This Row],[Sales_Target]]-EmployeeData9[[#This Row],[Sales_Achieved]]</f>
        <v>-2129</v>
      </c>
      <c r="H888">
        <f>IF(EmployeeData9[[#This Row],[Sales_Achieved]]&gt;=2984,EmployeeData9[[#This Row],[Sales_Achieved]],0)</f>
        <v>4070</v>
      </c>
      <c r="I888">
        <f>IF(EmployeeData9[[#This Row],[Sales_Achieved]]&lt;2984,EmployeeData9[[#This Row],[Sales_Achieved]],0)</f>
        <v>0</v>
      </c>
    </row>
    <row r="889" spans="1:9" x14ac:dyDescent="0.25">
      <c r="A889" s="6" t="s">
        <v>2584</v>
      </c>
      <c r="B889" s="2" t="s">
        <v>3014</v>
      </c>
      <c r="C889" s="2" t="s">
        <v>3064</v>
      </c>
      <c r="D889" s="2" t="s">
        <v>685</v>
      </c>
      <c r="E889" s="23">
        <v>4180</v>
      </c>
      <c r="F889" s="24">
        <v>3869</v>
      </c>
      <c r="G889" s="44">
        <f>EmployeeData9[[#This Row],[Sales_Target]]-EmployeeData9[[#This Row],[Sales_Achieved]]</f>
        <v>311</v>
      </c>
      <c r="H889">
        <f>IF(EmployeeData9[[#This Row],[Sales_Achieved]]&gt;=2984,EmployeeData9[[#This Row],[Sales_Achieved]],0)</f>
        <v>3869</v>
      </c>
      <c r="I889">
        <f>IF(EmployeeData9[[#This Row],[Sales_Achieved]]&lt;2984,EmployeeData9[[#This Row],[Sales_Achieved]],0)</f>
        <v>0</v>
      </c>
    </row>
    <row r="890" spans="1:9" x14ac:dyDescent="0.25">
      <c r="A890" s="6" t="s">
        <v>2585</v>
      </c>
      <c r="B890" s="2" t="s">
        <v>2959</v>
      </c>
      <c r="C890" s="2" t="s">
        <v>3065</v>
      </c>
      <c r="D890" s="2" t="s">
        <v>682</v>
      </c>
      <c r="E890" s="23">
        <v>4197</v>
      </c>
      <c r="F890" s="24">
        <v>2557</v>
      </c>
      <c r="G890" s="44">
        <f>EmployeeData9[[#This Row],[Sales_Target]]-EmployeeData9[[#This Row],[Sales_Achieved]]</f>
        <v>1640</v>
      </c>
      <c r="H890">
        <f>IF(EmployeeData9[[#This Row],[Sales_Achieved]]&gt;=2984,EmployeeData9[[#This Row],[Sales_Achieved]],0)</f>
        <v>0</v>
      </c>
      <c r="I890">
        <f>IF(EmployeeData9[[#This Row],[Sales_Achieved]]&lt;2984,EmployeeData9[[#This Row],[Sales_Achieved]],0)</f>
        <v>2557</v>
      </c>
    </row>
    <row r="891" spans="1:9" x14ac:dyDescent="0.25">
      <c r="A891" s="6" t="s">
        <v>2586</v>
      </c>
      <c r="B891" s="2" t="s">
        <v>2719</v>
      </c>
      <c r="C891" s="2" t="s">
        <v>3064</v>
      </c>
      <c r="D891" s="2" t="s">
        <v>684</v>
      </c>
      <c r="E891" s="23">
        <v>1083</v>
      </c>
      <c r="F891" s="24">
        <v>3071</v>
      </c>
      <c r="G891" s="44">
        <f>EmployeeData9[[#This Row],[Sales_Target]]-EmployeeData9[[#This Row],[Sales_Achieved]]</f>
        <v>-1988</v>
      </c>
      <c r="H891">
        <f>IF(EmployeeData9[[#This Row],[Sales_Achieved]]&gt;=2984,EmployeeData9[[#This Row],[Sales_Achieved]],0)</f>
        <v>3071</v>
      </c>
      <c r="I891">
        <f>IF(EmployeeData9[[#This Row],[Sales_Achieved]]&lt;2984,EmployeeData9[[#This Row],[Sales_Achieved]],0)</f>
        <v>0</v>
      </c>
    </row>
    <row r="892" spans="1:9" x14ac:dyDescent="0.25">
      <c r="A892" s="6" t="s">
        <v>2587</v>
      </c>
      <c r="B892" s="2" t="s">
        <v>3050</v>
      </c>
      <c r="C892" s="2" t="s">
        <v>3063</v>
      </c>
      <c r="D892" s="2" t="s">
        <v>683</v>
      </c>
      <c r="E892" s="23">
        <v>1143</v>
      </c>
      <c r="F892" s="24">
        <v>854</v>
      </c>
      <c r="G892" s="44">
        <f>EmployeeData9[[#This Row],[Sales_Target]]-EmployeeData9[[#This Row],[Sales_Achieved]]</f>
        <v>289</v>
      </c>
      <c r="H892">
        <f>IF(EmployeeData9[[#This Row],[Sales_Achieved]]&gt;=2984,EmployeeData9[[#This Row],[Sales_Achieved]],0)</f>
        <v>0</v>
      </c>
      <c r="I892">
        <f>IF(EmployeeData9[[#This Row],[Sales_Achieved]]&lt;2984,EmployeeData9[[#This Row],[Sales_Achieved]],0)</f>
        <v>854</v>
      </c>
    </row>
    <row r="893" spans="1:9" x14ac:dyDescent="0.25">
      <c r="A893" s="6" t="s">
        <v>2588</v>
      </c>
      <c r="B893" s="2" t="s">
        <v>2990</v>
      </c>
      <c r="C893" s="2" t="s">
        <v>3063</v>
      </c>
      <c r="D893" s="2" t="s">
        <v>682</v>
      </c>
      <c r="E893" s="23">
        <v>4058</v>
      </c>
      <c r="F893" s="24">
        <v>1829</v>
      </c>
      <c r="G893" s="44">
        <f>EmployeeData9[[#This Row],[Sales_Target]]-EmployeeData9[[#This Row],[Sales_Achieved]]</f>
        <v>2229</v>
      </c>
      <c r="H893">
        <f>IF(EmployeeData9[[#This Row],[Sales_Achieved]]&gt;=2984,EmployeeData9[[#This Row],[Sales_Achieved]],0)</f>
        <v>0</v>
      </c>
      <c r="I893">
        <f>IF(EmployeeData9[[#This Row],[Sales_Achieved]]&lt;2984,EmployeeData9[[#This Row],[Sales_Achieved]],0)</f>
        <v>1829</v>
      </c>
    </row>
    <row r="894" spans="1:9" x14ac:dyDescent="0.25">
      <c r="A894" s="6" t="s">
        <v>2589</v>
      </c>
      <c r="B894" s="2" t="s">
        <v>3006</v>
      </c>
      <c r="C894" s="2" t="s">
        <v>3063</v>
      </c>
      <c r="D894" s="2" t="s">
        <v>682</v>
      </c>
      <c r="E894" s="23">
        <v>4597</v>
      </c>
      <c r="F894" s="24">
        <v>4217</v>
      </c>
      <c r="G894" s="44">
        <f>EmployeeData9[[#This Row],[Sales_Target]]-EmployeeData9[[#This Row],[Sales_Achieved]]</f>
        <v>380</v>
      </c>
      <c r="H894">
        <f>IF(EmployeeData9[[#This Row],[Sales_Achieved]]&gt;=2984,EmployeeData9[[#This Row],[Sales_Achieved]],0)</f>
        <v>4217</v>
      </c>
      <c r="I894">
        <f>IF(EmployeeData9[[#This Row],[Sales_Achieved]]&lt;2984,EmployeeData9[[#This Row],[Sales_Achieved]],0)</f>
        <v>0</v>
      </c>
    </row>
    <row r="895" spans="1:9" x14ac:dyDescent="0.25">
      <c r="A895" s="6" t="s">
        <v>2590</v>
      </c>
      <c r="B895" s="2" t="s">
        <v>2744</v>
      </c>
      <c r="C895" s="2" t="s">
        <v>3064</v>
      </c>
      <c r="D895" s="2" t="s">
        <v>684</v>
      </c>
      <c r="E895" s="23">
        <v>3128</v>
      </c>
      <c r="F895" s="24">
        <v>5640</v>
      </c>
      <c r="G895" s="44">
        <f>EmployeeData9[[#This Row],[Sales_Target]]-EmployeeData9[[#This Row],[Sales_Achieved]]</f>
        <v>-2512</v>
      </c>
      <c r="H895">
        <f>IF(EmployeeData9[[#This Row],[Sales_Achieved]]&gt;=2984,EmployeeData9[[#This Row],[Sales_Achieved]],0)</f>
        <v>5640</v>
      </c>
      <c r="I895">
        <f>IF(EmployeeData9[[#This Row],[Sales_Achieved]]&lt;2984,EmployeeData9[[#This Row],[Sales_Achieved]],0)</f>
        <v>0</v>
      </c>
    </row>
    <row r="896" spans="1:9" x14ac:dyDescent="0.25">
      <c r="A896" s="6" t="s">
        <v>2591</v>
      </c>
      <c r="B896" s="2" t="s">
        <v>2861</v>
      </c>
      <c r="C896" s="2" t="s">
        <v>3065</v>
      </c>
      <c r="D896" s="2" t="s">
        <v>684</v>
      </c>
      <c r="E896" s="23">
        <v>2051</v>
      </c>
      <c r="F896" s="24">
        <v>5954</v>
      </c>
      <c r="G896" s="44">
        <f>EmployeeData9[[#This Row],[Sales_Target]]-EmployeeData9[[#This Row],[Sales_Achieved]]</f>
        <v>-3903</v>
      </c>
      <c r="H896">
        <f>IF(EmployeeData9[[#This Row],[Sales_Achieved]]&gt;=2984,EmployeeData9[[#This Row],[Sales_Achieved]],0)</f>
        <v>5954</v>
      </c>
      <c r="I896">
        <f>IF(EmployeeData9[[#This Row],[Sales_Achieved]]&lt;2984,EmployeeData9[[#This Row],[Sales_Achieved]],0)</f>
        <v>0</v>
      </c>
    </row>
    <row r="897" spans="1:9" x14ac:dyDescent="0.25">
      <c r="A897" s="6" t="s">
        <v>2592</v>
      </c>
      <c r="B897" s="2" t="s">
        <v>2850</v>
      </c>
      <c r="C897" s="2" t="s">
        <v>3065</v>
      </c>
      <c r="D897" s="2" t="s">
        <v>685</v>
      </c>
      <c r="E897" s="23">
        <v>2141</v>
      </c>
      <c r="F897" s="24">
        <v>5009</v>
      </c>
      <c r="G897" s="44">
        <f>EmployeeData9[[#This Row],[Sales_Target]]-EmployeeData9[[#This Row],[Sales_Achieved]]</f>
        <v>-2868</v>
      </c>
      <c r="H897">
        <f>IF(EmployeeData9[[#This Row],[Sales_Achieved]]&gt;=2984,EmployeeData9[[#This Row],[Sales_Achieved]],0)</f>
        <v>5009</v>
      </c>
      <c r="I897">
        <f>IF(EmployeeData9[[#This Row],[Sales_Achieved]]&lt;2984,EmployeeData9[[#This Row],[Sales_Achieved]],0)</f>
        <v>0</v>
      </c>
    </row>
    <row r="898" spans="1:9" x14ac:dyDescent="0.25">
      <c r="A898" s="6" t="s">
        <v>2593</v>
      </c>
      <c r="B898" s="2" t="s">
        <v>2830</v>
      </c>
      <c r="C898" s="2" t="s">
        <v>3063</v>
      </c>
      <c r="D898" s="2" t="s">
        <v>685</v>
      </c>
      <c r="E898" s="23">
        <v>1729</v>
      </c>
      <c r="F898" s="24">
        <v>4515</v>
      </c>
      <c r="G898" s="44">
        <f>EmployeeData9[[#This Row],[Sales_Target]]-EmployeeData9[[#This Row],[Sales_Achieved]]</f>
        <v>-2786</v>
      </c>
      <c r="H898">
        <f>IF(EmployeeData9[[#This Row],[Sales_Achieved]]&gt;=2984,EmployeeData9[[#This Row],[Sales_Achieved]],0)</f>
        <v>4515</v>
      </c>
      <c r="I898">
        <f>IF(EmployeeData9[[#This Row],[Sales_Achieved]]&lt;2984,EmployeeData9[[#This Row],[Sales_Achieved]],0)</f>
        <v>0</v>
      </c>
    </row>
    <row r="899" spans="1:9" x14ac:dyDescent="0.25">
      <c r="A899" s="6" t="s">
        <v>2594</v>
      </c>
      <c r="B899" s="2" t="s">
        <v>2876</v>
      </c>
      <c r="C899" s="2" t="s">
        <v>3064</v>
      </c>
      <c r="D899" s="2" t="s">
        <v>684</v>
      </c>
      <c r="E899" s="23">
        <v>3898</v>
      </c>
      <c r="F899" s="24">
        <v>2828</v>
      </c>
      <c r="G899" s="44">
        <f>EmployeeData9[[#This Row],[Sales_Target]]-EmployeeData9[[#This Row],[Sales_Achieved]]</f>
        <v>1070</v>
      </c>
      <c r="H899">
        <f>IF(EmployeeData9[[#This Row],[Sales_Achieved]]&gt;=2984,EmployeeData9[[#This Row],[Sales_Achieved]],0)</f>
        <v>0</v>
      </c>
      <c r="I899">
        <f>IF(EmployeeData9[[#This Row],[Sales_Achieved]]&lt;2984,EmployeeData9[[#This Row],[Sales_Achieved]],0)</f>
        <v>2828</v>
      </c>
    </row>
    <row r="900" spans="1:9" x14ac:dyDescent="0.25">
      <c r="A900" s="6" t="s">
        <v>2595</v>
      </c>
      <c r="B900" s="2" t="s">
        <v>2808</v>
      </c>
      <c r="C900" s="2" t="s">
        <v>3063</v>
      </c>
      <c r="D900" s="2" t="s">
        <v>683</v>
      </c>
      <c r="E900" s="23">
        <v>2793</v>
      </c>
      <c r="F900" s="24">
        <v>5672</v>
      </c>
      <c r="G900" s="44">
        <f>EmployeeData9[[#This Row],[Sales_Target]]-EmployeeData9[[#This Row],[Sales_Achieved]]</f>
        <v>-2879</v>
      </c>
      <c r="H900">
        <f>IF(EmployeeData9[[#This Row],[Sales_Achieved]]&gt;=2984,EmployeeData9[[#This Row],[Sales_Achieved]],0)</f>
        <v>5672</v>
      </c>
      <c r="I900">
        <f>IF(EmployeeData9[[#This Row],[Sales_Achieved]]&lt;2984,EmployeeData9[[#This Row],[Sales_Achieved]],0)</f>
        <v>0</v>
      </c>
    </row>
    <row r="901" spans="1:9" x14ac:dyDescent="0.25">
      <c r="A901" s="6" t="s">
        <v>2596</v>
      </c>
      <c r="B901" s="2" t="s">
        <v>2982</v>
      </c>
      <c r="C901" s="2" t="s">
        <v>3065</v>
      </c>
      <c r="D901" s="2" t="s">
        <v>682</v>
      </c>
      <c r="E901" s="23">
        <v>4014</v>
      </c>
      <c r="F901" s="24">
        <v>2359</v>
      </c>
      <c r="G901" s="44">
        <f>EmployeeData9[[#This Row],[Sales_Target]]-EmployeeData9[[#This Row],[Sales_Achieved]]</f>
        <v>1655</v>
      </c>
      <c r="H901">
        <f>IF(EmployeeData9[[#This Row],[Sales_Achieved]]&gt;=2984,EmployeeData9[[#This Row],[Sales_Achieved]],0)</f>
        <v>0</v>
      </c>
      <c r="I901">
        <f>IF(EmployeeData9[[#This Row],[Sales_Achieved]]&lt;2984,EmployeeData9[[#This Row],[Sales_Achieved]],0)</f>
        <v>2359</v>
      </c>
    </row>
    <row r="902" spans="1:9" x14ac:dyDescent="0.25">
      <c r="A902" s="6" t="s">
        <v>2597</v>
      </c>
      <c r="B902" s="2" t="s">
        <v>3030</v>
      </c>
      <c r="C902" s="2" t="s">
        <v>3065</v>
      </c>
      <c r="D902" s="2" t="s">
        <v>684</v>
      </c>
      <c r="E902" s="23">
        <v>1621</v>
      </c>
      <c r="F902" s="24">
        <v>2836</v>
      </c>
      <c r="G902" s="44">
        <f>EmployeeData9[[#This Row],[Sales_Target]]-EmployeeData9[[#This Row],[Sales_Achieved]]</f>
        <v>-1215</v>
      </c>
      <c r="H902">
        <f>IF(EmployeeData9[[#This Row],[Sales_Achieved]]&gt;=2984,EmployeeData9[[#This Row],[Sales_Achieved]],0)</f>
        <v>0</v>
      </c>
      <c r="I902">
        <f>IF(EmployeeData9[[#This Row],[Sales_Achieved]]&lt;2984,EmployeeData9[[#This Row],[Sales_Achieved]],0)</f>
        <v>2836</v>
      </c>
    </row>
    <row r="903" spans="1:9" x14ac:dyDescent="0.25">
      <c r="A903" s="6" t="s">
        <v>2598</v>
      </c>
      <c r="B903" s="2" t="s">
        <v>3051</v>
      </c>
      <c r="C903" s="2" t="s">
        <v>3064</v>
      </c>
      <c r="D903" s="2" t="s">
        <v>682</v>
      </c>
      <c r="E903" s="23">
        <v>2918</v>
      </c>
      <c r="F903" s="24">
        <v>5083</v>
      </c>
      <c r="G903" s="44">
        <f>EmployeeData9[[#This Row],[Sales_Target]]-EmployeeData9[[#This Row],[Sales_Achieved]]</f>
        <v>-2165</v>
      </c>
      <c r="H903">
        <f>IF(EmployeeData9[[#This Row],[Sales_Achieved]]&gt;=2984,EmployeeData9[[#This Row],[Sales_Achieved]],0)</f>
        <v>5083</v>
      </c>
      <c r="I903">
        <f>IF(EmployeeData9[[#This Row],[Sales_Achieved]]&lt;2984,EmployeeData9[[#This Row],[Sales_Achieved]],0)</f>
        <v>0</v>
      </c>
    </row>
    <row r="904" spans="1:9" x14ac:dyDescent="0.25">
      <c r="A904" s="6" t="s">
        <v>2599</v>
      </c>
      <c r="B904" s="2" t="s">
        <v>2903</v>
      </c>
      <c r="C904" s="2" t="s">
        <v>3064</v>
      </c>
      <c r="D904" s="2" t="s">
        <v>685</v>
      </c>
      <c r="E904" s="23">
        <v>4994</v>
      </c>
      <c r="F904" s="24">
        <v>3757</v>
      </c>
      <c r="G904" s="44">
        <f>EmployeeData9[[#This Row],[Sales_Target]]-EmployeeData9[[#This Row],[Sales_Achieved]]</f>
        <v>1237</v>
      </c>
      <c r="H904">
        <f>IF(EmployeeData9[[#This Row],[Sales_Achieved]]&gt;=2984,EmployeeData9[[#This Row],[Sales_Achieved]],0)</f>
        <v>3757</v>
      </c>
      <c r="I904">
        <f>IF(EmployeeData9[[#This Row],[Sales_Achieved]]&lt;2984,EmployeeData9[[#This Row],[Sales_Achieved]],0)</f>
        <v>0</v>
      </c>
    </row>
    <row r="905" spans="1:9" x14ac:dyDescent="0.25">
      <c r="A905" s="6" t="s">
        <v>2600</v>
      </c>
      <c r="B905" s="2" t="s">
        <v>3052</v>
      </c>
      <c r="C905" s="2" t="s">
        <v>3064</v>
      </c>
      <c r="D905" s="2" t="s">
        <v>684</v>
      </c>
      <c r="E905" s="23">
        <v>3396</v>
      </c>
      <c r="F905" s="24">
        <v>5024</v>
      </c>
      <c r="G905" s="44">
        <f>EmployeeData9[[#This Row],[Sales_Target]]-EmployeeData9[[#This Row],[Sales_Achieved]]</f>
        <v>-1628</v>
      </c>
      <c r="H905">
        <f>IF(EmployeeData9[[#This Row],[Sales_Achieved]]&gt;=2984,EmployeeData9[[#This Row],[Sales_Achieved]],0)</f>
        <v>5024</v>
      </c>
      <c r="I905">
        <f>IF(EmployeeData9[[#This Row],[Sales_Achieved]]&lt;2984,EmployeeData9[[#This Row],[Sales_Achieved]],0)</f>
        <v>0</v>
      </c>
    </row>
    <row r="906" spans="1:9" x14ac:dyDescent="0.25">
      <c r="A906" s="6" t="s">
        <v>2601</v>
      </c>
      <c r="B906" s="2" t="s">
        <v>3053</v>
      </c>
      <c r="C906" s="2" t="s">
        <v>3064</v>
      </c>
      <c r="D906" s="2" t="s">
        <v>683</v>
      </c>
      <c r="E906" s="23">
        <v>4591</v>
      </c>
      <c r="F906" s="24">
        <v>5213</v>
      </c>
      <c r="G906" s="44">
        <f>EmployeeData9[[#This Row],[Sales_Target]]-EmployeeData9[[#This Row],[Sales_Achieved]]</f>
        <v>-622</v>
      </c>
      <c r="H906">
        <f>IF(EmployeeData9[[#This Row],[Sales_Achieved]]&gt;=2984,EmployeeData9[[#This Row],[Sales_Achieved]],0)</f>
        <v>5213</v>
      </c>
      <c r="I906">
        <f>IF(EmployeeData9[[#This Row],[Sales_Achieved]]&lt;2984,EmployeeData9[[#This Row],[Sales_Achieved]],0)</f>
        <v>0</v>
      </c>
    </row>
    <row r="907" spans="1:9" x14ac:dyDescent="0.25">
      <c r="A907" s="6" t="s">
        <v>2602</v>
      </c>
      <c r="B907" s="2" t="s">
        <v>2699</v>
      </c>
      <c r="C907" s="2" t="s">
        <v>3063</v>
      </c>
      <c r="D907" s="2" t="s">
        <v>685</v>
      </c>
      <c r="E907" s="23">
        <v>4679</v>
      </c>
      <c r="F907" s="24">
        <v>2859</v>
      </c>
      <c r="G907" s="44">
        <f>EmployeeData9[[#This Row],[Sales_Target]]-EmployeeData9[[#This Row],[Sales_Achieved]]</f>
        <v>1820</v>
      </c>
      <c r="H907">
        <f>IF(EmployeeData9[[#This Row],[Sales_Achieved]]&gt;=2984,EmployeeData9[[#This Row],[Sales_Achieved]],0)</f>
        <v>0</v>
      </c>
      <c r="I907">
        <f>IF(EmployeeData9[[#This Row],[Sales_Achieved]]&lt;2984,EmployeeData9[[#This Row],[Sales_Achieved]],0)</f>
        <v>2859</v>
      </c>
    </row>
    <row r="908" spans="1:9" x14ac:dyDescent="0.25">
      <c r="A908" s="6" t="s">
        <v>2603</v>
      </c>
      <c r="B908" s="2" t="s">
        <v>2977</v>
      </c>
      <c r="C908" s="2" t="s">
        <v>3064</v>
      </c>
      <c r="D908" s="2" t="s">
        <v>683</v>
      </c>
      <c r="E908" s="23">
        <v>3986</v>
      </c>
      <c r="F908" s="24">
        <v>830</v>
      </c>
      <c r="G908" s="44">
        <f>EmployeeData9[[#This Row],[Sales_Target]]-EmployeeData9[[#This Row],[Sales_Achieved]]</f>
        <v>3156</v>
      </c>
      <c r="H908">
        <f>IF(EmployeeData9[[#This Row],[Sales_Achieved]]&gt;=2984,EmployeeData9[[#This Row],[Sales_Achieved]],0)</f>
        <v>0</v>
      </c>
      <c r="I908">
        <f>IF(EmployeeData9[[#This Row],[Sales_Achieved]]&lt;2984,EmployeeData9[[#This Row],[Sales_Achieved]],0)</f>
        <v>830</v>
      </c>
    </row>
    <row r="909" spans="1:9" x14ac:dyDescent="0.25">
      <c r="A909" s="6" t="s">
        <v>2604</v>
      </c>
      <c r="B909" s="2" t="s">
        <v>3039</v>
      </c>
      <c r="C909" s="2" t="s">
        <v>3065</v>
      </c>
      <c r="D909" s="2" t="s">
        <v>682</v>
      </c>
      <c r="E909" s="23">
        <v>3882</v>
      </c>
      <c r="F909" s="24">
        <v>1997</v>
      </c>
      <c r="G909" s="44">
        <f>EmployeeData9[[#This Row],[Sales_Target]]-EmployeeData9[[#This Row],[Sales_Achieved]]</f>
        <v>1885</v>
      </c>
      <c r="H909">
        <f>IF(EmployeeData9[[#This Row],[Sales_Achieved]]&gt;=2984,EmployeeData9[[#This Row],[Sales_Achieved]],0)</f>
        <v>0</v>
      </c>
      <c r="I909">
        <f>IF(EmployeeData9[[#This Row],[Sales_Achieved]]&lt;2984,EmployeeData9[[#This Row],[Sales_Achieved]],0)</f>
        <v>1997</v>
      </c>
    </row>
    <row r="910" spans="1:9" x14ac:dyDescent="0.25">
      <c r="A910" s="6" t="s">
        <v>2605</v>
      </c>
      <c r="B910" s="2" t="s">
        <v>3011</v>
      </c>
      <c r="C910" s="2" t="s">
        <v>3065</v>
      </c>
      <c r="D910" s="2" t="s">
        <v>683</v>
      </c>
      <c r="E910" s="23">
        <v>1182</v>
      </c>
      <c r="F910" s="24">
        <v>4991</v>
      </c>
      <c r="G910" s="44">
        <f>EmployeeData9[[#This Row],[Sales_Target]]-EmployeeData9[[#This Row],[Sales_Achieved]]</f>
        <v>-3809</v>
      </c>
      <c r="H910">
        <f>IF(EmployeeData9[[#This Row],[Sales_Achieved]]&gt;=2984,EmployeeData9[[#This Row],[Sales_Achieved]],0)</f>
        <v>4991</v>
      </c>
      <c r="I910">
        <f>IF(EmployeeData9[[#This Row],[Sales_Achieved]]&lt;2984,EmployeeData9[[#This Row],[Sales_Achieved]],0)</f>
        <v>0</v>
      </c>
    </row>
    <row r="911" spans="1:9" x14ac:dyDescent="0.25">
      <c r="A911" s="6" t="s">
        <v>2606</v>
      </c>
      <c r="B911" s="2" t="s">
        <v>3054</v>
      </c>
      <c r="C911" s="2" t="s">
        <v>3063</v>
      </c>
      <c r="D911" s="2" t="s">
        <v>683</v>
      </c>
      <c r="E911" s="23">
        <v>4921</v>
      </c>
      <c r="F911" s="24">
        <v>3662</v>
      </c>
      <c r="G911" s="44">
        <f>EmployeeData9[[#This Row],[Sales_Target]]-EmployeeData9[[#This Row],[Sales_Achieved]]</f>
        <v>1259</v>
      </c>
      <c r="H911">
        <f>IF(EmployeeData9[[#This Row],[Sales_Achieved]]&gt;=2984,EmployeeData9[[#This Row],[Sales_Achieved]],0)</f>
        <v>3662</v>
      </c>
      <c r="I911">
        <f>IF(EmployeeData9[[#This Row],[Sales_Achieved]]&lt;2984,EmployeeData9[[#This Row],[Sales_Achieved]],0)</f>
        <v>0</v>
      </c>
    </row>
    <row r="912" spans="1:9" x14ac:dyDescent="0.25">
      <c r="A912" s="6" t="s">
        <v>2607</v>
      </c>
      <c r="B912" s="2" t="s">
        <v>2930</v>
      </c>
      <c r="C912" s="2" t="s">
        <v>3064</v>
      </c>
      <c r="D912" s="2" t="s">
        <v>683</v>
      </c>
      <c r="E912" s="23">
        <v>1938</v>
      </c>
      <c r="F912" s="24">
        <v>2390</v>
      </c>
      <c r="G912" s="44">
        <f>EmployeeData9[[#This Row],[Sales_Target]]-EmployeeData9[[#This Row],[Sales_Achieved]]</f>
        <v>-452</v>
      </c>
      <c r="H912">
        <f>IF(EmployeeData9[[#This Row],[Sales_Achieved]]&gt;=2984,EmployeeData9[[#This Row],[Sales_Achieved]],0)</f>
        <v>0</v>
      </c>
      <c r="I912">
        <f>IF(EmployeeData9[[#This Row],[Sales_Achieved]]&lt;2984,EmployeeData9[[#This Row],[Sales_Achieved]],0)</f>
        <v>2390</v>
      </c>
    </row>
    <row r="913" spans="1:9" x14ac:dyDescent="0.25">
      <c r="A913" s="6" t="s">
        <v>2608</v>
      </c>
      <c r="B913" s="2" t="s">
        <v>2906</v>
      </c>
      <c r="C913" s="2" t="s">
        <v>3064</v>
      </c>
      <c r="D913" s="2" t="s">
        <v>685</v>
      </c>
      <c r="E913" s="23">
        <v>2953</v>
      </c>
      <c r="F913" s="24">
        <v>1820</v>
      </c>
      <c r="G913" s="44">
        <f>EmployeeData9[[#This Row],[Sales_Target]]-EmployeeData9[[#This Row],[Sales_Achieved]]</f>
        <v>1133</v>
      </c>
      <c r="H913">
        <f>IF(EmployeeData9[[#This Row],[Sales_Achieved]]&gt;=2984,EmployeeData9[[#This Row],[Sales_Achieved]],0)</f>
        <v>0</v>
      </c>
      <c r="I913">
        <f>IF(EmployeeData9[[#This Row],[Sales_Achieved]]&lt;2984,EmployeeData9[[#This Row],[Sales_Achieved]],0)</f>
        <v>1820</v>
      </c>
    </row>
    <row r="914" spans="1:9" x14ac:dyDescent="0.25">
      <c r="A914" s="6" t="s">
        <v>2609</v>
      </c>
      <c r="B914" s="2" t="s">
        <v>3055</v>
      </c>
      <c r="C914" s="2" t="s">
        <v>3064</v>
      </c>
      <c r="D914" s="2" t="s">
        <v>682</v>
      </c>
      <c r="E914" s="23">
        <v>4389</v>
      </c>
      <c r="F914" s="24">
        <v>2457</v>
      </c>
      <c r="G914" s="44">
        <f>EmployeeData9[[#This Row],[Sales_Target]]-EmployeeData9[[#This Row],[Sales_Achieved]]</f>
        <v>1932</v>
      </c>
      <c r="H914">
        <f>IF(EmployeeData9[[#This Row],[Sales_Achieved]]&gt;=2984,EmployeeData9[[#This Row],[Sales_Achieved]],0)</f>
        <v>0</v>
      </c>
      <c r="I914">
        <f>IF(EmployeeData9[[#This Row],[Sales_Achieved]]&lt;2984,EmployeeData9[[#This Row],[Sales_Achieved]],0)</f>
        <v>2457</v>
      </c>
    </row>
    <row r="915" spans="1:9" x14ac:dyDescent="0.25">
      <c r="A915" s="6" t="s">
        <v>2610</v>
      </c>
      <c r="B915" s="2" t="s">
        <v>3015</v>
      </c>
      <c r="C915" s="2" t="s">
        <v>3064</v>
      </c>
      <c r="D915" s="2" t="s">
        <v>684</v>
      </c>
      <c r="E915" s="23">
        <v>3602</v>
      </c>
      <c r="F915" s="24">
        <v>2845</v>
      </c>
      <c r="G915" s="44">
        <f>EmployeeData9[[#This Row],[Sales_Target]]-EmployeeData9[[#This Row],[Sales_Achieved]]</f>
        <v>757</v>
      </c>
      <c r="H915">
        <f>IF(EmployeeData9[[#This Row],[Sales_Achieved]]&gt;=2984,EmployeeData9[[#This Row],[Sales_Achieved]],0)</f>
        <v>0</v>
      </c>
      <c r="I915">
        <f>IF(EmployeeData9[[#This Row],[Sales_Achieved]]&lt;2984,EmployeeData9[[#This Row],[Sales_Achieved]],0)</f>
        <v>2845</v>
      </c>
    </row>
    <row r="916" spans="1:9" x14ac:dyDescent="0.25">
      <c r="A916" s="6" t="s">
        <v>2611</v>
      </c>
      <c r="B916" s="2" t="s">
        <v>3056</v>
      </c>
      <c r="C916" s="2" t="s">
        <v>3063</v>
      </c>
      <c r="D916" s="2" t="s">
        <v>685</v>
      </c>
      <c r="E916" s="23">
        <v>1806</v>
      </c>
      <c r="F916" s="24">
        <v>4615</v>
      </c>
      <c r="G916" s="44">
        <f>EmployeeData9[[#This Row],[Sales_Target]]-EmployeeData9[[#This Row],[Sales_Achieved]]</f>
        <v>-2809</v>
      </c>
      <c r="H916">
        <f>IF(EmployeeData9[[#This Row],[Sales_Achieved]]&gt;=2984,EmployeeData9[[#This Row],[Sales_Achieved]],0)</f>
        <v>4615</v>
      </c>
      <c r="I916">
        <f>IF(EmployeeData9[[#This Row],[Sales_Achieved]]&lt;2984,EmployeeData9[[#This Row],[Sales_Achieved]],0)</f>
        <v>0</v>
      </c>
    </row>
    <row r="917" spans="1:9" x14ac:dyDescent="0.25">
      <c r="A917" s="6" t="s">
        <v>2612</v>
      </c>
      <c r="B917" s="2" t="s">
        <v>2845</v>
      </c>
      <c r="C917" s="2" t="s">
        <v>3063</v>
      </c>
      <c r="D917" s="2" t="s">
        <v>682</v>
      </c>
      <c r="E917" s="23">
        <v>3241</v>
      </c>
      <c r="F917" s="24">
        <v>5277</v>
      </c>
      <c r="G917" s="44">
        <f>EmployeeData9[[#This Row],[Sales_Target]]-EmployeeData9[[#This Row],[Sales_Achieved]]</f>
        <v>-2036</v>
      </c>
      <c r="H917">
        <f>IF(EmployeeData9[[#This Row],[Sales_Achieved]]&gt;=2984,EmployeeData9[[#This Row],[Sales_Achieved]],0)</f>
        <v>5277</v>
      </c>
      <c r="I917">
        <f>IF(EmployeeData9[[#This Row],[Sales_Achieved]]&lt;2984,EmployeeData9[[#This Row],[Sales_Achieved]],0)</f>
        <v>0</v>
      </c>
    </row>
    <row r="918" spans="1:9" x14ac:dyDescent="0.25">
      <c r="A918" s="6" t="s">
        <v>2613</v>
      </c>
      <c r="B918" s="2" t="s">
        <v>3057</v>
      </c>
      <c r="C918" s="2" t="s">
        <v>3065</v>
      </c>
      <c r="D918" s="2" t="s">
        <v>683</v>
      </c>
      <c r="E918" s="23">
        <v>4060</v>
      </c>
      <c r="F918" s="24">
        <v>4481</v>
      </c>
      <c r="G918" s="44">
        <f>EmployeeData9[[#This Row],[Sales_Target]]-EmployeeData9[[#This Row],[Sales_Achieved]]</f>
        <v>-421</v>
      </c>
      <c r="H918">
        <f>IF(EmployeeData9[[#This Row],[Sales_Achieved]]&gt;=2984,EmployeeData9[[#This Row],[Sales_Achieved]],0)</f>
        <v>4481</v>
      </c>
      <c r="I918">
        <f>IF(EmployeeData9[[#This Row],[Sales_Achieved]]&lt;2984,EmployeeData9[[#This Row],[Sales_Achieved]],0)</f>
        <v>0</v>
      </c>
    </row>
    <row r="919" spans="1:9" x14ac:dyDescent="0.25">
      <c r="A919" s="6" t="s">
        <v>2614</v>
      </c>
      <c r="B919" s="2" t="s">
        <v>3036</v>
      </c>
      <c r="C919" s="2" t="s">
        <v>3063</v>
      </c>
      <c r="D919" s="2" t="s">
        <v>682</v>
      </c>
      <c r="E919" s="23">
        <v>3310</v>
      </c>
      <c r="F919" s="24">
        <v>2344</v>
      </c>
      <c r="G919" s="44">
        <f>EmployeeData9[[#This Row],[Sales_Target]]-EmployeeData9[[#This Row],[Sales_Achieved]]</f>
        <v>966</v>
      </c>
      <c r="H919">
        <f>IF(EmployeeData9[[#This Row],[Sales_Achieved]]&gt;=2984,EmployeeData9[[#This Row],[Sales_Achieved]],0)</f>
        <v>0</v>
      </c>
      <c r="I919">
        <f>IF(EmployeeData9[[#This Row],[Sales_Achieved]]&lt;2984,EmployeeData9[[#This Row],[Sales_Achieved]],0)</f>
        <v>2344</v>
      </c>
    </row>
    <row r="920" spans="1:9" x14ac:dyDescent="0.25">
      <c r="A920" s="6" t="s">
        <v>2615</v>
      </c>
      <c r="B920" s="2" t="s">
        <v>2774</v>
      </c>
      <c r="C920" s="2" t="s">
        <v>3065</v>
      </c>
      <c r="D920" s="2" t="s">
        <v>683</v>
      </c>
      <c r="E920" s="23">
        <v>1086</v>
      </c>
      <c r="F920" s="24">
        <v>3178</v>
      </c>
      <c r="G920" s="44">
        <f>EmployeeData9[[#This Row],[Sales_Target]]-EmployeeData9[[#This Row],[Sales_Achieved]]</f>
        <v>-2092</v>
      </c>
      <c r="H920">
        <f>IF(EmployeeData9[[#This Row],[Sales_Achieved]]&gt;=2984,EmployeeData9[[#This Row],[Sales_Achieved]],0)</f>
        <v>3178</v>
      </c>
      <c r="I920">
        <f>IF(EmployeeData9[[#This Row],[Sales_Achieved]]&lt;2984,EmployeeData9[[#This Row],[Sales_Achieved]],0)</f>
        <v>0</v>
      </c>
    </row>
    <row r="921" spans="1:9" x14ac:dyDescent="0.25">
      <c r="A921" s="6" t="s">
        <v>2616</v>
      </c>
      <c r="B921" s="2" t="s">
        <v>2708</v>
      </c>
      <c r="C921" s="2" t="s">
        <v>3063</v>
      </c>
      <c r="D921" s="2" t="s">
        <v>683</v>
      </c>
      <c r="E921" s="23">
        <v>1929</v>
      </c>
      <c r="F921" s="24">
        <v>1515</v>
      </c>
      <c r="G921" s="44">
        <f>EmployeeData9[[#This Row],[Sales_Target]]-EmployeeData9[[#This Row],[Sales_Achieved]]</f>
        <v>414</v>
      </c>
      <c r="H921">
        <f>IF(EmployeeData9[[#This Row],[Sales_Achieved]]&gt;=2984,EmployeeData9[[#This Row],[Sales_Achieved]],0)</f>
        <v>0</v>
      </c>
      <c r="I921">
        <f>IF(EmployeeData9[[#This Row],[Sales_Achieved]]&lt;2984,EmployeeData9[[#This Row],[Sales_Achieved]],0)</f>
        <v>1515</v>
      </c>
    </row>
    <row r="922" spans="1:9" x14ac:dyDescent="0.25">
      <c r="A922" s="6" t="s">
        <v>2617</v>
      </c>
      <c r="B922" s="2" t="s">
        <v>2797</v>
      </c>
      <c r="C922" s="2" t="s">
        <v>3065</v>
      </c>
      <c r="D922" s="2" t="s">
        <v>685</v>
      </c>
      <c r="E922" s="23">
        <v>4208</v>
      </c>
      <c r="F922" s="24">
        <v>5288</v>
      </c>
      <c r="G922" s="44">
        <f>EmployeeData9[[#This Row],[Sales_Target]]-EmployeeData9[[#This Row],[Sales_Achieved]]</f>
        <v>-1080</v>
      </c>
      <c r="H922">
        <f>IF(EmployeeData9[[#This Row],[Sales_Achieved]]&gt;=2984,EmployeeData9[[#This Row],[Sales_Achieved]],0)</f>
        <v>5288</v>
      </c>
      <c r="I922">
        <f>IF(EmployeeData9[[#This Row],[Sales_Achieved]]&lt;2984,EmployeeData9[[#This Row],[Sales_Achieved]],0)</f>
        <v>0</v>
      </c>
    </row>
    <row r="923" spans="1:9" x14ac:dyDescent="0.25">
      <c r="A923" s="6" t="s">
        <v>2618</v>
      </c>
      <c r="B923" s="2" t="s">
        <v>2834</v>
      </c>
      <c r="C923" s="2" t="s">
        <v>3065</v>
      </c>
      <c r="D923" s="2" t="s">
        <v>683</v>
      </c>
      <c r="E923" s="23">
        <v>1903</v>
      </c>
      <c r="F923" s="24">
        <v>1905</v>
      </c>
      <c r="G923" s="44">
        <f>EmployeeData9[[#This Row],[Sales_Target]]-EmployeeData9[[#This Row],[Sales_Achieved]]</f>
        <v>-2</v>
      </c>
      <c r="H923">
        <f>IF(EmployeeData9[[#This Row],[Sales_Achieved]]&gt;=2984,EmployeeData9[[#This Row],[Sales_Achieved]],0)</f>
        <v>0</v>
      </c>
      <c r="I923">
        <f>IF(EmployeeData9[[#This Row],[Sales_Achieved]]&lt;2984,EmployeeData9[[#This Row],[Sales_Achieved]],0)</f>
        <v>1905</v>
      </c>
    </row>
    <row r="924" spans="1:9" x14ac:dyDescent="0.25">
      <c r="A924" s="6" t="s">
        <v>2619</v>
      </c>
      <c r="B924" s="2" t="s">
        <v>3058</v>
      </c>
      <c r="C924" s="2" t="s">
        <v>3064</v>
      </c>
      <c r="D924" s="2" t="s">
        <v>683</v>
      </c>
      <c r="E924" s="23">
        <v>2160</v>
      </c>
      <c r="F924" s="24">
        <v>3367</v>
      </c>
      <c r="G924" s="44">
        <f>EmployeeData9[[#This Row],[Sales_Target]]-EmployeeData9[[#This Row],[Sales_Achieved]]</f>
        <v>-1207</v>
      </c>
      <c r="H924">
        <f>IF(EmployeeData9[[#This Row],[Sales_Achieved]]&gt;=2984,EmployeeData9[[#This Row],[Sales_Achieved]],0)</f>
        <v>3367</v>
      </c>
      <c r="I924">
        <f>IF(EmployeeData9[[#This Row],[Sales_Achieved]]&lt;2984,EmployeeData9[[#This Row],[Sales_Achieved]],0)</f>
        <v>0</v>
      </c>
    </row>
    <row r="925" spans="1:9" x14ac:dyDescent="0.25">
      <c r="A925" s="6" t="s">
        <v>2620</v>
      </c>
      <c r="B925" s="2" t="s">
        <v>2950</v>
      </c>
      <c r="C925" s="2" t="s">
        <v>3065</v>
      </c>
      <c r="D925" s="2" t="s">
        <v>684</v>
      </c>
      <c r="E925" s="23">
        <v>4216</v>
      </c>
      <c r="F925" s="24">
        <v>931</v>
      </c>
      <c r="G925" s="44">
        <f>EmployeeData9[[#This Row],[Sales_Target]]-EmployeeData9[[#This Row],[Sales_Achieved]]</f>
        <v>3285</v>
      </c>
      <c r="H925">
        <f>IF(EmployeeData9[[#This Row],[Sales_Achieved]]&gt;=2984,EmployeeData9[[#This Row],[Sales_Achieved]],0)</f>
        <v>0</v>
      </c>
      <c r="I925">
        <f>IF(EmployeeData9[[#This Row],[Sales_Achieved]]&lt;2984,EmployeeData9[[#This Row],[Sales_Achieved]],0)</f>
        <v>931</v>
      </c>
    </row>
    <row r="926" spans="1:9" x14ac:dyDescent="0.25">
      <c r="A926" s="6" t="s">
        <v>2621</v>
      </c>
      <c r="B926" s="2" t="s">
        <v>2838</v>
      </c>
      <c r="C926" s="2" t="s">
        <v>3064</v>
      </c>
      <c r="D926" s="2" t="s">
        <v>683</v>
      </c>
      <c r="E926" s="23">
        <v>2339</v>
      </c>
      <c r="F926" s="24">
        <v>3135</v>
      </c>
      <c r="G926" s="44">
        <f>EmployeeData9[[#This Row],[Sales_Target]]-EmployeeData9[[#This Row],[Sales_Achieved]]</f>
        <v>-796</v>
      </c>
      <c r="H926">
        <f>IF(EmployeeData9[[#This Row],[Sales_Achieved]]&gt;=2984,EmployeeData9[[#This Row],[Sales_Achieved]],0)</f>
        <v>3135</v>
      </c>
      <c r="I926">
        <f>IF(EmployeeData9[[#This Row],[Sales_Achieved]]&lt;2984,EmployeeData9[[#This Row],[Sales_Achieved]],0)</f>
        <v>0</v>
      </c>
    </row>
    <row r="927" spans="1:9" x14ac:dyDescent="0.25">
      <c r="A927" s="6" t="s">
        <v>2622</v>
      </c>
      <c r="B927" s="2" t="s">
        <v>3059</v>
      </c>
      <c r="C927" s="2" t="s">
        <v>3064</v>
      </c>
      <c r="D927" s="2" t="s">
        <v>685</v>
      </c>
      <c r="E927" s="23">
        <v>1308</v>
      </c>
      <c r="F927" s="24">
        <v>3393</v>
      </c>
      <c r="G927" s="44">
        <f>EmployeeData9[[#This Row],[Sales_Target]]-EmployeeData9[[#This Row],[Sales_Achieved]]</f>
        <v>-2085</v>
      </c>
      <c r="H927">
        <f>IF(EmployeeData9[[#This Row],[Sales_Achieved]]&gt;=2984,EmployeeData9[[#This Row],[Sales_Achieved]],0)</f>
        <v>3393</v>
      </c>
      <c r="I927">
        <f>IF(EmployeeData9[[#This Row],[Sales_Achieved]]&lt;2984,EmployeeData9[[#This Row],[Sales_Achieved]],0)</f>
        <v>0</v>
      </c>
    </row>
    <row r="928" spans="1:9" x14ac:dyDescent="0.25">
      <c r="A928" s="6" t="s">
        <v>2623</v>
      </c>
      <c r="B928" s="2" t="s">
        <v>2811</v>
      </c>
      <c r="C928" s="2" t="s">
        <v>3063</v>
      </c>
      <c r="D928" s="2" t="s">
        <v>682</v>
      </c>
      <c r="E928" s="23">
        <v>1495</v>
      </c>
      <c r="F928" s="24">
        <v>1501</v>
      </c>
      <c r="G928" s="44">
        <f>EmployeeData9[[#This Row],[Sales_Target]]-EmployeeData9[[#This Row],[Sales_Achieved]]</f>
        <v>-6</v>
      </c>
      <c r="H928">
        <f>IF(EmployeeData9[[#This Row],[Sales_Achieved]]&gt;=2984,EmployeeData9[[#This Row],[Sales_Achieved]],0)</f>
        <v>0</v>
      </c>
      <c r="I928">
        <f>IF(EmployeeData9[[#This Row],[Sales_Achieved]]&lt;2984,EmployeeData9[[#This Row],[Sales_Achieved]],0)</f>
        <v>1501</v>
      </c>
    </row>
    <row r="929" spans="1:9" x14ac:dyDescent="0.25">
      <c r="A929" s="6" t="s">
        <v>2624</v>
      </c>
      <c r="B929" s="2" t="s">
        <v>2783</v>
      </c>
      <c r="C929" s="2" t="s">
        <v>3063</v>
      </c>
      <c r="D929" s="2" t="s">
        <v>684</v>
      </c>
      <c r="E929" s="23">
        <v>1885</v>
      </c>
      <c r="F929" s="24">
        <v>4382</v>
      </c>
      <c r="G929" s="44">
        <f>EmployeeData9[[#This Row],[Sales_Target]]-EmployeeData9[[#This Row],[Sales_Achieved]]</f>
        <v>-2497</v>
      </c>
      <c r="H929">
        <f>IF(EmployeeData9[[#This Row],[Sales_Achieved]]&gt;=2984,EmployeeData9[[#This Row],[Sales_Achieved]],0)</f>
        <v>4382</v>
      </c>
      <c r="I929">
        <f>IF(EmployeeData9[[#This Row],[Sales_Achieved]]&lt;2984,EmployeeData9[[#This Row],[Sales_Achieved]],0)</f>
        <v>0</v>
      </c>
    </row>
    <row r="930" spans="1:9" x14ac:dyDescent="0.25">
      <c r="A930" s="6" t="s">
        <v>2625</v>
      </c>
      <c r="B930" s="2" t="s">
        <v>2731</v>
      </c>
      <c r="C930" s="2" t="s">
        <v>3065</v>
      </c>
      <c r="D930" s="2" t="s">
        <v>682</v>
      </c>
      <c r="E930" s="23">
        <v>4211</v>
      </c>
      <c r="F930" s="24">
        <v>4355</v>
      </c>
      <c r="G930" s="44">
        <f>EmployeeData9[[#This Row],[Sales_Target]]-EmployeeData9[[#This Row],[Sales_Achieved]]</f>
        <v>-144</v>
      </c>
      <c r="H930">
        <f>IF(EmployeeData9[[#This Row],[Sales_Achieved]]&gt;=2984,EmployeeData9[[#This Row],[Sales_Achieved]],0)</f>
        <v>4355</v>
      </c>
      <c r="I930">
        <f>IF(EmployeeData9[[#This Row],[Sales_Achieved]]&lt;2984,EmployeeData9[[#This Row],[Sales_Achieved]],0)</f>
        <v>0</v>
      </c>
    </row>
    <row r="931" spans="1:9" x14ac:dyDescent="0.25">
      <c r="A931" s="6" t="s">
        <v>2626</v>
      </c>
      <c r="B931" s="2" t="s">
        <v>2982</v>
      </c>
      <c r="C931" s="2" t="s">
        <v>3063</v>
      </c>
      <c r="D931" s="2" t="s">
        <v>685</v>
      </c>
      <c r="E931" s="23">
        <v>2678</v>
      </c>
      <c r="F931" s="24">
        <v>1435</v>
      </c>
      <c r="G931" s="44">
        <f>EmployeeData9[[#This Row],[Sales_Target]]-EmployeeData9[[#This Row],[Sales_Achieved]]</f>
        <v>1243</v>
      </c>
      <c r="H931">
        <f>IF(EmployeeData9[[#This Row],[Sales_Achieved]]&gt;=2984,EmployeeData9[[#This Row],[Sales_Achieved]],0)</f>
        <v>0</v>
      </c>
      <c r="I931">
        <f>IF(EmployeeData9[[#This Row],[Sales_Achieved]]&lt;2984,EmployeeData9[[#This Row],[Sales_Achieved]],0)</f>
        <v>1435</v>
      </c>
    </row>
    <row r="932" spans="1:9" x14ac:dyDescent="0.25">
      <c r="A932" s="6" t="s">
        <v>2627</v>
      </c>
      <c r="B932" s="2" t="s">
        <v>2974</v>
      </c>
      <c r="C932" s="2" t="s">
        <v>3063</v>
      </c>
      <c r="D932" s="2" t="s">
        <v>683</v>
      </c>
      <c r="E932" s="23">
        <v>4207</v>
      </c>
      <c r="F932" s="24">
        <v>4562</v>
      </c>
      <c r="G932" s="44">
        <f>EmployeeData9[[#This Row],[Sales_Target]]-EmployeeData9[[#This Row],[Sales_Achieved]]</f>
        <v>-355</v>
      </c>
      <c r="H932">
        <f>IF(EmployeeData9[[#This Row],[Sales_Achieved]]&gt;=2984,EmployeeData9[[#This Row],[Sales_Achieved]],0)</f>
        <v>4562</v>
      </c>
      <c r="I932">
        <f>IF(EmployeeData9[[#This Row],[Sales_Achieved]]&lt;2984,EmployeeData9[[#This Row],[Sales_Achieved]],0)</f>
        <v>0</v>
      </c>
    </row>
    <row r="933" spans="1:9" x14ac:dyDescent="0.25">
      <c r="A933" s="6" t="s">
        <v>2628</v>
      </c>
      <c r="B933" s="2" t="s">
        <v>3006</v>
      </c>
      <c r="C933" s="2" t="s">
        <v>3063</v>
      </c>
      <c r="D933" s="2" t="s">
        <v>685</v>
      </c>
      <c r="E933" s="23">
        <v>4066</v>
      </c>
      <c r="F933" s="24">
        <v>1772</v>
      </c>
      <c r="G933" s="44">
        <f>EmployeeData9[[#This Row],[Sales_Target]]-EmployeeData9[[#This Row],[Sales_Achieved]]</f>
        <v>2294</v>
      </c>
      <c r="H933">
        <f>IF(EmployeeData9[[#This Row],[Sales_Achieved]]&gt;=2984,EmployeeData9[[#This Row],[Sales_Achieved]],0)</f>
        <v>0</v>
      </c>
      <c r="I933">
        <f>IF(EmployeeData9[[#This Row],[Sales_Achieved]]&lt;2984,EmployeeData9[[#This Row],[Sales_Achieved]],0)</f>
        <v>1772</v>
      </c>
    </row>
    <row r="934" spans="1:9" x14ac:dyDescent="0.25">
      <c r="A934" s="6" t="s">
        <v>2629</v>
      </c>
      <c r="B934" s="2" t="s">
        <v>2887</v>
      </c>
      <c r="C934" s="2" t="s">
        <v>3063</v>
      </c>
      <c r="D934" s="2" t="s">
        <v>682</v>
      </c>
      <c r="E934" s="23">
        <v>2040</v>
      </c>
      <c r="F934" s="24">
        <v>5534</v>
      </c>
      <c r="G934" s="44">
        <f>EmployeeData9[[#This Row],[Sales_Target]]-EmployeeData9[[#This Row],[Sales_Achieved]]</f>
        <v>-3494</v>
      </c>
      <c r="H934">
        <f>IF(EmployeeData9[[#This Row],[Sales_Achieved]]&gt;=2984,EmployeeData9[[#This Row],[Sales_Achieved]],0)</f>
        <v>5534</v>
      </c>
      <c r="I934">
        <f>IF(EmployeeData9[[#This Row],[Sales_Achieved]]&lt;2984,EmployeeData9[[#This Row],[Sales_Achieved]],0)</f>
        <v>0</v>
      </c>
    </row>
    <row r="935" spans="1:9" x14ac:dyDescent="0.25">
      <c r="A935" s="6" t="s">
        <v>2630</v>
      </c>
      <c r="B935" s="2" t="s">
        <v>2849</v>
      </c>
      <c r="C935" s="2" t="s">
        <v>3065</v>
      </c>
      <c r="D935" s="2" t="s">
        <v>685</v>
      </c>
      <c r="E935" s="23">
        <v>3150</v>
      </c>
      <c r="F935" s="24">
        <v>3417</v>
      </c>
      <c r="G935" s="44">
        <f>EmployeeData9[[#This Row],[Sales_Target]]-EmployeeData9[[#This Row],[Sales_Achieved]]</f>
        <v>-267</v>
      </c>
      <c r="H935">
        <f>IF(EmployeeData9[[#This Row],[Sales_Achieved]]&gt;=2984,EmployeeData9[[#This Row],[Sales_Achieved]],0)</f>
        <v>3417</v>
      </c>
      <c r="I935">
        <f>IF(EmployeeData9[[#This Row],[Sales_Achieved]]&lt;2984,EmployeeData9[[#This Row],[Sales_Achieved]],0)</f>
        <v>0</v>
      </c>
    </row>
    <row r="936" spans="1:9" x14ac:dyDescent="0.25">
      <c r="A936" s="6" t="s">
        <v>2631</v>
      </c>
      <c r="B936" s="2" t="s">
        <v>2741</v>
      </c>
      <c r="C936" s="2" t="s">
        <v>3065</v>
      </c>
      <c r="D936" s="2" t="s">
        <v>682</v>
      </c>
      <c r="E936" s="23">
        <v>2070</v>
      </c>
      <c r="F936" s="24">
        <v>5103</v>
      </c>
      <c r="G936" s="44">
        <f>EmployeeData9[[#This Row],[Sales_Target]]-EmployeeData9[[#This Row],[Sales_Achieved]]</f>
        <v>-3033</v>
      </c>
      <c r="H936">
        <f>IF(EmployeeData9[[#This Row],[Sales_Achieved]]&gt;=2984,EmployeeData9[[#This Row],[Sales_Achieved]],0)</f>
        <v>5103</v>
      </c>
      <c r="I936">
        <f>IF(EmployeeData9[[#This Row],[Sales_Achieved]]&lt;2984,EmployeeData9[[#This Row],[Sales_Achieved]],0)</f>
        <v>0</v>
      </c>
    </row>
    <row r="937" spans="1:9" x14ac:dyDescent="0.25">
      <c r="A937" s="6" t="s">
        <v>2632</v>
      </c>
      <c r="B937" s="2" t="s">
        <v>2811</v>
      </c>
      <c r="C937" s="2" t="s">
        <v>3065</v>
      </c>
      <c r="D937" s="2" t="s">
        <v>684</v>
      </c>
      <c r="E937" s="23">
        <v>4551</v>
      </c>
      <c r="F937" s="24">
        <v>4947</v>
      </c>
      <c r="G937" s="44">
        <f>EmployeeData9[[#This Row],[Sales_Target]]-EmployeeData9[[#This Row],[Sales_Achieved]]</f>
        <v>-396</v>
      </c>
      <c r="H937">
        <f>IF(EmployeeData9[[#This Row],[Sales_Achieved]]&gt;=2984,EmployeeData9[[#This Row],[Sales_Achieved]],0)</f>
        <v>4947</v>
      </c>
      <c r="I937">
        <f>IF(EmployeeData9[[#This Row],[Sales_Achieved]]&lt;2984,EmployeeData9[[#This Row],[Sales_Achieved]],0)</f>
        <v>0</v>
      </c>
    </row>
    <row r="938" spans="1:9" x14ac:dyDescent="0.25">
      <c r="A938" s="6" t="s">
        <v>2633</v>
      </c>
      <c r="B938" s="2" t="s">
        <v>2873</v>
      </c>
      <c r="C938" s="2" t="s">
        <v>3065</v>
      </c>
      <c r="D938" s="2" t="s">
        <v>684</v>
      </c>
      <c r="E938" s="23">
        <v>4538</v>
      </c>
      <c r="F938" s="24">
        <v>3085</v>
      </c>
      <c r="G938" s="44">
        <f>EmployeeData9[[#This Row],[Sales_Target]]-EmployeeData9[[#This Row],[Sales_Achieved]]</f>
        <v>1453</v>
      </c>
      <c r="H938">
        <f>IF(EmployeeData9[[#This Row],[Sales_Achieved]]&gt;=2984,EmployeeData9[[#This Row],[Sales_Achieved]],0)</f>
        <v>3085</v>
      </c>
      <c r="I938">
        <f>IF(EmployeeData9[[#This Row],[Sales_Achieved]]&lt;2984,EmployeeData9[[#This Row],[Sales_Achieved]],0)</f>
        <v>0</v>
      </c>
    </row>
    <row r="939" spans="1:9" x14ac:dyDescent="0.25">
      <c r="A939" s="6" t="s">
        <v>2634</v>
      </c>
      <c r="B939" s="2" t="s">
        <v>3029</v>
      </c>
      <c r="C939" s="2" t="s">
        <v>3065</v>
      </c>
      <c r="D939" s="2" t="s">
        <v>685</v>
      </c>
      <c r="E939" s="23">
        <v>1784</v>
      </c>
      <c r="F939" s="24">
        <v>1650</v>
      </c>
      <c r="G939" s="44">
        <f>EmployeeData9[[#This Row],[Sales_Target]]-EmployeeData9[[#This Row],[Sales_Achieved]]</f>
        <v>134</v>
      </c>
      <c r="H939">
        <f>IF(EmployeeData9[[#This Row],[Sales_Achieved]]&gt;=2984,EmployeeData9[[#This Row],[Sales_Achieved]],0)</f>
        <v>0</v>
      </c>
      <c r="I939">
        <f>IF(EmployeeData9[[#This Row],[Sales_Achieved]]&lt;2984,EmployeeData9[[#This Row],[Sales_Achieved]],0)</f>
        <v>1650</v>
      </c>
    </row>
    <row r="940" spans="1:9" x14ac:dyDescent="0.25">
      <c r="A940" s="6" t="s">
        <v>2635</v>
      </c>
      <c r="B940" s="2" t="s">
        <v>3051</v>
      </c>
      <c r="C940" s="2" t="s">
        <v>3065</v>
      </c>
      <c r="D940" s="2" t="s">
        <v>682</v>
      </c>
      <c r="E940" s="23">
        <v>3907</v>
      </c>
      <c r="F940" s="24">
        <v>4414</v>
      </c>
      <c r="G940" s="44">
        <f>EmployeeData9[[#This Row],[Sales_Target]]-EmployeeData9[[#This Row],[Sales_Achieved]]</f>
        <v>-507</v>
      </c>
      <c r="H940">
        <f>IF(EmployeeData9[[#This Row],[Sales_Achieved]]&gt;=2984,EmployeeData9[[#This Row],[Sales_Achieved]],0)</f>
        <v>4414</v>
      </c>
      <c r="I940">
        <f>IF(EmployeeData9[[#This Row],[Sales_Achieved]]&lt;2984,EmployeeData9[[#This Row],[Sales_Achieved]],0)</f>
        <v>0</v>
      </c>
    </row>
    <row r="941" spans="1:9" x14ac:dyDescent="0.25">
      <c r="A941" s="6" t="s">
        <v>2636</v>
      </c>
      <c r="B941" s="2" t="s">
        <v>2759</v>
      </c>
      <c r="C941" s="2" t="s">
        <v>3064</v>
      </c>
      <c r="D941" s="2" t="s">
        <v>685</v>
      </c>
      <c r="E941" s="23">
        <v>4972</v>
      </c>
      <c r="F941" s="24">
        <v>5511</v>
      </c>
      <c r="G941" s="44">
        <f>EmployeeData9[[#This Row],[Sales_Target]]-EmployeeData9[[#This Row],[Sales_Achieved]]</f>
        <v>-539</v>
      </c>
      <c r="H941">
        <f>IF(EmployeeData9[[#This Row],[Sales_Achieved]]&gt;=2984,EmployeeData9[[#This Row],[Sales_Achieved]],0)</f>
        <v>5511</v>
      </c>
      <c r="I941">
        <f>IF(EmployeeData9[[#This Row],[Sales_Achieved]]&lt;2984,EmployeeData9[[#This Row],[Sales_Achieved]],0)</f>
        <v>0</v>
      </c>
    </row>
    <row r="942" spans="1:9" x14ac:dyDescent="0.25">
      <c r="A942" s="6" t="s">
        <v>2637</v>
      </c>
      <c r="B942" s="2" t="s">
        <v>2747</v>
      </c>
      <c r="C942" s="2" t="s">
        <v>3063</v>
      </c>
      <c r="D942" s="2" t="s">
        <v>684</v>
      </c>
      <c r="E942" s="23">
        <v>1001</v>
      </c>
      <c r="F942" s="24">
        <v>2329</v>
      </c>
      <c r="G942" s="44">
        <f>EmployeeData9[[#This Row],[Sales_Target]]-EmployeeData9[[#This Row],[Sales_Achieved]]</f>
        <v>-1328</v>
      </c>
      <c r="H942">
        <f>IF(EmployeeData9[[#This Row],[Sales_Achieved]]&gt;=2984,EmployeeData9[[#This Row],[Sales_Achieved]],0)</f>
        <v>0</v>
      </c>
      <c r="I942">
        <f>IF(EmployeeData9[[#This Row],[Sales_Achieved]]&lt;2984,EmployeeData9[[#This Row],[Sales_Achieved]],0)</f>
        <v>2329</v>
      </c>
    </row>
    <row r="943" spans="1:9" x14ac:dyDescent="0.25">
      <c r="A943" s="6" t="s">
        <v>2638</v>
      </c>
      <c r="B943" s="2" t="s">
        <v>2939</v>
      </c>
      <c r="C943" s="2" t="s">
        <v>3064</v>
      </c>
      <c r="D943" s="2" t="s">
        <v>682</v>
      </c>
      <c r="E943" s="23">
        <v>4114</v>
      </c>
      <c r="F943" s="24">
        <v>3948</v>
      </c>
      <c r="G943" s="44">
        <f>EmployeeData9[[#This Row],[Sales_Target]]-EmployeeData9[[#This Row],[Sales_Achieved]]</f>
        <v>166</v>
      </c>
      <c r="H943">
        <f>IF(EmployeeData9[[#This Row],[Sales_Achieved]]&gt;=2984,EmployeeData9[[#This Row],[Sales_Achieved]],0)</f>
        <v>3948</v>
      </c>
      <c r="I943">
        <f>IF(EmployeeData9[[#This Row],[Sales_Achieved]]&lt;2984,EmployeeData9[[#This Row],[Sales_Achieved]],0)</f>
        <v>0</v>
      </c>
    </row>
    <row r="944" spans="1:9" x14ac:dyDescent="0.25">
      <c r="A944" s="6" t="s">
        <v>2639</v>
      </c>
      <c r="B944" s="2" t="s">
        <v>2760</v>
      </c>
      <c r="C944" s="2" t="s">
        <v>3064</v>
      </c>
      <c r="D944" s="2" t="s">
        <v>684</v>
      </c>
      <c r="E944" s="23">
        <v>2451</v>
      </c>
      <c r="F944" s="24">
        <v>5127</v>
      </c>
      <c r="G944" s="44">
        <f>EmployeeData9[[#This Row],[Sales_Target]]-EmployeeData9[[#This Row],[Sales_Achieved]]</f>
        <v>-2676</v>
      </c>
      <c r="H944">
        <f>IF(EmployeeData9[[#This Row],[Sales_Achieved]]&gt;=2984,EmployeeData9[[#This Row],[Sales_Achieved]],0)</f>
        <v>5127</v>
      </c>
      <c r="I944">
        <f>IF(EmployeeData9[[#This Row],[Sales_Achieved]]&lt;2984,EmployeeData9[[#This Row],[Sales_Achieved]],0)</f>
        <v>0</v>
      </c>
    </row>
    <row r="945" spans="1:9" x14ac:dyDescent="0.25">
      <c r="A945" s="6" t="s">
        <v>2640</v>
      </c>
      <c r="B945" s="2" t="s">
        <v>2704</v>
      </c>
      <c r="C945" s="2" t="s">
        <v>3064</v>
      </c>
      <c r="D945" s="2" t="s">
        <v>684</v>
      </c>
      <c r="E945" s="23">
        <v>3741</v>
      </c>
      <c r="F945" s="24">
        <v>3632</v>
      </c>
      <c r="G945" s="44">
        <f>EmployeeData9[[#This Row],[Sales_Target]]-EmployeeData9[[#This Row],[Sales_Achieved]]</f>
        <v>109</v>
      </c>
      <c r="H945">
        <f>IF(EmployeeData9[[#This Row],[Sales_Achieved]]&gt;=2984,EmployeeData9[[#This Row],[Sales_Achieved]],0)</f>
        <v>3632</v>
      </c>
      <c r="I945">
        <f>IF(EmployeeData9[[#This Row],[Sales_Achieved]]&lt;2984,EmployeeData9[[#This Row],[Sales_Achieved]],0)</f>
        <v>0</v>
      </c>
    </row>
    <row r="946" spans="1:9" x14ac:dyDescent="0.25">
      <c r="A946" s="6" t="s">
        <v>2641</v>
      </c>
      <c r="B946" s="2" t="s">
        <v>2919</v>
      </c>
      <c r="C946" s="2" t="s">
        <v>3063</v>
      </c>
      <c r="D946" s="2" t="s">
        <v>682</v>
      </c>
      <c r="E946" s="23">
        <v>1253</v>
      </c>
      <c r="F946" s="24">
        <v>5854</v>
      </c>
      <c r="G946" s="44">
        <f>EmployeeData9[[#This Row],[Sales_Target]]-EmployeeData9[[#This Row],[Sales_Achieved]]</f>
        <v>-4601</v>
      </c>
      <c r="H946">
        <f>IF(EmployeeData9[[#This Row],[Sales_Achieved]]&gt;=2984,EmployeeData9[[#This Row],[Sales_Achieved]],0)</f>
        <v>5854</v>
      </c>
      <c r="I946">
        <f>IF(EmployeeData9[[#This Row],[Sales_Achieved]]&lt;2984,EmployeeData9[[#This Row],[Sales_Achieved]],0)</f>
        <v>0</v>
      </c>
    </row>
    <row r="947" spans="1:9" x14ac:dyDescent="0.25">
      <c r="A947" s="6" t="s">
        <v>2642</v>
      </c>
      <c r="B947" s="2" t="s">
        <v>3060</v>
      </c>
      <c r="C947" s="2" t="s">
        <v>3064</v>
      </c>
      <c r="D947" s="2" t="s">
        <v>684</v>
      </c>
      <c r="E947" s="23">
        <v>2766</v>
      </c>
      <c r="F947" s="24">
        <v>3573</v>
      </c>
      <c r="G947" s="44">
        <f>EmployeeData9[[#This Row],[Sales_Target]]-EmployeeData9[[#This Row],[Sales_Achieved]]</f>
        <v>-807</v>
      </c>
      <c r="H947">
        <f>IF(EmployeeData9[[#This Row],[Sales_Achieved]]&gt;=2984,EmployeeData9[[#This Row],[Sales_Achieved]],0)</f>
        <v>3573</v>
      </c>
      <c r="I947">
        <f>IF(EmployeeData9[[#This Row],[Sales_Achieved]]&lt;2984,EmployeeData9[[#This Row],[Sales_Achieved]],0)</f>
        <v>0</v>
      </c>
    </row>
    <row r="948" spans="1:9" x14ac:dyDescent="0.25">
      <c r="A948" s="6" t="s">
        <v>2643</v>
      </c>
      <c r="B948" s="2" t="s">
        <v>2703</v>
      </c>
      <c r="C948" s="2" t="s">
        <v>3064</v>
      </c>
      <c r="D948" s="2" t="s">
        <v>682</v>
      </c>
      <c r="E948" s="23">
        <v>1305</v>
      </c>
      <c r="F948" s="24">
        <v>4018</v>
      </c>
      <c r="G948" s="44">
        <f>EmployeeData9[[#This Row],[Sales_Target]]-EmployeeData9[[#This Row],[Sales_Achieved]]</f>
        <v>-2713</v>
      </c>
      <c r="H948">
        <f>IF(EmployeeData9[[#This Row],[Sales_Achieved]]&gt;=2984,EmployeeData9[[#This Row],[Sales_Achieved]],0)</f>
        <v>4018</v>
      </c>
      <c r="I948">
        <f>IF(EmployeeData9[[#This Row],[Sales_Achieved]]&lt;2984,EmployeeData9[[#This Row],[Sales_Achieved]],0)</f>
        <v>0</v>
      </c>
    </row>
    <row r="949" spans="1:9" x14ac:dyDescent="0.25">
      <c r="A949" s="6" t="s">
        <v>2644</v>
      </c>
      <c r="B949" s="2" t="s">
        <v>2985</v>
      </c>
      <c r="C949" s="2" t="s">
        <v>3064</v>
      </c>
      <c r="D949" s="2" t="s">
        <v>682</v>
      </c>
      <c r="E949" s="23">
        <v>2956</v>
      </c>
      <c r="F949" s="24">
        <v>5699</v>
      </c>
      <c r="G949" s="44">
        <f>EmployeeData9[[#This Row],[Sales_Target]]-EmployeeData9[[#This Row],[Sales_Achieved]]</f>
        <v>-2743</v>
      </c>
      <c r="H949">
        <f>IF(EmployeeData9[[#This Row],[Sales_Achieved]]&gt;=2984,EmployeeData9[[#This Row],[Sales_Achieved]],0)</f>
        <v>5699</v>
      </c>
      <c r="I949">
        <f>IF(EmployeeData9[[#This Row],[Sales_Achieved]]&lt;2984,EmployeeData9[[#This Row],[Sales_Achieved]],0)</f>
        <v>0</v>
      </c>
    </row>
    <row r="950" spans="1:9" x14ac:dyDescent="0.25">
      <c r="A950" s="6" t="s">
        <v>2645</v>
      </c>
      <c r="B950" s="2" t="s">
        <v>3030</v>
      </c>
      <c r="C950" s="2" t="s">
        <v>3065</v>
      </c>
      <c r="D950" s="2" t="s">
        <v>685</v>
      </c>
      <c r="E950" s="23">
        <v>1503</v>
      </c>
      <c r="F950" s="24">
        <v>5901</v>
      </c>
      <c r="G950" s="44">
        <f>EmployeeData9[[#This Row],[Sales_Target]]-EmployeeData9[[#This Row],[Sales_Achieved]]</f>
        <v>-4398</v>
      </c>
      <c r="H950">
        <f>IF(EmployeeData9[[#This Row],[Sales_Achieved]]&gt;=2984,EmployeeData9[[#This Row],[Sales_Achieved]],0)</f>
        <v>5901</v>
      </c>
      <c r="I950">
        <f>IF(EmployeeData9[[#This Row],[Sales_Achieved]]&lt;2984,EmployeeData9[[#This Row],[Sales_Achieved]],0)</f>
        <v>0</v>
      </c>
    </row>
    <row r="951" spans="1:9" x14ac:dyDescent="0.25">
      <c r="A951" s="6" t="s">
        <v>2646</v>
      </c>
      <c r="B951" s="2" t="s">
        <v>2766</v>
      </c>
      <c r="C951" s="2" t="s">
        <v>3063</v>
      </c>
      <c r="D951" s="2" t="s">
        <v>683</v>
      </c>
      <c r="E951" s="23">
        <v>3168</v>
      </c>
      <c r="F951" s="24">
        <v>3583</v>
      </c>
      <c r="G951" s="44">
        <f>EmployeeData9[[#This Row],[Sales_Target]]-EmployeeData9[[#This Row],[Sales_Achieved]]</f>
        <v>-415</v>
      </c>
      <c r="H951">
        <f>IF(EmployeeData9[[#This Row],[Sales_Achieved]]&gt;=2984,EmployeeData9[[#This Row],[Sales_Achieved]],0)</f>
        <v>3583</v>
      </c>
      <c r="I951">
        <f>IF(EmployeeData9[[#This Row],[Sales_Achieved]]&lt;2984,EmployeeData9[[#This Row],[Sales_Achieved]],0)</f>
        <v>0</v>
      </c>
    </row>
    <row r="952" spans="1:9" x14ac:dyDescent="0.25">
      <c r="A952" s="6" t="s">
        <v>2647</v>
      </c>
      <c r="B952" s="2" t="s">
        <v>2733</v>
      </c>
      <c r="C952" s="2" t="s">
        <v>3065</v>
      </c>
      <c r="D952" s="2" t="s">
        <v>685</v>
      </c>
      <c r="E952" s="23">
        <v>3004</v>
      </c>
      <c r="F952" s="24">
        <v>1593</v>
      </c>
      <c r="G952" s="44">
        <f>EmployeeData9[[#This Row],[Sales_Target]]-EmployeeData9[[#This Row],[Sales_Achieved]]</f>
        <v>1411</v>
      </c>
      <c r="H952">
        <f>IF(EmployeeData9[[#This Row],[Sales_Achieved]]&gt;=2984,EmployeeData9[[#This Row],[Sales_Achieved]],0)</f>
        <v>0</v>
      </c>
      <c r="I952">
        <f>IF(EmployeeData9[[#This Row],[Sales_Achieved]]&lt;2984,EmployeeData9[[#This Row],[Sales_Achieved]],0)</f>
        <v>1593</v>
      </c>
    </row>
    <row r="953" spans="1:9" x14ac:dyDescent="0.25">
      <c r="A953" s="6" t="s">
        <v>2648</v>
      </c>
      <c r="B953" s="2" t="s">
        <v>2938</v>
      </c>
      <c r="C953" s="2" t="s">
        <v>3064</v>
      </c>
      <c r="D953" s="2" t="s">
        <v>683</v>
      </c>
      <c r="E953" s="23">
        <v>2171</v>
      </c>
      <c r="F953" s="24">
        <v>4597</v>
      </c>
      <c r="G953" s="44">
        <f>EmployeeData9[[#This Row],[Sales_Target]]-EmployeeData9[[#This Row],[Sales_Achieved]]</f>
        <v>-2426</v>
      </c>
      <c r="H953">
        <f>IF(EmployeeData9[[#This Row],[Sales_Achieved]]&gt;=2984,EmployeeData9[[#This Row],[Sales_Achieved]],0)</f>
        <v>4597</v>
      </c>
      <c r="I953">
        <f>IF(EmployeeData9[[#This Row],[Sales_Achieved]]&lt;2984,EmployeeData9[[#This Row],[Sales_Achieved]],0)</f>
        <v>0</v>
      </c>
    </row>
    <row r="954" spans="1:9" x14ac:dyDescent="0.25">
      <c r="A954" s="6" t="s">
        <v>2649</v>
      </c>
      <c r="B954" s="2" t="s">
        <v>2882</v>
      </c>
      <c r="C954" s="2" t="s">
        <v>3064</v>
      </c>
      <c r="D954" s="2" t="s">
        <v>682</v>
      </c>
      <c r="E954" s="23">
        <v>2991</v>
      </c>
      <c r="F954" s="24">
        <v>2185</v>
      </c>
      <c r="G954" s="44">
        <f>EmployeeData9[[#This Row],[Sales_Target]]-EmployeeData9[[#This Row],[Sales_Achieved]]</f>
        <v>806</v>
      </c>
      <c r="H954">
        <f>IF(EmployeeData9[[#This Row],[Sales_Achieved]]&gt;=2984,EmployeeData9[[#This Row],[Sales_Achieved]],0)</f>
        <v>0</v>
      </c>
      <c r="I954">
        <f>IF(EmployeeData9[[#This Row],[Sales_Achieved]]&lt;2984,EmployeeData9[[#This Row],[Sales_Achieved]],0)</f>
        <v>2185</v>
      </c>
    </row>
    <row r="955" spans="1:9" x14ac:dyDescent="0.25">
      <c r="A955" s="6" t="s">
        <v>2650</v>
      </c>
      <c r="B955" s="2" t="s">
        <v>3002</v>
      </c>
      <c r="C955" s="2" t="s">
        <v>3064</v>
      </c>
      <c r="D955" s="2" t="s">
        <v>685</v>
      </c>
      <c r="E955" s="23">
        <v>1953</v>
      </c>
      <c r="F955" s="24">
        <v>2689</v>
      </c>
      <c r="G955" s="44">
        <f>EmployeeData9[[#This Row],[Sales_Target]]-EmployeeData9[[#This Row],[Sales_Achieved]]</f>
        <v>-736</v>
      </c>
      <c r="H955">
        <f>IF(EmployeeData9[[#This Row],[Sales_Achieved]]&gt;=2984,EmployeeData9[[#This Row],[Sales_Achieved]],0)</f>
        <v>0</v>
      </c>
      <c r="I955">
        <f>IF(EmployeeData9[[#This Row],[Sales_Achieved]]&lt;2984,EmployeeData9[[#This Row],[Sales_Achieved]],0)</f>
        <v>2689</v>
      </c>
    </row>
    <row r="956" spans="1:9" x14ac:dyDescent="0.25">
      <c r="A956" s="6" t="s">
        <v>2651</v>
      </c>
      <c r="B956" s="2" t="s">
        <v>2734</v>
      </c>
      <c r="C956" s="2" t="s">
        <v>3063</v>
      </c>
      <c r="D956" s="2" t="s">
        <v>683</v>
      </c>
      <c r="E956" s="23">
        <v>3070</v>
      </c>
      <c r="F956" s="24">
        <v>2442</v>
      </c>
      <c r="G956" s="44">
        <f>EmployeeData9[[#This Row],[Sales_Target]]-EmployeeData9[[#This Row],[Sales_Achieved]]</f>
        <v>628</v>
      </c>
      <c r="H956">
        <f>IF(EmployeeData9[[#This Row],[Sales_Achieved]]&gt;=2984,EmployeeData9[[#This Row],[Sales_Achieved]],0)</f>
        <v>0</v>
      </c>
      <c r="I956">
        <f>IF(EmployeeData9[[#This Row],[Sales_Achieved]]&lt;2984,EmployeeData9[[#This Row],[Sales_Achieved]],0)</f>
        <v>2442</v>
      </c>
    </row>
    <row r="957" spans="1:9" x14ac:dyDescent="0.25">
      <c r="A957" s="6" t="s">
        <v>2652</v>
      </c>
      <c r="B957" s="2" t="s">
        <v>2904</v>
      </c>
      <c r="C957" s="2" t="s">
        <v>3064</v>
      </c>
      <c r="D957" s="2" t="s">
        <v>684</v>
      </c>
      <c r="E957" s="23">
        <v>3842</v>
      </c>
      <c r="F957" s="24">
        <v>3404</v>
      </c>
      <c r="G957" s="44">
        <f>EmployeeData9[[#This Row],[Sales_Target]]-EmployeeData9[[#This Row],[Sales_Achieved]]</f>
        <v>438</v>
      </c>
      <c r="H957">
        <f>IF(EmployeeData9[[#This Row],[Sales_Achieved]]&gt;=2984,EmployeeData9[[#This Row],[Sales_Achieved]],0)</f>
        <v>3404</v>
      </c>
      <c r="I957">
        <f>IF(EmployeeData9[[#This Row],[Sales_Achieved]]&lt;2984,EmployeeData9[[#This Row],[Sales_Achieved]],0)</f>
        <v>0</v>
      </c>
    </row>
    <row r="958" spans="1:9" x14ac:dyDescent="0.25">
      <c r="A958" s="6" t="s">
        <v>2653</v>
      </c>
      <c r="B958" s="2" t="s">
        <v>2774</v>
      </c>
      <c r="C958" s="2" t="s">
        <v>3065</v>
      </c>
      <c r="D958" s="2" t="s">
        <v>683</v>
      </c>
      <c r="E958" s="23">
        <v>1123</v>
      </c>
      <c r="F958" s="24">
        <v>2670</v>
      </c>
      <c r="G958" s="44">
        <f>EmployeeData9[[#This Row],[Sales_Target]]-EmployeeData9[[#This Row],[Sales_Achieved]]</f>
        <v>-1547</v>
      </c>
      <c r="H958">
        <f>IF(EmployeeData9[[#This Row],[Sales_Achieved]]&gt;=2984,EmployeeData9[[#This Row],[Sales_Achieved]],0)</f>
        <v>0</v>
      </c>
      <c r="I958">
        <f>IF(EmployeeData9[[#This Row],[Sales_Achieved]]&lt;2984,EmployeeData9[[#This Row],[Sales_Achieved]],0)</f>
        <v>2670</v>
      </c>
    </row>
    <row r="959" spans="1:9" x14ac:dyDescent="0.25">
      <c r="A959" s="6" t="s">
        <v>2654</v>
      </c>
      <c r="B959" s="2" t="s">
        <v>3026</v>
      </c>
      <c r="C959" s="2" t="s">
        <v>3064</v>
      </c>
      <c r="D959" s="2" t="s">
        <v>682</v>
      </c>
      <c r="E959" s="23">
        <v>1690</v>
      </c>
      <c r="F959" s="24">
        <v>1104</v>
      </c>
      <c r="G959" s="44">
        <f>EmployeeData9[[#This Row],[Sales_Target]]-EmployeeData9[[#This Row],[Sales_Achieved]]</f>
        <v>586</v>
      </c>
      <c r="H959">
        <f>IF(EmployeeData9[[#This Row],[Sales_Achieved]]&gt;=2984,EmployeeData9[[#This Row],[Sales_Achieved]],0)</f>
        <v>0</v>
      </c>
      <c r="I959">
        <f>IF(EmployeeData9[[#This Row],[Sales_Achieved]]&lt;2984,EmployeeData9[[#This Row],[Sales_Achieved]],0)</f>
        <v>1104</v>
      </c>
    </row>
    <row r="960" spans="1:9" x14ac:dyDescent="0.25">
      <c r="A960" s="6" t="s">
        <v>2655</v>
      </c>
      <c r="B960" s="2" t="s">
        <v>2940</v>
      </c>
      <c r="C960" s="2" t="s">
        <v>3063</v>
      </c>
      <c r="D960" s="2" t="s">
        <v>685</v>
      </c>
      <c r="E960" s="23">
        <v>2524</v>
      </c>
      <c r="F960" s="24">
        <v>3963</v>
      </c>
      <c r="G960" s="44">
        <f>EmployeeData9[[#This Row],[Sales_Target]]-EmployeeData9[[#This Row],[Sales_Achieved]]</f>
        <v>-1439</v>
      </c>
      <c r="H960">
        <f>IF(EmployeeData9[[#This Row],[Sales_Achieved]]&gt;=2984,EmployeeData9[[#This Row],[Sales_Achieved]],0)</f>
        <v>3963</v>
      </c>
      <c r="I960">
        <f>IF(EmployeeData9[[#This Row],[Sales_Achieved]]&lt;2984,EmployeeData9[[#This Row],[Sales_Achieved]],0)</f>
        <v>0</v>
      </c>
    </row>
    <row r="961" spans="1:9" x14ac:dyDescent="0.25">
      <c r="A961" s="6" t="s">
        <v>2656</v>
      </c>
      <c r="B961" s="2" t="s">
        <v>3061</v>
      </c>
      <c r="C961" s="2" t="s">
        <v>3065</v>
      </c>
      <c r="D961" s="2" t="s">
        <v>683</v>
      </c>
      <c r="E961" s="23">
        <v>1746</v>
      </c>
      <c r="F961" s="24">
        <v>2263</v>
      </c>
      <c r="G961" s="44">
        <f>EmployeeData9[[#This Row],[Sales_Target]]-EmployeeData9[[#This Row],[Sales_Achieved]]</f>
        <v>-517</v>
      </c>
      <c r="H961">
        <f>IF(EmployeeData9[[#This Row],[Sales_Achieved]]&gt;=2984,EmployeeData9[[#This Row],[Sales_Achieved]],0)</f>
        <v>0</v>
      </c>
      <c r="I961">
        <f>IF(EmployeeData9[[#This Row],[Sales_Achieved]]&lt;2984,EmployeeData9[[#This Row],[Sales_Achieved]],0)</f>
        <v>2263</v>
      </c>
    </row>
    <row r="962" spans="1:9" x14ac:dyDescent="0.25">
      <c r="A962" s="6" t="s">
        <v>2657</v>
      </c>
      <c r="B962" s="2" t="s">
        <v>3003</v>
      </c>
      <c r="C962" s="2" t="s">
        <v>3064</v>
      </c>
      <c r="D962" s="2" t="s">
        <v>682</v>
      </c>
      <c r="E962" s="23">
        <v>4941</v>
      </c>
      <c r="F962" s="24">
        <v>3117</v>
      </c>
      <c r="G962" s="44">
        <f>EmployeeData9[[#This Row],[Sales_Target]]-EmployeeData9[[#This Row],[Sales_Achieved]]</f>
        <v>1824</v>
      </c>
      <c r="H962">
        <f>IF(EmployeeData9[[#This Row],[Sales_Achieved]]&gt;=2984,EmployeeData9[[#This Row],[Sales_Achieved]],0)</f>
        <v>3117</v>
      </c>
      <c r="I962">
        <f>IF(EmployeeData9[[#This Row],[Sales_Achieved]]&lt;2984,EmployeeData9[[#This Row],[Sales_Achieved]],0)</f>
        <v>0</v>
      </c>
    </row>
    <row r="963" spans="1:9" x14ac:dyDescent="0.25">
      <c r="A963" s="6" t="s">
        <v>2658</v>
      </c>
      <c r="B963" s="2" t="s">
        <v>2701</v>
      </c>
      <c r="C963" s="2" t="s">
        <v>3064</v>
      </c>
      <c r="D963" s="2" t="s">
        <v>682</v>
      </c>
      <c r="E963" s="23">
        <v>4455</v>
      </c>
      <c r="F963" s="24">
        <v>1504</v>
      </c>
      <c r="G963" s="44">
        <f>EmployeeData9[[#This Row],[Sales_Target]]-EmployeeData9[[#This Row],[Sales_Achieved]]</f>
        <v>2951</v>
      </c>
      <c r="H963">
        <f>IF(EmployeeData9[[#This Row],[Sales_Achieved]]&gt;=2984,EmployeeData9[[#This Row],[Sales_Achieved]],0)</f>
        <v>0</v>
      </c>
      <c r="I963">
        <f>IF(EmployeeData9[[#This Row],[Sales_Achieved]]&lt;2984,EmployeeData9[[#This Row],[Sales_Achieved]],0)</f>
        <v>1504</v>
      </c>
    </row>
    <row r="964" spans="1:9" x14ac:dyDescent="0.25">
      <c r="A964" s="6" t="s">
        <v>2659</v>
      </c>
      <c r="B964" s="2" t="s">
        <v>2766</v>
      </c>
      <c r="C964" s="2" t="s">
        <v>3063</v>
      </c>
      <c r="D964" s="2" t="s">
        <v>685</v>
      </c>
      <c r="E964" s="23">
        <v>2364</v>
      </c>
      <c r="F964" s="24">
        <v>1233</v>
      </c>
      <c r="G964" s="44">
        <f>EmployeeData9[[#This Row],[Sales_Target]]-EmployeeData9[[#This Row],[Sales_Achieved]]</f>
        <v>1131</v>
      </c>
      <c r="H964">
        <f>IF(EmployeeData9[[#This Row],[Sales_Achieved]]&gt;=2984,EmployeeData9[[#This Row],[Sales_Achieved]],0)</f>
        <v>0</v>
      </c>
      <c r="I964">
        <f>IF(EmployeeData9[[#This Row],[Sales_Achieved]]&lt;2984,EmployeeData9[[#This Row],[Sales_Achieved]],0)</f>
        <v>1233</v>
      </c>
    </row>
    <row r="965" spans="1:9" x14ac:dyDescent="0.25">
      <c r="A965" s="6" t="s">
        <v>2660</v>
      </c>
      <c r="B965" s="2" t="s">
        <v>2830</v>
      </c>
      <c r="C965" s="2" t="s">
        <v>3063</v>
      </c>
      <c r="D965" s="2" t="s">
        <v>682</v>
      </c>
      <c r="E965" s="23">
        <v>1533</v>
      </c>
      <c r="F965" s="24">
        <v>5848</v>
      </c>
      <c r="G965" s="44">
        <f>EmployeeData9[[#This Row],[Sales_Target]]-EmployeeData9[[#This Row],[Sales_Achieved]]</f>
        <v>-4315</v>
      </c>
      <c r="H965">
        <f>IF(EmployeeData9[[#This Row],[Sales_Achieved]]&gt;=2984,EmployeeData9[[#This Row],[Sales_Achieved]],0)</f>
        <v>5848</v>
      </c>
      <c r="I965">
        <f>IF(EmployeeData9[[#This Row],[Sales_Achieved]]&lt;2984,EmployeeData9[[#This Row],[Sales_Achieved]],0)</f>
        <v>0</v>
      </c>
    </row>
    <row r="966" spans="1:9" x14ac:dyDescent="0.25">
      <c r="A966" s="6" t="s">
        <v>2661</v>
      </c>
      <c r="B966" s="2" t="s">
        <v>3016</v>
      </c>
      <c r="C966" s="2" t="s">
        <v>3063</v>
      </c>
      <c r="D966" s="2" t="s">
        <v>682</v>
      </c>
      <c r="E966" s="23">
        <v>2322</v>
      </c>
      <c r="F966" s="24">
        <v>5606</v>
      </c>
      <c r="G966" s="44">
        <f>EmployeeData9[[#This Row],[Sales_Target]]-EmployeeData9[[#This Row],[Sales_Achieved]]</f>
        <v>-3284</v>
      </c>
      <c r="H966">
        <f>IF(EmployeeData9[[#This Row],[Sales_Achieved]]&gt;=2984,EmployeeData9[[#This Row],[Sales_Achieved]],0)</f>
        <v>5606</v>
      </c>
      <c r="I966">
        <f>IF(EmployeeData9[[#This Row],[Sales_Achieved]]&lt;2984,EmployeeData9[[#This Row],[Sales_Achieved]],0)</f>
        <v>0</v>
      </c>
    </row>
    <row r="967" spans="1:9" x14ac:dyDescent="0.25">
      <c r="A967" s="6" t="s">
        <v>2662</v>
      </c>
      <c r="B967" s="2" t="s">
        <v>3035</v>
      </c>
      <c r="C967" s="2" t="s">
        <v>3065</v>
      </c>
      <c r="D967" s="2" t="s">
        <v>683</v>
      </c>
      <c r="E967" s="23">
        <v>4312</v>
      </c>
      <c r="F967" s="24">
        <v>5351</v>
      </c>
      <c r="G967" s="44">
        <f>EmployeeData9[[#This Row],[Sales_Target]]-EmployeeData9[[#This Row],[Sales_Achieved]]</f>
        <v>-1039</v>
      </c>
      <c r="H967">
        <f>IF(EmployeeData9[[#This Row],[Sales_Achieved]]&gt;=2984,EmployeeData9[[#This Row],[Sales_Achieved]],0)</f>
        <v>5351</v>
      </c>
      <c r="I967">
        <f>IF(EmployeeData9[[#This Row],[Sales_Achieved]]&lt;2984,EmployeeData9[[#This Row],[Sales_Achieved]],0)</f>
        <v>0</v>
      </c>
    </row>
    <row r="968" spans="1:9" x14ac:dyDescent="0.25">
      <c r="A968" s="6" t="s">
        <v>2663</v>
      </c>
      <c r="B968" s="2" t="s">
        <v>2814</v>
      </c>
      <c r="C968" s="2" t="s">
        <v>3065</v>
      </c>
      <c r="D968" s="2" t="s">
        <v>683</v>
      </c>
      <c r="E968" s="23">
        <v>2410</v>
      </c>
      <c r="F968" s="24">
        <v>1146</v>
      </c>
      <c r="G968" s="44">
        <f>EmployeeData9[[#This Row],[Sales_Target]]-EmployeeData9[[#This Row],[Sales_Achieved]]</f>
        <v>1264</v>
      </c>
      <c r="H968">
        <f>IF(EmployeeData9[[#This Row],[Sales_Achieved]]&gt;=2984,EmployeeData9[[#This Row],[Sales_Achieved]],0)</f>
        <v>0</v>
      </c>
      <c r="I968">
        <f>IF(EmployeeData9[[#This Row],[Sales_Achieved]]&lt;2984,EmployeeData9[[#This Row],[Sales_Achieved]],0)</f>
        <v>1146</v>
      </c>
    </row>
    <row r="969" spans="1:9" x14ac:dyDescent="0.25">
      <c r="A969" s="6" t="s">
        <v>2664</v>
      </c>
      <c r="B969" s="2" t="s">
        <v>2841</v>
      </c>
      <c r="C969" s="2" t="s">
        <v>3065</v>
      </c>
      <c r="D969" s="2" t="s">
        <v>683</v>
      </c>
      <c r="E969" s="23">
        <v>4296</v>
      </c>
      <c r="F969" s="24">
        <v>5472</v>
      </c>
      <c r="G969" s="44">
        <f>EmployeeData9[[#This Row],[Sales_Target]]-EmployeeData9[[#This Row],[Sales_Achieved]]</f>
        <v>-1176</v>
      </c>
      <c r="H969">
        <f>IF(EmployeeData9[[#This Row],[Sales_Achieved]]&gt;=2984,EmployeeData9[[#This Row],[Sales_Achieved]],0)</f>
        <v>5472</v>
      </c>
      <c r="I969">
        <f>IF(EmployeeData9[[#This Row],[Sales_Achieved]]&lt;2984,EmployeeData9[[#This Row],[Sales_Achieved]],0)</f>
        <v>0</v>
      </c>
    </row>
    <row r="970" spans="1:9" x14ac:dyDescent="0.25">
      <c r="A970" s="6" t="s">
        <v>2665</v>
      </c>
      <c r="B970" s="2" t="s">
        <v>3062</v>
      </c>
      <c r="C970" s="2" t="s">
        <v>3063</v>
      </c>
      <c r="D970" s="2" t="s">
        <v>684</v>
      </c>
      <c r="E970" s="23">
        <v>1578</v>
      </c>
      <c r="F970" s="24">
        <v>4059</v>
      </c>
      <c r="G970" s="44">
        <f>EmployeeData9[[#This Row],[Sales_Target]]-EmployeeData9[[#This Row],[Sales_Achieved]]</f>
        <v>-2481</v>
      </c>
      <c r="H970">
        <f>IF(EmployeeData9[[#This Row],[Sales_Achieved]]&gt;=2984,EmployeeData9[[#This Row],[Sales_Achieved]],0)</f>
        <v>4059</v>
      </c>
      <c r="I970">
        <f>IF(EmployeeData9[[#This Row],[Sales_Achieved]]&lt;2984,EmployeeData9[[#This Row],[Sales_Achieved]],0)</f>
        <v>0</v>
      </c>
    </row>
    <row r="971" spans="1:9" x14ac:dyDescent="0.25">
      <c r="A971" s="6" t="s">
        <v>2666</v>
      </c>
      <c r="B971" s="2" t="s">
        <v>2813</v>
      </c>
      <c r="C971" s="2" t="s">
        <v>3065</v>
      </c>
      <c r="D971" s="2" t="s">
        <v>682</v>
      </c>
      <c r="E971" s="23">
        <v>1710</v>
      </c>
      <c r="F971" s="24">
        <v>3598</v>
      </c>
      <c r="G971" s="44">
        <f>EmployeeData9[[#This Row],[Sales_Target]]-EmployeeData9[[#This Row],[Sales_Achieved]]</f>
        <v>-1888</v>
      </c>
      <c r="H971">
        <f>IF(EmployeeData9[[#This Row],[Sales_Achieved]]&gt;=2984,EmployeeData9[[#This Row],[Sales_Achieved]],0)</f>
        <v>3598</v>
      </c>
      <c r="I971">
        <f>IF(EmployeeData9[[#This Row],[Sales_Achieved]]&lt;2984,EmployeeData9[[#This Row],[Sales_Achieved]],0)</f>
        <v>0</v>
      </c>
    </row>
    <row r="972" spans="1:9" x14ac:dyDescent="0.25">
      <c r="A972" s="6" t="s">
        <v>2667</v>
      </c>
      <c r="B972" s="2" t="s">
        <v>3037</v>
      </c>
      <c r="C972" s="2" t="s">
        <v>3065</v>
      </c>
      <c r="D972" s="2" t="s">
        <v>684</v>
      </c>
      <c r="E972" s="23">
        <v>2083</v>
      </c>
      <c r="F972" s="24">
        <v>3623</v>
      </c>
      <c r="G972" s="44">
        <f>EmployeeData9[[#This Row],[Sales_Target]]-EmployeeData9[[#This Row],[Sales_Achieved]]</f>
        <v>-1540</v>
      </c>
      <c r="H972">
        <f>IF(EmployeeData9[[#This Row],[Sales_Achieved]]&gt;=2984,EmployeeData9[[#This Row],[Sales_Achieved]],0)</f>
        <v>3623</v>
      </c>
      <c r="I972">
        <f>IF(EmployeeData9[[#This Row],[Sales_Achieved]]&lt;2984,EmployeeData9[[#This Row],[Sales_Achieved]],0)</f>
        <v>0</v>
      </c>
    </row>
    <row r="973" spans="1:9" x14ac:dyDescent="0.25">
      <c r="A973" s="6" t="s">
        <v>2668</v>
      </c>
      <c r="B973" s="2" t="s">
        <v>2963</v>
      </c>
      <c r="C973" s="2" t="s">
        <v>3063</v>
      </c>
      <c r="D973" s="2" t="s">
        <v>683</v>
      </c>
      <c r="E973" s="23">
        <v>4358</v>
      </c>
      <c r="F973" s="24">
        <v>3981</v>
      </c>
      <c r="G973" s="44">
        <f>EmployeeData9[[#This Row],[Sales_Target]]-EmployeeData9[[#This Row],[Sales_Achieved]]</f>
        <v>377</v>
      </c>
      <c r="H973">
        <f>IF(EmployeeData9[[#This Row],[Sales_Achieved]]&gt;=2984,EmployeeData9[[#This Row],[Sales_Achieved]],0)</f>
        <v>3981</v>
      </c>
      <c r="I973">
        <f>IF(EmployeeData9[[#This Row],[Sales_Achieved]]&lt;2984,EmployeeData9[[#This Row],[Sales_Achieved]],0)</f>
        <v>0</v>
      </c>
    </row>
    <row r="974" spans="1:9" x14ac:dyDescent="0.25">
      <c r="A974" s="6" t="s">
        <v>2669</v>
      </c>
      <c r="B974" s="2" t="s">
        <v>2960</v>
      </c>
      <c r="C974" s="2" t="s">
        <v>3064</v>
      </c>
      <c r="D974" s="2" t="s">
        <v>685</v>
      </c>
      <c r="E974" s="23">
        <v>1992</v>
      </c>
      <c r="F974" s="24">
        <v>5658</v>
      </c>
      <c r="G974" s="44">
        <f>EmployeeData9[[#This Row],[Sales_Target]]-EmployeeData9[[#This Row],[Sales_Achieved]]</f>
        <v>-3666</v>
      </c>
      <c r="H974">
        <f>IF(EmployeeData9[[#This Row],[Sales_Achieved]]&gt;=2984,EmployeeData9[[#This Row],[Sales_Achieved]],0)</f>
        <v>5658</v>
      </c>
      <c r="I974">
        <f>IF(EmployeeData9[[#This Row],[Sales_Achieved]]&lt;2984,EmployeeData9[[#This Row],[Sales_Achieved]],0)</f>
        <v>0</v>
      </c>
    </row>
    <row r="975" spans="1:9" x14ac:dyDescent="0.25">
      <c r="A975" s="6" t="s">
        <v>2670</v>
      </c>
      <c r="B975" s="2" t="s">
        <v>2943</v>
      </c>
      <c r="C975" s="2" t="s">
        <v>3064</v>
      </c>
      <c r="D975" s="2" t="s">
        <v>682</v>
      </c>
      <c r="E975" s="23">
        <v>1810</v>
      </c>
      <c r="F975" s="24">
        <v>3682</v>
      </c>
      <c r="G975" s="44">
        <f>EmployeeData9[[#This Row],[Sales_Target]]-EmployeeData9[[#This Row],[Sales_Achieved]]</f>
        <v>-1872</v>
      </c>
      <c r="H975">
        <f>IF(EmployeeData9[[#This Row],[Sales_Achieved]]&gt;=2984,EmployeeData9[[#This Row],[Sales_Achieved]],0)</f>
        <v>3682</v>
      </c>
      <c r="I975">
        <f>IF(EmployeeData9[[#This Row],[Sales_Achieved]]&lt;2984,EmployeeData9[[#This Row],[Sales_Achieved]],0)</f>
        <v>0</v>
      </c>
    </row>
    <row r="976" spans="1:9" x14ac:dyDescent="0.25">
      <c r="A976" s="6" t="s">
        <v>2671</v>
      </c>
      <c r="B976" s="2" t="s">
        <v>2861</v>
      </c>
      <c r="C976" s="2" t="s">
        <v>3064</v>
      </c>
      <c r="D976" s="2" t="s">
        <v>683</v>
      </c>
      <c r="E976" s="23">
        <v>4938</v>
      </c>
      <c r="F976" s="24">
        <v>876</v>
      </c>
      <c r="G976" s="44">
        <f>EmployeeData9[[#This Row],[Sales_Target]]-EmployeeData9[[#This Row],[Sales_Achieved]]</f>
        <v>4062</v>
      </c>
      <c r="H976">
        <f>IF(EmployeeData9[[#This Row],[Sales_Achieved]]&gt;=2984,EmployeeData9[[#This Row],[Sales_Achieved]],0)</f>
        <v>0</v>
      </c>
      <c r="I976">
        <f>IF(EmployeeData9[[#This Row],[Sales_Achieved]]&lt;2984,EmployeeData9[[#This Row],[Sales_Achieved]],0)</f>
        <v>876</v>
      </c>
    </row>
    <row r="977" spans="1:9" x14ac:dyDescent="0.25">
      <c r="A977" s="6" t="s">
        <v>2672</v>
      </c>
      <c r="B977" s="2" t="s">
        <v>2918</v>
      </c>
      <c r="C977" s="2" t="s">
        <v>3065</v>
      </c>
      <c r="D977" s="2" t="s">
        <v>684</v>
      </c>
      <c r="E977" s="23">
        <v>3191</v>
      </c>
      <c r="F977" s="24">
        <v>3928</v>
      </c>
      <c r="G977" s="44">
        <f>EmployeeData9[[#This Row],[Sales_Target]]-EmployeeData9[[#This Row],[Sales_Achieved]]</f>
        <v>-737</v>
      </c>
      <c r="H977">
        <f>IF(EmployeeData9[[#This Row],[Sales_Achieved]]&gt;=2984,EmployeeData9[[#This Row],[Sales_Achieved]],0)</f>
        <v>3928</v>
      </c>
      <c r="I977">
        <f>IF(EmployeeData9[[#This Row],[Sales_Achieved]]&lt;2984,EmployeeData9[[#This Row],[Sales_Achieved]],0)</f>
        <v>0</v>
      </c>
    </row>
    <row r="978" spans="1:9" x14ac:dyDescent="0.25">
      <c r="A978" s="6" t="s">
        <v>2673</v>
      </c>
      <c r="B978" s="2" t="s">
        <v>2905</v>
      </c>
      <c r="C978" s="2" t="s">
        <v>3064</v>
      </c>
      <c r="D978" s="2" t="s">
        <v>683</v>
      </c>
      <c r="E978" s="23">
        <v>4214</v>
      </c>
      <c r="F978" s="24">
        <v>2584</v>
      </c>
      <c r="G978" s="44">
        <f>EmployeeData9[[#This Row],[Sales_Target]]-EmployeeData9[[#This Row],[Sales_Achieved]]</f>
        <v>1630</v>
      </c>
      <c r="H978">
        <f>IF(EmployeeData9[[#This Row],[Sales_Achieved]]&gt;=2984,EmployeeData9[[#This Row],[Sales_Achieved]],0)</f>
        <v>0</v>
      </c>
      <c r="I978">
        <f>IF(EmployeeData9[[#This Row],[Sales_Achieved]]&lt;2984,EmployeeData9[[#This Row],[Sales_Achieved]],0)</f>
        <v>2584</v>
      </c>
    </row>
    <row r="979" spans="1:9" x14ac:dyDescent="0.25">
      <c r="A979" s="6" t="s">
        <v>2674</v>
      </c>
      <c r="B979" s="2" t="s">
        <v>2875</v>
      </c>
      <c r="C979" s="2" t="s">
        <v>3065</v>
      </c>
      <c r="D979" s="2" t="s">
        <v>684</v>
      </c>
      <c r="E979" s="23">
        <v>3043</v>
      </c>
      <c r="F979" s="24">
        <v>3647</v>
      </c>
      <c r="G979" s="44">
        <f>EmployeeData9[[#This Row],[Sales_Target]]-EmployeeData9[[#This Row],[Sales_Achieved]]</f>
        <v>-604</v>
      </c>
      <c r="H979">
        <f>IF(EmployeeData9[[#This Row],[Sales_Achieved]]&gt;=2984,EmployeeData9[[#This Row],[Sales_Achieved]],0)</f>
        <v>3647</v>
      </c>
      <c r="I979">
        <f>IF(EmployeeData9[[#This Row],[Sales_Achieved]]&lt;2984,EmployeeData9[[#This Row],[Sales_Achieved]],0)</f>
        <v>0</v>
      </c>
    </row>
    <row r="980" spans="1:9" x14ac:dyDescent="0.25">
      <c r="A980" s="6" t="s">
        <v>2675</v>
      </c>
      <c r="B980" s="2" t="s">
        <v>2717</v>
      </c>
      <c r="C980" s="2" t="s">
        <v>3064</v>
      </c>
      <c r="D980" s="2" t="s">
        <v>682</v>
      </c>
      <c r="E980" s="23">
        <v>3965</v>
      </c>
      <c r="F980" s="24">
        <v>4919</v>
      </c>
      <c r="G980" s="44">
        <f>EmployeeData9[[#This Row],[Sales_Target]]-EmployeeData9[[#This Row],[Sales_Achieved]]</f>
        <v>-954</v>
      </c>
      <c r="H980">
        <f>IF(EmployeeData9[[#This Row],[Sales_Achieved]]&gt;=2984,EmployeeData9[[#This Row],[Sales_Achieved]],0)</f>
        <v>4919</v>
      </c>
      <c r="I980">
        <f>IF(EmployeeData9[[#This Row],[Sales_Achieved]]&lt;2984,EmployeeData9[[#This Row],[Sales_Achieved]],0)</f>
        <v>0</v>
      </c>
    </row>
    <row r="981" spans="1:9" x14ac:dyDescent="0.25">
      <c r="A981" s="6" t="s">
        <v>2676</v>
      </c>
      <c r="B981" s="2" t="s">
        <v>2719</v>
      </c>
      <c r="C981" s="2" t="s">
        <v>3065</v>
      </c>
      <c r="D981" s="2" t="s">
        <v>684</v>
      </c>
      <c r="E981" s="23">
        <v>1399</v>
      </c>
      <c r="F981" s="24">
        <v>2870</v>
      </c>
      <c r="G981" s="44">
        <f>EmployeeData9[[#This Row],[Sales_Target]]-EmployeeData9[[#This Row],[Sales_Achieved]]</f>
        <v>-1471</v>
      </c>
      <c r="H981">
        <f>IF(EmployeeData9[[#This Row],[Sales_Achieved]]&gt;=2984,EmployeeData9[[#This Row],[Sales_Achieved]],0)</f>
        <v>0</v>
      </c>
      <c r="I981">
        <f>IF(EmployeeData9[[#This Row],[Sales_Achieved]]&lt;2984,EmployeeData9[[#This Row],[Sales_Achieved]],0)</f>
        <v>2870</v>
      </c>
    </row>
    <row r="982" spans="1:9" x14ac:dyDescent="0.25">
      <c r="A982" s="6" t="s">
        <v>2677</v>
      </c>
      <c r="B982" s="2" t="s">
        <v>2780</v>
      </c>
      <c r="C982" s="2" t="s">
        <v>3063</v>
      </c>
      <c r="D982" s="2" t="s">
        <v>685</v>
      </c>
      <c r="E982" s="23">
        <v>3719</v>
      </c>
      <c r="F982" s="24">
        <v>864</v>
      </c>
      <c r="G982" s="44">
        <f>EmployeeData9[[#This Row],[Sales_Target]]-EmployeeData9[[#This Row],[Sales_Achieved]]</f>
        <v>2855</v>
      </c>
      <c r="H982">
        <f>IF(EmployeeData9[[#This Row],[Sales_Achieved]]&gt;=2984,EmployeeData9[[#This Row],[Sales_Achieved]],0)</f>
        <v>0</v>
      </c>
      <c r="I982">
        <f>IF(EmployeeData9[[#This Row],[Sales_Achieved]]&lt;2984,EmployeeData9[[#This Row],[Sales_Achieved]],0)</f>
        <v>864</v>
      </c>
    </row>
    <row r="983" spans="1:9" x14ac:dyDescent="0.25">
      <c r="A983" s="6" t="s">
        <v>2678</v>
      </c>
      <c r="B983" s="2" t="s">
        <v>2814</v>
      </c>
      <c r="C983" s="2" t="s">
        <v>3065</v>
      </c>
      <c r="D983" s="2" t="s">
        <v>683</v>
      </c>
      <c r="E983" s="23">
        <v>1032</v>
      </c>
      <c r="F983" s="24">
        <v>4086</v>
      </c>
      <c r="G983" s="44">
        <f>EmployeeData9[[#This Row],[Sales_Target]]-EmployeeData9[[#This Row],[Sales_Achieved]]</f>
        <v>-3054</v>
      </c>
      <c r="H983">
        <f>IF(EmployeeData9[[#This Row],[Sales_Achieved]]&gt;=2984,EmployeeData9[[#This Row],[Sales_Achieved]],0)</f>
        <v>4086</v>
      </c>
      <c r="I983">
        <f>IF(EmployeeData9[[#This Row],[Sales_Achieved]]&lt;2984,EmployeeData9[[#This Row],[Sales_Achieved]],0)</f>
        <v>0</v>
      </c>
    </row>
    <row r="984" spans="1:9" x14ac:dyDescent="0.25">
      <c r="A984" s="6" t="s">
        <v>2679</v>
      </c>
      <c r="B984" s="2" t="s">
        <v>3036</v>
      </c>
      <c r="C984" s="2" t="s">
        <v>3065</v>
      </c>
      <c r="D984" s="2" t="s">
        <v>683</v>
      </c>
      <c r="E984" s="23">
        <v>4634</v>
      </c>
      <c r="F984" s="24">
        <v>3853</v>
      </c>
      <c r="G984" s="44">
        <f>EmployeeData9[[#This Row],[Sales_Target]]-EmployeeData9[[#This Row],[Sales_Achieved]]</f>
        <v>781</v>
      </c>
      <c r="H984">
        <f>IF(EmployeeData9[[#This Row],[Sales_Achieved]]&gt;=2984,EmployeeData9[[#This Row],[Sales_Achieved]],0)</f>
        <v>3853</v>
      </c>
      <c r="I984">
        <f>IF(EmployeeData9[[#This Row],[Sales_Achieved]]&lt;2984,EmployeeData9[[#This Row],[Sales_Achieved]],0)</f>
        <v>0</v>
      </c>
    </row>
    <row r="985" spans="1:9" x14ac:dyDescent="0.25">
      <c r="A985" s="6" t="s">
        <v>2680</v>
      </c>
      <c r="B985" s="2" t="s">
        <v>2847</v>
      </c>
      <c r="C985" s="2" t="s">
        <v>3065</v>
      </c>
      <c r="D985" s="2" t="s">
        <v>682</v>
      </c>
      <c r="E985" s="23">
        <v>2073</v>
      </c>
      <c r="F985" s="24">
        <v>998</v>
      </c>
      <c r="G985" s="44">
        <f>EmployeeData9[[#This Row],[Sales_Target]]-EmployeeData9[[#This Row],[Sales_Achieved]]</f>
        <v>1075</v>
      </c>
      <c r="H985">
        <f>IF(EmployeeData9[[#This Row],[Sales_Achieved]]&gt;=2984,EmployeeData9[[#This Row],[Sales_Achieved]],0)</f>
        <v>0</v>
      </c>
      <c r="I985">
        <f>IF(EmployeeData9[[#This Row],[Sales_Achieved]]&lt;2984,EmployeeData9[[#This Row],[Sales_Achieved]],0)</f>
        <v>998</v>
      </c>
    </row>
    <row r="986" spans="1:9" x14ac:dyDescent="0.25">
      <c r="A986" s="6" t="s">
        <v>2681</v>
      </c>
      <c r="B986" s="2" t="s">
        <v>2933</v>
      </c>
      <c r="C986" s="2" t="s">
        <v>3063</v>
      </c>
      <c r="D986" s="2" t="s">
        <v>682</v>
      </c>
      <c r="E986" s="23">
        <v>2326</v>
      </c>
      <c r="F986" s="24">
        <v>2591</v>
      </c>
      <c r="G986" s="44">
        <f>EmployeeData9[[#This Row],[Sales_Target]]-EmployeeData9[[#This Row],[Sales_Achieved]]</f>
        <v>-265</v>
      </c>
      <c r="H986">
        <f>IF(EmployeeData9[[#This Row],[Sales_Achieved]]&gt;=2984,EmployeeData9[[#This Row],[Sales_Achieved]],0)</f>
        <v>0</v>
      </c>
      <c r="I986">
        <f>IF(EmployeeData9[[#This Row],[Sales_Achieved]]&lt;2984,EmployeeData9[[#This Row],[Sales_Achieved]],0)</f>
        <v>2591</v>
      </c>
    </row>
    <row r="987" spans="1:9" x14ac:dyDescent="0.25">
      <c r="A987" s="6" t="s">
        <v>2682</v>
      </c>
      <c r="B987" s="2" t="s">
        <v>3003</v>
      </c>
      <c r="C987" s="2" t="s">
        <v>3065</v>
      </c>
      <c r="D987" s="2" t="s">
        <v>683</v>
      </c>
      <c r="E987" s="23">
        <v>1592</v>
      </c>
      <c r="F987" s="24">
        <v>1377</v>
      </c>
      <c r="G987" s="44">
        <f>EmployeeData9[[#This Row],[Sales_Target]]-EmployeeData9[[#This Row],[Sales_Achieved]]</f>
        <v>215</v>
      </c>
      <c r="H987">
        <f>IF(EmployeeData9[[#This Row],[Sales_Achieved]]&gt;=2984,EmployeeData9[[#This Row],[Sales_Achieved]],0)</f>
        <v>0</v>
      </c>
      <c r="I987">
        <f>IF(EmployeeData9[[#This Row],[Sales_Achieved]]&lt;2984,EmployeeData9[[#This Row],[Sales_Achieved]],0)</f>
        <v>1377</v>
      </c>
    </row>
    <row r="988" spans="1:9" x14ac:dyDescent="0.25">
      <c r="A988" s="6" t="s">
        <v>2683</v>
      </c>
      <c r="B988" s="2" t="s">
        <v>2735</v>
      </c>
      <c r="C988" s="2" t="s">
        <v>3064</v>
      </c>
      <c r="D988" s="2" t="s">
        <v>683</v>
      </c>
      <c r="E988" s="23">
        <v>3325</v>
      </c>
      <c r="F988" s="24">
        <v>3624</v>
      </c>
      <c r="G988" s="44">
        <f>EmployeeData9[[#This Row],[Sales_Target]]-EmployeeData9[[#This Row],[Sales_Achieved]]</f>
        <v>-299</v>
      </c>
      <c r="H988">
        <f>IF(EmployeeData9[[#This Row],[Sales_Achieved]]&gt;=2984,EmployeeData9[[#This Row],[Sales_Achieved]],0)</f>
        <v>3624</v>
      </c>
      <c r="I988">
        <f>IF(EmployeeData9[[#This Row],[Sales_Achieved]]&lt;2984,EmployeeData9[[#This Row],[Sales_Achieved]],0)</f>
        <v>0</v>
      </c>
    </row>
    <row r="989" spans="1:9" x14ac:dyDescent="0.25">
      <c r="A989" s="6" t="s">
        <v>2684</v>
      </c>
      <c r="B989" s="2" t="s">
        <v>3025</v>
      </c>
      <c r="C989" s="2" t="s">
        <v>3063</v>
      </c>
      <c r="D989" s="2" t="s">
        <v>682</v>
      </c>
      <c r="E989" s="23">
        <v>2253</v>
      </c>
      <c r="F989" s="24">
        <v>1321</v>
      </c>
      <c r="G989" s="44">
        <f>EmployeeData9[[#This Row],[Sales_Target]]-EmployeeData9[[#This Row],[Sales_Achieved]]</f>
        <v>932</v>
      </c>
      <c r="H989">
        <f>IF(EmployeeData9[[#This Row],[Sales_Achieved]]&gt;=2984,EmployeeData9[[#This Row],[Sales_Achieved]],0)</f>
        <v>0</v>
      </c>
      <c r="I989">
        <f>IF(EmployeeData9[[#This Row],[Sales_Achieved]]&lt;2984,EmployeeData9[[#This Row],[Sales_Achieved]],0)</f>
        <v>1321</v>
      </c>
    </row>
    <row r="990" spans="1:9" x14ac:dyDescent="0.25">
      <c r="A990" s="6" t="s">
        <v>2685</v>
      </c>
      <c r="B990" s="2" t="s">
        <v>2950</v>
      </c>
      <c r="C990" s="2" t="s">
        <v>3065</v>
      </c>
      <c r="D990" s="2" t="s">
        <v>683</v>
      </c>
      <c r="E990" s="23">
        <v>4186</v>
      </c>
      <c r="F990" s="24">
        <v>2969</v>
      </c>
      <c r="G990" s="44">
        <f>EmployeeData9[[#This Row],[Sales_Target]]-EmployeeData9[[#This Row],[Sales_Achieved]]</f>
        <v>1217</v>
      </c>
      <c r="H990">
        <f>IF(EmployeeData9[[#This Row],[Sales_Achieved]]&gt;=2984,EmployeeData9[[#This Row],[Sales_Achieved]],0)</f>
        <v>0</v>
      </c>
      <c r="I990">
        <f>IF(EmployeeData9[[#This Row],[Sales_Achieved]]&lt;2984,EmployeeData9[[#This Row],[Sales_Achieved]],0)</f>
        <v>2969</v>
      </c>
    </row>
    <row r="991" spans="1:9" x14ac:dyDescent="0.25">
      <c r="A991" s="6" t="s">
        <v>2686</v>
      </c>
      <c r="B991" s="2" t="s">
        <v>2837</v>
      </c>
      <c r="C991" s="2" t="s">
        <v>3064</v>
      </c>
      <c r="D991" s="2" t="s">
        <v>684</v>
      </c>
      <c r="E991" s="23">
        <v>3604</v>
      </c>
      <c r="F991" s="24">
        <v>3328</v>
      </c>
      <c r="G991" s="44">
        <f>EmployeeData9[[#This Row],[Sales_Target]]-EmployeeData9[[#This Row],[Sales_Achieved]]</f>
        <v>276</v>
      </c>
      <c r="H991">
        <f>IF(EmployeeData9[[#This Row],[Sales_Achieved]]&gt;=2984,EmployeeData9[[#This Row],[Sales_Achieved]],0)</f>
        <v>3328</v>
      </c>
      <c r="I991">
        <f>IF(EmployeeData9[[#This Row],[Sales_Achieved]]&lt;2984,EmployeeData9[[#This Row],[Sales_Achieved]],0)</f>
        <v>0</v>
      </c>
    </row>
    <row r="992" spans="1:9" x14ac:dyDescent="0.25">
      <c r="A992" s="6" t="s">
        <v>2687</v>
      </c>
      <c r="B992" s="2" t="s">
        <v>3059</v>
      </c>
      <c r="C992" s="2" t="s">
        <v>3064</v>
      </c>
      <c r="D992" s="2" t="s">
        <v>682</v>
      </c>
      <c r="E992" s="23">
        <v>3586</v>
      </c>
      <c r="F992" s="24">
        <v>5528</v>
      </c>
      <c r="G992" s="44">
        <f>EmployeeData9[[#This Row],[Sales_Target]]-EmployeeData9[[#This Row],[Sales_Achieved]]</f>
        <v>-1942</v>
      </c>
      <c r="H992">
        <f>IF(EmployeeData9[[#This Row],[Sales_Achieved]]&gt;=2984,EmployeeData9[[#This Row],[Sales_Achieved]],0)</f>
        <v>5528</v>
      </c>
      <c r="I992">
        <f>IF(EmployeeData9[[#This Row],[Sales_Achieved]]&lt;2984,EmployeeData9[[#This Row],[Sales_Achieved]],0)</f>
        <v>0</v>
      </c>
    </row>
    <row r="993" spans="1:9" x14ac:dyDescent="0.25">
      <c r="A993" s="6" t="s">
        <v>2688</v>
      </c>
      <c r="B993" s="2" t="s">
        <v>3017</v>
      </c>
      <c r="C993" s="2" t="s">
        <v>3065</v>
      </c>
      <c r="D993" s="2" t="s">
        <v>685</v>
      </c>
      <c r="E993" s="23">
        <v>3191</v>
      </c>
      <c r="F993" s="24">
        <v>4215</v>
      </c>
      <c r="G993" s="44">
        <f>EmployeeData9[[#This Row],[Sales_Target]]-EmployeeData9[[#This Row],[Sales_Achieved]]</f>
        <v>-1024</v>
      </c>
      <c r="H993">
        <f>IF(EmployeeData9[[#This Row],[Sales_Achieved]]&gt;=2984,EmployeeData9[[#This Row],[Sales_Achieved]],0)</f>
        <v>4215</v>
      </c>
      <c r="I993">
        <f>IF(EmployeeData9[[#This Row],[Sales_Achieved]]&lt;2984,EmployeeData9[[#This Row],[Sales_Achieved]],0)</f>
        <v>0</v>
      </c>
    </row>
    <row r="994" spans="1:9" x14ac:dyDescent="0.25">
      <c r="A994" s="6" t="s">
        <v>2689</v>
      </c>
      <c r="B994" s="2" t="s">
        <v>3025</v>
      </c>
      <c r="C994" s="2" t="s">
        <v>3064</v>
      </c>
      <c r="D994" s="2" t="s">
        <v>683</v>
      </c>
      <c r="E994" s="23">
        <v>4443</v>
      </c>
      <c r="F994" s="24">
        <v>2629</v>
      </c>
      <c r="G994" s="44">
        <f>EmployeeData9[[#This Row],[Sales_Target]]-EmployeeData9[[#This Row],[Sales_Achieved]]</f>
        <v>1814</v>
      </c>
      <c r="H994">
        <f>IF(EmployeeData9[[#This Row],[Sales_Achieved]]&gt;=2984,EmployeeData9[[#This Row],[Sales_Achieved]],0)</f>
        <v>0</v>
      </c>
      <c r="I994">
        <f>IF(EmployeeData9[[#This Row],[Sales_Achieved]]&lt;2984,EmployeeData9[[#This Row],[Sales_Achieved]],0)</f>
        <v>2629</v>
      </c>
    </row>
    <row r="995" spans="1:9" x14ac:dyDescent="0.25">
      <c r="A995" s="6" t="s">
        <v>2690</v>
      </c>
      <c r="B995" s="2" t="s">
        <v>2807</v>
      </c>
      <c r="C995" s="2" t="s">
        <v>3064</v>
      </c>
      <c r="D995" s="2" t="s">
        <v>682</v>
      </c>
      <c r="E995" s="23">
        <v>1586</v>
      </c>
      <c r="F995" s="24">
        <v>2732</v>
      </c>
      <c r="G995" s="44">
        <f>EmployeeData9[[#This Row],[Sales_Target]]-EmployeeData9[[#This Row],[Sales_Achieved]]</f>
        <v>-1146</v>
      </c>
      <c r="H995">
        <f>IF(EmployeeData9[[#This Row],[Sales_Achieved]]&gt;=2984,EmployeeData9[[#This Row],[Sales_Achieved]],0)</f>
        <v>0</v>
      </c>
      <c r="I995">
        <f>IF(EmployeeData9[[#This Row],[Sales_Achieved]]&lt;2984,EmployeeData9[[#This Row],[Sales_Achieved]],0)</f>
        <v>2732</v>
      </c>
    </row>
    <row r="996" spans="1:9" x14ac:dyDescent="0.25">
      <c r="A996" s="6" t="s">
        <v>2691</v>
      </c>
      <c r="B996" s="2" t="s">
        <v>2829</v>
      </c>
      <c r="C996" s="2" t="s">
        <v>3065</v>
      </c>
      <c r="D996" s="2" t="s">
        <v>683</v>
      </c>
      <c r="E996" s="23">
        <v>3526</v>
      </c>
      <c r="F996" s="24">
        <v>2179</v>
      </c>
      <c r="G996" s="44">
        <f>EmployeeData9[[#This Row],[Sales_Target]]-EmployeeData9[[#This Row],[Sales_Achieved]]</f>
        <v>1347</v>
      </c>
      <c r="H996">
        <f>IF(EmployeeData9[[#This Row],[Sales_Achieved]]&gt;=2984,EmployeeData9[[#This Row],[Sales_Achieved]],0)</f>
        <v>0</v>
      </c>
      <c r="I996">
        <f>IF(EmployeeData9[[#This Row],[Sales_Achieved]]&lt;2984,EmployeeData9[[#This Row],[Sales_Achieved]],0)</f>
        <v>2179</v>
      </c>
    </row>
    <row r="997" spans="1:9" x14ac:dyDescent="0.25">
      <c r="A997" s="6" t="s">
        <v>2692</v>
      </c>
      <c r="B997" s="2" t="s">
        <v>2950</v>
      </c>
      <c r="C997" s="2" t="s">
        <v>3065</v>
      </c>
      <c r="D997" s="2" t="s">
        <v>685</v>
      </c>
      <c r="E997" s="23">
        <v>3497</v>
      </c>
      <c r="F997" s="24">
        <v>1955</v>
      </c>
      <c r="G997" s="44">
        <f>EmployeeData9[[#This Row],[Sales_Target]]-EmployeeData9[[#This Row],[Sales_Achieved]]</f>
        <v>1542</v>
      </c>
      <c r="H997">
        <f>IF(EmployeeData9[[#This Row],[Sales_Achieved]]&gt;=2984,EmployeeData9[[#This Row],[Sales_Achieved]],0)</f>
        <v>0</v>
      </c>
      <c r="I997">
        <f>IF(EmployeeData9[[#This Row],[Sales_Achieved]]&lt;2984,EmployeeData9[[#This Row],[Sales_Achieved]],0)</f>
        <v>1955</v>
      </c>
    </row>
    <row r="998" spans="1:9" x14ac:dyDescent="0.25">
      <c r="A998" s="6" t="s">
        <v>2693</v>
      </c>
      <c r="B998" s="2" t="s">
        <v>2795</v>
      </c>
      <c r="C998" s="2" t="s">
        <v>3064</v>
      </c>
      <c r="D998" s="2" t="s">
        <v>685</v>
      </c>
      <c r="E998" s="23">
        <v>1072</v>
      </c>
      <c r="F998" s="24">
        <v>3897</v>
      </c>
      <c r="G998" s="44">
        <f>EmployeeData9[[#This Row],[Sales_Target]]-EmployeeData9[[#This Row],[Sales_Achieved]]</f>
        <v>-2825</v>
      </c>
      <c r="H998">
        <f>IF(EmployeeData9[[#This Row],[Sales_Achieved]]&gt;=2984,EmployeeData9[[#This Row],[Sales_Achieved]],0)</f>
        <v>3897</v>
      </c>
      <c r="I998">
        <f>IF(EmployeeData9[[#This Row],[Sales_Achieved]]&lt;2984,EmployeeData9[[#This Row],[Sales_Achieved]],0)</f>
        <v>0</v>
      </c>
    </row>
    <row r="999" spans="1:9" x14ac:dyDescent="0.25">
      <c r="A999" s="6" t="s">
        <v>2694</v>
      </c>
      <c r="B999" s="2" t="s">
        <v>2744</v>
      </c>
      <c r="C999" s="2" t="s">
        <v>3064</v>
      </c>
      <c r="D999" s="2" t="s">
        <v>682</v>
      </c>
      <c r="E999" s="23">
        <v>4950</v>
      </c>
      <c r="F999" s="24">
        <v>3659</v>
      </c>
      <c r="G999" s="44">
        <f>EmployeeData9[[#This Row],[Sales_Target]]-EmployeeData9[[#This Row],[Sales_Achieved]]</f>
        <v>1291</v>
      </c>
      <c r="H999">
        <f>IF(EmployeeData9[[#This Row],[Sales_Achieved]]&gt;=2984,EmployeeData9[[#This Row],[Sales_Achieved]],0)</f>
        <v>3659</v>
      </c>
      <c r="I999">
        <f>IF(EmployeeData9[[#This Row],[Sales_Achieved]]&lt;2984,EmployeeData9[[#This Row],[Sales_Achieved]],0)</f>
        <v>0</v>
      </c>
    </row>
    <row r="1000" spans="1:9" x14ac:dyDescent="0.25">
      <c r="A1000" s="6" t="s">
        <v>2695</v>
      </c>
      <c r="B1000" s="2" t="s">
        <v>2928</v>
      </c>
      <c r="C1000" s="2" t="s">
        <v>3063</v>
      </c>
      <c r="D1000" s="2" t="s">
        <v>684</v>
      </c>
      <c r="E1000" s="23">
        <v>3584</v>
      </c>
      <c r="F1000" s="24">
        <v>4075</v>
      </c>
      <c r="G1000" s="44">
        <f>EmployeeData9[[#This Row],[Sales_Target]]-EmployeeData9[[#This Row],[Sales_Achieved]]</f>
        <v>-491</v>
      </c>
      <c r="H1000">
        <f>IF(EmployeeData9[[#This Row],[Sales_Achieved]]&gt;=2984,EmployeeData9[[#This Row],[Sales_Achieved]],0)</f>
        <v>4075</v>
      </c>
      <c r="I1000">
        <f>IF(EmployeeData9[[#This Row],[Sales_Achieved]]&lt;2984,EmployeeData9[[#This Row],[Sales_Achieved]],0)</f>
        <v>0</v>
      </c>
    </row>
    <row r="1001" spans="1:9" x14ac:dyDescent="0.25">
      <c r="A1001" s="13" t="s">
        <v>2696</v>
      </c>
      <c r="B1001" s="14" t="s">
        <v>2820</v>
      </c>
      <c r="C1001" s="14" t="s">
        <v>3064</v>
      </c>
      <c r="D1001" s="14" t="s">
        <v>683</v>
      </c>
      <c r="E1001" s="28">
        <v>4668</v>
      </c>
      <c r="F1001" s="29">
        <v>4329</v>
      </c>
      <c r="G1001" s="45">
        <f>EmployeeData9[[#This Row],[Sales_Target]]-EmployeeData9[[#This Row],[Sales_Achieved]]</f>
        <v>339</v>
      </c>
      <c r="H1001">
        <f>IF(EmployeeData9[[#This Row],[Sales_Achieved]]&gt;=2984,EmployeeData9[[#This Row],[Sales_Achieved]],0)</f>
        <v>4329</v>
      </c>
      <c r="I1001">
        <f>IF(EmployeeData9[[#This Row],[Sales_Achieved]]&lt;2984,EmployeeData9[[#This Row],[Sales_Achieved]],0)</f>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1"/>
  <sheetViews>
    <sheetView topLeftCell="A955" workbookViewId="0">
      <selection activeCell="I2" sqref="I2:I997"/>
    </sheetView>
  </sheetViews>
  <sheetFormatPr defaultRowHeight="15" x14ac:dyDescent="0.25"/>
  <cols>
    <col min="1" max="1" width="14.85546875" customWidth="1"/>
    <col min="2" max="2" width="16.7109375" bestFit="1" customWidth="1"/>
    <col min="3" max="3" width="10.85546875" customWidth="1"/>
    <col min="4" max="4" width="10.7109375" bestFit="1" customWidth="1"/>
    <col min="5" max="5" width="14.28515625" customWidth="1"/>
    <col min="6" max="6" width="17" customWidth="1"/>
    <col min="7" max="7" width="17" bestFit="1" customWidth="1"/>
    <col min="8" max="8" width="19.140625" bestFit="1" customWidth="1"/>
    <col min="9" max="9" width="19" bestFit="1" customWidth="1"/>
    <col min="11" max="11" width="9.5703125" bestFit="1" customWidth="1"/>
  </cols>
  <sheetData>
    <row r="1" spans="1:11" x14ac:dyDescent="0.25">
      <c r="A1" s="25" t="s">
        <v>1692</v>
      </c>
      <c r="B1" s="26" t="s">
        <v>1693</v>
      </c>
      <c r="C1" s="26" t="s">
        <v>1694</v>
      </c>
      <c r="D1" s="26" t="s">
        <v>4</v>
      </c>
      <c r="E1" s="26" t="s">
        <v>1695</v>
      </c>
      <c r="F1" s="27" t="s">
        <v>1696</v>
      </c>
      <c r="G1" s="26" t="s">
        <v>4100</v>
      </c>
      <c r="H1" s="26" t="s">
        <v>4122</v>
      </c>
      <c r="I1" s="26" t="s">
        <v>4123</v>
      </c>
    </row>
    <row r="2" spans="1:11" x14ac:dyDescent="0.25">
      <c r="A2" s="6" t="s">
        <v>1697</v>
      </c>
      <c r="B2" s="2" t="s">
        <v>2697</v>
      </c>
      <c r="C2" s="2" t="s">
        <v>3063</v>
      </c>
      <c r="D2" s="2" t="s">
        <v>682</v>
      </c>
      <c r="E2" s="23">
        <v>3915</v>
      </c>
      <c r="F2" s="24">
        <v>1403</v>
      </c>
      <c r="G2" s="43">
        <f>EmployeeData[[#This Row],[Sales_Target]]-EmployeeData[[#This Row],[Sales_Achieved]]</f>
        <v>2512</v>
      </c>
      <c r="H2" t="str">
        <f>IF(EmployeeData[[#This Row],[Sales_Achieved]]&gt;=2984,EmployeeData[[#This Row],[Sales_Achieved]],"N/A")</f>
        <v>N/A</v>
      </c>
      <c r="I2">
        <f>IF(EmployeeData[[#This Row],[Sales_Achieved]]&lt;2984,EmployeeData[[#This Row],[Sales_Achieved]],"N/A")</f>
        <v>1403</v>
      </c>
      <c r="K2" s="41">
        <v>2984</v>
      </c>
    </row>
    <row r="3" spans="1:11" hidden="1" x14ac:dyDescent="0.25">
      <c r="A3" s="6" t="s">
        <v>1698</v>
      </c>
      <c r="B3" s="2" t="s">
        <v>2698</v>
      </c>
      <c r="C3" s="2" t="s">
        <v>3064</v>
      </c>
      <c r="D3" s="2" t="s">
        <v>683</v>
      </c>
      <c r="E3" s="23">
        <v>4320</v>
      </c>
      <c r="F3" s="24">
        <v>5157</v>
      </c>
      <c r="G3" s="44">
        <f>EmployeeData[[#This Row],[Sales_Target]]-EmployeeData[[#This Row],[Sales_Achieved]]</f>
        <v>-837</v>
      </c>
      <c r="H3">
        <f>IF(EmployeeData[[#This Row],[Sales_Achieved]]&gt;=2984,EmployeeData[[#This Row],[Sales_Achieved]],"N/A")</f>
        <v>5157</v>
      </c>
      <c r="I3" t="str">
        <f>IF(EmployeeData[[#This Row],[Sales_Achieved]]&lt;2984,EmployeeData[[#This Row],[Sales_Achieved]],"N/A")</f>
        <v>N/A</v>
      </c>
    </row>
    <row r="4" spans="1:11" hidden="1" x14ac:dyDescent="0.25">
      <c r="A4" s="6" t="s">
        <v>1699</v>
      </c>
      <c r="B4" s="2" t="s">
        <v>2699</v>
      </c>
      <c r="C4" s="2" t="s">
        <v>3064</v>
      </c>
      <c r="D4" s="2" t="s">
        <v>685</v>
      </c>
      <c r="E4" s="23">
        <v>3847</v>
      </c>
      <c r="F4" s="24">
        <v>3882</v>
      </c>
      <c r="G4" s="44">
        <f>EmployeeData[[#This Row],[Sales_Target]]-EmployeeData[[#This Row],[Sales_Achieved]]</f>
        <v>-35</v>
      </c>
      <c r="H4">
        <f>IF(EmployeeData[[#This Row],[Sales_Achieved]]&gt;=2984,EmployeeData[[#This Row],[Sales_Achieved]],"N/A")</f>
        <v>3882</v>
      </c>
      <c r="I4" t="str">
        <f>IF(EmployeeData[[#This Row],[Sales_Achieved]]&lt;2984,EmployeeData[[#This Row],[Sales_Achieved]],"N/A")</f>
        <v>N/A</v>
      </c>
    </row>
    <row r="5" spans="1:11" x14ac:dyDescent="0.25">
      <c r="A5" s="6" t="s">
        <v>1700</v>
      </c>
      <c r="B5" s="2" t="s">
        <v>2700</v>
      </c>
      <c r="C5" s="2" t="s">
        <v>3064</v>
      </c>
      <c r="D5" s="2" t="s">
        <v>684</v>
      </c>
      <c r="E5" s="23">
        <v>3180</v>
      </c>
      <c r="F5" s="24">
        <v>2056</v>
      </c>
      <c r="G5" s="44">
        <f>EmployeeData[[#This Row],[Sales_Target]]-EmployeeData[[#This Row],[Sales_Achieved]]</f>
        <v>1124</v>
      </c>
      <c r="H5" t="str">
        <f>IF(EmployeeData[[#This Row],[Sales_Achieved]]&gt;=2984,EmployeeData[[#This Row],[Sales_Achieved]],"N/A")</f>
        <v>N/A</v>
      </c>
      <c r="I5">
        <f>IF(EmployeeData[[#This Row],[Sales_Achieved]]&lt;2984,EmployeeData[[#This Row],[Sales_Achieved]],"N/A")</f>
        <v>2056</v>
      </c>
    </row>
    <row r="6" spans="1:11" hidden="1" x14ac:dyDescent="0.25">
      <c r="A6" s="6" t="s">
        <v>1701</v>
      </c>
      <c r="B6" s="2" t="s">
        <v>2701</v>
      </c>
      <c r="C6" s="2" t="s">
        <v>3064</v>
      </c>
      <c r="D6" s="2" t="s">
        <v>684</v>
      </c>
      <c r="E6" s="23">
        <v>3622</v>
      </c>
      <c r="F6" s="24">
        <v>5583</v>
      </c>
      <c r="G6" s="44">
        <f>EmployeeData[[#This Row],[Sales_Target]]-EmployeeData[[#This Row],[Sales_Achieved]]</f>
        <v>-1961</v>
      </c>
      <c r="H6">
        <f>IF(EmployeeData[[#This Row],[Sales_Achieved]]&gt;=2984,EmployeeData[[#This Row],[Sales_Achieved]],"N/A")</f>
        <v>5583</v>
      </c>
      <c r="I6" t="str">
        <f>IF(EmployeeData[[#This Row],[Sales_Achieved]]&lt;2984,EmployeeData[[#This Row],[Sales_Achieved]],"N/A")</f>
        <v>N/A</v>
      </c>
    </row>
    <row r="7" spans="1:11" x14ac:dyDescent="0.25">
      <c r="A7" s="6" t="s">
        <v>1702</v>
      </c>
      <c r="B7" s="2" t="s">
        <v>2702</v>
      </c>
      <c r="C7" s="2" t="s">
        <v>3064</v>
      </c>
      <c r="D7" s="2" t="s">
        <v>682</v>
      </c>
      <c r="E7" s="23">
        <v>4905</v>
      </c>
      <c r="F7" s="24">
        <v>1660</v>
      </c>
      <c r="G7" s="44">
        <f>EmployeeData[[#This Row],[Sales_Target]]-EmployeeData[[#This Row],[Sales_Achieved]]</f>
        <v>3245</v>
      </c>
      <c r="H7" t="str">
        <f>IF(EmployeeData[[#This Row],[Sales_Achieved]]&gt;=2984,EmployeeData[[#This Row],[Sales_Achieved]],"N/A")</f>
        <v>N/A</v>
      </c>
      <c r="I7">
        <f>IF(EmployeeData[[#This Row],[Sales_Achieved]]&lt;2984,EmployeeData[[#This Row],[Sales_Achieved]],"N/A")</f>
        <v>1660</v>
      </c>
    </row>
    <row r="8" spans="1:11" hidden="1" x14ac:dyDescent="0.25">
      <c r="A8" s="6" t="s">
        <v>1703</v>
      </c>
      <c r="B8" s="2" t="s">
        <v>2703</v>
      </c>
      <c r="C8" s="2" t="s">
        <v>3064</v>
      </c>
      <c r="D8" s="2" t="s">
        <v>685</v>
      </c>
      <c r="E8" s="23">
        <v>2907</v>
      </c>
      <c r="F8" s="24">
        <v>3807</v>
      </c>
      <c r="G8" s="44">
        <f>EmployeeData[[#This Row],[Sales_Target]]-EmployeeData[[#This Row],[Sales_Achieved]]</f>
        <v>-900</v>
      </c>
      <c r="H8">
        <f>IF(EmployeeData[[#This Row],[Sales_Achieved]]&gt;=2984,EmployeeData[[#This Row],[Sales_Achieved]],"N/A")</f>
        <v>3807</v>
      </c>
      <c r="I8" t="str">
        <f>IF(EmployeeData[[#This Row],[Sales_Achieved]]&lt;2984,EmployeeData[[#This Row],[Sales_Achieved]],"N/A")</f>
        <v>N/A</v>
      </c>
    </row>
    <row r="9" spans="1:11" x14ac:dyDescent="0.25">
      <c r="A9" s="6" t="s">
        <v>1704</v>
      </c>
      <c r="B9" s="2" t="s">
        <v>2704</v>
      </c>
      <c r="C9" s="2" t="s">
        <v>3063</v>
      </c>
      <c r="D9" s="2" t="s">
        <v>685</v>
      </c>
      <c r="E9" s="23">
        <v>1228</v>
      </c>
      <c r="F9" s="24">
        <v>1930</v>
      </c>
      <c r="G9" s="44">
        <f>EmployeeData[[#This Row],[Sales_Target]]-EmployeeData[[#This Row],[Sales_Achieved]]</f>
        <v>-702</v>
      </c>
      <c r="H9" t="str">
        <f>IF(EmployeeData[[#This Row],[Sales_Achieved]]&gt;=2984,EmployeeData[[#This Row],[Sales_Achieved]],"N/A")</f>
        <v>N/A</v>
      </c>
      <c r="I9">
        <f>IF(EmployeeData[[#This Row],[Sales_Achieved]]&lt;2984,EmployeeData[[#This Row],[Sales_Achieved]],"N/A")</f>
        <v>1930</v>
      </c>
    </row>
    <row r="10" spans="1:11" x14ac:dyDescent="0.25">
      <c r="A10" s="6" t="s">
        <v>1705</v>
      </c>
      <c r="B10" s="2" t="s">
        <v>2705</v>
      </c>
      <c r="C10" s="2" t="s">
        <v>3064</v>
      </c>
      <c r="D10" s="2" t="s">
        <v>685</v>
      </c>
      <c r="E10" s="23">
        <v>1102</v>
      </c>
      <c r="F10" s="24">
        <v>2235</v>
      </c>
      <c r="G10" s="44">
        <f>EmployeeData[[#This Row],[Sales_Target]]-EmployeeData[[#This Row],[Sales_Achieved]]</f>
        <v>-1133</v>
      </c>
      <c r="H10" t="str">
        <f>IF(EmployeeData[[#This Row],[Sales_Achieved]]&gt;=2984,EmployeeData[[#This Row],[Sales_Achieved]],"N/A")</f>
        <v>N/A</v>
      </c>
      <c r="I10">
        <f>IF(EmployeeData[[#This Row],[Sales_Achieved]]&lt;2984,EmployeeData[[#This Row],[Sales_Achieved]],"N/A")</f>
        <v>2235</v>
      </c>
    </row>
    <row r="11" spans="1:11" hidden="1" x14ac:dyDescent="0.25">
      <c r="A11" s="6" t="s">
        <v>1706</v>
      </c>
      <c r="B11" s="2" t="s">
        <v>2706</v>
      </c>
      <c r="C11" s="2" t="s">
        <v>3065</v>
      </c>
      <c r="D11" s="2" t="s">
        <v>682</v>
      </c>
      <c r="E11" s="23">
        <v>3582</v>
      </c>
      <c r="F11" s="24">
        <v>5716</v>
      </c>
      <c r="G11" s="44">
        <f>EmployeeData[[#This Row],[Sales_Target]]-EmployeeData[[#This Row],[Sales_Achieved]]</f>
        <v>-2134</v>
      </c>
      <c r="H11">
        <f>IF(EmployeeData[[#This Row],[Sales_Achieved]]&gt;=2984,EmployeeData[[#This Row],[Sales_Achieved]],"N/A")</f>
        <v>5716</v>
      </c>
      <c r="I11" t="str">
        <f>IF(EmployeeData[[#This Row],[Sales_Achieved]]&lt;2984,EmployeeData[[#This Row],[Sales_Achieved]],"N/A")</f>
        <v>N/A</v>
      </c>
    </row>
    <row r="12" spans="1:11" x14ac:dyDescent="0.25">
      <c r="A12" s="6" t="s">
        <v>1707</v>
      </c>
      <c r="B12" s="2" t="s">
        <v>2707</v>
      </c>
      <c r="C12" s="2" t="s">
        <v>3065</v>
      </c>
      <c r="D12" s="2" t="s">
        <v>685</v>
      </c>
      <c r="E12" s="23">
        <v>4749</v>
      </c>
      <c r="F12" s="24">
        <v>1095</v>
      </c>
      <c r="G12" s="44">
        <f>EmployeeData[[#This Row],[Sales_Target]]-EmployeeData[[#This Row],[Sales_Achieved]]</f>
        <v>3654</v>
      </c>
      <c r="H12" t="str">
        <f>IF(EmployeeData[[#This Row],[Sales_Achieved]]&gt;=2984,EmployeeData[[#This Row],[Sales_Achieved]],"N/A")</f>
        <v>N/A</v>
      </c>
      <c r="I12">
        <f>IF(EmployeeData[[#This Row],[Sales_Achieved]]&lt;2984,EmployeeData[[#This Row],[Sales_Achieved]],"N/A")</f>
        <v>1095</v>
      </c>
    </row>
    <row r="13" spans="1:11" hidden="1" x14ac:dyDescent="0.25">
      <c r="A13" s="6" t="s">
        <v>1708</v>
      </c>
      <c r="B13" s="2" t="s">
        <v>2708</v>
      </c>
      <c r="C13" s="2" t="s">
        <v>3065</v>
      </c>
      <c r="D13" s="2" t="s">
        <v>684</v>
      </c>
      <c r="E13" s="23">
        <v>1590</v>
      </c>
      <c r="F13" s="24">
        <v>4748</v>
      </c>
      <c r="G13" s="44">
        <f>EmployeeData[[#This Row],[Sales_Target]]-EmployeeData[[#This Row],[Sales_Achieved]]</f>
        <v>-3158</v>
      </c>
      <c r="H13">
        <f>IF(EmployeeData[[#This Row],[Sales_Achieved]]&gt;=2984,EmployeeData[[#This Row],[Sales_Achieved]],"N/A")</f>
        <v>4748</v>
      </c>
      <c r="I13" t="str">
        <f>IF(EmployeeData[[#This Row],[Sales_Achieved]]&lt;2984,EmployeeData[[#This Row],[Sales_Achieved]],"N/A")</f>
        <v>N/A</v>
      </c>
    </row>
    <row r="14" spans="1:11" hidden="1" x14ac:dyDescent="0.25">
      <c r="A14" s="6" t="s">
        <v>1709</v>
      </c>
      <c r="B14" s="2" t="s">
        <v>2709</v>
      </c>
      <c r="C14" s="2" t="s">
        <v>3063</v>
      </c>
      <c r="D14" s="2" t="s">
        <v>684</v>
      </c>
      <c r="E14" s="23">
        <v>2804</v>
      </c>
      <c r="F14" s="24">
        <v>3712</v>
      </c>
      <c r="G14" s="44">
        <f>EmployeeData[[#This Row],[Sales_Target]]-EmployeeData[[#This Row],[Sales_Achieved]]</f>
        <v>-908</v>
      </c>
      <c r="H14">
        <f>IF(EmployeeData[[#This Row],[Sales_Achieved]]&gt;=2984,EmployeeData[[#This Row],[Sales_Achieved]],"N/A")</f>
        <v>3712</v>
      </c>
      <c r="I14" t="str">
        <f>IF(EmployeeData[[#This Row],[Sales_Achieved]]&lt;2984,EmployeeData[[#This Row],[Sales_Achieved]],"N/A")</f>
        <v>N/A</v>
      </c>
    </row>
    <row r="15" spans="1:11" hidden="1" x14ac:dyDescent="0.25">
      <c r="A15" s="6" t="s">
        <v>1710</v>
      </c>
      <c r="B15" s="2" t="s">
        <v>2710</v>
      </c>
      <c r="C15" s="2" t="s">
        <v>3065</v>
      </c>
      <c r="D15" s="2" t="s">
        <v>684</v>
      </c>
      <c r="E15" s="23">
        <v>1966</v>
      </c>
      <c r="F15" s="24">
        <v>5123</v>
      </c>
      <c r="G15" s="44">
        <f>EmployeeData[[#This Row],[Sales_Target]]-EmployeeData[[#This Row],[Sales_Achieved]]</f>
        <v>-3157</v>
      </c>
      <c r="H15">
        <f>IF(EmployeeData[[#This Row],[Sales_Achieved]]&gt;=2984,EmployeeData[[#This Row],[Sales_Achieved]],"N/A")</f>
        <v>5123</v>
      </c>
      <c r="I15" t="str">
        <f>IF(EmployeeData[[#This Row],[Sales_Achieved]]&lt;2984,EmployeeData[[#This Row],[Sales_Achieved]],"N/A")</f>
        <v>N/A</v>
      </c>
    </row>
    <row r="16" spans="1:11" x14ac:dyDescent="0.25">
      <c r="A16" s="6" t="s">
        <v>1711</v>
      </c>
      <c r="B16" s="2" t="s">
        <v>2711</v>
      </c>
      <c r="C16" s="2" t="s">
        <v>3063</v>
      </c>
      <c r="D16" s="2" t="s">
        <v>682</v>
      </c>
      <c r="E16" s="23">
        <v>1548</v>
      </c>
      <c r="F16" s="24">
        <v>1020</v>
      </c>
      <c r="G16" s="44">
        <f>EmployeeData[[#This Row],[Sales_Target]]-EmployeeData[[#This Row],[Sales_Achieved]]</f>
        <v>528</v>
      </c>
      <c r="H16" t="str">
        <f>IF(EmployeeData[[#This Row],[Sales_Achieved]]&gt;=2984,EmployeeData[[#This Row],[Sales_Achieved]],"N/A")</f>
        <v>N/A</v>
      </c>
      <c r="I16">
        <f>IF(EmployeeData[[#This Row],[Sales_Achieved]]&lt;2984,EmployeeData[[#This Row],[Sales_Achieved]],"N/A")</f>
        <v>1020</v>
      </c>
    </row>
    <row r="17" spans="1:9" x14ac:dyDescent="0.25">
      <c r="A17" s="6" t="s">
        <v>1712</v>
      </c>
      <c r="B17" s="2" t="s">
        <v>2712</v>
      </c>
      <c r="C17" s="2" t="s">
        <v>3064</v>
      </c>
      <c r="D17" s="2" t="s">
        <v>682</v>
      </c>
      <c r="E17" s="23">
        <v>4717</v>
      </c>
      <c r="F17" s="24">
        <v>2292</v>
      </c>
      <c r="G17" s="44">
        <f>EmployeeData[[#This Row],[Sales_Target]]-EmployeeData[[#This Row],[Sales_Achieved]]</f>
        <v>2425</v>
      </c>
      <c r="H17" t="str">
        <f>IF(EmployeeData[[#This Row],[Sales_Achieved]]&gt;=2984,EmployeeData[[#This Row],[Sales_Achieved]],"N/A")</f>
        <v>N/A</v>
      </c>
      <c r="I17">
        <f>IF(EmployeeData[[#This Row],[Sales_Achieved]]&lt;2984,EmployeeData[[#This Row],[Sales_Achieved]],"N/A")</f>
        <v>2292</v>
      </c>
    </row>
    <row r="18" spans="1:9" x14ac:dyDescent="0.25">
      <c r="A18" s="6" t="s">
        <v>1713</v>
      </c>
      <c r="B18" s="2" t="s">
        <v>2713</v>
      </c>
      <c r="C18" s="2" t="s">
        <v>3063</v>
      </c>
      <c r="D18" s="2" t="s">
        <v>683</v>
      </c>
      <c r="E18" s="23">
        <v>4623</v>
      </c>
      <c r="F18" s="24">
        <v>1808</v>
      </c>
      <c r="G18" s="44">
        <f>EmployeeData[[#This Row],[Sales_Target]]-EmployeeData[[#This Row],[Sales_Achieved]]</f>
        <v>2815</v>
      </c>
      <c r="H18" t="str">
        <f>IF(EmployeeData[[#This Row],[Sales_Achieved]]&gt;=2984,EmployeeData[[#This Row],[Sales_Achieved]],"N/A")</f>
        <v>N/A</v>
      </c>
      <c r="I18">
        <f>IF(EmployeeData[[#This Row],[Sales_Achieved]]&lt;2984,EmployeeData[[#This Row],[Sales_Achieved]],"N/A")</f>
        <v>1808</v>
      </c>
    </row>
    <row r="19" spans="1:9" x14ac:dyDescent="0.25">
      <c r="A19" s="6" t="s">
        <v>1714</v>
      </c>
      <c r="B19" s="2" t="s">
        <v>2714</v>
      </c>
      <c r="C19" s="2" t="s">
        <v>3065</v>
      </c>
      <c r="D19" s="2" t="s">
        <v>684</v>
      </c>
      <c r="E19" s="23">
        <v>2557</v>
      </c>
      <c r="F19" s="24">
        <v>2798</v>
      </c>
      <c r="G19" s="44">
        <f>EmployeeData[[#This Row],[Sales_Target]]-EmployeeData[[#This Row],[Sales_Achieved]]</f>
        <v>-241</v>
      </c>
      <c r="H19" t="str">
        <f>IF(EmployeeData[[#This Row],[Sales_Achieved]]&gt;=2984,EmployeeData[[#This Row],[Sales_Achieved]],"N/A")</f>
        <v>N/A</v>
      </c>
      <c r="I19">
        <f>IF(EmployeeData[[#This Row],[Sales_Achieved]]&lt;2984,EmployeeData[[#This Row],[Sales_Achieved]],"N/A")</f>
        <v>2798</v>
      </c>
    </row>
    <row r="20" spans="1:9" hidden="1" x14ac:dyDescent="0.25">
      <c r="A20" s="6" t="s">
        <v>1715</v>
      </c>
      <c r="B20" s="2" t="s">
        <v>2715</v>
      </c>
      <c r="C20" s="2" t="s">
        <v>3064</v>
      </c>
      <c r="D20" s="2" t="s">
        <v>682</v>
      </c>
      <c r="E20" s="23">
        <v>1396</v>
      </c>
      <c r="F20" s="24">
        <v>3309</v>
      </c>
      <c r="G20" s="44">
        <f>EmployeeData[[#This Row],[Sales_Target]]-EmployeeData[[#This Row],[Sales_Achieved]]</f>
        <v>-1913</v>
      </c>
      <c r="H20">
        <f>IF(EmployeeData[[#This Row],[Sales_Achieved]]&gt;=2984,EmployeeData[[#This Row],[Sales_Achieved]],"N/A")</f>
        <v>3309</v>
      </c>
      <c r="I20" t="str">
        <f>IF(EmployeeData[[#This Row],[Sales_Achieved]]&lt;2984,EmployeeData[[#This Row],[Sales_Achieved]],"N/A")</f>
        <v>N/A</v>
      </c>
    </row>
    <row r="21" spans="1:9" x14ac:dyDescent="0.25">
      <c r="A21" s="6" t="s">
        <v>1716</v>
      </c>
      <c r="B21" s="2" t="s">
        <v>2716</v>
      </c>
      <c r="C21" s="2" t="s">
        <v>3063</v>
      </c>
      <c r="D21" s="2" t="s">
        <v>684</v>
      </c>
      <c r="E21" s="23">
        <v>1559</v>
      </c>
      <c r="F21" s="24">
        <v>2093</v>
      </c>
      <c r="G21" s="44">
        <f>EmployeeData[[#This Row],[Sales_Target]]-EmployeeData[[#This Row],[Sales_Achieved]]</f>
        <v>-534</v>
      </c>
      <c r="H21" t="str">
        <f>IF(EmployeeData[[#This Row],[Sales_Achieved]]&gt;=2984,EmployeeData[[#This Row],[Sales_Achieved]],"N/A")</f>
        <v>N/A</v>
      </c>
      <c r="I21">
        <f>IF(EmployeeData[[#This Row],[Sales_Achieved]]&lt;2984,EmployeeData[[#This Row],[Sales_Achieved]],"N/A")</f>
        <v>2093</v>
      </c>
    </row>
    <row r="22" spans="1:9" x14ac:dyDescent="0.25">
      <c r="A22" s="6" t="s">
        <v>1717</v>
      </c>
      <c r="B22" s="2" t="s">
        <v>2717</v>
      </c>
      <c r="C22" s="2" t="s">
        <v>3063</v>
      </c>
      <c r="D22" s="2" t="s">
        <v>683</v>
      </c>
      <c r="E22" s="23">
        <v>2199</v>
      </c>
      <c r="F22" s="24">
        <v>2763</v>
      </c>
      <c r="G22" s="44">
        <f>EmployeeData[[#This Row],[Sales_Target]]-EmployeeData[[#This Row],[Sales_Achieved]]</f>
        <v>-564</v>
      </c>
      <c r="H22" t="str">
        <f>IF(EmployeeData[[#This Row],[Sales_Achieved]]&gt;=2984,EmployeeData[[#This Row],[Sales_Achieved]],"N/A")</f>
        <v>N/A</v>
      </c>
      <c r="I22">
        <f>IF(EmployeeData[[#This Row],[Sales_Achieved]]&lt;2984,EmployeeData[[#This Row],[Sales_Achieved]],"N/A")</f>
        <v>2763</v>
      </c>
    </row>
    <row r="23" spans="1:9" hidden="1" x14ac:dyDescent="0.25">
      <c r="A23" s="6" t="s">
        <v>1718</v>
      </c>
      <c r="B23" s="2" t="s">
        <v>2713</v>
      </c>
      <c r="C23" s="2" t="s">
        <v>3063</v>
      </c>
      <c r="D23" s="2" t="s">
        <v>683</v>
      </c>
      <c r="E23" s="23">
        <v>2254</v>
      </c>
      <c r="F23" s="24">
        <v>4087</v>
      </c>
      <c r="G23" s="44">
        <f>EmployeeData[[#This Row],[Sales_Target]]-EmployeeData[[#This Row],[Sales_Achieved]]</f>
        <v>-1833</v>
      </c>
      <c r="H23">
        <f>IF(EmployeeData[[#This Row],[Sales_Achieved]]&gt;=2984,EmployeeData[[#This Row],[Sales_Achieved]],"N/A")</f>
        <v>4087</v>
      </c>
      <c r="I23" t="str">
        <f>IF(EmployeeData[[#This Row],[Sales_Achieved]]&lt;2984,EmployeeData[[#This Row],[Sales_Achieved]],"N/A")</f>
        <v>N/A</v>
      </c>
    </row>
    <row r="24" spans="1:9" x14ac:dyDescent="0.25">
      <c r="A24" s="6" t="s">
        <v>1719</v>
      </c>
      <c r="B24" s="2" t="s">
        <v>2718</v>
      </c>
      <c r="C24" s="2" t="s">
        <v>3065</v>
      </c>
      <c r="D24" s="2" t="s">
        <v>683</v>
      </c>
      <c r="E24" s="23">
        <v>3778</v>
      </c>
      <c r="F24" s="24">
        <v>1454</v>
      </c>
      <c r="G24" s="44">
        <f>EmployeeData[[#This Row],[Sales_Target]]-EmployeeData[[#This Row],[Sales_Achieved]]</f>
        <v>2324</v>
      </c>
      <c r="H24" t="str">
        <f>IF(EmployeeData[[#This Row],[Sales_Achieved]]&gt;=2984,EmployeeData[[#This Row],[Sales_Achieved]],"N/A")</f>
        <v>N/A</v>
      </c>
      <c r="I24">
        <f>IF(EmployeeData[[#This Row],[Sales_Achieved]]&lt;2984,EmployeeData[[#This Row],[Sales_Achieved]],"N/A")</f>
        <v>1454</v>
      </c>
    </row>
    <row r="25" spans="1:9" hidden="1" x14ac:dyDescent="0.25">
      <c r="A25" s="6" t="s">
        <v>1720</v>
      </c>
      <c r="B25" s="2" t="s">
        <v>2719</v>
      </c>
      <c r="C25" s="2" t="s">
        <v>3063</v>
      </c>
      <c r="D25" s="2" t="s">
        <v>682</v>
      </c>
      <c r="E25" s="23">
        <v>3674</v>
      </c>
      <c r="F25" s="24">
        <v>5874</v>
      </c>
      <c r="G25" s="44">
        <f>EmployeeData[[#This Row],[Sales_Target]]-EmployeeData[[#This Row],[Sales_Achieved]]</f>
        <v>-2200</v>
      </c>
      <c r="H25">
        <f>IF(EmployeeData[[#This Row],[Sales_Achieved]]&gt;=2984,EmployeeData[[#This Row],[Sales_Achieved]],"N/A")</f>
        <v>5874</v>
      </c>
      <c r="I25" t="str">
        <f>IF(EmployeeData[[#This Row],[Sales_Achieved]]&lt;2984,EmployeeData[[#This Row],[Sales_Achieved]],"N/A")</f>
        <v>N/A</v>
      </c>
    </row>
    <row r="26" spans="1:9" x14ac:dyDescent="0.25">
      <c r="A26" s="6" t="s">
        <v>1721</v>
      </c>
      <c r="B26" s="2" t="s">
        <v>2720</v>
      </c>
      <c r="C26" s="2" t="s">
        <v>3065</v>
      </c>
      <c r="D26" s="2" t="s">
        <v>684</v>
      </c>
      <c r="E26" s="23">
        <v>2739</v>
      </c>
      <c r="F26" s="24">
        <v>1754</v>
      </c>
      <c r="G26" s="44">
        <f>EmployeeData[[#This Row],[Sales_Target]]-EmployeeData[[#This Row],[Sales_Achieved]]</f>
        <v>985</v>
      </c>
      <c r="H26" t="str">
        <f>IF(EmployeeData[[#This Row],[Sales_Achieved]]&gt;=2984,EmployeeData[[#This Row],[Sales_Achieved]],"N/A")</f>
        <v>N/A</v>
      </c>
      <c r="I26">
        <f>IF(EmployeeData[[#This Row],[Sales_Achieved]]&lt;2984,EmployeeData[[#This Row],[Sales_Achieved]],"N/A")</f>
        <v>1754</v>
      </c>
    </row>
    <row r="27" spans="1:9" hidden="1" x14ac:dyDescent="0.25">
      <c r="A27" s="6" t="s">
        <v>1722</v>
      </c>
      <c r="B27" s="2" t="s">
        <v>2721</v>
      </c>
      <c r="C27" s="2" t="s">
        <v>3065</v>
      </c>
      <c r="D27" s="2" t="s">
        <v>685</v>
      </c>
      <c r="E27" s="23">
        <v>1448</v>
      </c>
      <c r="F27" s="24">
        <v>4761</v>
      </c>
      <c r="G27" s="44">
        <f>EmployeeData[[#This Row],[Sales_Target]]-EmployeeData[[#This Row],[Sales_Achieved]]</f>
        <v>-3313</v>
      </c>
      <c r="H27">
        <f>IF(EmployeeData[[#This Row],[Sales_Achieved]]&gt;=2984,EmployeeData[[#This Row],[Sales_Achieved]],"N/A")</f>
        <v>4761</v>
      </c>
      <c r="I27" t="str">
        <f>IF(EmployeeData[[#This Row],[Sales_Achieved]]&lt;2984,EmployeeData[[#This Row],[Sales_Achieved]],"N/A")</f>
        <v>N/A</v>
      </c>
    </row>
    <row r="28" spans="1:9" x14ac:dyDescent="0.25">
      <c r="A28" s="6" t="s">
        <v>1723</v>
      </c>
      <c r="B28" s="2" t="s">
        <v>2722</v>
      </c>
      <c r="C28" s="2" t="s">
        <v>3065</v>
      </c>
      <c r="D28" s="2" t="s">
        <v>683</v>
      </c>
      <c r="E28" s="23">
        <v>3188</v>
      </c>
      <c r="F28" s="24">
        <v>2117</v>
      </c>
      <c r="G28" s="44">
        <f>EmployeeData[[#This Row],[Sales_Target]]-EmployeeData[[#This Row],[Sales_Achieved]]</f>
        <v>1071</v>
      </c>
      <c r="H28" t="str">
        <f>IF(EmployeeData[[#This Row],[Sales_Achieved]]&gt;=2984,EmployeeData[[#This Row],[Sales_Achieved]],"N/A")</f>
        <v>N/A</v>
      </c>
      <c r="I28">
        <f>IF(EmployeeData[[#This Row],[Sales_Achieved]]&lt;2984,EmployeeData[[#This Row],[Sales_Achieved]],"N/A")</f>
        <v>2117</v>
      </c>
    </row>
    <row r="29" spans="1:9" hidden="1" x14ac:dyDescent="0.25">
      <c r="A29" s="6" t="s">
        <v>1724</v>
      </c>
      <c r="B29" s="2" t="s">
        <v>2723</v>
      </c>
      <c r="C29" s="2" t="s">
        <v>3063</v>
      </c>
      <c r="D29" s="2" t="s">
        <v>685</v>
      </c>
      <c r="E29" s="23">
        <v>3354</v>
      </c>
      <c r="F29" s="24">
        <v>3403</v>
      </c>
      <c r="G29" s="44">
        <f>EmployeeData[[#This Row],[Sales_Target]]-EmployeeData[[#This Row],[Sales_Achieved]]</f>
        <v>-49</v>
      </c>
      <c r="H29">
        <f>IF(EmployeeData[[#This Row],[Sales_Achieved]]&gt;=2984,EmployeeData[[#This Row],[Sales_Achieved]],"N/A")</f>
        <v>3403</v>
      </c>
      <c r="I29" t="str">
        <f>IF(EmployeeData[[#This Row],[Sales_Achieved]]&lt;2984,EmployeeData[[#This Row],[Sales_Achieved]],"N/A")</f>
        <v>N/A</v>
      </c>
    </row>
    <row r="30" spans="1:9" x14ac:dyDescent="0.25">
      <c r="A30" s="6" t="s">
        <v>1725</v>
      </c>
      <c r="B30" s="2" t="s">
        <v>2724</v>
      </c>
      <c r="C30" s="2" t="s">
        <v>3065</v>
      </c>
      <c r="D30" s="2" t="s">
        <v>685</v>
      </c>
      <c r="E30" s="23">
        <v>1142</v>
      </c>
      <c r="F30" s="24">
        <v>2630</v>
      </c>
      <c r="G30" s="44">
        <f>EmployeeData[[#This Row],[Sales_Target]]-EmployeeData[[#This Row],[Sales_Achieved]]</f>
        <v>-1488</v>
      </c>
      <c r="H30" t="str">
        <f>IF(EmployeeData[[#This Row],[Sales_Achieved]]&gt;=2984,EmployeeData[[#This Row],[Sales_Achieved]],"N/A")</f>
        <v>N/A</v>
      </c>
      <c r="I30">
        <f>IF(EmployeeData[[#This Row],[Sales_Achieved]]&lt;2984,EmployeeData[[#This Row],[Sales_Achieved]],"N/A")</f>
        <v>2630</v>
      </c>
    </row>
    <row r="31" spans="1:9" hidden="1" x14ac:dyDescent="0.25">
      <c r="A31" s="6" t="s">
        <v>1726</v>
      </c>
      <c r="B31" s="2" t="s">
        <v>2725</v>
      </c>
      <c r="C31" s="2" t="s">
        <v>3063</v>
      </c>
      <c r="D31" s="2" t="s">
        <v>683</v>
      </c>
      <c r="E31" s="23">
        <v>4129</v>
      </c>
      <c r="F31" s="24">
        <v>5556</v>
      </c>
      <c r="G31" s="44">
        <f>EmployeeData[[#This Row],[Sales_Target]]-EmployeeData[[#This Row],[Sales_Achieved]]</f>
        <v>-1427</v>
      </c>
      <c r="H31">
        <f>IF(EmployeeData[[#This Row],[Sales_Achieved]]&gt;=2984,EmployeeData[[#This Row],[Sales_Achieved]],"N/A")</f>
        <v>5556</v>
      </c>
      <c r="I31" t="str">
        <f>IF(EmployeeData[[#This Row],[Sales_Achieved]]&lt;2984,EmployeeData[[#This Row],[Sales_Achieved]],"N/A")</f>
        <v>N/A</v>
      </c>
    </row>
    <row r="32" spans="1:9" hidden="1" x14ac:dyDescent="0.25">
      <c r="A32" s="6" t="s">
        <v>1727</v>
      </c>
      <c r="B32" s="2" t="s">
        <v>2726</v>
      </c>
      <c r="C32" s="2" t="s">
        <v>3065</v>
      </c>
      <c r="D32" s="2" t="s">
        <v>684</v>
      </c>
      <c r="E32" s="23">
        <v>4815</v>
      </c>
      <c r="F32" s="24">
        <v>4678</v>
      </c>
      <c r="G32" s="44">
        <f>EmployeeData[[#This Row],[Sales_Target]]-EmployeeData[[#This Row],[Sales_Achieved]]</f>
        <v>137</v>
      </c>
      <c r="H32">
        <f>IF(EmployeeData[[#This Row],[Sales_Achieved]]&gt;=2984,EmployeeData[[#This Row],[Sales_Achieved]],"N/A")</f>
        <v>4678</v>
      </c>
      <c r="I32" t="str">
        <f>IF(EmployeeData[[#This Row],[Sales_Achieved]]&lt;2984,EmployeeData[[#This Row],[Sales_Achieved]],"N/A")</f>
        <v>N/A</v>
      </c>
    </row>
    <row r="33" spans="1:9" hidden="1" x14ac:dyDescent="0.25">
      <c r="A33" s="6" t="s">
        <v>1728</v>
      </c>
      <c r="B33" s="2" t="s">
        <v>2727</v>
      </c>
      <c r="C33" s="2" t="s">
        <v>3063</v>
      </c>
      <c r="D33" s="2" t="s">
        <v>685</v>
      </c>
      <c r="E33" s="23">
        <v>4834</v>
      </c>
      <c r="F33" s="24">
        <v>3589</v>
      </c>
      <c r="G33" s="44">
        <f>EmployeeData[[#This Row],[Sales_Target]]-EmployeeData[[#This Row],[Sales_Achieved]]</f>
        <v>1245</v>
      </c>
      <c r="H33">
        <f>IF(EmployeeData[[#This Row],[Sales_Achieved]]&gt;=2984,EmployeeData[[#This Row],[Sales_Achieved]],"N/A")</f>
        <v>3589</v>
      </c>
      <c r="I33" t="str">
        <f>IF(EmployeeData[[#This Row],[Sales_Achieved]]&lt;2984,EmployeeData[[#This Row],[Sales_Achieved]],"N/A")</f>
        <v>N/A</v>
      </c>
    </row>
    <row r="34" spans="1:9" x14ac:dyDescent="0.25">
      <c r="A34" s="6" t="s">
        <v>1729</v>
      </c>
      <c r="B34" s="2" t="s">
        <v>2728</v>
      </c>
      <c r="C34" s="2" t="s">
        <v>3063</v>
      </c>
      <c r="D34" s="2" t="s">
        <v>683</v>
      </c>
      <c r="E34" s="23">
        <v>4596</v>
      </c>
      <c r="F34" s="24">
        <v>1138</v>
      </c>
      <c r="G34" s="44">
        <f>EmployeeData[[#This Row],[Sales_Target]]-EmployeeData[[#This Row],[Sales_Achieved]]</f>
        <v>3458</v>
      </c>
      <c r="H34" t="str">
        <f>IF(EmployeeData[[#This Row],[Sales_Achieved]]&gt;=2984,EmployeeData[[#This Row],[Sales_Achieved]],"N/A")</f>
        <v>N/A</v>
      </c>
      <c r="I34">
        <f>IF(EmployeeData[[#This Row],[Sales_Achieved]]&lt;2984,EmployeeData[[#This Row],[Sales_Achieved]],"N/A")</f>
        <v>1138</v>
      </c>
    </row>
    <row r="35" spans="1:9" hidden="1" x14ac:dyDescent="0.25">
      <c r="A35" s="6" t="s">
        <v>1730</v>
      </c>
      <c r="B35" s="2" t="s">
        <v>2729</v>
      </c>
      <c r="C35" s="2" t="s">
        <v>3064</v>
      </c>
      <c r="D35" s="2" t="s">
        <v>685</v>
      </c>
      <c r="E35" s="23">
        <v>4169</v>
      </c>
      <c r="F35" s="24">
        <v>5928</v>
      </c>
      <c r="G35" s="44">
        <f>EmployeeData[[#This Row],[Sales_Target]]-EmployeeData[[#This Row],[Sales_Achieved]]</f>
        <v>-1759</v>
      </c>
      <c r="H35">
        <f>IF(EmployeeData[[#This Row],[Sales_Achieved]]&gt;=2984,EmployeeData[[#This Row],[Sales_Achieved]],"N/A")</f>
        <v>5928</v>
      </c>
      <c r="I35" t="str">
        <f>IF(EmployeeData[[#This Row],[Sales_Achieved]]&lt;2984,EmployeeData[[#This Row],[Sales_Achieved]],"N/A")</f>
        <v>N/A</v>
      </c>
    </row>
    <row r="36" spans="1:9" hidden="1" x14ac:dyDescent="0.25">
      <c r="A36" s="6" t="s">
        <v>1731</v>
      </c>
      <c r="B36" s="2" t="s">
        <v>2730</v>
      </c>
      <c r="C36" s="2" t="s">
        <v>3063</v>
      </c>
      <c r="D36" s="2" t="s">
        <v>684</v>
      </c>
      <c r="E36" s="23">
        <v>1351</v>
      </c>
      <c r="F36" s="24">
        <v>5900</v>
      </c>
      <c r="G36" s="44">
        <f>EmployeeData[[#This Row],[Sales_Target]]-EmployeeData[[#This Row],[Sales_Achieved]]</f>
        <v>-4549</v>
      </c>
      <c r="H36">
        <f>IF(EmployeeData[[#This Row],[Sales_Achieved]]&gt;=2984,EmployeeData[[#This Row],[Sales_Achieved]],"N/A")</f>
        <v>5900</v>
      </c>
      <c r="I36" t="str">
        <f>IF(EmployeeData[[#This Row],[Sales_Achieved]]&lt;2984,EmployeeData[[#This Row],[Sales_Achieved]],"N/A")</f>
        <v>N/A</v>
      </c>
    </row>
    <row r="37" spans="1:9" hidden="1" x14ac:dyDescent="0.25">
      <c r="A37" s="6" t="s">
        <v>1732</v>
      </c>
      <c r="B37" s="2" t="s">
        <v>2731</v>
      </c>
      <c r="C37" s="2" t="s">
        <v>3065</v>
      </c>
      <c r="D37" s="2" t="s">
        <v>685</v>
      </c>
      <c r="E37" s="23">
        <v>1271</v>
      </c>
      <c r="F37" s="24">
        <v>4958</v>
      </c>
      <c r="G37" s="44">
        <f>EmployeeData[[#This Row],[Sales_Target]]-EmployeeData[[#This Row],[Sales_Achieved]]</f>
        <v>-3687</v>
      </c>
      <c r="H37">
        <f>IF(EmployeeData[[#This Row],[Sales_Achieved]]&gt;=2984,EmployeeData[[#This Row],[Sales_Achieved]],"N/A")</f>
        <v>4958</v>
      </c>
      <c r="I37" t="str">
        <f>IF(EmployeeData[[#This Row],[Sales_Achieved]]&lt;2984,EmployeeData[[#This Row],[Sales_Achieved]],"N/A")</f>
        <v>N/A</v>
      </c>
    </row>
    <row r="38" spans="1:9" x14ac:dyDescent="0.25">
      <c r="A38" s="6" t="s">
        <v>1733</v>
      </c>
      <c r="B38" s="2" t="s">
        <v>2732</v>
      </c>
      <c r="C38" s="2" t="s">
        <v>3064</v>
      </c>
      <c r="D38" s="2" t="s">
        <v>683</v>
      </c>
      <c r="E38" s="23">
        <v>4952</v>
      </c>
      <c r="F38" s="24">
        <v>2627</v>
      </c>
      <c r="G38" s="44">
        <f>EmployeeData[[#This Row],[Sales_Target]]-EmployeeData[[#This Row],[Sales_Achieved]]</f>
        <v>2325</v>
      </c>
      <c r="H38" t="str">
        <f>IF(EmployeeData[[#This Row],[Sales_Achieved]]&gt;=2984,EmployeeData[[#This Row],[Sales_Achieved]],"N/A")</f>
        <v>N/A</v>
      </c>
      <c r="I38">
        <f>IF(EmployeeData[[#This Row],[Sales_Achieved]]&lt;2984,EmployeeData[[#This Row],[Sales_Achieved]],"N/A")</f>
        <v>2627</v>
      </c>
    </row>
    <row r="39" spans="1:9" hidden="1" x14ac:dyDescent="0.25">
      <c r="A39" s="6" t="s">
        <v>1734</v>
      </c>
      <c r="B39" s="2" t="s">
        <v>2733</v>
      </c>
      <c r="C39" s="2" t="s">
        <v>3063</v>
      </c>
      <c r="D39" s="2" t="s">
        <v>684</v>
      </c>
      <c r="E39" s="23">
        <v>1134</v>
      </c>
      <c r="F39" s="24">
        <v>5380</v>
      </c>
      <c r="G39" s="44">
        <f>EmployeeData[[#This Row],[Sales_Target]]-EmployeeData[[#This Row],[Sales_Achieved]]</f>
        <v>-4246</v>
      </c>
      <c r="H39">
        <f>IF(EmployeeData[[#This Row],[Sales_Achieved]]&gt;=2984,EmployeeData[[#This Row],[Sales_Achieved]],"N/A")</f>
        <v>5380</v>
      </c>
      <c r="I39" t="str">
        <f>IF(EmployeeData[[#This Row],[Sales_Achieved]]&lt;2984,EmployeeData[[#This Row],[Sales_Achieved]],"N/A")</f>
        <v>N/A</v>
      </c>
    </row>
    <row r="40" spans="1:9" x14ac:dyDescent="0.25">
      <c r="A40" s="6" t="s">
        <v>1735</v>
      </c>
      <c r="B40" s="2" t="s">
        <v>2734</v>
      </c>
      <c r="C40" s="2" t="s">
        <v>3064</v>
      </c>
      <c r="D40" s="2" t="s">
        <v>683</v>
      </c>
      <c r="E40" s="23">
        <v>3837</v>
      </c>
      <c r="F40" s="24">
        <v>1582</v>
      </c>
      <c r="G40" s="44">
        <f>EmployeeData[[#This Row],[Sales_Target]]-EmployeeData[[#This Row],[Sales_Achieved]]</f>
        <v>2255</v>
      </c>
      <c r="H40" t="str">
        <f>IF(EmployeeData[[#This Row],[Sales_Achieved]]&gt;=2984,EmployeeData[[#This Row],[Sales_Achieved]],"N/A")</f>
        <v>N/A</v>
      </c>
      <c r="I40">
        <f>IF(EmployeeData[[#This Row],[Sales_Achieved]]&lt;2984,EmployeeData[[#This Row],[Sales_Achieved]],"N/A")</f>
        <v>1582</v>
      </c>
    </row>
    <row r="41" spans="1:9" x14ac:dyDescent="0.25">
      <c r="A41" s="6" t="s">
        <v>1736</v>
      </c>
      <c r="B41" s="2" t="s">
        <v>2735</v>
      </c>
      <c r="C41" s="2" t="s">
        <v>3064</v>
      </c>
      <c r="D41" s="2" t="s">
        <v>683</v>
      </c>
      <c r="E41" s="23">
        <v>2430</v>
      </c>
      <c r="F41" s="24">
        <v>2757</v>
      </c>
      <c r="G41" s="44">
        <f>EmployeeData[[#This Row],[Sales_Target]]-EmployeeData[[#This Row],[Sales_Achieved]]</f>
        <v>-327</v>
      </c>
      <c r="H41" t="str">
        <f>IF(EmployeeData[[#This Row],[Sales_Achieved]]&gt;=2984,EmployeeData[[#This Row],[Sales_Achieved]],"N/A")</f>
        <v>N/A</v>
      </c>
      <c r="I41">
        <f>IF(EmployeeData[[#This Row],[Sales_Achieved]]&lt;2984,EmployeeData[[#This Row],[Sales_Achieved]],"N/A")</f>
        <v>2757</v>
      </c>
    </row>
    <row r="42" spans="1:9" hidden="1" x14ac:dyDescent="0.25">
      <c r="A42" s="6" t="s">
        <v>1737</v>
      </c>
      <c r="B42" s="2" t="s">
        <v>2721</v>
      </c>
      <c r="C42" s="2" t="s">
        <v>3065</v>
      </c>
      <c r="D42" s="2" t="s">
        <v>683</v>
      </c>
      <c r="E42" s="23">
        <v>4315</v>
      </c>
      <c r="F42" s="24">
        <v>5710</v>
      </c>
      <c r="G42" s="44">
        <f>EmployeeData[[#This Row],[Sales_Target]]-EmployeeData[[#This Row],[Sales_Achieved]]</f>
        <v>-1395</v>
      </c>
      <c r="H42">
        <f>IF(EmployeeData[[#This Row],[Sales_Achieved]]&gt;=2984,EmployeeData[[#This Row],[Sales_Achieved]],"N/A")</f>
        <v>5710</v>
      </c>
      <c r="I42" t="str">
        <f>IF(EmployeeData[[#This Row],[Sales_Achieved]]&lt;2984,EmployeeData[[#This Row],[Sales_Achieved]],"N/A")</f>
        <v>N/A</v>
      </c>
    </row>
    <row r="43" spans="1:9" x14ac:dyDescent="0.25">
      <c r="A43" s="6" t="s">
        <v>1738</v>
      </c>
      <c r="B43" s="2" t="s">
        <v>2723</v>
      </c>
      <c r="C43" s="2" t="s">
        <v>3064</v>
      </c>
      <c r="D43" s="2" t="s">
        <v>685</v>
      </c>
      <c r="E43" s="23">
        <v>3527</v>
      </c>
      <c r="F43" s="24">
        <v>945</v>
      </c>
      <c r="G43" s="44">
        <f>EmployeeData[[#This Row],[Sales_Target]]-EmployeeData[[#This Row],[Sales_Achieved]]</f>
        <v>2582</v>
      </c>
      <c r="H43" t="str">
        <f>IF(EmployeeData[[#This Row],[Sales_Achieved]]&gt;=2984,EmployeeData[[#This Row],[Sales_Achieved]],"N/A")</f>
        <v>N/A</v>
      </c>
      <c r="I43">
        <f>IF(EmployeeData[[#This Row],[Sales_Achieved]]&lt;2984,EmployeeData[[#This Row],[Sales_Achieved]],"N/A")</f>
        <v>945</v>
      </c>
    </row>
    <row r="44" spans="1:9" x14ac:dyDescent="0.25">
      <c r="A44" s="6" t="s">
        <v>1739</v>
      </c>
      <c r="B44" s="2" t="s">
        <v>2736</v>
      </c>
      <c r="C44" s="2" t="s">
        <v>3064</v>
      </c>
      <c r="D44" s="2" t="s">
        <v>682</v>
      </c>
      <c r="E44" s="23">
        <v>3227</v>
      </c>
      <c r="F44" s="24">
        <v>870</v>
      </c>
      <c r="G44" s="44">
        <f>EmployeeData[[#This Row],[Sales_Target]]-EmployeeData[[#This Row],[Sales_Achieved]]</f>
        <v>2357</v>
      </c>
      <c r="H44" t="str">
        <f>IF(EmployeeData[[#This Row],[Sales_Achieved]]&gt;=2984,EmployeeData[[#This Row],[Sales_Achieved]],"N/A")</f>
        <v>N/A</v>
      </c>
      <c r="I44">
        <f>IF(EmployeeData[[#This Row],[Sales_Achieved]]&lt;2984,EmployeeData[[#This Row],[Sales_Achieved]],"N/A")</f>
        <v>870</v>
      </c>
    </row>
    <row r="45" spans="1:9" x14ac:dyDescent="0.25">
      <c r="A45" s="6" t="s">
        <v>1740</v>
      </c>
      <c r="B45" s="2" t="s">
        <v>2737</v>
      </c>
      <c r="C45" s="2" t="s">
        <v>3064</v>
      </c>
      <c r="D45" s="2" t="s">
        <v>685</v>
      </c>
      <c r="E45" s="23">
        <v>3961</v>
      </c>
      <c r="F45" s="24">
        <v>1463</v>
      </c>
      <c r="G45" s="44">
        <f>EmployeeData[[#This Row],[Sales_Target]]-EmployeeData[[#This Row],[Sales_Achieved]]</f>
        <v>2498</v>
      </c>
      <c r="H45" t="str">
        <f>IF(EmployeeData[[#This Row],[Sales_Achieved]]&gt;=2984,EmployeeData[[#This Row],[Sales_Achieved]],"N/A")</f>
        <v>N/A</v>
      </c>
      <c r="I45">
        <f>IF(EmployeeData[[#This Row],[Sales_Achieved]]&lt;2984,EmployeeData[[#This Row],[Sales_Achieved]],"N/A")</f>
        <v>1463</v>
      </c>
    </row>
    <row r="46" spans="1:9" hidden="1" x14ac:dyDescent="0.25">
      <c r="A46" s="6" t="s">
        <v>1741</v>
      </c>
      <c r="B46" s="2" t="s">
        <v>2738</v>
      </c>
      <c r="C46" s="2" t="s">
        <v>3063</v>
      </c>
      <c r="D46" s="2" t="s">
        <v>683</v>
      </c>
      <c r="E46" s="23">
        <v>4340</v>
      </c>
      <c r="F46" s="24">
        <v>5399</v>
      </c>
      <c r="G46" s="44">
        <f>EmployeeData[[#This Row],[Sales_Target]]-EmployeeData[[#This Row],[Sales_Achieved]]</f>
        <v>-1059</v>
      </c>
      <c r="H46">
        <f>IF(EmployeeData[[#This Row],[Sales_Achieved]]&gt;=2984,EmployeeData[[#This Row],[Sales_Achieved]],"N/A")</f>
        <v>5399</v>
      </c>
      <c r="I46" t="str">
        <f>IF(EmployeeData[[#This Row],[Sales_Achieved]]&lt;2984,EmployeeData[[#This Row],[Sales_Achieved]],"N/A")</f>
        <v>N/A</v>
      </c>
    </row>
    <row r="47" spans="1:9" x14ac:dyDescent="0.25">
      <c r="A47" s="6" t="s">
        <v>1742</v>
      </c>
      <c r="B47" s="2" t="s">
        <v>2739</v>
      </c>
      <c r="C47" s="2" t="s">
        <v>3065</v>
      </c>
      <c r="D47" s="2" t="s">
        <v>682</v>
      </c>
      <c r="E47" s="23">
        <v>3743</v>
      </c>
      <c r="F47" s="24">
        <v>1393</v>
      </c>
      <c r="G47" s="44">
        <f>EmployeeData[[#This Row],[Sales_Target]]-EmployeeData[[#This Row],[Sales_Achieved]]</f>
        <v>2350</v>
      </c>
      <c r="H47" t="str">
        <f>IF(EmployeeData[[#This Row],[Sales_Achieved]]&gt;=2984,EmployeeData[[#This Row],[Sales_Achieved]],"N/A")</f>
        <v>N/A</v>
      </c>
      <c r="I47">
        <f>IF(EmployeeData[[#This Row],[Sales_Achieved]]&lt;2984,EmployeeData[[#This Row],[Sales_Achieved]],"N/A")</f>
        <v>1393</v>
      </c>
    </row>
    <row r="48" spans="1:9" hidden="1" x14ac:dyDescent="0.25">
      <c r="A48" s="6" t="s">
        <v>1743</v>
      </c>
      <c r="B48" s="2" t="s">
        <v>2740</v>
      </c>
      <c r="C48" s="2" t="s">
        <v>3065</v>
      </c>
      <c r="D48" s="2" t="s">
        <v>682</v>
      </c>
      <c r="E48" s="23">
        <v>1206</v>
      </c>
      <c r="F48" s="24">
        <v>3150</v>
      </c>
      <c r="G48" s="44">
        <f>EmployeeData[[#This Row],[Sales_Target]]-EmployeeData[[#This Row],[Sales_Achieved]]</f>
        <v>-1944</v>
      </c>
      <c r="H48">
        <f>IF(EmployeeData[[#This Row],[Sales_Achieved]]&gt;=2984,EmployeeData[[#This Row],[Sales_Achieved]],"N/A")</f>
        <v>3150</v>
      </c>
      <c r="I48" t="str">
        <f>IF(EmployeeData[[#This Row],[Sales_Achieved]]&lt;2984,EmployeeData[[#This Row],[Sales_Achieved]],"N/A")</f>
        <v>N/A</v>
      </c>
    </row>
    <row r="49" spans="1:9" hidden="1" x14ac:dyDescent="0.25">
      <c r="A49" s="6" t="s">
        <v>1744</v>
      </c>
      <c r="B49" s="2" t="s">
        <v>2741</v>
      </c>
      <c r="C49" s="2" t="s">
        <v>3063</v>
      </c>
      <c r="D49" s="2" t="s">
        <v>683</v>
      </c>
      <c r="E49" s="23">
        <v>1050</v>
      </c>
      <c r="F49" s="24">
        <v>4154</v>
      </c>
      <c r="G49" s="44">
        <f>EmployeeData[[#This Row],[Sales_Target]]-EmployeeData[[#This Row],[Sales_Achieved]]</f>
        <v>-3104</v>
      </c>
      <c r="H49">
        <f>IF(EmployeeData[[#This Row],[Sales_Achieved]]&gt;=2984,EmployeeData[[#This Row],[Sales_Achieved]],"N/A")</f>
        <v>4154</v>
      </c>
      <c r="I49" t="str">
        <f>IF(EmployeeData[[#This Row],[Sales_Achieved]]&lt;2984,EmployeeData[[#This Row],[Sales_Achieved]],"N/A")</f>
        <v>N/A</v>
      </c>
    </row>
    <row r="50" spans="1:9" x14ac:dyDescent="0.25">
      <c r="A50" s="6" t="s">
        <v>1745</v>
      </c>
      <c r="B50" s="2" t="s">
        <v>2742</v>
      </c>
      <c r="C50" s="2" t="s">
        <v>3065</v>
      </c>
      <c r="D50" s="2" t="s">
        <v>685</v>
      </c>
      <c r="E50" s="23">
        <v>4627</v>
      </c>
      <c r="F50" s="24">
        <v>884</v>
      </c>
      <c r="G50" s="44">
        <f>EmployeeData[[#This Row],[Sales_Target]]-EmployeeData[[#This Row],[Sales_Achieved]]</f>
        <v>3743</v>
      </c>
      <c r="H50" t="str">
        <f>IF(EmployeeData[[#This Row],[Sales_Achieved]]&gt;=2984,EmployeeData[[#This Row],[Sales_Achieved]],"N/A")</f>
        <v>N/A</v>
      </c>
      <c r="I50">
        <f>IF(EmployeeData[[#This Row],[Sales_Achieved]]&lt;2984,EmployeeData[[#This Row],[Sales_Achieved]],"N/A")</f>
        <v>884</v>
      </c>
    </row>
    <row r="51" spans="1:9" hidden="1" x14ac:dyDescent="0.25">
      <c r="A51" s="6" t="s">
        <v>1746</v>
      </c>
      <c r="B51" s="2" t="s">
        <v>2743</v>
      </c>
      <c r="C51" s="2" t="s">
        <v>3063</v>
      </c>
      <c r="D51" s="2" t="s">
        <v>682</v>
      </c>
      <c r="E51" s="23">
        <v>4066</v>
      </c>
      <c r="F51" s="24">
        <v>5340</v>
      </c>
      <c r="G51" s="44">
        <f>EmployeeData[[#This Row],[Sales_Target]]-EmployeeData[[#This Row],[Sales_Achieved]]</f>
        <v>-1274</v>
      </c>
      <c r="H51">
        <f>IF(EmployeeData[[#This Row],[Sales_Achieved]]&gt;=2984,EmployeeData[[#This Row],[Sales_Achieved]],"N/A")</f>
        <v>5340</v>
      </c>
      <c r="I51" t="str">
        <f>IF(EmployeeData[[#This Row],[Sales_Achieved]]&lt;2984,EmployeeData[[#This Row],[Sales_Achieved]],"N/A")</f>
        <v>N/A</v>
      </c>
    </row>
    <row r="52" spans="1:9" x14ac:dyDescent="0.25">
      <c r="A52" s="6" t="s">
        <v>1747</v>
      </c>
      <c r="B52" s="2" t="s">
        <v>2744</v>
      </c>
      <c r="C52" s="2" t="s">
        <v>3065</v>
      </c>
      <c r="D52" s="2" t="s">
        <v>683</v>
      </c>
      <c r="E52" s="23">
        <v>2456</v>
      </c>
      <c r="F52" s="24">
        <v>978</v>
      </c>
      <c r="G52" s="44">
        <f>EmployeeData[[#This Row],[Sales_Target]]-EmployeeData[[#This Row],[Sales_Achieved]]</f>
        <v>1478</v>
      </c>
      <c r="H52" t="str">
        <f>IF(EmployeeData[[#This Row],[Sales_Achieved]]&gt;=2984,EmployeeData[[#This Row],[Sales_Achieved]],"N/A")</f>
        <v>N/A</v>
      </c>
      <c r="I52">
        <f>IF(EmployeeData[[#This Row],[Sales_Achieved]]&lt;2984,EmployeeData[[#This Row],[Sales_Achieved]],"N/A")</f>
        <v>978</v>
      </c>
    </row>
    <row r="53" spans="1:9" hidden="1" x14ac:dyDescent="0.25">
      <c r="A53" s="6" t="s">
        <v>1748</v>
      </c>
      <c r="B53" s="2" t="s">
        <v>2745</v>
      </c>
      <c r="C53" s="2" t="s">
        <v>3063</v>
      </c>
      <c r="D53" s="2" t="s">
        <v>682</v>
      </c>
      <c r="E53" s="23">
        <v>1959</v>
      </c>
      <c r="F53" s="24">
        <v>3681</v>
      </c>
      <c r="G53" s="44">
        <f>EmployeeData[[#This Row],[Sales_Target]]-EmployeeData[[#This Row],[Sales_Achieved]]</f>
        <v>-1722</v>
      </c>
      <c r="H53">
        <f>IF(EmployeeData[[#This Row],[Sales_Achieved]]&gt;=2984,EmployeeData[[#This Row],[Sales_Achieved]],"N/A")</f>
        <v>3681</v>
      </c>
      <c r="I53" t="str">
        <f>IF(EmployeeData[[#This Row],[Sales_Achieved]]&lt;2984,EmployeeData[[#This Row],[Sales_Achieved]],"N/A")</f>
        <v>N/A</v>
      </c>
    </row>
    <row r="54" spans="1:9" hidden="1" x14ac:dyDescent="0.25">
      <c r="A54" s="6" t="s">
        <v>1749</v>
      </c>
      <c r="B54" s="2" t="s">
        <v>2746</v>
      </c>
      <c r="C54" s="2" t="s">
        <v>3065</v>
      </c>
      <c r="D54" s="2" t="s">
        <v>682</v>
      </c>
      <c r="E54" s="23">
        <v>4660</v>
      </c>
      <c r="F54" s="24">
        <v>4603</v>
      </c>
      <c r="G54" s="44">
        <f>EmployeeData[[#This Row],[Sales_Target]]-EmployeeData[[#This Row],[Sales_Achieved]]</f>
        <v>57</v>
      </c>
      <c r="H54">
        <f>IF(EmployeeData[[#This Row],[Sales_Achieved]]&gt;=2984,EmployeeData[[#This Row],[Sales_Achieved]],"N/A")</f>
        <v>4603</v>
      </c>
      <c r="I54" t="str">
        <f>IF(EmployeeData[[#This Row],[Sales_Achieved]]&lt;2984,EmployeeData[[#This Row],[Sales_Achieved]],"N/A")</f>
        <v>N/A</v>
      </c>
    </row>
    <row r="55" spans="1:9" hidden="1" x14ac:dyDescent="0.25">
      <c r="A55" s="6" t="s">
        <v>1750</v>
      </c>
      <c r="B55" s="2" t="s">
        <v>2747</v>
      </c>
      <c r="C55" s="2" t="s">
        <v>3065</v>
      </c>
      <c r="D55" s="2" t="s">
        <v>684</v>
      </c>
      <c r="E55" s="23">
        <v>2218</v>
      </c>
      <c r="F55" s="24">
        <v>3822</v>
      </c>
      <c r="G55" s="44">
        <f>EmployeeData[[#This Row],[Sales_Target]]-EmployeeData[[#This Row],[Sales_Achieved]]</f>
        <v>-1604</v>
      </c>
      <c r="H55">
        <f>IF(EmployeeData[[#This Row],[Sales_Achieved]]&gt;=2984,EmployeeData[[#This Row],[Sales_Achieved]],"N/A")</f>
        <v>3822</v>
      </c>
      <c r="I55" t="str">
        <f>IF(EmployeeData[[#This Row],[Sales_Achieved]]&lt;2984,EmployeeData[[#This Row],[Sales_Achieved]],"N/A")</f>
        <v>N/A</v>
      </c>
    </row>
    <row r="56" spans="1:9" x14ac:dyDescent="0.25">
      <c r="A56" s="6" t="s">
        <v>1751</v>
      </c>
      <c r="B56" s="2" t="s">
        <v>2748</v>
      </c>
      <c r="C56" s="2" t="s">
        <v>3064</v>
      </c>
      <c r="D56" s="2" t="s">
        <v>685</v>
      </c>
      <c r="E56" s="23">
        <v>1312</v>
      </c>
      <c r="F56" s="24">
        <v>2582</v>
      </c>
      <c r="G56" s="44">
        <f>EmployeeData[[#This Row],[Sales_Target]]-EmployeeData[[#This Row],[Sales_Achieved]]</f>
        <v>-1270</v>
      </c>
      <c r="H56" t="str">
        <f>IF(EmployeeData[[#This Row],[Sales_Achieved]]&gt;=2984,EmployeeData[[#This Row],[Sales_Achieved]],"N/A")</f>
        <v>N/A</v>
      </c>
      <c r="I56">
        <f>IF(EmployeeData[[#This Row],[Sales_Achieved]]&lt;2984,EmployeeData[[#This Row],[Sales_Achieved]],"N/A")</f>
        <v>2582</v>
      </c>
    </row>
    <row r="57" spans="1:9" hidden="1" x14ac:dyDescent="0.25">
      <c r="A57" s="6" t="s">
        <v>1752</v>
      </c>
      <c r="B57" s="2" t="s">
        <v>2749</v>
      </c>
      <c r="C57" s="2" t="s">
        <v>3063</v>
      </c>
      <c r="D57" s="2" t="s">
        <v>684</v>
      </c>
      <c r="E57" s="23">
        <v>4894</v>
      </c>
      <c r="F57" s="24">
        <v>3068</v>
      </c>
      <c r="G57" s="44">
        <f>EmployeeData[[#This Row],[Sales_Target]]-EmployeeData[[#This Row],[Sales_Achieved]]</f>
        <v>1826</v>
      </c>
      <c r="H57">
        <f>IF(EmployeeData[[#This Row],[Sales_Achieved]]&gt;=2984,EmployeeData[[#This Row],[Sales_Achieved]],"N/A")</f>
        <v>3068</v>
      </c>
      <c r="I57" t="str">
        <f>IF(EmployeeData[[#This Row],[Sales_Achieved]]&lt;2984,EmployeeData[[#This Row],[Sales_Achieved]],"N/A")</f>
        <v>N/A</v>
      </c>
    </row>
    <row r="58" spans="1:9" hidden="1" x14ac:dyDescent="0.25">
      <c r="A58" s="6" t="s">
        <v>1753</v>
      </c>
      <c r="B58" s="2" t="s">
        <v>2750</v>
      </c>
      <c r="C58" s="2" t="s">
        <v>3063</v>
      </c>
      <c r="D58" s="2" t="s">
        <v>683</v>
      </c>
      <c r="E58" s="23">
        <v>2061</v>
      </c>
      <c r="F58" s="24">
        <v>3462</v>
      </c>
      <c r="G58" s="44">
        <f>EmployeeData[[#This Row],[Sales_Target]]-EmployeeData[[#This Row],[Sales_Achieved]]</f>
        <v>-1401</v>
      </c>
      <c r="H58">
        <f>IF(EmployeeData[[#This Row],[Sales_Achieved]]&gt;=2984,EmployeeData[[#This Row],[Sales_Achieved]],"N/A")</f>
        <v>3462</v>
      </c>
      <c r="I58" t="str">
        <f>IF(EmployeeData[[#This Row],[Sales_Achieved]]&lt;2984,EmployeeData[[#This Row],[Sales_Achieved]],"N/A")</f>
        <v>N/A</v>
      </c>
    </row>
    <row r="59" spans="1:9" hidden="1" x14ac:dyDescent="0.25">
      <c r="A59" s="6" t="s">
        <v>1754</v>
      </c>
      <c r="B59" s="2" t="s">
        <v>2751</v>
      </c>
      <c r="C59" s="2" t="s">
        <v>3065</v>
      </c>
      <c r="D59" s="2" t="s">
        <v>684</v>
      </c>
      <c r="E59" s="23">
        <v>4402</v>
      </c>
      <c r="F59" s="24">
        <v>3605</v>
      </c>
      <c r="G59" s="44">
        <f>EmployeeData[[#This Row],[Sales_Target]]-EmployeeData[[#This Row],[Sales_Achieved]]</f>
        <v>797</v>
      </c>
      <c r="H59">
        <f>IF(EmployeeData[[#This Row],[Sales_Achieved]]&gt;=2984,EmployeeData[[#This Row],[Sales_Achieved]],"N/A")</f>
        <v>3605</v>
      </c>
      <c r="I59" t="str">
        <f>IF(EmployeeData[[#This Row],[Sales_Achieved]]&lt;2984,EmployeeData[[#This Row],[Sales_Achieved]],"N/A")</f>
        <v>N/A</v>
      </c>
    </row>
    <row r="60" spans="1:9" x14ac:dyDescent="0.25">
      <c r="A60" s="6" t="s">
        <v>1755</v>
      </c>
      <c r="B60" s="2" t="s">
        <v>2752</v>
      </c>
      <c r="C60" s="2" t="s">
        <v>3064</v>
      </c>
      <c r="D60" s="2" t="s">
        <v>685</v>
      </c>
      <c r="E60" s="23">
        <v>2186</v>
      </c>
      <c r="F60" s="24">
        <v>2255</v>
      </c>
      <c r="G60" s="44">
        <f>EmployeeData[[#This Row],[Sales_Target]]-EmployeeData[[#This Row],[Sales_Achieved]]</f>
        <v>-69</v>
      </c>
      <c r="H60" t="str">
        <f>IF(EmployeeData[[#This Row],[Sales_Achieved]]&gt;=2984,EmployeeData[[#This Row],[Sales_Achieved]],"N/A")</f>
        <v>N/A</v>
      </c>
      <c r="I60">
        <f>IF(EmployeeData[[#This Row],[Sales_Achieved]]&lt;2984,EmployeeData[[#This Row],[Sales_Achieved]],"N/A")</f>
        <v>2255</v>
      </c>
    </row>
    <row r="61" spans="1:9" hidden="1" x14ac:dyDescent="0.25">
      <c r="A61" s="6" t="s">
        <v>1756</v>
      </c>
      <c r="B61" s="2" t="s">
        <v>2753</v>
      </c>
      <c r="C61" s="2" t="s">
        <v>3063</v>
      </c>
      <c r="D61" s="2" t="s">
        <v>683</v>
      </c>
      <c r="E61" s="23">
        <v>2889</v>
      </c>
      <c r="F61" s="24">
        <v>4797</v>
      </c>
      <c r="G61" s="44">
        <f>EmployeeData[[#This Row],[Sales_Target]]-EmployeeData[[#This Row],[Sales_Achieved]]</f>
        <v>-1908</v>
      </c>
      <c r="H61">
        <f>IF(EmployeeData[[#This Row],[Sales_Achieved]]&gt;=2984,EmployeeData[[#This Row],[Sales_Achieved]],"N/A")</f>
        <v>4797</v>
      </c>
      <c r="I61" t="str">
        <f>IF(EmployeeData[[#This Row],[Sales_Achieved]]&lt;2984,EmployeeData[[#This Row],[Sales_Achieved]],"N/A")</f>
        <v>N/A</v>
      </c>
    </row>
    <row r="62" spans="1:9" hidden="1" x14ac:dyDescent="0.25">
      <c r="A62" s="6" t="s">
        <v>1757</v>
      </c>
      <c r="B62" s="2" t="s">
        <v>2754</v>
      </c>
      <c r="C62" s="2" t="s">
        <v>3064</v>
      </c>
      <c r="D62" s="2" t="s">
        <v>682</v>
      </c>
      <c r="E62" s="23">
        <v>4953</v>
      </c>
      <c r="F62" s="24">
        <v>4569</v>
      </c>
      <c r="G62" s="44">
        <f>EmployeeData[[#This Row],[Sales_Target]]-EmployeeData[[#This Row],[Sales_Achieved]]</f>
        <v>384</v>
      </c>
      <c r="H62">
        <f>IF(EmployeeData[[#This Row],[Sales_Achieved]]&gt;=2984,EmployeeData[[#This Row],[Sales_Achieved]],"N/A")</f>
        <v>4569</v>
      </c>
      <c r="I62" t="str">
        <f>IF(EmployeeData[[#This Row],[Sales_Achieved]]&lt;2984,EmployeeData[[#This Row],[Sales_Achieved]],"N/A")</f>
        <v>N/A</v>
      </c>
    </row>
    <row r="63" spans="1:9" hidden="1" x14ac:dyDescent="0.25">
      <c r="A63" s="6" t="s">
        <v>1758</v>
      </c>
      <c r="B63" s="2" t="s">
        <v>2755</v>
      </c>
      <c r="C63" s="2" t="s">
        <v>3064</v>
      </c>
      <c r="D63" s="2" t="s">
        <v>685</v>
      </c>
      <c r="E63" s="23">
        <v>3182</v>
      </c>
      <c r="F63" s="24">
        <v>3437</v>
      </c>
      <c r="G63" s="44">
        <f>EmployeeData[[#This Row],[Sales_Target]]-EmployeeData[[#This Row],[Sales_Achieved]]</f>
        <v>-255</v>
      </c>
      <c r="H63">
        <f>IF(EmployeeData[[#This Row],[Sales_Achieved]]&gt;=2984,EmployeeData[[#This Row],[Sales_Achieved]],"N/A")</f>
        <v>3437</v>
      </c>
      <c r="I63" t="str">
        <f>IF(EmployeeData[[#This Row],[Sales_Achieved]]&lt;2984,EmployeeData[[#This Row],[Sales_Achieved]],"N/A")</f>
        <v>N/A</v>
      </c>
    </row>
    <row r="64" spans="1:9" hidden="1" x14ac:dyDescent="0.25">
      <c r="A64" s="6" t="s">
        <v>1759</v>
      </c>
      <c r="B64" s="2" t="s">
        <v>2756</v>
      </c>
      <c r="C64" s="2" t="s">
        <v>3063</v>
      </c>
      <c r="D64" s="2" t="s">
        <v>683</v>
      </c>
      <c r="E64" s="23">
        <v>3072</v>
      </c>
      <c r="F64" s="24">
        <v>5580</v>
      </c>
      <c r="G64" s="44">
        <f>EmployeeData[[#This Row],[Sales_Target]]-EmployeeData[[#This Row],[Sales_Achieved]]</f>
        <v>-2508</v>
      </c>
      <c r="H64">
        <f>IF(EmployeeData[[#This Row],[Sales_Achieved]]&gt;=2984,EmployeeData[[#This Row],[Sales_Achieved]],"N/A")</f>
        <v>5580</v>
      </c>
      <c r="I64" t="str">
        <f>IF(EmployeeData[[#This Row],[Sales_Achieved]]&lt;2984,EmployeeData[[#This Row],[Sales_Achieved]],"N/A")</f>
        <v>N/A</v>
      </c>
    </row>
    <row r="65" spans="1:9" x14ac:dyDescent="0.25">
      <c r="A65" s="6" t="s">
        <v>1760</v>
      </c>
      <c r="B65" s="2" t="s">
        <v>2732</v>
      </c>
      <c r="C65" s="2" t="s">
        <v>3065</v>
      </c>
      <c r="D65" s="2" t="s">
        <v>685</v>
      </c>
      <c r="E65" s="23">
        <v>3277</v>
      </c>
      <c r="F65" s="24">
        <v>2002</v>
      </c>
      <c r="G65" s="44">
        <f>EmployeeData[[#This Row],[Sales_Target]]-EmployeeData[[#This Row],[Sales_Achieved]]</f>
        <v>1275</v>
      </c>
      <c r="H65" t="str">
        <f>IF(EmployeeData[[#This Row],[Sales_Achieved]]&gt;=2984,EmployeeData[[#This Row],[Sales_Achieved]],"N/A")</f>
        <v>N/A</v>
      </c>
      <c r="I65">
        <f>IF(EmployeeData[[#This Row],[Sales_Achieved]]&lt;2984,EmployeeData[[#This Row],[Sales_Achieved]],"N/A")</f>
        <v>2002</v>
      </c>
    </row>
    <row r="66" spans="1:9" hidden="1" x14ac:dyDescent="0.25">
      <c r="A66" s="6" t="s">
        <v>1761</v>
      </c>
      <c r="B66" s="2" t="s">
        <v>2757</v>
      </c>
      <c r="C66" s="2" t="s">
        <v>3063</v>
      </c>
      <c r="D66" s="2" t="s">
        <v>685</v>
      </c>
      <c r="E66" s="23">
        <v>3259</v>
      </c>
      <c r="F66" s="24">
        <v>5063</v>
      </c>
      <c r="G66" s="44">
        <f>EmployeeData[[#This Row],[Sales_Target]]-EmployeeData[[#This Row],[Sales_Achieved]]</f>
        <v>-1804</v>
      </c>
      <c r="H66">
        <f>IF(EmployeeData[[#This Row],[Sales_Achieved]]&gt;=2984,EmployeeData[[#This Row],[Sales_Achieved]],"N/A")</f>
        <v>5063</v>
      </c>
      <c r="I66" t="str">
        <f>IF(EmployeeData[[#This Row],[Sales_Achieved]]&lt;2984,EmployeeData[[#This Row],[Sales_Achieved]],"N/A")</f>
        <v>N/A</v>
      </c>
    </row>
    <row r="67" spans="1:9" x14ac:dyDescent="0.25">
      <c r="A67" s="6" t="s">
        <v>1762</v>
      </c>
      <c r="B67" s="2" t="s">
        <v>2758</v>
      </c>
      <c r="C67" s="2" t="s">
        <v>3065</v>
      </c>
      <c r="D67" s="2" t="s">
        <v>683</v>
      </c>
      <c r="E67" s="23">
        <v>1511</v>
      </c>
      <c r="F67" s="24">
        <v>2966</v>
      </c>
      <c r="G67" s="44">
        <f>EmployeeData[[#This Row],[Sales_Target]]-EmployeeData[[#This Row],[Sales_Achieved]]</f>
        <v>-1455</v>
      </c>
      <c r="H67" t="str">
        <f>IF(EmployeeData[[#This Row],[Sales_Achieved]]&gt;=2984,EmployeeData[[#This Row],[Sales_Achieved]],"N/A")</f>
        <v>N/A</v>
      </c>
      <c r="I67">
        <f>IF(EmployeeData[[#This Row],[Sales_Achieved]]&lt;2984,EmployeeData[[#This Row],[Sales_Achieved]],"N/A")</f>
        <v>2966</v>
      </c>
    </row>
    <row r="68" spans="1:9" hidden="1" x14ac:dyDescent="0.25">
      <c r="A68" s="6" t="s">
        <v>1763</v>
      </c>
      <c r="B68" s="2" t="s">
        <v>2759</v>
      </c>
      <c r="C68" s="2" t="s">
        <v>3063</v>
      </c>
      <c r="D68" s="2" t="s">
        <v>684</v>
      </c>
      <c r="E68" s="23">
        <v>4730</v>
      </c>
      <c r="F68" s="24">
        <v>3147</v>
      </c>
      <c r="G68" s="44">
        <f>EmployeeData[[#This Row],[Sales_Target]]-EmployeeData[[#This Row],[Sales_Achieved]]</f>
        <v>1583</v>
      </c>
      <c r="H68">
        <f>IF(EmployeeData[[#This Row],[Sales_Achieved]]&gt;=2984,EmployeeData[[#This Row],[Sales_Achieved]],"N/A")</f>
        <v>3147</v>
      </c>
      <c r="I68" t="str">
        <f>IF(EmployeeData[[#This Row],[Sales_Achieved]]&lt;2984,EmployeeData[[#This Row],[Sales_Achieved]],"N/A")</f>
        <v>N/A</v>
      </c>
    </row>
    <row r="69" spans="1:9" x14ac:dyDescent="0.25">
      <c r="A69" s="6" t="s">
        <v>1764</v>
      </c>
      <c r="B69" s="2" t="s">
        <v>2760</v>
      </c>
      <c r="C69" s="2" t="s">
        <v>3065</v>
      </c>
      <c r="D69" s="2" t="s">
        <v>682</v>
      </c>
      <c r="E69" s="23">
        <v>4739</v>
      </c>
      <c r="F69" s="24">
        <v>2593</v>
      </c>
      <c r="G69" s="44">
        <f>EmployeeData[[#This Row],[Sales_Target]]-EmployeeData[[#This Row],[Sales_Achieved]]</f>
        <v>2146</v>
      </c>
      <c r="H69" t="str">
        <f>IF(EmployeeData[[#This Row],[Sales_Achieved]]&gt;=2984,EmployeeData[[#This Row],[Sales_Achieved]],"N/A")</f>
        <v>N/A</v>
      </c>
      <c r="I69">
        <f>IF(EmployeeData[[#This Row],[Sales_Achieved]]&lt;2984,EmployeeData[[#This Row],[Sales_Achieved]],"N/A")</f>
        <v>2593</v>
      </c>
    </row>
    <row r="70" spans="1:9" x14ac:dyDescent="0.25">
      <c r="A70" s="6" t="s">
        <v>1765</v>
      </c>
      <c r="B70" s="2" t="s">
        <v>2761</v>
      </c>
      <c r="C70" s="2" t="s">
        <v>3063</v>
      </c>
      <c r="D70" s="2" t="s">
        <v>683</v>
      </c>
      <c r="E70" s="23">
        <v>1320</v>
      </c>
      <c r="F70" s="24">
        <v>2391</v>
      </c>
      <c r="G70" s="44">
        <f>EmployeeData[[#This Row],[Sales_Target]]-EmployeeData[[#This Row],[Sales_Achieved]]</f>
        <v>-1071</v>
      </c>
      <c r="H70" t="str">
        <f>IF(EmployeeData[[#This Row],[Sales_Achieved]]&gt;=2984,EmployeeData[[#This Row],[Sales_Achieved]],"N/A")</f>
        <v>N/A</v>
      </c>
      <c r="I70">
        <f>IF(EmployeeData[[#This Row],[Sales_Achieved]]&lt;2984,EmployeeData[[#This Row],[Sales_Achieved]],"N/A")</f>
        <v>2391</v>
      </c>
    </row>
    <row r="71" spans="1:9" x14ac:dyDescent="0.25">
      <c r="A71" s="6" t="s">
        <v>1766</v>
      </c>
      <c r="B71" s="2" t="s">
        <v>2762</v>
      </c>
      <c r="C71" s="2" t="s">
        <v>3064</v>
      </c>
      <c r="D71" s="2" t="s">
        <v>685</v>
      </c>
      <c r="E71" s="23">
        <v>3742</v>
      </c>
      <c r="F71" s="24">
        <v>1232</v>
      </c>
      <c r="G71" s="44">
        <f>EmployeeData[[#This Row],[Sales_Target]]-EmployeeData[[#This Row],[Sales_Achieved]]</f>
        <v>2510</v>
      </c>
      <c r="H71" t="str">
        <f>IF(EmployeeData[[#This Row],[Sales_Achieved]]&gt;=2984,EmployeeData[[#This Row],[Sales_Achieved]],"N/A")</f>
        <v>N/A</v>
      </c>
      <c r="I71">
        <f>IF(EmployeeData[[#This Row],[Sales_Achieved]]&lt;2984,EmployeeData[[#This Row],[Sales_Achieved]],"N/A")</f>
        <v>1232</v>
      </c>
    </row>
    <row r="72" spans="1:9" x14ac:dyDescent="0.25">
      <c r="A72" s="6" t="s">
        <v>1767</v>
      </c>
      <c r="B72" s="2" t="s">
        <v>2763</v>
      </c>
      <c r="C72" s="2" t="s">
        <v>3064</v>
      </c>
      <c r="D72" s="2" t="s">
        <v>682</v>
      </c>
      <c r="E72" s="23">
        <v>1466</v>
      </c>
      <c r="F72" s="24">
        <v>2828</v>
      </c>
      <c r="G72" s="44">
        <f>EmployeeData[[#This Row],[Sales_Target]]-EmployeeData[[#This Row],[Sales_Achieved]]</f>
        <v>-1362</v>
      </c>
      <c r="H72" t="str">
        <f>IF(EmployeeData[[#This Row],[Sales_Achieved]]&gt;=2984,EmployeeData[[#This Row],[Sales_Achieved]],"N/A")</f>
        <v>N/A</v>
      </c>
      <c r="I72">
        <f>IF(EmployeeData[[#This Row],[Sales_Achieved]]&lt;2984,EmployeeData[[#This Row],[Sales_Achieved]],"N/A")</f>
        <v>2828</v>
      </c>
    </row>
    <row r="73" spans="1:9" x14ac:dyDescent="0.25">
      <c r="A73" s="6" t="s">
        <v>1768</v>
      </c>
      <c r="B73" s="2" t="s">
        <v>2764</v>
      </c>
      <c r="C73" s="2" t="s">
        <v>3063</v>
      </c>
      <c r="D73" s="2" t="s">
        <v>684</v>
      </c>
      <c r="E73" s="23">
        <v>4777</v>
      </c>
      <c r="F73" s="24">
        <v>1374</v>
      </c>
      <c r="G73" s="44">
        <f>EmployeeData[[#This Row],[Sales_Target]]-EmployeeData[[#This Row],[Sales_Achieved]]</f>
        <v>3403</v>
      </c>
      <c r="H73" t="str">
        <f>IF(EmployeeData[[#This Row],[Sales_Achieved]]&gt;=2984,EmployeeData[[#This Row],[Sales_Achieved]],"N/A")</f>
        <v>N/A</v>
      </c>
      <c r="I73">
        <f>IF(EmployeeData[[#This Row],[Sales_Achieved]]&lt;2984,EmployeeData[[#This Row],[Sales_Achieved]],"N/A")</f>
        <v>1374</v>
      </c>
    </row>
    <row r="74" spans="1:9" hidden="1" x14ac:dyDescent="0.25">
      <c r="A74" s="6" t="s">
        <v>1769</v>
      </c>
      <c r="B74" s="2" t="s">
        <v>2765</v>
      </c>
      <c r="C74" s="2" t="s">
        <v>3065</v>
      </c>
      <c r="D74" s="2" t="s">
        <v>683</v>
      </c>
      <c r="E74" s="23">
        <v>2704</v>
      </c>
      <c r="F74" s="24">
        <v>5517</v>
      </c>
      <c r="G74" s="44">
        <f>EmployeeData[[#This Row],[Sales_Target]]-EmployeeData[[#This Row],[Sales_Achieved]]</f>
        <v>-2813</v>
      </c>
      <c r="H74">
        <f>IF(EmployeeData[[#This Row],[Sales_Achieved]]&gt;=2984,EmployeeData[[#This Row],[Sales_Achieved]],"N/A")</f>
        <v>5517</v>
      </c>
      <c r="I74" t="str">
        <f>IF(EmployeeData[[#This Row],[Sales_Achieved]]&lt;2984,EmployeeData[[#This Row],[Sales_Achieved]],"N/A")</f>
        <v>N/A</v>
      </c>
    </row>
    <row r="75" spans="1:9" hidden="1" x14ac:dyDescent="0.25">
      <c r="A75" s="6" t="s">
        <v>1770</v>
      </c>
      <c r="B75" s="2" t="s">
        <v>2766</v>
      </c>
      <c r="C75" s="2" t="s">
        <v>3064</v>
      </c>
      <c r="D75" s="2" t="s">
        <v>683</v>
      </c>
      <c r="E75" s="23">
        <v>1011</v>
      </c>
      <c r="F75" s="24">
        <v>5636</v>
      </c>
      <c r="G75" s="44">
        <f>EmployeeData[[#This Row],[Sales_Target]]-EmployeeData[[#This Row],[Sales_Achieved]]</f>
        <v>-4625</v>
      </c>
      <c r="H75">
        <f>IF(EmployeeData[[#This Row],[Sales_Achieved]]&gt;=2984,EmployeeData[[#This Row],[Sales_Achieved]],"N/A")</f>
        <v>5636</v>
      </c>
      <c r="I75" t="str">
        <f>IF(EmployeeData[[#This Row],[Sales_Achieved]]&lt;2984,EmployeeData[[#This Row],[Sales_Achieved]],"N/A")</f>
        <v>N/A</v>
      </c>
    </row>
    <row r="76" spans="1:9" hidden="1" x14ac:dyDescent="0.25">
      <c r="A76" s="6" t="s">
        <v>1771</v>
      </c>
      <c r="B76" s="2" t="s">
        <v>2767</v>
      </c>
      <c r="C76" s="2" t="s">
        <v>3065</v>
      </c>
      <c r="D76" s="2" t="s">
        <v>684</v>
      </c>
      <c r="E76" s="23">
        <v>4862</v>
      </c>
      <c r="F76" s="24">
        <v>5309</v>
      </c>
      <c r="G76" s="44">
        <f>EmployeeData[[#This Row],[Sales_Target]]-EmployeeData[[#This Row],[Sales_Achieved]]</f>
        <v>-447</v>
      </c>
      <c r="H76">
        <f>IF(EmployeeData[[#This Row],[Sales_Achieved]]&gt;=2984,EmployeeData[[#This Row],[Sales_Achieved]],"N/A")</f>
        <v>5309</v>
      </c>
      <c r="I76" t="str">
        <f>IF(EmployeeData[[#This Row],[Sales_Achieved]]&lt;2984,EmployeeData[[#This Row],[Sales_Achieved]],"N/A")</f>
        <v>N/A</v>
      </c>
    </row>
    <row r="77" spans="1:9" hidden="1" x14ac:dyDescent="0.25">
      <c r="A77" s="6" t="s">
        <v>1772</v>
      </c>
      <c r="B77" s="2" t="s">
        <v>2711</v>
      </c>
      <c r="C77" s="2" t="s">
        <v>3063</v>
      </c>
      <c r="D77" s="2" t="s">
        <v>682</v>
      </c>
      <c r="E77" s="23">
        <v>3654</v>
      </c>
      <c r="F77" s="24">
        <v>4393</v>
      </c>
      <c r="G77" s="44">
        <f>EmployeeData[[#This Row],[Sales_Target]]-EmployeeData[[#This Row],[Sales_Achieved]]</f>
        <v>-739</v>
      </c>
      <c r="H77">
        <f>IF(EmployeeData[[#This Row],[Sales_Achieved]]&gt;=2984,EmployeeData[[#This Row],[Sales_Achieved]],"N/A")</f>
        <v>4393</v>
      </c>
      <c r="I77" t="str">
        <f>IF(EmployeeData[[#This Row],[Sales_Achieved]]&lt;2984,EmployeeData[[#This Row],[Sales_Achieved]],"N/A")</f>
        <v>N/A</v>
      </c>
    </row>
    <row r="78" spans="1:9" hidden="1" x14ac:dyDescent="0.25">
      <c r="A78" s="6" t="s">
        <v>1773</v>
      </c>
      <c r="B78" s="2" t="s">
        <v>2768</v>
      </c>
      <c r="C78" s="2" t="s">
        <v>3065</v>
      </c>
      <c r="D78" s="2" t="s">
        <v>685</v>
      </c>
      <c r="E78" s="23">
        <v>3922</v>
      </c>
      <c r="F78" s="24">
        <v>4089</v>
      </c>
      <c r="G78" s="44">
        <f>EmployeeData[[#This Row],[Sales_Target]]-EmployeeData[[#This Row],[Sales_Achieved]]</f>
        <v>-167</v>
      </c>
      <c r="H78">
        <f>IF(EmployeeData[[#This Row],[Sales_Achieved]]&gt;=2984,EmployeeData[[#This Row],[Sales_Achieved]],"N/A")</f>
        <v>4089</v>
      </c>
      <c r="I78" t="str">
        <f>IF(EmployeeData[[#This Row],[Sales_Achieved]]&lt;2984,EmployeeData[[#This Row],[Sales_Achieved]],"N/A")</f>
        <v>N/A</v>
      </c>
    </row>
    <row r="79" spans="1:9" x14ac:dyDescent="0.25">
      <c r="A79" s="6" t="s">
        <v>1774</v>
      </c>
      <c r="B79" s="2" t="s">
        <v>2702</v>
      </c>
      <c r="C79" s="2" t="s">
        <v>3065</v>
      </c>
      <c r="D79" s="2" t="s">
        <v>685</v>
      </c>
      <c r="E79" s="23">
        <v>2991</v>
      </c>
      <c r="F79" s="24">
        <v>2014</v>
      </c>
      <c r="G79" s="44">
        <f>EmployeeData[[#This Row],[Sales_Target]]-EmployeeData[[#This Row],[Sales_Achieved]]</f>
        <v>977</v>
      </c>
      <c r="H79" t="str">
        <f>IF(EmployeeData[[#This Row],[Sales_Achieved]]&gt;=2984,EmployeeData[[#This Row],[Sales_Achieved]],"N/A")</f>
        <v>N/A</v>
      </c>
      <c r="I79">
        <f>IF(EmployeeData[[#This Row],[Sales_Achieved]]&lt;2984,EmployeeData[[#This Row],[Sales_Achieved]],"N/A")</f>
        <v>2014</v>
      </c>
    </row>
    <row r="80" spans="1:9" hidden="1" x14ac:dyDescent="0.25">
      <c r="A80" s="6" t="s">
        <v>1775</v>
      </c>
      <c r="B80" s="2" t="s">
        <v>2720</v>
      </c>
      <c r="C80" s="2" t="s">
        <v>3065</v>
      </c>
      <c r="D80" s="2" t="s">
        <v>683</v>
      </c>
      <c r="E80" s="23">
        <v>2185</v>
      </c>
      <c r="F80" s="24">
        <v>3542</v>
      </c>
      <c r="G80" s="44">
        <f>EmployeeData[[#This Row],[Sales_Target]]-EmployeeData[[#This Row],[Sales_Achieved]]</f>
        <v>-1357</v>
      </c>
      <c r="H80">
        <f>IF(EmployeeData[[#This Row],[Sales_Achieved]]&gt;=2984,EmployeeData[[#This Row],[Sales_Achieved]],"N/A")</f>
        <v>3542</v>
      </c>
      <c r="I80" t="str">
        <f>IF(EmployeeData[[#This Row],[Sales_Achieved]]&lt;2984,EmployeeData[[#This Row],[Sales_Achieved]],"N/A")</f>
        <v>N/A</v>
      </c>
    </row>
    <row r="81" spans="1:9" hidden="1" x14ac:dyDescent="0.25">
      <c r="A81" s="6" t="s">
        <v>1776</v>
      </c>
      <c r="B81" s="2" t="s">
        <v>2769</v>
      </c>
      <c r="C81" s="2" t="s">
        <v>3064</v>
      </c>
      <c r="D81" s="2" t="s">
        <v>683</v>
      </c>
      <c r="E81" s="23">
        <v>3999</v>
      </c>
      <c r="F81" s="24">
        <v>3766</v>
      </c>
      <c r="G81" s="44">
        <f>EmployeeData[[#This Row],[Sales_Target]]-EmployeeData[[#This Row],[Sales_Achieved]]</f>
        <v>233</v>
      </c>
      <c r="H81">
        <f>IF(EmployeeData[[#This Row],[Sales_Achieved]]&gt;=2984,EmployeeData[[#This Row],[Sales_Achieved]],"N/A")</f>
        <v>3766</v>
      </c>
      <c r="I81" t="str">
        <f>IF(EmployeeData[[#This Row],[Sales_Achieved]]&lt;2984,EmployeeData[[#This Row],[Sales_Achieved]],"N/A")</f>
        <v>N/A</v>
      </c>
    </row>
    <row r="82" spans="1:9" hidden="1" x14ac:dyDescent="0.25">
      <c r="A82" s="6" t="s">
        <v>1777</v>
      </c>
      <c r="B82" s="2" t="s">
        <v>2770</v>
      </c>
      <c r="C82" s="2" t="s">
        <v>3064</v>
      </c>
      <c r="D82" s="2" t="s">
        <v>683</v>
      </c>
      <c r="E82" s="23">
        <v>1912</v>
      </c>
      <c r="F82" s="24">
        <v>3696</v>
      </c>
      <c r="G82" s="44">
        <f>EmployeeData[[#This Row],[Sales_Target]]-EmployeeData[[#This Row],[Sales_Achieved]]</f>
        <v>-1784</v>
      </c>
      <c r="H82">
        <f>IF(EmployeeData[[#This Row],[Sales_Achieved]]&gt;=2984,EmployeeData[[#This Row],[Sales_Achieved]],"N/A")</f>
        <v>3696</v>
      </c>
      <c r="I82" t="str">
        <f>IF(EmployeeData[[#This Row],[Sales_Achieved]]&lt;2984,EmployeeData[[#This Row],[Sales_Achieved]],"N/A")</f>
        <v>N/A</v>
      </c>
    </row>
    <row r="83" spans="1:9" x14ac:dyDescent="0.25">
      <c r="A83" s="6" t="s">
        <v>1778</v>
      </c>
      <c r="B83" s="2" t="s">
        <v>2771</v>
      </c>
      <c r="C83" s="2" t="s">
        <v>3063</v>
      </c>
      <c r="D83" s="2" t="s">
        <v>683</v>
      </c>
      <c r="E83" s="23">
        <v>1274</v>
      </c>
      <c r="F83" s="24">
        <v>2257</v>
      </c>
      <c r="G83" s="44">
        <f>EmployeeData[[#This Row],[Sales_Target]]-EmployeeData[[#This Row],[Sales_Achieved]]</f>
        <v>-983</v>
      </c>
      <c r="H83" t="str">
        <f>IF(EmployeeData[[#This Row],[Sales_Achieved]]&gt;=2984,EmployeeData[[#This Row],[Sales_Achieved]],"N/A")</f>
        <v>N/A</v>
      </c>
      <c r="I83">
        <f>IF(EmployeeData[[#This Row],[Sales_Achieved]]&lt;2984,EmployeeData[[#This Row],[Sales_Achieved]],"N/A")</f>
        <v>2257</v>
      </c>
    </row>
    <row r="84" spans="1:9" x14ac:dyDescent="0.25">
      <c r="A84" s="6" t="s">
        <v>1779</v>
      </c>
      <c r="B84" s="2" t="s">
        <v>2772</v>
      </c>
      <c r="C84" s="2" t="s">
        <v>3065</v>
      </c>
      <c r="D84" s="2" t="s">
        <v>684</v>
      </c>
      <c r="E84" s="23">
        <v>4600</v>
      </c>
      <c r="F84" s="24">
        <v>1670</v>
      </c>
      <c r="G84" s="44">
        <f>EmployeeData[[#This Row],[Sales_Target]]-EmployeeData[[#This Row],[Sales_Achieved]]</f>
        <v>2930</v>
      </c>
      <c r="H84" t="str">
        <f>IF(EmployeeData[[#This Row],[Sales_Achieved]]&gt;=2984,EmployeeData[[#This Row],[Sales_Achieved]],"N/A")</f>
        <v>N/A</v>
      </c>
      <c r="I84">
        <f>IF(EmployeeData[[#This Row],[Sales_Achieved]]&lt;2984,EmployeeData[[#This Row],[Sales_Achieved]],"N/A")</f>
        <v>1670</v>
      </c>
    </row>
    <row r="85" spans="1:9" x14ac:dyDescent="0.25">
      <c r="A85" s="6" t="s">
        <v>1780</v>
      </c>
      <c r="B85" s="2" t="s">
        <v>2773</v>
      </c>
      <c r="C85" s="2" t="s">
        <v>3064</v>
      </c>
      <c r="D85" s="2" t="s">
        <v>682</v>
      </c>
      <c r="E85" s="23">
        <v>3262</v>
      </c>
      <c r="F85" s="24">
        <v>1688</v>
      </c>
      <c r="G85" s="44">
        <f>EmployeeData[[#This Row],[Sales_Target]]-EmployeeData[[#This Row],[Sales_Achieved]]</f>
        <v>1574</v>
      </c>
      <c r="H85" t="str">
        <f>IF(EmployeeData[[#This Row],[Sales_Achieved]]&gt;=2984,EmployeeData[[#This Row],[Sales_Achieved]],"N/A")</f>
        <v>N/A</v>
      </c>
      <c r="I85">
        <f>IF(EmployeeData[[#This Row],[Sales_Achieved]]&lt;2984,EmployeeData[[#This Row],[Sales_Achieved]],"N/A")</f>
        <v>1688</v>
      </c>
    </row>
    <row r="86" spans="1:9" x14ac:dyDescent="0.25">
      <c r="A86" s="6" t="s">
        <v>1781</v>
      </c>
      <c r="B86" s="2" t="s">
        <v>2774</v>
      </c>
      <c r="C86" s="2" t="s">
        <v>3064</v>
      </c>
      <c r="D86" s="2" t="s">
        <v>685</v>
      </c>
      <c r="E86" s="23">
        <v>3230</v>
      </c>
      <c r="F86" s="24">
        <v>1858</v>
      </c>
      <c r="G86" s="44">
        <f>EmployeeData[[#This Row],[Sales_Target]]-EmployeeData[[#This Row],[Sales_Achieved]]</f>
        <v>1372</v>
      </c>
      <c r="H86" t="str">
        <f>IF(EmployeeData[[#This Row],[Sales_Achieved]]&gt;=2984,EmployeeData[[#This Row],[Sales_Achieved]],"N/A")</f>
        <v>N/A</v>
      </c>
      <c r="I86">
        <f>IF(EmployeeData[[#This Row],[Sales_Achieved]]&lt;2984,EmployeeData[[#This Row],[Sales_Achieved]],"N/A")</f>
        <v>1858</v>
      </c>
    </row>
    <row r="87" spans="1:9" hidden="1" x14ac:dyDescent="0.25">
      <c r="A87" s="6" t="s">
        <v>1782</v>
      </c>
      <c r="B87" s="2" t="s">
        <v>2775</v>
      </c>
      <c r="C87" s="2" t="s">
        <v>3064</v>
      </c>
      <c r="D87" s="2" t="s">
        <v>682</v>
      </c>
      <c r="E87" s="23">
        <v>4571</v>
      </c>
      <c r="F87" s="24">
        <v>5505</v>
      </c>
      <c r="G87" s="44">
        <f>EmployeeData[[#This Row],[Sales_Target]]-EmployeeData[[#This Row],[Sales_Achieved]]</f>
        <v>-934</v>
      </c>
      <c r="H87">
        <f>IF(EmployeeData[[#This Row],[Sales_Achieved]]&gt;=2984,EmployeeData[[#This Row],[Sales_Achieved]],"N/A")</f>
        <v>5505</v>
      </c>
      <c r="I87" t="str">
        <f>IF(EmployeeData[[#This Row],[Sales_Achieved]]&lt;2984,EmployeeData[[#This Row],[Sales_Achieved]],"N/A")</f>
        <v>N/A</v>
      </c>
    </row>
    <row r="88" spans="1:9" hidden="1" x14ac:dyDescent="0.25">
      <c r="A88" s="6" t="s">
        <v>1783</v>
      </c>
      <c r="B88" s="2" t="s">
        <v>2776</v>
      </c>
      <c r="C88" s="2" t="s">
        <v>3064</v>
      </c>
      <c r="D88" s="2" t="s">
        <v>683</v>
      </c>
      <c r="E88" s="23">
        <v>2603</v>
      </c>
      <c r="F88" s="24">
        <v>4895</v>
      </c>
      <c r="G88" s="44">
        <f>EmployeeData[[#This Row],[Sales_Target]]-EmployeeData[[#This Row],[Sales_Achieved]]</f>
        <v>-2292</v>
      </c>
      <c r="H88">
        <f>IF(EmployeeData[[#This Row],[Sales_Achieved]]&gt;=2984,EmployeeData[[#This Row],[Sales_Achieved]],"N/A")</f>
        <v>4895</v>
      </c>
      <c r="I88" t="str">
        <f>IF(EmployeeData[[#This Row],[Sales_Achieved]]&lt;2984,EmployeeData[[#This Row],[Sales_Achieved]],"N/A")</f>
        <v>N/A</v>
      </c>
    </row>
    <row r="89" spans="1:9" x14ac:dyDescent="0.25">
      <c r="A89" s="6" t="s">
        <v>1784</v>
      </c>
      <c r="B89" s="2" t="s">
        <v>2777</v>
      </c>
      <c r="C89" s="2" t="s">
        <v>3063</v>
      </c>
      <c r="D89" s="2" t="s">
        <v>684</v>
      </c>
      <c r="E89" s="23">
        <v>4758</v>
      </c>
      <c r="F89" s="24">
        <v>1805</v>
      </c>
      <c r="G89" s="44">
        <f>EmployeeData[[#This Row],[Sales_Target]]-EmployeeData[[#This Row],[Sales_Achieved]]</f>
        <v>2953</v>
      </c>
      <c r="H89" t="str">
        <f>IF(EmployeeData[[#This Row],[Sales_Achieved]]&gt;=2984,EmployeeData[[#This Row],[Sales_Achieved]],"N/A")</f>
        <v>N/A</v>
      </c>
      <c r="I89">
        <f>IF(EmployeeData[[#This Row],[Sales_Achieved]]&lt;2984,EmployeeData[[#This Row],[Sales_Achieved]],"N/A")</f>
        <v>1805</v>
      </c>
    </row>
    <row r="90" spans="1:9" hidden="1" x14ac:dyDescent="0.25">
      <c r="A90" s="6" t="s">
        <v>1785</v>
      </c>
      <c r="B90" s="2" t="s">
        <v>2778</v>
      </c>
      <c r="C90" s="2" t="s">
        <v>3063</v>
      </c>
      <c r="D90" s="2" t="s">
        <v>684</v>
      </c>
      <c r="E90" s="23">
        <v>3092</v>
      </c>
      <c r="F90" s="24">
        <v>5839</v>
      </c>
      <c r="G90" s="44">
        <f>EmployeeData[[#This Row],[Sales_Target]]-EmployeeData[[#This Row],[Sales_Achieved]]</f>
        <v>-2747</v>
      </c>
      <c r="H90">
        <f>IF(EmployeeData[[#This Row],[Sales_Achieved]]&gt;=2984,EmployeeData[[#This Row],[Sales_Achieved]],"N/A")</f>
        <v>5839</v>
      </c>
      <c r="I90" t="str">
        <f>IF(EmployeeData[[#This Row],[Sales_Achieved]]&lt;2984,EmployeeData[[#This Row],[Sales_Achieved]],"N/A")</f>
        <v>N/A</v>
      </c>
    </row>
    <row r="91" spans="1:9" x14ac:dyDescent="0.25">
      <c r="A91" s="6" t="s">
        <v>1786</v>
      </c>
      <c r="B91" s="2" t="s">
        <v>2758</v>
      </c>
      <c r="C91" s="2" t="s">
        <v>3065</v>
      </c>
      <c r="D91" s="2" t="s">
        <v>682</v>
      </c>
      <c r="E91" s="23">
        <v>1321</v>
      </c>
      <c r="F91" s="24">
        <v>1207</v>
      </c>
      <c r="G91" s="44">
        <f>EmployeeData[[#This Row],[Sales_Target]]-EmployeeData[[#This Row],[Sales_Achieved]]</f>
        <v>114</v>
      </c>
      <c r="H91" t="str">
        <f>IF(EmployeeData[[#This Row],[Sales_Achieved]]&gt;=2984,EmployeeData[[#This Row],[Sales_Achieved]],"N/A")</f>
        <v>N/A</v>
      </c>
      <c r="I91">
        <f>IF(EmployeeData[[#This Row],[Sales_Achieved]]&lt;2984,EmployeeData[[#This Row],[Sales_Achieved]],"N/A")</f>
        <v>1207</v>
      </c>
    </row>
    <row r="92" spans="1:9" hidden="1" x14ac:dyDescent="0.25">
      <c r="A92" s="6" t="s">
        <v>1787</v>
      </c>
      <c r="B92" s="2" t="s">
        <v>2779</v>
      </c>
      <c r="C92" s="2" t="s">
        <v>3063</v>
      </c>
      <c r="D92" s="2" t="s">
        <v>684</v>
      </c>
      <c r="E92" s="23">
        <v>4577</v>
      </c>
      <c r="F92" s="24">
        <v>4338</v>
      </c>
      <c r="G92" s="44">
        <f>EmployeeData[[#This Row],[Sales_Target]]-EmployeeData[[#This Row],[Sales_Achieved]]</f>
        <v>239</v>
      </c>
      <c r="H92">
        <f>IF(EmployeeData[[#This Row],[Sales_Achieved]]&gt;=2984,EmployeeData[[#This Row],[Sales_Achieved]],"N/A")</f>
        <v>4338</v>
      </c>
      <c r="I92" t="str">
        <f>IF(EmployeeData[[#This Row],[Sales_Achieved]]&lt;2984,EmployeeData[[#This Row],[Sales_Achieved]],"N/A")</f>
        <v>N/A</v>
      </c>
    </row>
    <row r="93" spans="1:9" hidden="1" x14ac:dyDescent="0.25">
      <c r="A93" s="6" t="s">
        <v>1788</v>
      </c>
      <c r="B93" s="2" t="s">
        <v>2756</v>
      </c>
      <c r="C93" s="2" t="s">
        <v>3063</v>
      </c>
      <c r="D93" s="2" t="s">
        <v>684</v>
      </c>
      <c r="E93" s="23">
        <v>3952</v>
      </c>
      <c r="F93" s="24">
        <v>5249</v>
      </c>
      <c r="G93" s="44">
        <f>EmployeeData[[#This Row],[Sales_Target]]-EmployeeData[[#This Row],[Sales_Achieved]]</f>
        <v>-1297</v>
      </c>
      <c r="H93">
        <f>IF(EmployeeData[[#This Row],[Sales_Achieved]]&gt;=2984,EmployeeData[[#This Row],[Sales_Achieved]],"N/A")</f>
        <v>5249</v>
      </c>
      <c r="I93" t="str">
        <f>IF(EmployeeData[[#This Row],[Sales_Achieved]]&lt;2984,EmployeeData[[#This Row],[Sales_Achieved]],"N/A")</f>
        <v>N/A</v>
      </c>
    </row>
    <row r="94" spans="1:9" hidden="1" x14ac:dyDescent="0.25">
      <c r="A94" s="6" t="s">
        <v>1789</v>
      </c>
      <c r="B94" s="2" t="s">
        <v>2780</v>
      </c>
      <c r="C94" s="2" t="s">
        <v>3063</v>
      </c>
      <c r="D94" s="2" t="s">
        <v>683</v>
      </c>
      <c r="E94" s="23">
        <v>1180</v>
      </c>
      <c r="F94" s="24">
        <v>4630</v>
      </c>
      <c r="G94" s="44">
        <f>EmployeeData[[#This Row],[Sales_Target]]-EmployeeData[[#This Row],[Sales_Achieved]]</f>
        <v>-3450</v>
      </c>
      <c r="H94">
        <f>IF(EmployeeData[[#This Row],[Sales_Achieved]]&gt;=2984,EmployeeData[[#This Row],[Sales_Achieved]],"N/A")</f>
        <v>4630</v>
      </c>
      <c r="I94" t="str">
        <f>IF(EmployeeData[[#This Row],[Sales_Achieved]]&lt;2984,EmployeeData[[#This Row],[Sales_Achieved]],"N/A")</f>
        <v>N/A</v>
      </c>
    </row>
    <row r="95" spans="1:9" hidden="1" x14ac:dyDescent="0.25">
      <c r="A95" s="6" t="s">
        <v>1790</v>
      </c>
      <c r="B95" s="2" t="s">
        <v>2781</v>
      </c>
      <c r="C95" s="2" t="s">
        <v>3065</v>
      </c>
      <c r="D95" s="2" t="s">
        <v>682</v>
      </c>
      <c r="E95" s="23">
        <v>4359</v>
      </c>
      <c r="F95" s="24">
        <v>4075</v>
      </c>
      <c r="G95" s="44">
        <f>EmployeeData[[#This Row],[Sales_Target]]-EmployeeData[[#This Row],[Sales_Achieved]]</f>
        <v>284</v>
      </c>
      <c r="H95">
        <f>IF(EmployeeData[[#This Row],[Sales_Achieved]]&gt;=2984,EmployeeData[[#This Row],[Sales_Achieved]],"N/A")</f>
        <v>4075</v>
      </c>
      <c r="I95" t="str">
        <f>IF(EmployeeData[[#This Row],[Sales_Achieved]]&lt;2984,EmployeeData[[#This Row],[Sales_Achieved]],"N/A")</f>
        <v>N/A</v>
      </c>
    </row>
    <row r="96" spans="1:9" hidden="1" x14ac:dyDescent="0.25">
      <c r="A96" s="6" t="s">
        <v>1791</v>
      </c>
      <c r="B96" s="2" t="s">
        <v>2782</v>
      </c>
      <c r="C96" s="2" t="s">
        <v>3064</v>
      </c>
      <c r="D96" s="2" t="s">
        <v>685</v>
      </c>
      <c r="E96" s="23">
        <v>1161</v>
      </c>
      <c r="F96" s="24">
        <v>5008</v>
      </c>
      <c r="G96" s="44">
        <f>EmployeeData[[#This Row],[Sales_Target]]-EmployeeData[[#This Row],[Sales_Achieved]]</f>
        <v>-3847</v>
      </c>
      <c r="H96">
        <f>IF(EmployeeData[[#This Row],[Sales_Achieved]]&gt;=2984,EmployeeData[[#This Row],[Sales_Achieved]],"N/A")</f>
        <v>5008</v>
      </c>
      <c r="I96" t="str">
        <f>IF(EmployeeData[[#This Row],[Sales_Achieved]]&lt;2984,EmployeeData[[#This Row],[Sales_Achieved]],"N/A")</f>
        <v>N/A</v>
      </c>
    </row>
    <row r="97" spans="1:9" hidden="1" x14ac:dyDescent="0.25">
      <c r="A97" s="6" t="s">
        <v>1792</v>
      </c>
      <c r="B97" s="2" t="s">
        <v>2783</v>
      </c>
      <c r="C97" s="2" t="s">
        <v>3063</v>
      </c>
      <c r="D97" s="2" t="s">
        <v>682</v>
      </c>
      <c r="E97" s="23">
        <v>1335</v>
      </c>
      <c r="F97" s="24">
        <v>4102</v>
      </c>
      <c r="G97" s="44">
        <f>EmployeeData[[#This Row],[Sales_Target]]-EmployeeData[[#This Row],[Sales_Achieved]]</f>
        <v>-2767</v>
      </c>
      <c r="H97">
        <f>IF(EmployeeData[[#This Row],[Sales_Achieved]]&gt;=2984,EmployeeData[[#This Row],[Sales_Achieved]],"N/A")</f>
        <v>4102</v>
      </c>
      <c r="I97" t="str">
        <f>IF(EmployeeData[[#This Row],[Sales_Achieved]]&lt;2984,EmployeeData[[#This Row],[Sales_Achieved]],"N/A")</f>
        <v>N/A</v>
      </c>
    </row>
    <row r="98" spans="1:9" hidden="1" x14ac:dyDescent="0.25">
      <c r="A98" s="6" t="s">
        <v>1793</v>
      </c>
      <c r="B98" s="2" t="s">
        <v>2784</v>
      </c>
      <c r="C98" s="2" t="s">
        <v>3065</v>
      </c>
      <c r="D98" s="2" t="s">
        <v>685</v>
      </c>
      <c r="E98" s="23">
        <v>2278</v>
      </c>
      <c r="F98" s="24">
        <v>3213</v>
      </c>
      <c r="G98" s="44">
        <f>EmployeeData[[#This Row],[Sales_Target]]-EmployeeData[[#This Row],[Sales_Achieved]]</f>
        <v>-935</v>
      </c>
      <c r="H98">
        <f>IF(EmployeeData[[#This Row],[Sales_Achieved]]&gt;=2984,EmployeeData[[#This Row],[Sales_Achieved]],"N/A")</f>
        <v>3213</v>
      </c>
      <c r="I98" t="str">
        <f>IF(EmployeeData[[#This Row],[Sales_Achieved]]&lt;2984,EmployeeData[[#This Row],[Sales_Achieved]],"N/A")</f>
        <v>N/A</v>
      </c>
    </row>
    <row r="99" spans="1:9" x14ac:dyDescent="0.25">
      <c r="A99" s="6" t="s">
        <v>1794</v>
      </c>
      <c r="B99" s="2" t="s">
        <v>2785</v>
      </c>
      <c r="C99" s="2" t="s">
        <v>3064</v>
      </c>
      <c r="D99" s="2" t="s">
        <v>682</v>
      </c>
      <c r="E99" s="23">
        <v>2056</v>
      </c>
      <c r="F99" s="24">
        <v>1403</v>
      </c>
      <c r="G99" s="44">
        <f>EmployeeData[[#This Row],[Sales_Target]]-EmployeeData[[#This Row],[Sales_Achieved]]</f>
        <v>653</v>
      </c>
      <c r="H99" t="str">
        <f>IF(EmployeeData[[#This Row],[Sales_Achieved]]&gt;=2984,EmployeeData[[#This Row],[Sales_Achieved]],"N/A")</f>
        <v>N/A</v>
      </c>
      <c r="I99">
        <f>IF(EmployeeData[[#This Row],[Sales_Achieved]]&lt;2984,EmployeeData[[#This Row],[Sales_Achieved]],"N/A")</f>
        <v>1403</v>
      </c>
    </row>
    <row r="100" spans="1:9" x14ac:dyDescent="0.25">
      <c r="A100" s="6" t="s">
        <v>1795</v>
      </c>
      <c r="B100" s="2" t="s">
        <v>2786</v>
      </c>
      <c r="C100" s="2" t="s">
        <v>3063</v>
      </c>
      <c r="D100" s="2" t="s">
        <v>684</v>
      </c>
      <c r="E100" s="23">
        <v>3204</v>
      </c>
      <c r="F100" s="24">
        <v>2716</v>
      </c>
      <c r="G100" s="44">
        <f>EmployeeData[[#This Row],[Sales_Target]]-EmployeeData[[#This Row],[Sales_Achieved]]</f>
        <v>488</v>
      </c>
      <c r="H100" t="str">
        <f>IF(EmployeeData[[#This Row],[Sales_Achieved]]&gt;=2984,EmployeeData[[#This Row],[Sales_Achieved]],"N/A")</f>
        <v>N/A</v>
      </c>
      <c r="I100">
        <f>IF(EmployeeData[[#This Row],[Sales_Achieved]]&lt;2984,EmployeeData[[#This Row],[Sales_Achieved]],"N/A")</f>
        <v>2716</v>
      </c>
    </row>
    <row r="101" spans="1:9" x14ac:dyDescent="0.25">
      <c r="A101" s="6" t="s">
        <v>1796</v>
      </c>
      <c r="B101" s="2" t="s">
        <v>2787</v>
      </c>
      <c r="C101" s="2" t="s">
        <v>3064</v>
      </c>
      <c r="D101" s="2" t="s">
        <v>682</v>
      </c>
      <c r="E101" s="23">
        <v>1500</v>
      </c>
      <c r="F101" s="24">
        <v>2395</v>
      </c>
      <c r="G101" s="44">
        <f>EmployeeData[[#This Row],[Sales_Target]]-EmployeeData[[#This Row],[Sales_Achieved]]</f>
        <v>-895</v>
      </c>
      <c r="H101" t="str">
        <f>IF(EmployeeData[[#This Row],[Sales_Achieved]]&gt;=2984,EmployeeData[[#This Row],[Sales_Achieved]],"N/A")</f>
        <v>N/A</v>
      </c>
      <c r="I101">
        <f>IF(EmployeeData[[#This Row],[Sales_Achieved]]&lt;2984,EmployeeData[[#This Row],[Sales_Achieved]],"N/A")</f>
        <v>2395</v>
      </c>
    </row>
    <row r="102" spans="1:9" hidden="1" x14ac:dyDescent="0.25">
      <c r="A102" s="6" t="s">
        <v>1797</v>
      </c>
      <c r="B102" s="2" t="s">
        <v>2788</v>
      </c>
      <c r="C102" s="2" t="s">
        <v>3065</v>
      </c>
      <c r="D102" s="2" t="s">
        <v>682</v>
      </c>
      <c r="E102" s="23">
        <v>1986</v>
      </c>
      <c r="F102" s="24">
        <v>4829</v>
      </c>
      <c r="G102" s="44">
        <f>EmployeeData[[#This Row],[Sales_Target]]-EmployeeData[[#This Row],[Sales_Achieved]]</f>
        <v>-2843</v>
      </c>
      <c r="H102">
        <f>IF(EmployeeData[[#This Row],[Sales_Achieved]]&gt;=2984,EmployeeData[[#This Row],[Sales_Achieved]],"N/A")</f>
        <v>4829</v>
      </c>
      <c r="I102" t="str">
        <f>IF(EmployeeData[[#This Row],[Sales_Achieved]]&lt;2984,EmployeeData[[#This Row],[Sales_Achieved]],"N/A")</f>
        <v>N/A</v>
      </c>
    </row>
    <row r="103" spans="1:9" hidden="1" x14ac:dyDescent="0.25">
      <c r="A103" s="6" t="s">
        <v>1798</v>
      </c>
      <c r="B103" s="2" t="s">
        <v>2789</v>
      </c>
      <c r="C103" s="2" t="s">
        <v>3065</v>
      </c>
      <c r="D103" s="2" t="s">
        <v>684</v>
      </c>
      <c r="E103" s="23">
        <v>2866</v>
      </c>
      <c r="F103" s="24">
        <v>5039</v>
      </c>
      <c r="G103" s="44">
        <f>EmployeeData[[#This Row],[Sales_Target]]-EmployeeData[[#This Row],[Sales_Achieved]]</f>
        <v>-2173</v>
      </c>
      <c r="H103">
        <f>IF(EmployeeData[[#This Row],[Sales_Achieved]]&gt;=2984,EmployeeData[[#This Row],[Sales_Achieved]],"N/A")</f>
        <v>5039</v>
      </c>
      <c r="I103" t="str">
        <f>IF(EmployeeData[[#This Row],[Sales_Achieved]]&lt;2984,EmployeeData[[#This Row],[Sales_Achieved]],"N/A")</f>
        <v>N/A</v>
      </c>
    </row>
    <row r="104" spans="1:9" hidden="1" x14ac:dyDescent="0.25">
      <c r="A104" s="6" t="s">
        <v>1799</v>
      </c>
      <c r="B104" s="2" t="s">
        <v>2790</v>
      </c>
      <c r="C104" s="2" t="s">
        <v>3063</v>
      </c>
      <c r="D104" s="2" t="s">
        <v>682</v>
      </c>
      <c r="E104" s="23">
        <v>3200</v>
      </c>
      <c r="F104" s="24">
        <v>3676</v>
      </c>
      <c r="G104" s="44">
        <f>EmployeeData[[#This Row],[Sales_Target]]-EmployeeData[[#This Row],[Sales_Achieved]]</f>
        <v>-476</v>
      </c>
      <c r="H104">
        <f>IF(EmployeeData[[#This Row],[Sales_Achieved]]&gt;=2984,EmployeeData[[#This Row],[Sales_Achieved]],"N/A")</f>
        <v>3676</v>
      </c>
      <c r="I104" t="str">
        <f>IF(EmployeeData[[#This Row],[Sales_Achieved]]&lt;2984,EmployeeData[[#This Row],[Sales_Achieved]],"N/A")</f>
        <v>N/A</v>
      </c>
    </row>
    <row r="105" spans="1:9" hidden="1" x14ac:dyDescent="0.25">
      <c r="A105" s="6" t="s">
        <v>1800</v>
      </c>
      <c r="B105" s="2" t="s">
        <v>2791</v>
      </c>
      <c r="C105" s="2" t="s">
        <v>3065</v>
      </c>
      <c r="D105" s="2" t="s">
        <v>684</v>
      </c>
      <c r="E105" s="23">
        <v>2343</v>
      </c>
      <c r="F105" s="24">
        <v>5037</v>
      </c>
      <c r="G105" s="44">
        <f>EmployeeData[[#This Row],[Sales_Target]]-EmployeeData[[#This Row],[Sales_Achieved]]</f>
        <v>-2694</v>
      </c>
      <c r="H105">
        <f>IF(EmployeeData[[#This Row],[Sales_Achieved]]&gt;=2984,EmployeeData[[#This Row],[Sales_Achieved]],"N/A")</f>
        <v>5037</v>
      </c>
      <c r="I105" t="str">
        <f>IF(EmployeeData[[#This Row],[Sales_Achieved]]&lt;2984,EmployeeData[[#This Row],[Sales_Achieved]],"N/A")</f>
        <v>N/A</v>
      </c>
    </row>
    <row r="106" spans="1:9" x14ac:dyDescent="0.25">
      <c r="A106" s="6" t="s">
        <v>1801</v>
      </c>
      <c r="B106" s="2" t="s">
        <v>2792</v>
      </c>
      <c r="C106" s="2" t="s">
        <v>3063</v>
      </c>
      <c r="D106" s="2" t="s">
        <v>683</v>
      </c>
      <c r="E106" s="23">
        <v>4033</v>
      </c>
      <c r="F106" s="24">
        <v>1983</v>
      </c>
      <c r="G106" s="44">
        <f>EmployeeData[[#This Row],[Sales_Target]]-EmployeeData[[#This Row],[Sales_Achieved]]</f>
        <v>2050</v>
      </c>
      <c r="H106" t="str">
        <f>IF(EmployeeData[[#This Row],[Sales_Achieved]]&gt;=2984,EmployeeData[[#This Row],[Sales_Achieved]],"N/A")</f>
        <v>N/A</v>
      </c>
      <c r="I106">
        <f>IF(EmployeeData[[#This Row],[Sales_Achieved]]&lt;2984,EmployeeData[[#This Row],[Sales_Achieved]],"N/A")</f>
        <v>1983</v>
      </c>
    </row>
    <row r="107" spans="1:9" hidden="1" x14ac:dyDescent="0.25">
      <c r="A107" s="6" t="s">
        <v>1802</v>
      </c>
      <c r="B107" s="2" t="s">
        <v>2793</v>
      </c>
      <c r="C107" s="2" t="s">
        <v>3065</v>
      </c>
      <c r="D107" s="2" t="s">
        <v>685</v>
      </c>
      <c r="E107" s="23">
        <v>2101</v>
      </c>
      <c r="F107" s="24">
        <v>5931</v>
      </c>
      <c r="G107" s="44">
        <f>EmployeeData[[#This Row],[Sales_Target]]-EmployeeData[[#This Row],[Sales_Achieved]]</f>
        <v>-3830</v>
      </c>
      <c r="H107">
        <f>IF(EmployeeData[[#This Row],[Sales_Achieved]]&gt;=2984,EmployeeData[[#This Row],[Sales_Achieved]],"N/A")</f>
        <v>5931</v>
      </c>
      <c r="I107" t="str">
        <f>IF(EmployeeData[[#This Row],[Sales_Achieved]]&lt;2984,EmployeeData[[#This Row],[Sales_Achieved]],"N/A")</f>
        <v>N/A</v>
      </c>
    </row>
    <row r="108" spans="1:9" hidden="1" x14ac:dyDescent="0.25">
      <c r="A108" s="6" t="s">
        <v>1803</v>
      </c>
      <c r="B108" s="2" t="s">
        <v>2794</v>
      </c>
      <c r="C108" s="2" t="s">
        <v>3064</v>
      </c>
      <c r="D108" s="2" t="s">
        <v>685</v>
      </c>
      <c r="E108" s="23">
        <v>1569</v>
      </c>
      <c r="F108" s="24">
        <v>3515</v>
      </c>
      <c r="G108" s="44">
        <f>EmployeeData[[#This Row],[Sales_Target]]-EmployeeData[[#This Row],[Sales_Achieved]]</f>
        <v>-1946</v>
      </c>
      <c r="H108">
        <f>IF(EmployeeData[[#This Row],[Sales_Achieved]]&gt;=2984,EmployeeData[[#This Row],[Sales_Achieved]],"N/A")</f>
        <v>3515</v>
      </c>
      <c r="I108" t="str">
        <f>IF(EmployeeData[[#This Row],[Sales_Achieved]]&lt;2984,EmployeeData[[#This Row],[Sales_Achieved]],"N/A")</f>
        <v>N/A</v>
      </c>
    </row>
    <row r="109" spans="1:9" x14ac:dyDescent="0.25">
      <c r="A109" s="6" t="s">
        <v>1804</v>
      </c>
      <c r="B109" s="2" t="s">
        <v>2795</v>
      </c>
      <c r="C109" s="2" t="s">
        <v>3064</v>
      </c>
      <c r="D109" s="2" t="s">
        <v>685</v>
      </c>
      <c r="E109" s="23">
        <v>2988</v>
      </c>
      <c r="F109" s="24">
        <v>2452</v>
      </c>
      <c r="G109" s="44">
        <f>EmployeeData[[#This Row],[Sales_Target]]-EmployeeData[[#This Row],[Sales_Achieved]]</f>
        <v>536</v>
      </c>
      <c r="H109" t="str">
        <f>IF(EmployeeData[[#This Row],[Sales_Achieved]]&gt;=2984,EmployeeData[[#This Row],[Sales_Achieved]],"N/A")</f>
        <v>N/A</v>
      </c>
      <c r="I109">
        <f>IF(EmployeeData[[#This Row],[Sales_Achieved]]&lt;2984,EmployeeData[[#This Row],[Sales_Achieved]],"N/A")</f>
        <v>2452</v>
      </c>
    </row>
    <row r="110" spans="1:9" hidden="1" x14ac:dyDescent="0.25">
      <c r="A110" s="6" t="s">
        <v>1805</v>
      </c>
      <c r="B110" s="2" t="s">
        <v>2796</v>
      </c>
      <c r="C110" s="2" t="s">
        <v>3064</v>
      </c>
      <c r="D110" s="2" t="s">
        <v>685</v>
      </c>
      <c r="E110" s="23">
        <v>3098</v>
      </c>
      <c r="F110" s="24">
        <v>4732</v>
      </c>
      <c r="G110" s="44">
        <f>EmployeeData[[#This Row],[Sales_Target]]-EmployeeData[[#This Row],[Sales_Achieved]]</f>
        <v>-1634</v>
      </c>
      <c r="H110">
        <f>IF(EmployeeData[[#This Row],[Sales_Achieved]]&gt;=2984,EmployeeData[[#This Row],[Sales_Achieved]],"N/A")</f>
        <v>4732</v>
      </c>
      <c r="I110" t="str">
        <f>IF(EmployeeData[[#This Row],[Sales_Achieved]]&lt;2984,EmployeeData[[#This Row],[Sales_Achieved]],"N/A")</f>
        <v>N/A</v>
      </c>
    </row>
    <row r="111" spans="1:9" hidden="1" x14ac:dyDescent="0.25">
      <c r="A111" s="6" t="s">
        <v>1806</v>
      </c>
      <c r="B111" s="2" t="s">
        <v>2797</v>
      </c>
      <c r="C111" s="2" t="s">
        <v>3065</v>
      </c>
      <c r="D111" s="2" t="s">
        <v>684</v>
      </c>
      <c r="E111" s="23">
        <v>2754</v>
      </c>
      <c r="F111" s="24">
        <v>3209</v>
      </c>
      <c r="G111" s="44">
        <f>EmployeeData[[#This Row],[Sales_Target]]-EmployeeData[[#This Row],[Sales_Achieved]]</f>
        <v>-455</v>
      </c>
      <c r="H111">
        <f>IF(EmployeeData[[#This Row],[Sales_Achieved]]&gt;=2984,EmployeeData[[#This Row],[Sales_Achieved]],"N/A")</f>
        <v>3209</v>
      </c>
      <c r="I111" t="str">
        <f>IF(EmployeeData[[#This Row],[Sales_Achieved]]&lt;2984,EmployeeData[[#This Row],[Sales_Achieved]],"N/A")</f>
        <v>N/A</v>
      </c>
    </row>
    <row r="112" spans="1:9" x14ac:dyDescent="0.25">
      <c r="A112" s="6" t="s">
        <v>1807</v>
      </c>
      <c r="B112" s="2" t="s">
        <v>2798</v>
      </c>
      <c r="C112" s="2" t="s">
        <v>3063</v>
      </c>
      <c r="D112" s="2" t="s">
        <v>682</v>
      </c>
      <c r="E112" s="23">
        <v>2967</v>
      </c>
      <c r="F112" s="24">
        <v>908</v>
      </c>
      <c r="G112" s="44">
        <f>EmployeeData[[#This Row],[Sales_Target]]-EmployeeData[[#This Row],[Sales_Achieved]]</f>
        <v>2059</v>
      </c>
      <c r="H112" t="str">
        <f>IF(EmployeeData[[#This Row],[Sales_Achieved]]&gt;=2984,EmployeeData[[#This Row],[Sales_Achieved]],"N/A")</f>
        <v>N/A</v>
      </c>
      <c r="I112">
        <f>IF(EmployeeData[[#This Row],[Sales_Achieved]]&lt;2984,EmployeeData[[#This Row],[Sales_Achieved]],"N/A")</f>
        <v>908</v>
      </c>
    </row>
    <row r="113" spans="1:9" hidden="1" x14ac:dyDescent="0.25">
      <c r="A113" s="6" t="s">
        <v>1808</v>
      </c>
      <c r="B113" s="2" t="s">
        <v>2715</v>
      </c>
      <c r="C113" s="2" t="s">
        <v>3064</v>
      </c>
      <c r="D113" s="2" t="s">
        <v>683</v>
      </c>
      <c r="E113" s="23">
        <v>1058</v>
      </c>
      <c r="F113" s="24">
        <v>3155</v>
      </c>
      <c r="G113" s="44">
        <f>EmployeeData[[#This Row],[Sales_Target]]-EmployeeData[[#This Row],[Sales_Achieved]]</f>
        <v>-2097</v>
      </c>
      <c r="H113">
        <f>IF(EmployeeData[[#This Row],[Sales_Achieved]]&gt;=2984,EmployeeData[[#This Row],[Sales_Achieved]],"N/A")</f>
        <v>3155</v>
      </c>
      <c r="I113" t="str">
        <f>IF(EmployeeData[[#This Row],[Sales_Achieved]]&lt;2984,EmployeeData[[#This Row],[Sales_Achieved]],"N/A")</f>
        <v>N/A</v>
      </c>
    </row>
    <row r="114" spans="1:9" x14ac:dyDescent="0.25">
      <c r="A114" s="6" t="s">
        <v>1809</v>
      </c>
      <c r="B114" s="2" t="s">
        <v>2797</v>
      </c>
      <c r="C114" s="2" t="s">
        <v>3065</v>
      </c>
      <c r="D114" s="2" t="s">
        <v>685</v>
      </c>
      <c r="E114" s="23">
        <v>3924</v>
      </c>
      <c r="F114" s="24">
        <v>2886</v>
      </c>
      <c r="G114" s="44">
        <f>EmployeeData[[#This Row],[Sales_Target]]-EmployeeData[[#This Row],[Sales_Achieved]]</f>
        <v>1038</v>
      </c>
      <c r="H114" t="str">
        <f>IF(EmployeeData[[#This Row],[Sales_Achieved]]&gt;=2984,EmployeeData[[#This Row],[Sales_Achieved]],"N/A")</f>
        <v>N/A</v>
      </c>
      <c r="I114">
        <f>IF(EmployeeData[[#This Row],[Sales_Achieved]]&lt;2984,EmployeeData[[#This Row],[Sales_Achieved]],"N/A")</f>
        <v>2886</v>
      </c>
    </row>
    <row r="115" spans="1:9" hidden="1" x14ac:dyDescent="0.25">
      <c r="A115" s="6" t="s">
        <v>1810</v>
      </c>
      <c r="B115" s="2" t="s">
        <v>2799</v>
      </c>
      <c r="C115" s="2" t="s">
        <v>3064</v>
      </c>
      <c r="D115" s="2" t="s">
        <v>685</v>
      </c>
      <c r="E115" s="23">
        <v>1485</v>
      </c>
      <c r="F115" s="24">
        <v>3069</v>
      </c>
      <c r="G115" s="44">
        <f>EmployeeData[[#This Row],[Sales_Target]]-EmployeeData[[#This Row],[Sales_Achieved]]</f>
        <v>-1584</v>
      </c>
      <c r="H115">
        <f>IF(EmployeeData[[#This Row],[Sales_Achieved]]&gt;=2984,EmployeeData[[#This Row],[Sales_Achieved]],"N/A")</f>
        <v>3069</v>
      </c>
      <c r="I115" t="str">
        <f>IF(EmployeeData[[#This Row],[Sales_Achieved]]&lt;2984,EmployeeData[[#This Row],[Sales_Achieved]],"N/A")</f>
        <v>N/A</v>
      </c>
    </row>
    <row r="116" spans="1:9" x14ac:dyDescent="0.25">
      <c r="A116" s="6" t="s">
        <v>1811</v>
      </c>
      <c r="B116" s="2" t="s">
        <v>2800</v>
      </c>
      <c r="C116" s="2" t="s">
        <v>3065</v>
      </c>
      <c r="D116" s="2" t="s">
        <v>683</v>
      </c>
      <c r="E116" s="23">
        <v>4879</v>
      </c>
      <c r="F116" s="24">
        <v>1660</v>
      </c>
      <c r="G116" s="44">
        <f>EmployeeData[[#This Row],[Sales_Target]]-EmployeeData[[#This Row],[Sales_Achieved]]</f>
        <v>3219</v>
      </c>
      <c r="H116" t="str">
        <f>IF(EmployeeData[[#This Row],[Sales_Achieved]]&gt;=2984,EmployeeData[[#This Row],[Sales_Achieved]],"N/A")</f>
        <v>N/A</v>
      </c>
      <c r="I116">
        <f>IF(EmployeeData[[#This Row],[Sales_Achieved]]&lt;2984,EmployeeData[[#This Row],[Sales_Achieved]],"N/A")</f>
        <v>1660</v>
      </c>
    </row>
    <row r="117" spans="1:9" hidden="1" x14ac:dyDescent="0.25">
      <c r="A117" s="6" t="s">
        <v>1812</v>
      </c>
      <c r="B117" s="2" t="s">
        <v>2801</v>
      </c>
      <c r="C117" s="2" t="s">
        <v>3065</v>
      </c>
      <c r="D117" s="2" t="s">
        <v>683</v>
      </c>
      <c r="E117" s="23">
        <v>1411</v>
      </c>
      <c r="F117" s="24">
        <v>3290</v>
      </c>
      <c r="G117" s="44">
        <f>EmployeeData[[#This Row],[Sales_Target]]-EmployeeData[[#This Row],[Sales_Achieved]]</f>
        <v>-1879</v>
      </c>
      <c r="H117">
        <f>IF(EmployeeData[[#This Row],[Sales_Achieved]]&gt;=2984,EmployeeData[[#This Row],[Sales_Achieved]],"N/A")</f>
        <v>3290</v>
      </c>
      <c r="I117" t="str">
        <f>IF(EmployeeData[[#This Row],[Sales_Achieved]]&lt;2984,EmployeeData[[#This Row],[Sales_Achieved]],"N/A")</f>
        <v>N/A</v>
      </c>
    </row>
    <row r="118" spans="1:9" hidden="1" x14ac:dyDescent="0.25">
      <c r="A118" s="6" t="s">
        <v>1813</v>
      </c>
      <c r="B118" s="2" t="s">
        <v>2802</v>
      </c>
      <c r="C118" s="2" t="s">
        <v>3063</v>
      </c>
      <c r="D118" s="2" t="s">
        <v>684</v>
      </c>
      <c r="E118" s="23">
        <v>1645</v>
      </c>
      <c r="F118" s="24">
        <v>4412</v>
      </c>
      <c r="G118" s="44">
        <f>EmployeeData[[#This Row],[Sales_Target]]-EmployeeData[[#This Row],[Sales_Achieved]]</f>
        <v>-2767</v>
      </c>
      <c r="H118">
        <f>IF(EmployeeData[[#This Row],[Sales_Achieved]]&gt;=2984,EmployeeData[[#This Row],[Sales_Achieved]],"N/A")</f>
        <v>4412</v>
      </c>
      <c r="I118" t="str">
        <f>IF(EmployeeData[[#This Row],[Sales_Achieved]]&lt;2984,EmployeeData[[#This Row],[Sales_Achieved]],"N/A")</f>
        <v>N/A</v>
      </c>
    </row>
    <row r="119" spans="1:9" hidden="1" x14ac:dyDescent="0.25">
      <c r="A119" s="6" t="s">
        <v>1814</v>
      </c>
      <c r="B119" s="2" t="s">
        <v>2803</v>
      </c>
      <c r="C119" s="2" t="s">
        <v>3064</v>
      </c>
      <c r="D119" s="2" t="s">
        <v>684</v>
      </c>
      <c r="E119" s="23">
        <v>1486</v>
      </c>
      <c r="F119" s="24">
        <v>4680</v>
      </c>
      <c r="G119" s="44">
        <f>EmployeeData[[#This Row],[Sales_Target]]-EmployeeData[[#This Row],[Sales_Achieved]]</f>
        <v>-3194</v>
      </c>
      <c r="H119">
        <f>IF(EmployeeData[[#This Row],[Sales_Achieved]]&gt;=2984,EmployeeData[[#This Row],[Sales_Achieved]],"N/A")</f>
        <v>4680</v>
      </c>
      <c r="I119" t="str">
        <f>IF(EmployeeData[[#This Row],[Sales_Achieved]]&lt;2984,EmployeeData[[#This Row],[Sales_Achieved]],"N/A")</f>
        <v>N/A</v>
      </c>
    </row>
    <row r="120" spans="1:9" hidden="1" x14ac:dyDescent="0.25">
      <c r="A120" s="6" t="s">
        <v>1815</v>
      </c>
      <c r="B120" s="2" t="s">
        <v>2804</v>
      </c>
      <c r="C120" s="2" t="s">
        <v>3063</v>
      </c>
      <c r="D120" s="2" t="s">
        <v>684</v>
      </c>
      <c r="E120" s="23">
        <v>3645</v>
      </c>
      <c r="F120" s="24">
        <v>3425</v>
      </c>
      <c r="G120" s="44">
        <f>EmployeeData[[#This Row],[Sales_Target]]-EmployeeData[[#This Row],[Sales_Achieved]]</f>
        <v>220</v>
      </c>
      <c r="H120">
        <f>IF(EmployeeData[[#This Row],[Sales_Achieved]]&gt;=2984,EmployeeData[[#This Row],[Sales_Achieved]],"N/A")</f>
        <v>3425</v>
      </c>
      <c r="I120" t="str">
        <f>IF(EmployeeData[[#This Row],[Sales_Achieved]]&lt;2984,EmployeeData[[#This Row],[Sales_Achieved]],"N/A")</f>
        <v>N/A</v>
      </c>
    </row>
    <row r="121" spans="1:9" hidden="1" x14ac:dyDescent="0.25">
      <c r="A121" s="6" t="s">
        <v>1816</v>
      </c>
      <c r="B121" s="2" t="s">
        <v>2805</v>
      </c>
      <c r="C121" s="2" t="s">
        <v>3065</v>
      </c>
      <c r="D121" s="2" t="s">
        <v>684</v>
      </c>
      <c r="E121" s="23">
        <v>3097</v>
      </c>
      <c r="F121" s="24">
        <v>5490</v>
      </c>
      <c r="G121" s="44">
        <f>EmployeeData[[#This Row],[Sales_Target]]-EmployeeData[[#This Row],[Sales_Achieved]]</f>
        <v>-2393</v>
      </c>
      <c r="H121">
        <f>IF(EmployeeData[[#This Row],[Sales_Achieved]]&gt;=2984,EmployeeData[[#This Row],[Sales_Achieved]],"N/A")</f>
        <v>5490</v>
      </c>
      <c r="I121" t="str">
        <f>IF(EmployeeData[[#This Row],[Sales_Achieved]]&lt;2984,EmployeeData[[#This Row],[Sales_Achieved]],"N/A")</f>
        <v>N/A</v>
      </c>
    </row>
    <row r="122" spans="1:9" hidden="1" x14ac:dyDescent="0.25">
      <c r="A122" s="6" t="s">
        <v>1817</v>
      </c>
      <c r="B122" s="2" t="s">
        <v>2714</v>
      </c>
      <c r="C122" s="2" t="s">
        <v>3064</v>
      </c>
      <c r="D122" s="2" t="s">
        <v>684</v>
      </c>
      <c r="E122" s="23">
        <v>2058</v>
      </c>
      <c r="F122" s="24">
        <v>3877</v>
      </c>
      <c r="G122" s="44">
        <f>EmployeeData[[#This Row],[Sales_Target]]-EmployeeData[[#This Row],[Sales_Achieved]]</f>
        <v>-1819</v>
      </c>
      <c r="H122">
        <f>IF(EmployeeData[[#This Row],[Sales_Achieved]]&gt;=2984,EmployeeData[[#This Row],[Sales_Achieved]],"N/A")</f>
        <v>3877</v>
      </c>
      <c r="I122" t="str">
        <f>IF(EmployeeData[[#This Row],[Sales_Achieved]]&lt;2984,EmployeeData[[#This Row],[Sales_Achieved]],"N/A")</f>
        <v>N/A</v>
      </c>
    </row>
    <row r="123" spans="1:9" hidden="1" x14ac:dyDescent="0.25">
      <c r="A123" s="6" t="s">
        <v>1818</v>
      </c>
      <c r="B123" s="2" t="s">
        <v>2733</v>
      </c>
      <c r="C123" s="2" t="s">
        <v>3064</v>
      </c>
      <c r="D123" s="2" t="s">
        <v>683</v>
      </c>
      <c r="E123" s="23">
        <v>1692</v>
      </c>
      <c r="F123" s="24">
        <v>3477</v>
      </c>
      <c r="G123" s="44">
        <f>EmployeeData[[#This Row],[Sales_Target]]-EmployeeData[[#This Row],[Sales_Achieved]]</f>
        <v>-1785</v>
      </c>
      <c r="H123">
        <f>IF(EmployeeData[[#This Row],[Sales_Achieved]]&gt;=2984,EmployeeData[[#This Row],[Sales_Achieved]],"N/A")</f>
        <v>3477</v>
      </c>
      <c r="I123" t="str">
        <f>IF(EmployeeData[[#This Row],[Sales_Achieved]]&lt;2984,EmployeeData[[#This Row],[Sales_Achieved]],"N/A")</f>
        <v>N/A</v>
      </c>
    </row>
    <row r="124" spans="1:9" hidden="1" x14ac:dyDescent="0.25">
      <c r="A124" s="6" t="s">
        <v>1819</v>
      </c>
      <c r="B124" s="2" t="s">
        <v>2806</v>
      </c>
      <c r="C124" s="2" t="s">
        <v>3064</v>
      </c>
      <c r="D124" s="2" t="s">
        <v>684</v>
      </c>
      <c r="E124" s="23">
        <v>2365</v>
      </c>
      <c r="F124" s="24">
        <v>3352</v>
      </c>
      <c r="G124" s="44">
        <f>EmployeeData[[#This Row],[Sales_Target]]-EmployeeData[[#This Row],[Sales_Achieved]]</f>
        <v>-987</v>
      </c>
      <c r="H124">
        <f>IF(EmployeeData[[#This Row],[Sales_Achieved]]&gt;=2984,EmployeeData[[#This Row],[Sales_Achieved]],"N/A")</f>
        <v>3352</v>
      </c>
      <c r="I124" t="str">
        <f>IF(EmployeeData[[#This Row],[Sales_Achieved]]&lt;2984,EmployeeData[[#This Row],[Sales_Achieved]],"N/A")</f>
        <v>N/A</v>
      </c>
    </row>
    <row r="125" spans="1:9" hidden="1" x14ac:dyDescent="0.25">
      <c r="A125" s="6" t="s">
        <v>1820</v>
      </c>
      <c r="B125" s="2" t="s">
        <v>2776</v>
      </c>
      <c r="C125" s="2" t="s">
        <v>3064</v>
      </c>
      <c r="D125" s="2" t="s">
        <v>685</v>
      </c>
      <c r="E125" s="23">
        <v>4539</v>
      </c>
      <c r="F125" s="24">
        <v>4419</v>
      </c>
      <c r="G125" s="44">
        <f>EmployeeData[[#This Row],[Sales_Target]]-EmployeeData[[#This Row],[Sales_Achieved]]</f>
        <v>120</v>
      </c>
      <c r="H125">
        <f>IF(EmployeeData[[#This Row],[Sales_Achieved]]&gt;=2984,EmployeeData[[#This Row],[Sales_Achieved]],"N/A")</f>
        <v>4419</v>
      </c>
      <c r="I125" t="str">
        <f>IF(EmployeeData[[#This Row],[Sales_Achieved]]&lt;2984,EmployeeData[[#This Row],[Sales_Achieved]],"N/A")</f>
        <v>N/A</v>
      </c>
    </row>
    <row r="126" spans="1:9" hidden="1" x14ac:dyDescent="0.25">
      <c r="A126" s="6" t="s">
        <v>1821</v>
      </c>
      <c r="B126" s="2" t="s">
        <v>2738</v>
      </c>
      <c r="C126" s="2" t="s">
        <v>3063</v>
      </c>
      <c r="D126" s="2" t="s">
        <v>682</v>
      </c>
      <c r="E126" s="23">
        <v>4610</v>
      </c>
      <c r="F126" s="24">
        <v>4013</v>
      </c>
      <c r="G126" s="44">
        <f>EmployeeData[[#This Row],[Sales_Target]]-EmployeeData[[#This Row],[Sales_Achieved]]</f>
        <v>597</v>
      </c>
      <c r="H126">
        <f>IF(EmployeeData[[#This Row],[Sales_Achieved]]&gt;=2984,EmployeeData[[#This Row],[Sales_Achieved]],"N/A")</f>
        <v>4013</v>
      </c>
      <c r="I126" t="str">
        <f>IF(EmployeeData[[#This Row],[Sales_Achieved]]&lt;2984,EmployeeData[[#This Row],[Sales_Achieved]],"N/A")</f>
        <v>N/A</v>
      </c>
    </row>
    <row r="127" spans="1:9" hidden="1" x14ac:dyDescent="0.25">
      <c r="A127" s="6" t="s">
        <v>1822</v>
      </c>
      <c r="B127" s="2" t="s">
        <v>2807</v>
      </c>
      <c r="C127" s="2" t="s">
        <v>3063</v>
      </c>
      <c r="D127" s="2" t="s">
        <v>685</v>
      </c>
      <c r="E127" s="23">
        <v>4050</v>
      </c>
      <c r="F127" s="24">
        <v>5796</v>
      </c>
      <c r="G127" s="44">
        <f>EmployeeData[[#This Row],[Sales_Target]]-EmployeeData[[#This Row],[Sales_Achieved]]</f>
        <v>-1746</v>
      </c>
      <c r="H127">
        <f>IF(EmployeeData[[#This Row],[Sales_Achieved]]&gt;=2984,EmployeeData[[#This Row],[Sales_Achieved]],"N/A")</f>
        <v>5796</v>
      </c>
      <c r="I127" t="str">
        <f>IF(EmployeeData[[#This Row],[Sales_Achieved]]&lt;2984,EmployeeData[[#This Row],[Sales_Achieved]],"N/A")</f>
        <v>N/A</v>
      </c>
    </row>
    <row r="128" spans="1:9" hidden="1" x14ac:dyDescent="0.25">
      <c r="A128" s="6" t="s">
        <v>1823</v>
      </c>
      <c r="B128" s="2" t="s">
        <v>2808</v>
      </c>
      <c r="C128" s="2" t="s">
        <v>3063</v>
      </c>
      <c r="D128" s="2" t="s">
        <v>683</v>
      </c>
      <c r="E128" s="23">
        <v>2644</v>
      </c>
      <c r="F128" s="24">
        <v>4358</v>
      </c>
      <c r="G128" s="44">
        <f>EmployeeData[[#This Row],[Sales_Target]]-EmployeeData[[#This Row],[Sales_Achieved]]</f>
        <v>-1714</v>
      </c>
      <c r="H128">
        <f>IF(EmployeeData[[#This Row],[Sales_Achieved]]&gt;=2984,EmployeeData[[#This Row],[Sales_Achieved]],"N/A")</f>
        <v>4358</v>
      </c>
      <c r="I128" t="str">
        <f>IF(EmployeeData[[#This Row],[Sales_Achieved]]&lt;2984,EmployeeData[[#This Row],[Sales_Achieved]],"N/A")</f>
        <v>N/A</v>
      </c>
    </row>
    <row r="129" spans="1:9" hidden="1" x14ac:dyDescent="0.25">
      <c r="A129" s="6" t="s">
        <v>1824</v>
      </c>
      <c r="B129" s="2" t="s">
        <v>2809</v>
      </c>
      <c r="C129" s="2" t="s">
        <v>3063</v>
      </c>
      <c r="D129" s="2" t="s">
        <v>684</v>
      </c>
      <c r="E129" s="23">
        <v>2982</v>
      </c>
      <c r="F129" s="24">
        <v>4078</v>
      </c>
      <c r="G129" s="44">
        <f>EmployeeData[[#This Row],[Sales_Target]]-EmployeeData[[#This Row],[Sales_Achieved]]</f>
        <v>-1096</v>
      </c>
      <c r="H129">
        <f>IF(EmployeeData[[#This Row],[Sales_Achieved]]&gt;=2984,EmployeeData[[#This Row],[Sales_Achieved]],"N/A")</f>
        <v>4078</v>
      </c>
      <c r="I129" t="str">
        <f>IF(EmployeeData[[#This Row],[Sales_Achieved]]&lt;2984,EmployeeData[[#This Row],[Sales_Achieved]],"N/A")</f>
        <v>N/A</v>
      </c>
    </row>
    <row r="130" spans="1:9" hidden="1" x14ac:dyDescent="0.25">
      <c r="A130" s="6" t="s">
        <v>1825</v>
      </c>
      <c r="B130" s="2" t="s">
        <v>2810</v>
      </c>
      <c r="C130" s="2" t="s">
        <v>3064</v>
      </c>
      <c r="D130" s="2" t="s">
        <v>683</v>
      </c>
      <c r="E130" s="23">
        <v>3695</v>
      </c>
      <c r="F130" s="24">
        <v>5339</v>
      </c>
      <c r="G130" s="44">
        <f>EmployeeData[[#This Row],[Sales_Target]]-EmployeeData[[#This Row],[Sales_Achieved]]</f>
        <v>-1644</v>
      </c>
      <c r="H130">
        <f>IF(EmployeeData[[#This Row],[Sales_Achieved]]&gt;=2984,EmployeeData[[#This Row],[Sales_Achieved]],"N/A")</f>
        <v>5339</v>
      </c>
      <c r="I130" t="str">
        <f>IF(EmployeeData[[#This Row],[Sales_Achieved]]&lt;2984,EmployeeData[[#This Row],[Sales_Achieved]],"N/A")</f>
        <v>N/A</v>
      </c>
    </row>
    <row r="131" spans="1:9" x14ac:dyDescent="0.25">
      <c r="A131" s="6" t="s">
        <v>1826</v>
      </c>
      <c r="B131" s="2" t="s">
        <v>2811</v>
      </c>
      <c r="C131" s="2" t="s">
        <v>3064</v>
      </c>
      <c r="D131" s="2" t="s">
        <v>682</v>
      </c>
      <c r="E131" s="23">
        <v>2591</v>
      </c>
      <c r="F131" s="24">
        <v>1976</v>
      </c>
      <c r="G131" s="44">
        <f>EmployeeData[[#This Row],[Sales_Target]]-EmployeeData[[#This Row],[Sales_Achieved]]</f>
        <v>615</v>
      </c>
      <c r="H131" t="str">
        <f>IF(EmployeeData[[#This Row],[Sales_Achieved]]&gt;=2984,EmployeeData[[#This Row],[Sales_Achieved]],"N/A")</f>
        <v>N/A</v>
      </c>
      <c r="I131">
        <f>IF(EmployeeData[[#This Row],[Sales_Achieved]]&lt;2984,EmployeeData[[#This Row],[Sales_Achieved]],"N/A")</f>
        <v>1976</v>
      </c>
    </row>
    <row r="132" spans="1:9" x14ac:dyDescent="0.25">
      <c r="A132" s="6" t="s">
        <v>1827</v>
      </c>
      <c r="B132" s="2" t="s">
        <v>2812</v>
      </c>
      <c r="C132" s="2" t="s">
        <v>3064</v>
      </c>
      <c r="D132" s="2" t="s">
        <v>682</v>
      </c>
      <c r="E132" s="23">
        <v>1952</v>
      </c>
      <c r="F132" s="24">
        <v>2359</v>
      </c>
      <c r="G132" s="44">
        <f>EmployeeData[[#This Row],[Sales_Target]]-EmployeeData[[#This Row],[Sales_Achieved]]</f>
        <v>-407</v>
      </c>
      <c r="H132" t="str">
        <f>IF(EmployeeData[[#This Row],[Sales_Achieved]]&gt;=2984,EmployeeData[[#This Row],[Sales_Achieved]],"N/A")</f>
        <v>N/A</v>
      </c>
      <c r="I132">
        <f>IF(EmployeeData[[#This Row],[Sales_Achieved]]&lt;2984,EmployeeData[[#This Row],[Sales_Achieved]],"N/A")</f>
        <v>2359</v>
      </c>
    </row>
    <row r="133" spans="1:9" x14ac:dyDescent="0.25">
      <c r="A133" s="6" t="s">
        <v>1828</v>
      </c>
      <c r="B133" s="2" t="s">
        <v>2813</v>
      </c>
      <c r="C133" s="2" t="s">
        <v>3063</v>
      </c>
      <c r="D133" s="2" t="s">
        <v>682</v>
      </c>
      <c r="E133" s="23">
        <v>1537</v>
      </c>
      <c r="F133" s="24">
        <v>2441</v>
      </c>
      <c r="G133" s="44">
        <f>EmployeeData[[#This Row],[Sales_Target]]-EmployeeData[[#This Row],[Sales_Achieved]]</f>
        <v>-904</v>
      </c>
      <c r="H133" t="str">
        <f>IF(EmployeeData[[#This Row],[Sales_Achieved]]&gt;=2984,EmployeeData[[#This Row],[Sales_Achieved]],"N/A")</f>
        <v>N/A</v>
      </c>
      <c r="I133">
        <f>IF(EmployeeData[[#This Row],[Sales_Achieved]]&lt;2984,EmployeeData[[#This Row],[Sales_Achieved]],"N/A")</f>
        <v>2441</v>
      </c>
    </row>
    <row r="134" spans="1:9" x14ac:dyDescent="0.25">
      <c r="A134" s="6" t="s">
        <v>1829</v>
      </c>
      <c r="B134" s="2" t="s">
        <v>2814</v>
      </c>
      <c r="C134" s="2" t="s">
        <v>3064</v>
      </c>
      <c r="D134" s="2" t="s">
        <v>683</v>
      </c>
      <c r="E134" s="23">
        <v>3962</v>
      </c>
      <c r="F134" s="24">
        <v>1003</v>
      </c>
      <c r="G134" s="44">
        <f>EmployeeData[[#This Row],[Sales_Target]]-EmployeeData[[#This Row],[Sales_Achieved]]</f>
        <v>2959</v>
      </c>
      <c r="H134" t="str">
        <f>IF(EmployeeData[[#This Row],[Sales_Achieved]]&gt;=2984,EmployeeData[[#This Row],[Sales_Achieved]],"N/A")</f>
        <v>N/A</v>
      </c>
      <c r="I134">
        <f>IF(EmployeeData[[#This Row],[Sales_Achieved]]&lt;2984,EmployeeData[[#This Row],[Sales_Achieved]],"N/A")</f>
        <v>1003</v>
      </c>
    </row>
    <row r="135" spans="1:9" x14ac:dyDescent="0.25">
      <c r="A135" s="6" t="s">
        <v>1830</v>
      </c>
      <c r="B135" s="2" t="s">
        <v>2815</v>
      </c>
      <c r="C135" s="2" t="s">
        <v>3063</v>
      </c>
      <c r="D135" s="2" t="s">
        <v>682</v>
      </c>
      <c r="E135" s="23">
        <v>2906</v>
      </c>
      <c r="F135" s="24">
        <v>874</v>
      </c>
      <c r="G135" s="44">
        <f>EmployeeData[[#This Row],[Sales_Target]]-EmployeeData[[#This Row],[Sales_Achieved]]</f>
        <v>2032</v>
      </c>
      <c r="H135" t="str">
        <f>IF(EmployeeData[[#This Row],[Sales_Achieved]]&gt;=2984,EmployeeData[[#This Row],[Sales_Achieved]],"N/A")</f>
        <v>N/A</v>
      </c>
      <c r="I135">
        <f>IF(EmployeeData[[#This Row],[Sales_Achieved]]&lt;2984,EmployeeData[[#This Row],[Sales_Achieved]],"N/A")</f>
        <v>874</v>
      </c>
    </row>
    <row r="136" spans="1:9" x14ac:dyDescent="0.25">
      <c r="A136" s="6" t="s">
        <v>1831</v>
      </c>
      <c r="B136" s="2" t="s">
        <v>2816</v>
      </c>
      <c r="C136" s="2" t="s">
        <v>3063</v>
      </c>
      <c r="D136" s="2" t="s">
        <v>683</v>
      </c>
      <c r="E136" s="23">
        <v>1592</v>
      </c>
      <c r="F136" s="24">
        <v>2897</v>
      </c>
      <c r="G136" s="44">
        <f>EmployeeData[[#This Row],[Sales_Target]]-EmployeeData[[#This Row],[Sales_Achieved]]</f>
        <v>-1305</v>
      </c>
      <c r="H136" t="str">
        <f>IF(EmployeeData[[#This Row],[Sales_Achieved]]&gt;=2984,EmployeeData[[#This Row],[Sales_Achieved]],"N/A")</f>
        <v>N/A</v>
      </c>
      <c r="I136">
        <f>IF(EmployeeData[[#This Row],[Sales_Achieved]]&lt;2984,EmployeeData[[#This Row],[Sales_Achieved]],"N/A")</f>
        <v>2897</v>
      </c>
    </row>
    <row r="137" spans="1:9" x14ac:dyDescent="0.25">
      <c r="A137" s="6" t="s">
        <v>1832</v>
      </c>
      <c r="B137" s="2" t="s">
        <v>2777</v>
      </c>
      <c r="C137" s="2" t="s">
        <v>3064</v>
      </c>
      <c r="D137" s="2" t="s">
        <v>684</v>
      </c>
      <c r="E137" s="23">
        <v>3960</v>
      </c>
      <c r="F137" s="24">
        <v>1299</v>
      </c>
      <c r="G137" s="44">
        <f>EmployeeData[[#This Row],[Sales_Target]]-EmployeeData[[#This Row],[Sales_Achieved]]</f>
        <v>2661</v>
      </c>
      <c r="H137" t="str">
        <f>IF(EmployeeData[[#This Row],[Sales_Achieved]]&gt;=2984,EmployeeData[[#This Row],[Sales_Achieved]],"N/A")</f>
        <v>N/A</v>
      </c>
      <c r="I137">
        <f>IF(EmployeeData[[#This Row],[Sales_Achieved]]&lt;2984,EmployeeData[[#This Row],[Sales_Achieved]],"N/A")</f>
        <v>1299</v>
      </c>
    </row>
    <row r="138" spans="1:9" hidden="1" x14ac:dyDescent="0.25">
      <c r="A138" s="6" t="s">
        <v>1833</v>
      </c>
      <c r="B138" s="2" t="s">
        <v>2788</v>
      </c>
      <c r="C138" s="2" t="s">
        <v>3064</v>
      </c>
      <c r="D138" s="2" t="s">
        <v>683</v>
      </c>
      <c r="E138" s="23">
        <v>4460</v>
      </c>
      <c r="F138" s="24">
        <v>4696</v>
      </c>
      <c r="G138" s="44">
        <f>EmployeeData[[#This Row],[Sales_Target]]-EmployeeData[[#This Row],[Sales_Achieved]]</f>
        <v>-236</v>
      </c>
      <c r="H138">
        <f>IF(EmployeeData[[#This Row],[Sales_Achieved]]&gt;=2984,EmployeeData[[#This Row],[Sales_Achieved]],"N/A")</f>
        <v>4696</v>
      </c>
      <c r="I138" t="str">
        <f>IF(EmployeeData[[#This Row],[Sales_Achieved]]&lt;2984,EmployeeData[[#This Row],[Sales_Achieved]],"N/A")</f>
        <v>N/A</v>
      </c>
    </row>
    <row r="139" spans="1:9" hidden="1" x14ac:dyDescent="0.25">
      <c r="A139" s="6" t="s">
        <v>1834</v>
      </c>
      <c r="B139" s="2" t="s">
        <v>2817</v>
      </c>
      <c r="C139" s="2" t="s">
        <v>3065</v>
      </c>
      <c r="D139" s="2" t="s">
        <v>685</v>
      </c>
      <c r="E139" s="23">
        <v>4154</v>
      </c>
      <c r="F139" s="24">
        <v>5095</v>
      </c>
      <c r="G139" s="44">
        <f>EmployeeData[[#This Row],[Sales_Target]]-EmployeeData[[#This Row],[Sales_Achieved]]</f>
        <v>-941</v>
      </c>
      <c r="H139">
        <f>IF(EmployeeData[[#This Row],[Sales_Achieved]]&gt;=2984,EmployeeData[[#This Row],[Sales_Achieved]],"N/A")</f>
        <v>5095</v>
      </c>
      <c r="I139" t="str">
        <f>IF(EmployeeData[[#This Row],[Sales_Achieved]]&lt;2984,EmployeeData[[#This Row],[Sales_Achieved]],"N/A")</f>
        <v>N/A</v>
      </c>
    </row>
    <row r="140" spans="1:9" x14ac:dyDescent="0.25">
      <c r="A140" s="6" t="s">
        <v>1835</v>
      </c>
      <c r="B140" s="2" t="s">
        <v>2818</v>
      </c>
      <c r="C140" s="2" t="s">
        <v>3065</v>
      </c>
      <c r="D140" s="2" t="s">
        <v>685</v>
      </c>
      <c r="E140" s="23">
        <v>3642</v>
      </c>
      <c r="F140" s="24">
        <v>2780</v>
      </c>
      <c r="G140" s="44">
        <f>EmployeeData[[#This Row],[Sales_Target]]-EmployeeData[[#This Row],[Sales_Achieved]]</f>
        <v>862</v>
      </c>
      <c r="H140" t="str">
        <f>IF(EmployeeData[[#This Row],[Sales_Achieved]]&gt;=2984,EmployeeData[[#This Row],[Sales_Achieved]],"N/A")</f>
        <v>N/A</v>
      </c>
      <c r="I140">
        <f>IF(EmployeeData[[#This Row],[Sales_Achieved]]&lt;2984,EmployeeData[[#This Row],[Sales_Achieved]],"N/A")</f>
        <v>2780</v>
      </c>
    </row>
    <row r="141" spans="1:9" hidden="1" x14ac:dyDescent="0.25">
      <c r="A141" s="6" t="s">
        <v>1836</v>
      </c>
      <c r="B141" s="2" t="s">
        <v>2819</v>
      </c>
      <c r="C141" s="2" t="s">
        <v>3065</v>
      </c>
      <c r="D141" s="2" t="s">
        <v>683</v>
      </c>
      <c r="E141" s="23">
        <v>4704</v>
      </c>
      <c r="F141" s="24">
        <v>4073</v>
      </c>
      <c r="G141" s="44">
        <f>EmployeeData[[#This Row],[Sales_Target]]-EmployeeData[[#This Row],[Sales_Achieved]]</f>
        <v>631</v>
      </c>
      <c r="H141">
        <f>IF(EmployeeData[[#This Row],[Sales_Achieved]]&gt;=2984,EmployeeData[[#This Row],[Sales_Achieved]],"N/A")</f>
        <v>4073</v>
      </c>
      <c r="I141" t="str">
        <f>IF(EmployeeData[[#This Row],[Sales_Achieved]]&lt;2984,EmployeeData[[#This Row],[Sales_Achieved]],"N/A")</f>
        <v>N/A</v>
      </c>
    </row>
    <row r="142" spans="1:9" x14ac:dyDescent="0.25">
      <c r="A142" s="6" t="s">
        <v>1837</v>
      </c>
      <c r="B142" s="2" t="s">
        <v>2713</v>
      </c>
      <c r="C142" s="2" t="s">
        <v>3064</v>
      </c>
      <c r="D142" s="2" t="s">
        <v>682</v>
      </c>
      <c r="E142" s="23">
        <v>3211</v>
      </c>
      <c r="F142" s="24">
        <v>1375</v>
      </c>
      <c r="G142" s="44">
        <f>EmployeeData[[#This Row],[Sales_Target]]-EmployeeData[[#This Row],[Sales_Achieved]]</f>
        <v>1836</v>
      </c>
      <c r="H142" t="str">
        <f>IF(EmployeeData[[#This Row],[Sales_Achieved]]&gt;=2984,EmployeeData[[#This Row],[Sales_Achieved]],"N/A")</f>
        <v>N/A</v>
      </c>
      <c r="I142">
        <f>IF(EmployeeData[[#This Row],[Sales_Achieved]]&lt;2984,EmployeeData[[#This Row],[Sales_Achieved]],"N/A")</f>
        <v>1375</v>
      </c>
    </row>
    <row r="143" spans="1:9" x14ac:dyDescent="0.25">
      <c r="A143" s="6" t="s">
        <v>1838</v>
      </c>
      <c r="B143" s="2" t="s">
        <v>2767</v>
      </c>
      <c r="C143" s="2" t="s">
        <v>3063</v>
      </c>
      <c r="D143" s="2" t="s">
        <v>682</v>
      </c>
      <c r="E143" s="23">
        <v>2029</v>
      </c>
      <c r="F143" s="24">
        <v>2500</v>
      </c>
      <c r="G143" s="44">
        <f>EmployeeData[[#This Row],[Sales_Target]]-EmployeeData[[#This Row],[Sales_Achieved]]</f>
        <v>-471</v>
      </c>
      <c r="H143" t="str">
        <f>IF(EmployeeData[[#This Row],[Sales_Achieved]]&gt;=2984,EmployeeData[[#This Row],[Sales_Achieved]],"N/A")</f>
        <v>N/A</v>
      </c>
      <c r="I143">
        <f>IF(EmployeeData[[#This Row],[Sales_Achieved]]&lt;2984,EmployeeData[[#This Row],[Sales_Achieved]],"N/A")</f>
        <v>2500</v>
      </c>
    </row>
    <row r="144" spans="1:9" hidden="1" x14ac:dyDescent="0.25">
      <c r="A144" s="6" t="s">
        <v>1839</v>
      </c>
      <c r="B144" s="2" t="s">
        <v>2762</v>
      </c>
      <c r="C144" s="2" t="s">
        <v>3063</v>
      </c>
      <c r="D144" s="2" t="s">
        <v>685</v>
      </c>
      <c r="E144" s="23">
        <v>3552</v>
      </c>
      <c r="F144" s="24">
        <v>4318</v>
      </c>
      <c r="G144" s="44">
        <f>EmployeeData[[#This Row],[Sales_Target]]-EmployeeData[[#This Row],[Sales_Achieved]]</f>
        <v>-766</v>
      </c>
      <c r="H144">
        <f>IF(EmployeeData[[#This Row],[Sales_Achieved]]&gt;=2984,EmployeeData[[#This Row],[Sales_Achieved]],"N/A")</f>
        <v>4318</v>
      </c>
      <c r="I144" t="str">
        <f>IF(EmployeeData[[#This Row],[Sales_Achieved]]&lt;2984,EmployeeData[[#This Row],[Sales_Achieved]],"N/A")</f>
        <v>N/A</v>
      </c>
    </row>
    <row r="145" spans="1:9" hidden="1" x14ac:dyDescent="0.25">
      <c r="A145" s="6" t="s">
        <v>1840</v>
      </c>
      <c r="B145" s="2" t="s">
        <v>2820</v>
      </c>
      <c r="C145" s="2" t="s">
        <v>3063</v>
      </c>
      <c r="D145" s="2" t="s">
        <v>684</v>
      </c>
      <c r="E145" s="23">
        <v>4656</v>
      </c>
      <c r="F145" s="24">
        <v>3843</v>
      </c>
      <c r="G145" s="44">
        <f>EmployeeData[[#This Row],[Sales_Target]]-EmployeeData[[#This Row],[Sales_Achieved]]</f>
        <v>813</v>
      </c>
      <c r="H145">
        <f>IF(EmployeeData[[#This Row],[Sales_Achieved]]&gt;=2984,EmployeeData[[#This Row],[Sales_Achieved]],"N/A")</f>
        <v>3843</v>
      </c>
      <c r="I145" t="str">
        <f>IF(EmployeeData[[#This Row],[Sales_Achieved]]&lt;2984,EmployeeData[[#This Row],[Sales_Achieved]],"N/A")</f>
        <v>N/A</v>
      </c>
    </row>
    <row r="146" spans="1:9" x14ac:dyDescent="0.25">
      <c r="A146" s="6" t="s">
        <v>1841</v>
      </c>
      <c r="B146" s="2" t="s">
        <v>2815</v>
      </c>
      <c r="C146" s="2" t="s">
        <v>3065</v>
      </c>
      <c r="D146" s="2" t="s">
        <v>684</v>
      </c>
      <c r="E146" s="23">
        <v>1379</v>
      </c>
      <c r="F146" s="24">
        <v>853</v>
      </c>
      <c r="G146" s="44">
        <f>EmployeeData[[#This Row],[Sales_Target]]-EmployeeData[[#This Row],[Sales_Achieved]]</f>
        <v>526</v>
      </c>
      <c r="H146" t="str">
        <f>IF(EmployeeData[[#This Row],[Sales_Achieved]]&gt;=2984,EmployeeData[[#This Row],[Sales_Achieved]],"N/A")</f>
        <v>N/A</v>
      </c>
      <c r="I146">
        <f>IF(EmployeeData[[#This Row],[Sales_Achieved]]&lt;2984,EmployeeData[[#This Row],[Sales_Achieved]],"N/A")</f>
        <v>853</v>
      </c>
    </row>
    <row r="147" spans="1:9" x14ac:dyDescent="0.25">
      <c r="A147" s="6" t="s">
        <v>1842</v>
      </c>
      <c r="B147" s="2" t="s">
        <v>2789</v>
      </c>
      <c r="C147" s="2" t="s">
        <v>3064</v>
      </c>
      <c r="D147" s="2" t="s">
        <v>685</v>
      </c>
      <c r="E147" s="23">
        <v>3041</v>
      </c>
      <c r="F147" s="24">
        <v>2502</v>
      </c>
      <c r="G147" s="44">
        <f>EmployeeData[[#This Row],[Sales_Target]]-EmployeeData[[#This Row],[Sales_Achieved]]</f>
        <v>539</v>
      </c>
      <c r="H147" t="str">
        <f>IF(EmployeeData[[#This Row],[Sales_Achieved]]&gt;=2984,EmployeeData[[#This Row],[Sales_Achieved]],"N/A")</f>
        <v>N/A</v>
      </c>
      <c r="I147">
        <f>IF(EmployeeData[[#This Row],[Sales_Achieved]]&lt;2984,EmployeeData[[#This Row],[Sales_Achieved]],"N/A")</f>
        <v>2502</v>
      </c>
    </row>
    <row r="148" spans="1:9" x14ac:dyDescent="0.25">
      <c r="A148" s="6" t="s">
        <v>1843</v>
      </c>
      <c r="B148" s="2" t="s">
        <v>2721</v>
      </c>
      <c r="C148" s="2" t="s">
        <v>3064</v>
      </c>
      <c r="D148" s="2" t="s">
        <v>682</v>
      </c>
      <c r="E148" s="23">
        <v>4303</v>
      </c>
      <c r="F148" s="24">
        <v>2452</v>
      </c>
      <c r="G148" s="44">
        <f>EmployeeData[[#This Row],[Sales_Target]]-EmployeeData[[#This Row],[Sales_Achieved]]</f>
        <v>1851</v>
      </c>
      <c r="H148" t="str">
        <f>IF(EmployeeData[[#This Row],[Sales_Achieved]]&gt;=2984,EmployeeData[[#This Row],[Sales_Achieved]],"N/A")</f>
        <v>N/A</v>
      </c>
      <c r="I148">
        <f>IF(EmployeeData[[#This Row],[Sales_Achieved]]&lt;2984,EmployeeData[[#This Row],[Sales_Achieved]],"N/A")</f>
        <v>2452</v>
      </c>
    </row>
    <row r="149" spans="1:9" x14ac:dyDescent="0.25">
      <c r="A149" s="6" t="s">
        <v>1844</v>
      </c>
      <c r="B149" s="2" t="s">
        <v>2821</v>
      </c>
      <c r="C149" s="2" t="s">
        <v>3063</v>
      </c>
      <c r="D149" s="2" t="s">
        <v>682</v>
      </c>
      <c r="E149" s="23">
        <v>1137</v>
      </c>
      <c r="F149" s="24">
        <v>2721</v>
      </c>
      <c r="G149" s="44">
        <f>EmployeeData[[#This Row],[Sales_Target]]-EmployeeData[[#This Row],[Sales_Achieved]]</f>
        <v>-1584</v>
      </c>
      <c r="H149" t="str">
        <f>IF(EmployeeData[[#This Row],[Sales_Achieved]]&gt;=2984,EmployeeData[[#This Row],[Sales_Achieved]],"N/A")</f>
        <v>N/A</v>
      </c>
      <c r="I149">
        <f>IF(EmployeeData[[#This Row],[Sales_Achieved]]&lt;2984,EmployeeData[[#This Row],[Sales_Achieved]],"N/A")</f>
        <v>2721</v>
      </c>
    </row>
    <row r="150" spans="1:9" hidden="1" x14ac:dyDescent="0.25">
      <c r="A150" s="6" t="s">
        <v>1845</v>
      </c>
      <c r="B150" s="2" t="s">
        <v>2769</v>
      </c>
      <c r="C150" s="2" t="s">
        <v>3065</v>
      </c>
      <c r="D150" s="2" t="s">
        <v>684</v>
      </c>
      <c r="E150" s="23">
        <v>3496</v>
      </c>
      <c r="F150" s="24">
        <v>5102</v>
      </c>
      <c r="G150" s="44">
        <f>EmployeeData[[#This Row],[Sales_Target]]-EmployeeData[[#This Row],[Sales_Achieved]]</f>
        <v>-1606</v>
      </c>
      <c r="H150">
        <f>IF(EmployeeData[[#This Row],[Sales_Achieved]]&gt;=2984,EmployeeData[[#This Row],[Sales_Achieved]],"N/A")</f>
        <v>5102</v>
      </c>
      <c r="I150" t="str">
        <f>IF(EmployeeData[[#This Row],[Sales_Achieved]]&lt;2984,EmployeeData[[#This Row],[Sales_Achieved]],"N/A")</f>
        <v>N/A</v>
      </c>
    </row>
    <row r="151" spans="1:9" x14ac:dyDescent="0.25">
      <c r="A151" s="6" t="s">
        <v>1846</v>
      </c>
      <c r="B151" s="2" t="s">
        <v>2803</v>
      </c>
      <c r="C151" s="2" t="s">
        <v>3063</v>
      </c>
      <c r="D151" s="2" t="s">
        <v>684</v>
      </c>
      <c r="E151" s="23">
        <v>2966</v>
      </c>
      <c r="F151" s="24">
        <v>2703</v>
      </c>
      <c r="G151" s="44">
        <f>EmployeeData[[#This Row],[Sales_Target]]-EmployeeData[[#This Row],[Sales_Achieved]]</f>
        <v>263</v>
      </c>
      <c r="H151" t="str">
        <f>IF(EmployeeData[[#This Row],[Sales_Achieved]]&gt;=2984,EmployeeData[[#This Row],[Sales_Achieved]],"N/A")</f>
        <v>N/A</v>
      </c>
      <c r="I151">
        <f>IF(EmployeeData[[#This Row],[Sales_Achieved]]&lt;2984,EmployeeData[[#This Row],[Sales_Achieved]],"N/A")</f>
        <v>2703</v>
      </c>
    </row>
    <row r="152" spans="1:9" hidden="1" x14ac:dyDescent="0.25">
      <c r="A152" s="6" t="s">
        <v>1847</v>
      </c>
      <c r="B152" s="2" t="s">
        <v>2822</v>
      </c>
      <c r="C152" s="2" t="s">
        <v>3065</v>
      </c>
      <c r="D152" s="2" t="s">
        <v>684</v>
      </c>
      <c r="E152" s="23">
        <v>3492</v>
      </c>
      <c r="F152" s="24">
        <v>4727</v>
      </c>
      <c r="G152" s="44">
        <f>EmployeeData[[#This Row],[Sales_Target]]-EmployeeData[[#This Row],[Sales_Achieved]]</f>
        <v>-1235</v>
      </c>
      <c r="H152">
        <f>IF(EmployeeData[[#This Row],[Sales_Achieved]]&gt;=2984,EmployeeData[[#This Row],[Sales_Achieved]],"N/A")</f>
        <v>4727</v>
      </c>
      <c r="I152" t="str">
        <f>IF(EmployeeData[[#This Row],[Sales_Achieved]]&lt;2984,EmployeeData[[#This Row],[Sales_Achieved]],"N/A")</f>
        <v>N/A</v>
      </c>
    </row>
    <row r="153" spans="1:9" x14ac:dyDescent="0.25">
      <c r="A153" s="6" t="s">
        <v>1848</v>
      </c>
      <c r="B153" s="2" t="s">
        <v>2823</v>
      </c>
      <c r="C153" s="2" t="s">
        <v>3063</v>
      </c>
      <c r="D153" s="2" t="s">
        <v>685</v>
      </c>
      <c r="E153" s="23">
        <v>1490</v>
      </c>
      <c r="F153" s="24">
        <v>2639</v>
      </c>
      <c r="G153" s="44">
        <f>EmployeeData[[#This Row],[Sales_Target]]-EmployeeData[[#This Row],[Sales_Achieved]]</f>
        <v>-1149</v>
      </c>
      <c r="H153" t="str">
        <f>IF(EmployeeData[[#This Row],[Sales_Achieved]]&gt;=2984,EmployeeData[[#This Row],[Sales_Achieved]],"N/A")</f>
        <v>N/A</v>
      </c>
      <c r="I153">
        <f>IF(EmployeeData[[#This Row],[Sales_Achieved]]&lt;2984,EmployeeData[[#This Row],[Sales_Achieved]],"N/A")</f>
        <v>2639</v>
      </c>
    </row>
    <row r="154" spans="1:9" hidden="1" x14ac:dyDescent="0.25">
      <c r="A154" s="6" t="s">
        <v>1849</v>
      </c>
      <c r="B154" s="2" t="s">
        <v>2822</v>
      </c>
      <c r="C154" s="2" t="s">
        <v>3063</v>
      </c>
      <c r="D154" s="2" t="s">
        <v>684</v>
      </c>
      <c r="E154" s="23">
        <v>4860</v>
      </c>
      <c r="F154" s="24">
        <v>5503</v>
      </c>
      <c r="G154" s="44">
        <f>EmployeeData[[#This Row],[Sales_Target]]-EmployeeData[[#This Row],[Sales_Achieved]]</f>
        <v>-643</v>
      </c>
      <c r="H154">
        <f>IF(EmployeeData[[#This Row],[Sales_Achieved]]&gt;=2984,EmployeeData[[#This Row],[Sales_Achieved]],"N/A")</f>
        <v>5503</v>
      </c>
      <c r="I154" t="str">
        <f>IF(EmployeeData[[#This Row],[Sales_Achieved]]&lt;2984,EmployeeData[[#This Row],[Sales_Achieved]],"N/A")</f>
        <v>N/A</v>
      </c>
    </row>
    <row r="155" spans="1:9" x14ac:dyDescent="0.25">
      <c r="A155" s="6" t="s">
        <v>1850</v>
      </c>
      <c r="B155" s="2" t="s">
        <v>2824</v>
      </c>
      <c r="C155" s="2" t="s">
        <v>3063</v>
      </c>
      <c r="D155" s="2" t="s">
        <v>684</v>
      </c>
      <c r="E155" s="23">
        <v>4255</v>
      </c>
      <c r="F155" s="24">
        <v>2594</v>
      </c>
      <c r="G155" s="44">
        <f>EmployeeData[[#This Row],[Sales_Target]]-EmployeeData[[#This Row],[Sales_Achieved]]</f>
        <v>1661</v>
      </c>
      <c r="H155" t="str">
        <f>IF(EmployeeData[[#This Row],[Sales_Achieved]]&gt;=2984,EmployeeData[[#This Row],[Sales_Achieved]],"N/A")</f>
        <v>N/A</v>
      </c>
      <c r="I155">
        <f>IF(EmployeeData[[#This Row],[Sales_Achieved]]&lt;2984,EmployeeData[[#This Row],[Sales_Achieved]],"N/A")</f>
        <v>2594</v>
      </c>
    </row>
    <row r="156" spans="1:9" x14ac:dyDescent="0.25">
      <c r="A156" s="6" t="s">
        <v>1851</v>
      </c>
      <c r="B156" s="2" t="s">
        <v>2825</v>
      </c>
      <c r="C156" s="2" t="s">
        <v>3064</v>
      </c>
      <c r="D156" s="2" t="s">
        <v>682</v>
      </c>
      <c r="E156" s="23">
        <v>3059</v>
      </c>
      <c r="F156" s="24">
        <v>1556</v>
      </c>
      <c r="G156" s="44">
        <f>EmployeeData[[#This Row],[Sales_Target]]-EmployeeData[[#This Row],[Sales_Achieved]]</f>
        <v>1503</v>
      </c>
      <c r="H156" t="str">
        <f>IF(EmployeeData[[#This Row],[Sales_Achieved]]&gt;=2984,EmployeeData[[#This Row],[Sales_Achieved]],"N/A")</f>
        <v>N/A</v>
      </c>
      <c r="I156">
        <f>IF(EmployeeData[[#This Row],[Sales_Achieved]]&lt;2984,EmployeeData[[#This Row],[Sales_Achieved]],"N/A")</f>
        <v>1556</v>
      </c>
    </row>
    <row r="157" spans="1:9" x14ac:dyDescent="0.25">
      <c r="A157" s="6" t="s">
        <v>1852</v>
      </c>
      <c r="B157" s="2" t="s">
        <v>2826</v>
      </c>
      <c r="C157" s="2" t="s">
        <v>3065</v>
      </c>
      <c r="D157" s="2" t="s">
        <v>685</v>
      </c>
      <c r="E157" s="23">
        <v>3442</v>
      </c>
      <c r="F157" s="24">
        <v>1026</v>
      </c>
      <c r="G157" s="44">
        <f>EmployeeData[[#This Row],[Sales_Target]]-EmployeeData[[#This Row],[Sales_Achieved]]</f>
        <v>2416</v>
      </c>
      <c r="H157" t="str">
        <f>IF(EmployeeData[[#This Row],[Sales_Achieved]]&gt;=2984,EmployeeData[[#This Row],[Sales_Achieved]],"N/A")</f>
        <v>N/A</v>
      </c>
      <c r="I157">
        <f>IF(EmployeeData[[#This Row],[Sales_Achieved]]&lt;2984,EmployeeData[[#This Row],[Sales_Achieved]],"N/A")</f>
        <v>1026</v>
      </c>
    </row>
    <row r="158" spans="1:9" x14ac:dyDescent="0.25">
      <c r="A158" s="6" t="s">
        <v>1853</v>
      </c>
      <c r="B158" s="2" t="s">
        <v>2743</v>
      </c>
      <c r="C158" s="2" t="s">
        <v>3063</v>
      </c>
      <c r="D158" s="2" t="s">
        <v>682</v>
      </c>
      <c r="E158" s="23">
        <v>1971</v>
      </c>
      <c r="F158" s="24">
        <v>2981</v>
      </c>
      <c r="G158" s="44">
        <f>EmployeeData[[#This Row],[Sales_Target]]-EmployeeData[[#This Row],[Sales_Achieved]]</f>
        <v>-1010</v>
      </c>
      <c r="H158" t="str">
        <f>IF(EmployeeData[[#This Row],[Sales_Achieved]]&gt;=2984,EmployeeData[[#This Row],[Sales_Achieved]],"N/A")</f>
        <v>N/A</v>
      </c>
      <c r="I158">
        <f>IF(EmployeeData[[#This Row],[Sales_Achieved]]&lt;2984,EmployeeData[[#This Row],[Sales_Achieved]],"N/A")</f>
        <v>2981</v>
      </c>
    </row>
    <row r="159" spans="1:9" hidden="1" x14ac:dyDescent="0.25">
      <c r="A159" s="6" t="s">
        <v>1854</v>
      </c>
      <c r="B159" s="2" t="s">
        <v>2827</v>
      </c>
      <c r="C159" s="2" t="s">
        <v>3065</v>
      </c>
      <c r="D159" s="2" t="s">
        <v>684</v>
      </c>
      <c r="E159" s="23">
        <v>1096</v>
      </c>
      <c r="F159" s="24">
        <v>4048</v>
      </c>
      <c r="G159" s="44">
        <f>EmployeeData[[#This Row],[Sales_Target]]-EmployeeData[[#This Row],[Sales_Achieved]]</f>
        <v>-2952</v>
      </c>
      <c r="H159">
        <f>IF(EmployeeData[[#This Row],[Sales_Achieved]]&gt;=2984,EmployeeData[[#This Row],[Sales_Achieved]],"N/A")</f>
        <v>4048</v>
      </c>
      <c r="I159" t="str">
        <f>IF(EmployeeData[[#This Row],[Sales_Achieved]]&lt;2984,EmployeeData[[#This Row],[Sales_Achieved]],"N/A")</f>
        <v>N/A</v>
      </c>
    </row>
    <row r="160" spans="1:9" hidden="1" x14ac:dyDescent="0.25">
      <c r="A160" s="6" t="s">
        <v>1855</v>
      </c>
      <c r="B160" s="2" t="s">
        <v>2828</v>
      </c>
      <c r="C160" s="2" t="s">
        <v>3065</v>
      </c>
      <c r="D160" s="2" t="s">
        <v>683</v>
      </c>
      <c r="E160" s="23">
        <v>4099</v>
      </c>
      <c r="F160" s="24">
        <v>3568</v>
      </c>
      <c r="G160" s="44">
        <f>EmployeeData[[#This Row],[Sales_Target]]-EmployeeData[[#This Row],[Sales_Achieved]]</f>
        <v>531</v>
      </c>
      <c r="H160">
        <f>IF(EmployeeData[[#This Row],[Sales_Achieved]]&gt;=2984,EmployeeData[[#This Row],[Sales_Achieved]],"N/A")</f>
        <v>3568</v>
      </c>
      <c r="I160" t="str">
        <f>IF(EmployeeData[[#This Row],[Sales_Achieved]]&lt;2984,EmployeeData[[#This Row],[Sales_Achieved]],"N/A")</f>
        <v>N/A</v>
      </c>
    </row>
    <row r="161" spans="1:9" hidden="1" x14ac:dyDescent="0.25">
      <c r="A161" s="6" t="s">
        <v>1856</v>
      </c>
      <c r="B161" s="2" t="s">
        <v>2775</v>
      </c>
      <c r="C161" s="2" t="s">
        <v>3065</v>
      </c>
      <c r="D161" s="2" t="s">
        <v>682</v>
      </c>
      <c r="E161" s="23">
        <v>2811</v>
      </c>
      <c r="F161" s="24">
        <v>4593</v>
      </c>
      <c r="G161" s="44">
        <f>EmployeeData[[#This Row],[Sales_Target]]-EmployeeData[[#This Row],[Sales_Achieved]]</f>
        <v>-1782</v>
      </c>
      <c r="H161">
        <f>IF(EmployeeData[[#This Row],[Sales_Achieved]]&gt;=2984,EmployeeData[[#This Row],[Sales_Achieved]],"N/A")</f>
        <v>4593</v>
      </c>
      <c r="I161" t="str">
        <f>IF(EmployeeData[[#This Row],[Sales_Achieved]]&lt;2984,EmployeeData[[#This Row],[Sales_Achieved]],"N/A")</f>
        <v>N/A</v>
      </c>
    </row>
    <row r="162" spans="1:9" hidden="1" x14ac:dyDescent="0.25">
      <c r="A162" s="6" t="s">
        <v>1857</v>
      </c>
      <c r="B162" s="2" t="s">
        <v>2829</v>
      </c>
      <c r="C162" s="2" t="s">
        <v>3064</v>
      </c>
      <c r="D162" s="2" t="s">
        <v>684</v>
      </c>
      <c r="E162" s="23">
        <v>4811</v>
      </c>
      <c r="F162" s="24">
        <v>5638</v>
      </c>
      <c r="G162" s="44">
        <f>EmployeeData[[#This Row],[Sales_Target]]-EmployeeData[[#This Row],[Sales_Achieved]]</f>
        <v>-827</v>
      </c>
      <c r="H162">
        <f>IF(EmployeeData[[#This Row],[Sales_Achieved]]&gt;=2984,EmployeeData[[#This Row],[Sales_Achieved]],"N/A")</f>
        <v>5638</v>
      </c>
      <c r="I162" t="str">
        <f>IF(EmployeeData[[#This Row],[Sales_Achieved]]&lt;2984,EmployeeData[[#This Row],[Sales_Achieved]],"N/A")</f>
        <v>N/A</v>
      </c>
    </row>
    <row r="163" spans="1:9" hidden="1" x14ac:dyDescent="0.25">
      <c r="A163" s="6" t="s">
        <v>1858</v>
      </c>
      <c r="B163" s="2" t="s">
        <v>2784</v>
      </c>
      <c r="C163" s="2" t="s">
        <v>3063</v>
      </c>
      <c r="D163" s="2" t="s">
        <v>685</v>
      </c>
      <c r="E163" s="23">
        <v>1848</v>
      </c>
      <c r="F163" s="24">
        <v>4765</v>
      </c>
      <c r="G163" s="44">
        <f>EmployeeData[[#This Row],[Sales_Target]]-EmployeeData[[#This Row],[Sales_Achieved]]</f>
        <v>-2917</v>
      </c>
      <c r="H163">
        <f>IF(EmployeeData[[#This Row],[Sales_Achieved]]&gt;=2984,EmployeeData[[#This Row],[Sales_Achieved]],"N/A")</f>
        <v>4765</v>
      </c>
      <c r="I163" t="str">
        <f>IF(EmployeeData[[#This Row],[Sales_Achieved]]&lt;2984,EmployeeData[[#This Row],[Sales_Achieved]],"N/A")</f>
        <v>N/A</v>
      </c>
    </row>
    <row r="164" spans="1:9" hidden="1" x14ac:dyDescent="0.25">
      <c r="A164" s="6" t="s">
        <v>1859</v>
      </c>
      <c r="B164" s="2" t="s">
        <v>2703</v>
      </c>
      <c r="C164" s="2" t="s">
        <v>3064</v>
      </c>
      <c r="D164" s="2" t="s">
        <v>682</v>
      </c>
      <c r="E164" s="23">
        <v>1188</v>
      </c>
      <c r="F164" s="24">
        <v>3626</v>
      </c>
      <c r="G164" s="44">
        <f>EmployeeData[[#This Row],[Sales_Target]]-EmployeeData[[#This Row],[Sales_Achieved]]</f>
        <v>-2438</v>
      </c>
      <c r="H164">
        <f>IF(EmployeeData[[#This Row],[Sales_Achieved]]&gt;=2984,EmployeeData[[#This Row],[Sales_Achieved]],"N/A")</f>
        <v>3626</v>
      </c>
      <c r="I164" t="str">
        <f>IF(EmployeeData[[#This Row],[Sales_Achieved]]&lt;2984,EmployeeData[[#This Row],[Sales_Achieved]],"N/A")</f>
        <v>N/A</v>
      </c>
    </row>
    <row r="165" spans="1:9" hidden="1" x14ac:dyDescent="0.25">
      <c r="A165" s="6" t="s">
        <v>1860</v>
      </c>
      <c r="B165" s="2" t="s">
        <v>2830</v>
      </c>
      <c r="C165" s="2" t="s">
        <v>3064</v>
      </c>
      <c r="D165" s="2" t="s">
        <v>685</v>
      </c>
      <c r="E165" s="23">
        <v>2798</v>
      </c>
      <c r="F165" s="24">
        <v>4390</v>
      </c>
      <c r="G165" s="44">
        <f>EmployeeData[[#This Row],[Sales_Target]]-EmployeeData[[#This Row],[Sales_Achieved]]</f>
        <v>-1592</v>
      </c>
      <c r="H165">
        <f>IF(EmployeeData[[#This Row],[Sales_Achieved]]&gt;=2984,EmployeeData[[#This Row],[Sales_Achieved]],"N/A")</f>
        <v>4390</v>
      </c>
      <c r="I165" t="str">
        <f>IF(EmployeeData[[#This Row],[Sales_Achieved]]&lt;2984,EmployeeData[[#This Row],[Sales_Achieved]],"N/A")</f>
        <v>N/A</v>
      </c>
    </row>
    <row r="166" spans="1:9" x14ac:dyDescent="0.25">
      <c r="A166" s="6" t="s">
        <v>1861</v>
      </c>
      <c r="B166" s="2" t="s">
        <v>2831</v>
      </c>
      <c r="C166" s="2" t="s">
        <v>3065</v>
      </c>
      <c r="D166" s="2" t="s">
        <v>685</v>
      </c>
      <c r="E166" s="23">
        <v>2255</v>
      </c>
      <c r="F166" s="24">
        <v>1962</v>
      </c>
      <c r="G166" s="44">
        <f>EmployeeData[[#This Row],[Sales_Target]]-EmployeeData[[#This Row],[Sales_Achieved]]</f>
        <v>293</v>
      </c>
      <c r="H166" t="str">
        <f>IF(EmployeeData[[#This Row],[Sales_Achieved]]&gt;=2984,EmployeeData[[#This Row],[Sales_Achieved]],"N/A")</f>
        <v>N/A</v>
      </c>
      <c r="I166">
        <f>IF(EmployeeData[[#This Row],[Sales_Achieved]]&lt;2984,EmployeeData[[#This Row],[Sales_Achieved]],"N/A")</f>
        <v>1962</v>
      </c>
    </row>
    <row r="167" spans="1:9" hidden="1" x14ac:dyDescent="0.25">
      <c r="A167" s="6" t="s">
        <v>1862</v>
      </c>
      <c r="B167" s="2" t="s">
        <v>2738</v>
      </c>
      <c r="C167" s="2" t="s">
        <v>3063</v>
      </c>
      <c r="D167" s="2" t="s">
        <v>682</v>
      </c>
      <c r="E167" s="23">
        <v>3157</v>
      </c>
      <c r="F167" s="24">
        <v>5109</v>
      </c>
      <c r="G167" s="44">
        <f>EmployeeData[[#This Row],[Sales_Target]]-EmployeeData[[#This Row],[Sales_Achieved]]</f>
        <v>-1952</v>
      </c>
      <c r="H167">
        <f>IF(EmployeeData[[#This Row],[Sales_Achieved]]&gt;=2984,EmployeeData[[#This Row],[Sales_Achieved]],"N/A")</f>
        <v>5109</v>
      </c>
      <c r="I167" t="str">
        <f>IF(EmployeeData[[#This Row],[Sales_Achieved]]&lt;2984,EmployeeData[[#This Row],[Sales_Achieved]],"N/A")</f>
        <v>N/A</v>
      </c>
    </row>
    <row r="168" spans="1:9" x14ac:dyDescent="0.25">
      <c r="A168" s="6" t="s">
        <v>1863</v>
      </c>
      <c r="B168" s="2" t="s">
        <v>2757</v>
      </c>
      <c r="C168" s="2" t="s">
        <v>3063</v>
      </c>
      <c r="D168" s="2" t="s">
        <v>685</v>
      </c>
      <c r="E168" s="23">
        <v>2845</v>
      </c>
      <c r="F168" s="24">
        <v>2056</v>
      </c>
      <c r="G168" s="44">
        <f>EmployeeData[[#This Row],[Sales_Target]]-EmployeeData[[#This Row],[Sales_Achieved]]</f>
        <v>789</v>
      </c>
      <c r="H168" t="str">
        <f>IF(EmployeeData[[#This Row],[Sales_Achieved]]&gt;=2984,EmployeeData[[#This Row],[Sales_Achieved]],"N/A")</f>
        <v>N/A</v>
      </c>
      <c r="I168">
        <f>IF(EmployeeData[[#This Row],[Sales_Achieved]]&lt;2984,EmployeeData[[#This Row],[Sales_Achieved]],"N/A")</f>
        <v>2056</v>
      </c>
    </row>
    <row r="169" spans="1:9" hidden="1" x14ac:dyDescent="0.25">
      <c r="A169" s="6" t="s">
        <v>1864</v>
      </c>
      <c r="B169" s="2" t="s">
        <v>2811</v>
      </c>
      <c r="C169" s="2" t="s">
        <v>3063</v>
      </c>
      <c r="D169" s="2" t="s">
        <v>683</v>
      </c>
      <c r="E169" s="23">
        <v>3496</v>
      </c>
      <c r="F169" s="24">
        <v>4826</v>
      </c>
      <c r="G169" s="44">
        <f>EmployeeData[[#This Row],[Sales_Target]]-EmployeeData[[#This Row],[Sales_Achieved]]</f>
        <v>-1330</v>
      </c>
      <c r="H169">
        <f>IF(EmployeeData[[#This Row],[Sales_Achieved]]&gt;=2984,EmployeeData[[#This Row],[Sales_Achieved]],"N/A")</f>
        <v>4826</v>
      </c>
      <c r="I169" t="str">
        <f>IF(EmployeeData[[#This Row],[Sales_Achieved]]&lt;2984,EmployeeData[[#This Row],[Sales_Achieved]],"N/A")</f>
        <v>N/A</v>
      </c>
    </row>
    <row r="170" spans="1:9" hidden="1" x14ac:dyDescent="0.25">
      <c r="A170" s="6" t="s">
        <v>1865</v>
      </c>
      <c r="B170" s="2" t="s">
        <v>2832</v>
      </c>
      <c r="C170" s="2" t="s">
        <v>3064</v>
      </c>
      <c r="D170" s="2" t="s">
        <v>682</v>
      </c>
      <c r="E170" s="23">
        <v>2758</v>
      </c>
      <c r="F170" s="24">
        <v>4840</v>
      </c>
      <c r="G170" s="44">
        <f>EmployeeData[[#This Row],[Sales_Target]]-EmployeeData[[#This Row],[Sales_Achieved]]</f>
        <v>-2082</v>
      </c>
      <c r="H170">
        <f>IF(EmployeeData[[#This Row],[Sales_Achieved]]&gt;=2984,EmployeeData[[#This Row],[Sales_Achieved]],"N/A")</f>
        <v>4840</v>
      </c>
      <c r="I170" t="str">
        <f>IF(EmployeeData[[#This Row],[Sales_Achieved]]&lt;2984,EmployeeData[[#This Row],[Sales_Achieved]],"N/A")</f>
        <v>N/A</v>
      </c>
    </row>
    <row r="171" spans="1:9" x14ac:dyDescent="0.25">
      <c r="A171" s="6" t="s">
        <v>1866</v>
      </c>
      <c r="B171" s="2" t="s">
        <v>2833</v>
      </c>
      <c r="C171" s="2" t="s">
        <v>3064</v>
      </c>
      <c r="D171" s="2" t="s">
        <v>683</v>
      </c>
      <c r="E171" s="23">
        <v>2763</v>
      </c>
      <c r="F171" s="24">
        <v>2356</v>
      </c>
      <c r="G171" s="44">
        <f>EmployeeData[[#This Row],[Sales_Target]]-EmployeeData[[#This Row],[Sales_Achieved]]</f>
        <v>407</v>
      </c>
      <c r="H171" t="str">
        <f>IF(EmployeeData[[#This Row],[Sales_Achieved]]&gt;=2984,EmployeeData[[#This Row],[Sales_Achieved]],"N/A")</f>
        <v>N/A</v>
      </c>
      <c r="I171">
        <f>IF(EmployeeData[[#This Row],[Sales_Achieved]]&lt;2984,EmployeeData[[#This Row],[Sales_Achieved]],"N/A")</f>
        <v>2356</v>
      </c>
    </row>
    <row r="172" spans="1:9" x14ac:dyDescent="0.25">
      <c r="A172" s="6" t="s">
        <v>1867</v>
      </c>
      <c r="B172" s="2" t="s">
        <v>2834</v>
      </c>
      <c r="C172" s="2" t="s">
        <v>3063</v>
      </c>
      <c r="D172" s="2" t="s">
        <v>685</v>
      </c>
      <c r="E172" s="23">
        <v>3669</v>
      </c>
      <c r="F172" s="24">
        <v>1303</v>
      </c>
      <c r="G172" s="44">
        <f>EmployeeData[[#This Row],[Sales_Target]]-EmployeeData[[#This Row],[Sales_Achieved]]</f>
        <v>2366</v>
      </c>
      <c r="H172" t="str">
        <f>IF(EmployeeData[[#This Row],[Sales_Achieved]]&gt;=2984,EmployeeData[[#This Row],[Sales_Achieved]],"N/A")</f>
        <v>N/A</v>
      </c>
      <c r="I172">
        <f>IF(EmployeeData[[#This Row],[Sales_Achieved]]&lt;2984,EmployeeData[[#This Row],[Sales_Achieved]],"N/A")</f>
        <v>1303</v>
      </c>
    </row>
    <row r="173" spans="1:9" x14ac:dyDescent="0.25">
      <c r="A173" s="6" t="s">
        <v>1868</v>
      </c>
      <c r="B173" s="2" t="s">
        <v>2835</v>
      </c>
      <c r="C173" s="2" t="s">
        <v>3063</v>
      </c>
      <c r="D173" s="2" t="s">
        <v>683</v>
      </c>
      <c r="E173" s="23">
        <v>2510</v>
      </c>
      <c r="F173" s="24">
        <v>2092</v>
      </c>
      <c r="G173" s="44">
        <f>EmployeeData[[#This Row],[Sales_Target]]-EmployeeData[[#This Row],[Sales_Achieved]]</f>
        <v>418</v>
      </c>
      <c r="H173" t="str">
        <f>IF(EmployeeData[[#This Row],[Sales_Achieved]]&gt;=2984,EmployeeData[[#This Row],[Sales_Achieved]],"N/A")</f>
        <v>N/A</v>
      </c>
      <c r="I173">
        <f>IF(EmployeeData[[#This Row],[Sales_Achieved]]&lt;2984,EmployeeData[[#This Row],[Sales_Achieved]],"N/A")</f>
        <v>2092</v>
      </c>
    </row>
    <row r="174" spans="1:9" x14ac:dyDescent="0.25">
      <c r="A174" s="6" t="s">
        <v>1869</v>
      </c>
      <c r="B174" s="2" t="s">
        <v>2832</v>
      </c>
      <c r="C174" s="2" t="s">
        <v>3065</v>
      </c>
      <c r="D174" s="2" t="s">
        <v>683</v>
      </c>
      <c r="E174" s="23">
        <v>2272</v>
      </c>
      <c r="F174" s="24">
        <v>1664</v>
      </c>
      <c r="G174" s="44">
        <f>EmployeeData[[#This Row],[Sales_Target]]-EmployeeData[[#This Row],[Sales_Achieved]]</f>
        <v>608</v>
      </c>
      <c r="H174" t="str">
        <f>IF(EmployeeData[[#This Row],[Sales_Achieved]]&gt;=2984,EmployeeData[[#This Row],[Sales_Achieved]],"N/A")</f>
        <v>N/A</v>
      </c>
      <c r="I174">
        <f>IF(EmployeeData[[#This Row],[Sales_Achieved]]&lt;2984,EmployeeData[[#This Row],[Sales_Achieved]],"N/A")</f>
        <v>1664</v>
      </c>
    </row>
    <row r="175" spans="1:9" x14ac:dyDescent="0.25">
      <c r="A175" s="6" t="s">
        <v>1870</v>
      </c>
      <c r="B175" s="2" t="s">
        <v>2836</v>
      </c>
      <c r="C175" s="2" t="s">
        <v>3065</v>
      </c>
      <c r="D175" s="2" t="s">
        <v>684</v>
      </c>
      <c r="E175" s="23">
        <v>2129</v>
      </c>
      <c r="F175" s="24">
        <v>2306</v>
      </c>
      <c r="G175" s="44">
        <f>EmployeeData[[#This Row],[Sales_Target]]-EmployeeData[[#This Row],[Sales_Achieved]]</f>
        <v>-177</v>
      </c>
      <c r="H175" t="str">
        <f>IF(EmployeeData[[#This Row],[Sales_Achieved]]&gt;=2984,EmployeeData[[#This Row],[Sales_Achieved]],"N/A")</f>
        <v>N/A</v>
      </c>
      <c r="I175">
        <f>IF(EmployeeData[[#This Row],[Sales_Achieved]]&lt;2984,EmployeeData[[#This Row],[Sales_Achieved]],"N/A")</f>
        <v>2306</v>
      </c>
    </row>
    <row r="176" spans="1:9" x14ac:dyDescent="0.25">
      <c r="A176" s="6" t="s">
        <v>1871</v>
      </c>
      <c r="B176" s="2" t="s">
        <v>2731</v>
      </c>
      <c r="C176" s="2" t="s">
        <v>3063</v>
      </c>
      <c r="D176" s="2" t="s">
        <v>682</v>
      </c>
      <c r="E176" s="23">
        <v>1456</v>
      </c>
      <c r="F176" s="24">
        <v>2360</v>
      </c>
      <c r="G176" s="44">
        <f>EmployeeData[[#This Row],[Sales_Target]]-EmployeeData[[#This Row],[Sales_Achieved]]</f>
        <v>-904</v>
      </c>
      <c r="H176" t="str">
        <f>IF(EmployeeData[[#This Row],[Sales_Achieved]]&gt;=2984,EmployeeData[[#This Row],[Sales_Achieved]],"N/A")</f>
        <v>N/A</v>
      </c>
      <c r="I176">
        <f>IF(EmployeeData[[#This Row],[Sales_Achieved]]&lt;2984,EmployeeData[[#This Row],[Sales_Achieved]],"N/A")</f>
        <v>2360</v>
      </c>
    </row>
    <row r="177" spans="1:9" hidden="1" x14ac:dyDescent="0.25">
      <c r="A177" s="6" t="s">
        <v>1872</v>
      </c>
      <c r="B177" s="2" t="s">
        <v>2837</v>
      </c>
      <c r="C177" s="2" t="s">
        <v>3064</v>
      </c>
      <c r="D177" s="2" t="s">
        <v>682</v>
      </c>
      <c r="E177" s="23">
        <v>4917</v>
      </c>
      <c r="F177" s="24">
        <v>4522</v>
      </c>
      <c r="G177" s="44">
        <f>EmployeeData[[#This Row],[Sales_Target]]-EmployeeData[[#This Row],[Sales_Achieved]]</f>
        <v>395</v>
      </c>
      <c r="H177">
        <f>IF(EmployeeData[[#This Row],[Sales_Achieved]]&gt;=2984,EmployeeData[[#This Row],[Sales_Achieved]],"N/A")</f>
        <v>4522</v>
      </c>
      <c r="I177" t="str">
        <f>IF(EmployeeData[[#This Row],[Sales_Achieved]]&lt;2984,EmployeeData[[#This Row],[Sales_Achieved]],"N/A")</f>
        <v>N/A</v>
      </c>
    </row>
    <row r="178" spans="1:9" x14ac:dyDescent="0.25">
      <c r="A178" s="6" t="s">
        <v>1873</v>
      </c>
      <c r="B178" s="2" t="s">
        <v>2725</v>
      </c>
      <c r="C178" s="2" t="s">
        <v>3063</v>
      </c>
      <c r="D178" s="2" t="s">
        <v>685</v>
      </c>
      <c r="E178" s="23">
        <v>3631</v>
      </c>
      <c r="F178" s="24">
        <v>1562</v>
      </c>
      <c r="G178" s="44">
        <f>EmployeeData[[#This Row],[Sales_Target]]-EmployeeData[[#This Row],[Sales_Achieved]]</f>
        <v>2069</v>
      </c>
      <c r="H178" t="str">
        <f>IF(EmployeeData[[#This Row],[Sales_Achieved]]&gt;=2984,EmployeeData[[#This Row],[Sales_Achieved]],"N/A")</f>
        <v>N/A</v>
      </c>
      <c r="I178">
        <f>IF(EmployeeData[[#This Row],[Sales_Achieved]]&lt;2984,EmployeeData[[#This Row],[Sales_Achieved]],"N/A")</f>
        <v>1562</v>
      </c>
    </row>
    <row r="179" spans="1:9" x14ac:dyDescent="0.25">
      <c r="A179" s="6" t="s">
        <v>1874</v>
      </c>
      <c r="B179" s="2" t="s">
        <v>2838</v>
      </c>
      <c r="C179" s="2" t="s">
        <v>3065</v>
      </c>
      <c r="D179" s="2" t="s">
        <v>684</v>
      </c>
      <c r="E179" s="23">
        <v>4609</v>
      </c>
      <c r="F179" s="24">
        <v>1437</v>
      </c>
      <c r="G179" s="44">
        <f>EmployeeData[[#This Row],[Sales_Target]]-EmployeeData[[#This Row],[Sales_Achieved]]</f>
        <v>3172</v>
      </c>
      <c r="H179" t="str">
        <f>IF(EmployeeData[[#This Row],[Sales_Achieved]]&gt;=2984,EmployeeData[[#This Row],[Sales_Achieved]],"N/A")</f>
        <v>N/A</v>
      </c>
      <c r="I179">
        <f>IF(EmployeeData[[#This Row],[Sales_Achieved]]&lt;2984,EmployeeData[[#This Row],[Sales_Achieved]],"N/A")</f>
        <v>1437</v>
      </c>
    </row>
    <row r="180" spans="1:9" hidden="1" x14ac:dyDescent="0.25">
      <c r="A180" s="6" t="s">
        <v>1875</v>
      </c>
      <c r="B180" s="2" t="s">
        <v>2839</v>
      </c>
      <c r="C180" s="2" t="s">
        <v>3063</v>
      </c>
      <c r="D180" s="2" t="s">
        <v>683</v>
      </c>
      <c r="E180" s="23">
        <v>1658</v>
      </c>
      <c r="F180" s="24">
        <v>3703</v>
      </c>
      <c r="G180" s="44">
        <f>EmployeeData[[#This Row],[Sales_Target]]-EmployeeData[[#This Row],[Sales_Achieved]]</f>
        <v>-2045</v>
      </c>
      <c r="H180">
        <f>IF(EmployeeData[[#This Row],[Sales_Achieved]]&gt;=2984,EmployeeData[[#This Row],[Sales_Achieved]],"N/A")</f>
        <v>3703</v>
      </c>
      <c r="I180" t="str">
        <f>IF(EmployeeData[[#This Row],[Sales_Achieved]]&lt;2984,EmployeeData[[#This Row],[Sales_Achieved]],"N/A")</f>
        <v>N/A</v>
      </c>
    </row>
    <row r="181" spans="1:9" hidden="1" x14ac:dyDescent="0.25">
      <c r="A181" s="6" t="s">
        <v>1876</v>
      </c>
      <c r="B181" s="2" t="s">
        <v>2840</v>
      </c>
      <c r="C181" s="2" t="s">
        <v>3065</v>
      </c>
      <c r="D181" s="2" t="s">
        <v>682</v>
      </c>
      <c r="E181" s="23">
        <v>2447</v>
      </c>
      <c r="F181" s="24">
        <v>5839</v>
      </c>
      <c r="G181" s="44">
        <f>EmployeeData[[#This Row],[Sales_Target]]-EmployeeData[[#This Row],[Sales_Achieved]]</f>
        <v>-3392</v>
      </c>
      <c r="H181">
        <f>IF(EmployeeData[[#This Row],[Sales_Achieved]]&gt;=2984,EmployeeData[[#This Row],[Sales_Achieved]],"N/A")</f>
        <v>5839</v>
      </c>
      <c r="I181" t="str">
        <f>IF(EmployeeData[[#This Row],[Sales_Achieved]]&lt;2984,EmployeeData[[#This Row],[Sales_Achieved]],"N/A")</f>
        <v>N/A</v>
      </c>
    </row>
    <row r="182" spans="1:9" hidden="1" x14ac:dyDescent="0.25">
      <c r="A182" s="6" t="s">
        <v>1877</v>
      </c>
      <c r="B182" s="2" t="s">
        <v>2841</v>
      </c>
      <c r="C182" s="2" t="s">
        <v>3064</v>
      </c>
      <c r="D182" s="2" t="s">
        <v>685</v>
      </c>
      <c r="E182" s="23">
        <v>3310</v>
      </c>
      <c r="F182" s="24">
        <v>4202</v>
      </c>
      <c r="G182" s="44">
        <f>EmployeeData[[#This Row],[Sales_Target]]-EmployeeData[[#This Row],[Sales_Achieved]]</f>
        <v>-892</v>
      </c>
      <c r="H182">
        <f>IF(EmployeeData[[#This Row],[Sales_Achieved]]&gt;=2984,EmployeeData[[#This Row],[Sales_Achieved]],"N/A")</f>
        <v>4202</v>
      </c>
      <c r="I182" t="str">
        <f>IF(EmployeeData[[#This Row],[Sales_Achieved]]&lt;2984,EmployeeData[[#This Row],[Sales_Achieved]],"N/A")</f>
        <v>N/A</v>
      </c>
    </row>
    <row r="183" spans="1:9" hidden="1" x14ac:dyDescent="0.25">
      <c r="A183" s="6" t="s">
        <v>1878</v>
      </c>
      <c r="B183" s="2" t="s">
        <v>2842</v>
      </c>
      <c r="C183" s="2" t="s">
        <v>3065</v>
      </c>
      <c r="D183" s="2" t="s">
        <v>684</v>
      </c>
      <c r="E183" s="23">
        <v>1580</v>
      </c>
      <c r="F183" s="24">
        <v>3883</v>
      </c>
      <c r="G183" s="44">
        <f>EmployeeData[[#This Row],[Sales_Target]]-EmployeeData[[#This Row],[Sales_Achieved]]</f>
        <v>-2303</v>
      </c>
      <c r="H183">
        <f>IF(EmployeeData[[#This Row],[Sales_Achieved]]&gt;=2984,EmployeeData[[#This Row],[Sales_Achieved]],"N/A")</f>
        <v>3883</v>
      </c>
      <c r="I183" t="str">
        <f>IF(EmployeeData[[#This Row],[Sales_Achieved]]&lt;2984,EmployeeData[[#This Row],[Sales_Achieved]],"N/A")</f>
        <v>N/A</v>
      </c>
    </row>
    <row r="184" spans="1:9" hidden="1" x14ac:dyDescent="0.25">
      <c r="A184" s="6" t="s">
        <v>1879</v>
      </c>
      <c r="B184" s="2" t="s">
        <v>2741</v>
      </c>
      <c r="C184" s="2" t="s">
        <v>3063</v>
      </c>
      <c r="D184" s="2" t="s">
        <v>683</v>
      </c>
      <c r="E184" s="23">
        <v>1140</v>
      </c>
      <c r="F184" s="24">
        <v>4804</v>
      </c>
      <c r="G184" s="44">
        <f>EmployeeData[[#This Row],[Sales_Target]]-EmployeeData[[#This Row],[Sales_Achieved]]</f>
        <v>-3664</v>
      </c>
      <c r="H184">
        <f>IF(EmployeeData[[#This Row],[Sales_Achieved]]&gt;=2984,EmployeeData[[#This Row],[Sales_Achieved]],"N/A")</f>
        <v>4804</v>
      </c>
      <c r="I184" t="str">
        <f>IF(EmployeeData[[#This Row],[Sales_Achieved]]&lt;2984,EmployeeData[[#This Row],[Sales_Achieved]],"N/A")</f>
        <v>N/A</v>
      </c>
    </row>
    <row r="185" spans="1:9" x14ac:dyDescent="0.25">
      <c r="A185" s="6" t="s">
        <v>1880</v>
      </c>
      <c r="B185" s="2" t="s">
        <v>2843</v>
      </c>
      <c r="C185" s="2" t="s">
        <v>3063</v>
      </c>
      <c r="D185" s="2" t="s">
        <v>685</v>
      </c>
      <c r="E185" s="23">
        <v>2959</v>
      </c>
      <c r="F185" s="24">
        <v>2506</v>
      </c>
      <c r="G185" s="44">
        <f>EmployeeData[[#This Row],[Sales_Target]]-EmployeeData[[#This Row],[Sales_Achieved]]</f>
        <v>453</v>
      </c>
      <c r="H185" t="str">
        <f>IF(EmployeeData[[#This Row],[Sales_Achieved]]&gt;=2984,EmployeeData[[#This Row],[Sales_Achieved]],"N/A")</f>
        <v>N/A</v>
      </c>
      <c r="I185">
        <f>IF(EmployeeData[[#This Row],[Sales_Achieved]]&lt;2984,EmployeeData[[#This Row],[Sales_Achieved]],"N/A")</f>
        <v>2506</v>
      </c>
    </row>
    <row r="186" spans="1:9" hidden="1" x14ac:dyDescent="0.25">
      <c r="A186" s="6" t="s">
        <v>1881</v>
      </c>
      <c r="B186" s="2" t="s">
        <v>2844</v>
      </c>
      <c r="C186" s="2" t="s">
        <v>3065</v>
      </c>
      <c r="D186" s="2" t="s">
        <v>683</v>
      </c>
      <c r="E186" s="23">
        <v>3209</v>
      </c>
      <c r="F186" s="24">
        <v>4257</v>
      </c>
      <c r="G186" s="44">
        <f>EmployeeData[[#This Row],[Sales_Target]]-EmployeeData[[#This Row],[Sales_Achieved]]</f>
        <v>-1048</v>
      </c>
      <c r="H186">
        <f>IF(EmployeeData[[#This Row],[Sales_Achieved]]&gt;=2984,EmployeeData[[#This Row],[Sales_Achieved]],"N/A")</f>
        <v>4257</v>
      </c>
      <c r="I186" t="str">
        <f>IF(EmployeeData[[#This Row],[Sales_Achieved]]&lt;2984,EmployeeData[[#This Row],[Sales_Achieved]],"N/A")</f>
        <v>N/A</v>
      </c>
    </row>
    <row r="187" spans="1:9" x14ac:dyDescent="0.25">
      <c r="A187" s="6" t="s">
        <v>1882</v>
      </c>
      <c r="B187" s="2" t="s">
        <v>2845</v>
      </c>
      <c r="C187" s="2" t="s">
        <v>3065</v>
      </c>
      <c r="D187" s="2" t="s">
        <v>682</v>
      </c>
      <c r="E187" s="23">
        <v>3132</v>
      </c>
      <c r="F187" s="24">
        <v>1917</v>
      </c>
      <c r="G187" s="44">
        <f>EmployeeData[[#This Row],[Sales_Target]]-EmployeeData[[#This Row],[Sales_Achieved]]</f>
        <v>1215</v>
      </c>
      <c r="H187" t="str">
        <f>IF(EmployeeData[[#This Row],[Sales_Achieved]]&gt;=2984,EmployeeData[[#This Row],[Sales_Achieved]],"N/A")</f>
        <v>N/A</v>
      </c>
      <c r="I187">
        <f>IF(EmployeeData[[#This Row],[Sales_Achieved]]&lt;2984,EmployeeData[[#This Row],[Sales_Achieved]],"N/A")</f>
        <v>1917</v>
      </c>
    </row>
    <row r="188" spans="1:9" hidden="1" x14ac:dyDescent="0.25">
      <c r="A188" s="6" t="s">
        <v>1883</v>
      </c>
      <c r="B188" s="2" t="s">
        <v>2810</v>
      </c>
      <c r="C188" s="2" t="s">
        <v>3064</v>
      </c>
      <c r="D188" s="2" t="s">
        <v>682</v>
      </c>
      <c r="E188" s="23">
        <v>2737</v>
      </c>
      <c r="F188" s="24">
        <v>3093</v>
      </c>
      <c r="G188" s="44">
        <f>EmployeeData[[#This Row],[Sales_Target]]-EmployeeData[[#This Row],[Sales_Achieved]]</f>
        <v>-356</v>
      </c>
      <c r="H188">
        <f>IF(EmployeeData[[#This Row],[Sales_Achieved]]&gt;=2984,EmployeeData[[#This Row],[Sales_Achieved]],"N/A")</f>
        <v>3093</v>
      </c>
      <c r="I188" t="str">
        <f>IF(EmployeeData[[#This Row],[Sales_Achieved]]&lt;2984,EmployeeData[[#This Row],[Sales_Achieved]],"N/A")</f>
        <v>N/A</v>
      </c>
    </row>
    <row r="189" spans="1:9" x14ac:dyDescent="0.25">
      <c r="A189" s="6" t="s">
        <v>1884</v>
      </c>
      <c r="B189" s="2" t="s">
        <v>2846</v>
      </c>
      <c r="C189" s="2" t="s">
        <v>3064</v>
      </c>
      <c r="D189" s="2" t="s">
        <v>684</v>
      </c>
      <c r="E189" s="23">
        <v>3454</v>
      </c>
      <c r="F189" s="24">
        <v>1432</v>
      </c>
      <c r="G189" s="44">
        <f>EmployeeData[[#This Row],[Sales_Target]]-EmployeeData[[#This Row],[Sales_Achieved]]</f>
        <v>2022</v>
      </c>
      <c r="H189" t="str">
        <f>IF(EmployeeData[[#This Row],[Sales_Achieved]]&gt;=2984,EmployeeData[[#This Row],[Sales_Achieved]],"N/A")</f>
        <v>N/A</v>
      </c>
      <c r="I189">
        <f>IF(EmployeeData[[#This Row],[Sales_Achieved]]&lt;2984,EmployeeData[[#This Row],[Sales_Achieved]],"N/A")</f>
        <v>1432</v>
      </c>
    </row>
    <row r="190" spans="1:9" x14ac:dyDescent="0.25">
      <c r="A190" s="6" t="s">
        <v>1885</v>
      </c>
      <c r="B190" s="2" t="s">
        <v>2847</v>
      </c>
      <c r="C190" s="2" t="s">
        <v>3065</v>
      </c>
      <c r="D190" s="2" t="s">
        <v>684</v>
      </c>
      <c r="E190" s="23">
        <v>4253</v>
      </c>
      <c r="F190" s="24">
        <v>1201</v>
      </c>
      <c r="G190" s="44">
        <f>EmployeeData[[#This Row],[Sales_Target]]-EmployeeData[[#This Row],[Sales_Achieved]]</f>
        <v>3052</v>
      </c>
      <c r="H190" t="str">
        <f>IF(EmployeeData[[#This Row],[Sales_Achieved]]&gt;=2984,EmployeeData[[#This Row],[Sales_Achieved]],"N/A")</f>
        <v>N/A</v>
      </c>
      <c r="I190">
        <f>IF(EmployeeData[[#This Row],[Sales_Achieved]]&lt;2984,EmployeeData[[#This Row],[Sales_Achieved]],"N/A")</f>
        <v>1201</v>
      </c>
    </row>
    <row r="191" spans="1:9" x14ac:dyDescent="0.25">
      <c r="A191" s="6" t="s">
        <v>1886</v>
      </c>
      <c r="B191" s="2" t="s">
        <v>2848</v>
      </c>
      <c r="C191" s="2" t="s">
        <v>3064</v>
      </c>
      <c r="D191" s="2" t="s">
        <v>684</v>
      </c>
      <c r="E191" s="23">
        <v>3796</v>
      </c>
      <c r="F191" s="24">
        <v>836</v>
      </c>
      <c r="G191" s="44">
        <f>EmployeeData[[#This Row],[Sales_Target]]-EmployeeData[[#This Row],[Sales_Achieved]]</f>
        <v>2960</v>
      </c>
      <c r="H191" t="str">
        <f>IF(EmployeeData[[#This Row],[Sales_Achieved]]&gt;=2984,EmployeeData[[#This Row],[Sales_Achieved]],"N/A")</f>
        <v>N/A</v>
      </c>
      <c r="I191">
        <f>IF(EmployeeData[[#This Row],[Sales_Achieved]]&lt;2984,EmployeeData[[#This Row],[Sales_Achieved]],"N/A")</f>
        <v>836</v>
      </c>
    </row>
    <row r="192" spans="1:9" x14ac:dyDescent="0.25">
      <c r="A192" s="6" t="s">
        <v>1887</v>
      </c>
      <c r="B192" s="2" t="s">
        <v>2849</v>
      </c>
      <c r="C192" s="2" t="s">
        <v>3064</v>
      </c>
      <c r="D192" s="2" t="s">
        <v>683</v>
      </c>
      <c r="E192" s="23">
        <v>1506</v>
      </c>
      <c r="F192" s="24">
        <v>1606</v>
      </c>
      <c r="G192" s="44">
        <f>EmployeeData[[#This Row],[Sales_Target]]-EmployeeData[[#This Row],[Sales_Achieved]]</f>
        <v>-100</v>
      </c>
      <c r="H192" t="str">
        <f>IF(EmployeeData[[#This Row],[Sales_Achieved]]&gt;=2984,EmployeeData[[#This Row],[Sales_Achieved]],"N/A")</f>
        <v>N/A</v>
      </c>
      <c r="I192">
        <f>IF(EmployeeData[[#This Row],[Sales_Achieved]]&lt;2984,EmployeeData[[#This Row],[Sales_Achieved]],"N/A")</f>
        <v>1606</v>
      </c>
    </row>
    <row r="193" spans="1:9" hidden="1" x14ac:dyDescent="0.25">
      <c r="A193" s="6" t="s">
        <v>1888</v>
      </c>
      <c r="B193" s="2" t="s">
        <v>2850</v>
      </c>
      <c r="C193" s="2" t="s">
        <v>3064</v>
      </c>
      <c r="D193" s="2" t="s">
        <v>682</v>
      </c>
      <c r="E193" s="23">
        <v>2420</v>
      </c>
      <c r="F193" s="24">
        <v>3811</v>
      </c>
      <c r="G193" s="44">
        <f>EmployeeData[[#This Row],[Sales_Target]]-EmployeeData[[#This Row],[Sales_Achieved]]</f>
        <v>-1391</v>
      </c>
      <c r="H193">
        <f>IF(EmployeeData[[#This Row],[Sales_Achieved]]&gt;=2984,EmployeeData[[#This Row],[Sales_Achieved]],"N/A")</f>
        <v>3811</v>
      </c>
      <c r="I193" t="str">
        <f>IF(EmployeeData[[#This Row],[Sales_Achieved]]&lt;2984,EmployeeData[[#This Row],[Sales_Achieved]],"N/A")</f>
        <v>N/A</v>
      </c>
    </row>
    <row r="194" spans="1:9" hidden="1" x14ac:dyDescent="0.25">
      <c r="A194" s="6" t="s">
        <v>1889</v>
      </c>
      <c r="B194" s="2" t="s">
        <v>2851</v>
      </c>
      <c r="C194" s="2" t="s">
        <v>3064</v>
      </c>
      <c r="D194" s="2" t="s">
        <v>684</v>
      </c>
      <c r="E194" s="23">
        <v>3731</v>
      </c>
      <c r="F194" s="24">
        <v>5947</v>
      </c>
      <c r="G194" s="44">
        <f>EmployeeData[[#This Row],[Sales_Target]]-EmployeeData[[#This Row],[Sales_Achieved]]</f>
        <v>-2216</v>
      </c>
      <c r="H194">
        <f>IF(EmployeeData[[#This Row],[Sales_Achieved]]&gt;=2984,EmployeeData[[#This Row],[Sales_Achieved]],"N/A")</f>
        <v>5947</v>
      </c>
      <c r="I194" t="str">
        <f>IF(EmployeeData[[#This Row],[Sales_Achieved]]&lt;2984,EmployeeData[[#This Row],[Sales_Achieved]],"N/A")</f>
        <v>N/A</v>
      </c>
    </row>
    <row r="195" spans="1:9" x14ac:dyDescent="0.25">
      <c r="A195" s="6" t="s">
        <v>1890</v>
      </c>
      <c r="B195" s="2" t="s">
        <v>2852</v>
      </c>
      <c r="C195" s="2" t="s">
        <v>3064</v>
      </c>
      <c r="D195" s="2" t="s">
        <v>682</v>
      </c>
      <c r="E195" s="23">
        <v>4502</v>
      </c>
      <c r="F195" s="24">
        <v>2900</v>
      </c>
      <c r="G195" s="44">
        <f>EmployeeData[[#This Row],[Sales_Target]]-EmployeeData[[#This Row],[Sales_Achieved]]</f>
        <v>1602</v>
      </c>
      <c r="H195" t="str">
        <f>IF(EmployeeData[[#This Row],[Sales_Achieved]]&gt;=2984,EmployeeData[[#This Row],[Sales_Achieved]],"N/A")</f>
        <v>N/A</v>
      </c>
      <c r="I195">
        <f>IF(EmployeeData[[#This Row],[Sales_Achieved]]&lt;2984,EmployeeData[[#This Row],[Sales_Achieved]],"N/A")</f>
        <v>2900</v>
      </c>
    </row>
    <row r="196" spans="1:9" x14ac:dyDescent="0.25">
      <c r="A196" s="6" t="s">
        <v>1891</v>
      </c>
      <c r="B196" s="2" t="s">
        <v>2732</v>
      </c>
      <c r="C196" s="2" t="s">
        <v>3063</v>
      </c>
      <c r="D196" s="2" t="s">
        <v>683</v>
      </c>
      <c r="E196" s="23">
        <v>4400</v>
      </c>
      <c r="F196" s="24">
        <v>2691</v>
      </c>
      <c r="G196" s="44">
        <f>EmployeeData[[#This Row],[Sales_Target]]-EmployeeData[[#This Row],[Sales_Achieved]]</f>
        <v>1709</v>
      </c>
      <c r="H196" t="str">
        <f>IF(EmployeeData[[#This Row],[Sales_Achieved]]&gt;=2984,EmployeeData[[#This Row],[Sales_Achieved]],"N/A")</f>
        <v>N/A</v>
      </c>
      <c r="I196">
        <f>IF(EmployeeData[[#This Row],[Sales_Achieved]]&lt;2984,EmployeeData[[#This Row],[Sales_Achieved]],"N/A")</f>
        <v>2691</v>
      </c>
    </row>
    <row r="197" spans="1:9" x14ac:dyDescent="0.25">
      <c r="A197" s="6" t="s">
        <v>1892</v>
      </c>
      <c r="B197" s="2" t="s">
        <v>2853</v>
      </c>
      <c r="C197" s="2" t="s">
        <v>3064</v>
      </c>
      <c r="D197" s="2" t="s">
        <v>682</v>
      </c>
      <c r="E197" s="23">
        <v>3360</v>
      </c>
      <c r="F197" s="24">
        <v>1713</v>
      </c>
      <c r="G197" s="44">
        <f>EmployeeData[[#This Row],[Sales_Target]]-EmployeeData[[#This Row],[Sales_Achieved]]</f>
        <v>1647</v>
      </c>
      <c r="H197" t="str">
        <f>IF(EmployeeData[[#This Row],[Sales_Achieved]]&gt;=2984,EmployeeData[[#This Row],[Sales_Achieved]],"N/A")</f>
        <v>N/A</v>
      </c>
      <c r="I197">
        <f>IF(EmployeeData[[#This Row],[Sales_Achieved]]&lt;2984,EmployeeData[[#This Row],[Sales_Achieved]],"N/A")</f>
        <v>1713</v>
      </c>
    </row>
    <row r="198" spans="1:9" hidden="1" x14ac:dyDescent="0.25">
      <c r="A198" s="6" t="s">
        <v>1893</v>
      </c>
      <c r="B198" s="2" t="s">
        <v>2709</v>
      </c>
      <c r="C198" s="2" t="s">
        <v>3063</v>
      </c>
      <c r="D198" s="2" t="s">
        <v>682</v>
      </c>
      <c r="E198" s="23">
        <v>4587</v>
      </c>
      <c r="F198" s="24">
        <v>5869</v>
      </c>
      <c r="G198" s="44">
        <f>EmployeeData[[#This Row],[Sales_Target]]-EmployeeData[[#This Row],[Sales_Achieved]]</f>
        <v>-1282</v>
      </c>
      <c r="H198">
        <f>IF(EmployeeData[[#This Row],[Sales_Achieved]]&gt;=2984,EmployeeData[[#This Row],[Sales_Achieved]],"N/A")</f>
        <v>5869</v>
      </c>
      <c r="I198" t="str">
        <f>IF(EmployeeData[[#This Row],[Sales_Achieved]]&lt;2984,EmployeeData[[#This Row],[Sales_Achieved]],"N/A")</f>
        <v>N/A</v>
      </c>
    </row>
    <row r="199" spans="1:9" x14ac:dyDescent="0.25">
      <c r="A199" s="6" t="s">
        <v>1894</v>
      </c>
      <c r="B199" s="2" t="s">
        <v>2800</v>
      </c>
      <c r="C199" s="2" t="s">
        <v>3065</v>
      </c>
      <c r="D199" s="2" t="s">
        <v>685</v>
      </c>
      <c r="E199" s="23">
        <v>3628</v>
      </c>
      <c r="F199" s="24">
        <v>2502</v>
      </c>
      <c r="G199" s="44">
        <f>EmployeeData[[#This Row],[Sales_Target]]-EmployeeData[[#This Row],[Sales_Achieved]]</f>
        <v>1126</v>
      </c>
      <c r="H199" t="str">
        <f>IF(EmployeeData[[#This Row],[Sales_Achieved]]&gt;=2984,EmployeeData[[#This Row],[Sales_Achieved]],"N/A")</f>
        <v>N/A</v>
      </c>
      <c r="I199">
        <f>IF(EmployeeData[[#This Row],[Sales_Achieved]]&lt;2984,EmployeeData[[#This Row],[Sales_Achieved]],"N/A")</f>
        <v>2502</v>
      </c>
    </row>
    <row r="200" spans="1:9" x14ac:dyDescent="0.25">
      <c r="A200" s="6" t="s">
        <v>1895</v>
      </c>
      <c r="B200" s="2" t="s">
        <v>2854</v>
      </c>
      <c r="C200" s="2" t="s">
        <v>3065</v>
      </c>
      <c r="D200" s="2" t="s">
        <v>685</v>
      </c>
      <c r="E200" s="23">
        <v>2427</v>
      </c>
      <c r="F200" s="24">
        <v>1066</v>
      </c>
      <c r="G200" s="44">
        <f>EmployeeData[[#This Row],[Sales_Target]]-EmployeeData[[#This Row],[Sales_Achieved]]</f>
        <v>1361</v>
      </c>
      <c r="H200" t="str">
        <f>IF(EmployeeData[[#This Row],[Sales_Achieved]]&gt;=2984,EmployeeData[[#This Row],[Sales_Achieved]],"N/A")</f>
        <v>N/A</v>
      </c>
      <c r="I200">
        <f>IF(EmployeeData[[#This Row],[Sales_Achieved]]&lt;2984,EmployeeData[[#This Row],[Sales_Achieved]],"N/A")</f>
        <v>1066</v>
      </c>
    </row>
    <row r="201" spans="1:9" x14ac:dyDescent="0.25">
      <c r="A201" s="6" t="s">
        <v>1896</v>
      </c>
      <c r="B201" s="2" t="s">
        <v>2855</v>
      </c>
      <c r="C201" s="2" t="s">
        <v>3065</v>
      </c>
      <c r="D201" s="2" t="s">
        <v>684</v>
      </c>
      <c r="E201" s="23">
        <v>4443</v>
      </c>
      <c r="F201" s="24">
        <v>1111</v>
      </c>
      <c r="G201" s="44">
        <f>EmployeeData[[#This Row],[Sales_Target]]-EmployeeData[[#This Row],[Sales_Achieved]]</f>
        <v>3332</v>
      </c>
      <c r="H201" t="str">
        <f>IF(EmployeeData[[#This Row],[Sales_Achieved]]&gt;=2984,EmployeeData[[#This Row],[Sales_Achieved]],"N/A")</f>
        <v>N/A</v>
      </c>
      <c r="I201">
        <f>IF(EmployeeData[[#This Row],[Sales_Achieved]]&lt;2984,EmployeeData[[#This Row],[Sales_Achieved]],"N/A")</f>
        <v>1111</v>
      </c>
    </row>
    <row r="202" spans="1:9" hidden="1" x14ac:dyDescent="0.25">
      <c r="A202" s="6" t="s">
        <v>1897</v>
      </c>
      <c r="B202" s="2" t="s">
        <v>2779</v>
      </c>
      <c r="C202" s="2" t="s">
        <v>3063</v>
      </c>
      <c r="D202" s="2" t="s">
        <v>682</v>
      </c>
      <c r="E202" s="23">
        <v>2465</v>
      </c>
      <c r="F202" s="24">
        <v>5615</v>
      </c>
      <c r="G202" s="44">
        <f>EmployeeData[[#This Row],[Sales_Target]]-EmployeeData[[#This Row],[Sales_Achieved]]</f>
        <v>-3150</v>
      </c>
      <c r="H202">
        <f>IF(EmployeeData[[#This Row],[Sales_Achieved]]&gt;=2984,EmployeeData[[#This Row],[Sales_Achieved]],"N/A")</f>
        <v>5615</v>
      </c>
      <c r="I202" t="str">
        <f>IF(EmployeeData[[#This Row],[Sales_Achieved]]&lt;2984,EmployeeData[[#This Row],[Sales_Achieved]],"N/A")</f>
        <v>N/A</v>
      </c>
    </row>
    <row r="203" spans="1:9" hidden="1" x14ac:dyDescent="0.25">
      <c r="A203" s="6" t="s">
        <v>1898</v>
      </c>
      <c r="B203" s="2" t="s">
        <v>2744</v>
      </c>
      <c r="C203" s="2" t="s">
        <v>3065</v>
      </c>
      <c r="D203" s="2" t="s">
        <v>683</v>
      </c>
      <c r="E203" s="23">
        <v>1119</v>
      </c>
      <c r="F203" s="24">
        <v>5422</v>
      </c>
      <c r="G203" s="44">
        <f>EmployeeData[[#This Row],[Sales_Target]]-EmployeeData[[#This Row],[Sales_Achieved]]</f>
        <v>-4303</v>
      </c>
      <c r="H203">
        <f>IF(EmployeeData[[#This Row],[Sales_Achieved]]&gt;=2984,EmployeeData[[#This Row],[Sales_Achieved]],"N/A")</f>
        <v>5422</v>
      </c>
      <c r="I203" t="str">
        <f>IF(EmployeeData[[#This Row],[Sales_Achieved]]&lt;2984,EmployeeData[[#This Row],[Sales_Achieved]],"N/A")</f>
        <v>N/A</v>
      </c>
    </row>
    <row r="204" spans="1:9" x14ac:dyDescent="0.25">
      <c r="A204" s="6" t="s">
        <v>1899</v>
      </c>
      <c r="B204" s="2" t="s">
        <v>2801</v>
      </c>
      <c r="C204" s="2" t="s">
        <v>3065</v>
      </c>
      <c r="D204" s="2" t="s">
        <v>683</v>
      </c>
      <c r="E204" s="23">
        <v>4211</v>
      </c>
      <c r="F204" s="24">
        <v>2975</v>
      </c>
      <c r="G204" s="44">
        <f>EmployeeData[[#This Row],[Sales_Target]]-EmployeeData[[#This Row],[Sales_Achieved]]</f>
        <v>1236</v>
      </c>
      <c r="H204" t="str">
        <f>IF(EmployeeData[[#This Row],[Sales_Achieved]]&gt;=2984,EmployeeData[[#This Row],[Sales_Achieved]],"N/A")</f>
        <v>N/A</v>
      </c>
      <c r="I204">
        <f>IF(EmployeeData[[#This Row],[Sales_Achieved]]&lt;2984,EmployeeData[[#This Row],[Sales_Achieved]],"N/A")</f>
        <v>2975</v>
      </c>
    </row>
    <row r="205" spans="1:9" hidden="1" x14ac:dyDescent="0.25">
      <c r="A205" s="6" t="s">
        <v>1900</v>
      </c>
      <c r="B205" s="2" t="s">
        <v>2856</v>
      </c>
      <c r="C205" s="2" t="s">
        <v>3063</v>
      </c>
      <c r="D205" s="2" t="s">
        <v>683</v>
      </c>
      <c r="E205" s="23">
        <v>4013</v>
      </c>
      <c r="F205" s="24">
        <v>3557</v>
      </c>
      <c r="G205" s="44">
        <f>EmployeeData[[#This Row],[Sales_Target]]-EmployeeData[[#This Row],[Sales_Achieved]]</f>
        <v>456</v>
      </c>
      <c r="H205">
        <f>IF(EmployeeData[[#This Row],[Sales_Achieved]]&gt;=2984,EmployeeData[[#This Row],[Sales_Achieved]],"N/A")</f>
        <v>3557</v>
      </c>
      <c r="I205" t="str">
        <f>IF(EmployeeData[[#This Row],[Sales_Achieved]]&lt;2984,EmployeeData[[#This Row],[Sales_Achieved]],"N/A")</f>
        <v>N/A</v>
      </c>
    </row>
    <row r="206" spans="1:9" x14ac:dyDescent="0.25">
      <c r="A206" s="6" t="s">
        <v>1901</v>
      </c>
      <c r="B206" s="2" t="s">
        <v>2857</v>
      </c>
      <c r="C206" s="2" t="s">
        <v>3064</v>
      </c>
      <c r="D206" s="2" t="s">
        <v>683</v>
      </c>
      <c r="E206" s="23">
        <v>1081</v>
      </c>
      <c r="F206" s="24">
        <v>1940</v>
      </c>
      <c r="G206" s="44">
        <f>EmployeeData[[#This Row],[Sales_Target]]-EmployeeData[[#This Row],[Sales_Achieved]]</f>
        <v>-859</v>
      </c>
      <c r="H206" t="str">
        <f>IF(EmployeeData[[#This Row],[Sales_Achieved]]&gt;=2984,EmployeeData[[#This Row],[Sales_Achieved]],"N/A")</f>
        <v>N/A</v>
      </c>
      <c r="I206">
        <f>IF(EmployeeData[[#This Row],[Sales_Achieved]]&lt;2984,EmployeeData[[#This Row],[Sales_Achieved]],"N/A")</f>
        <v>1940</v>
      </c>
    </row>
    <row r="207" spans="1:9" hidden="1" x14ac:dyDescent="0.25">
      <c r="A207" s="6" t="s">
        <v>1902</v>
      </c>
      <c r="B207" s="2" t="s">
        <v>2858</v>
      </c>
      <c r="C207" s="2" t="s">
        <v>3063</v>
      </c>
      <c r="D207" s="2" t="s">
        <v>683</v>
      </c>
      <c r="E207" s="23">
        <v>3175</v>
      </c>
      <c r="F207" s="24">
        <v>3156</v>
      </c>
      <c r="G207" s="44">
        <f>EmployeeData[[#This Row],[Sales_Target]]-EmployeeData[[#This Row],[Sales_Achieved]]</f>
        <v>19</v>
      </c>
      <c r="H207">
        <f>IF(EmployeeData[[#This Row],[Sales_Achieved]]&gt;=2984,EmployeeData[[#This Row],[Sales_Achieved]],"N/A")</f>
        <v>3156</v>
      </c>
      <c r="I207" t="str">
        <f>IF(EmployeeData[[#This Row],[Sales_Achieved]]&lt;2984,EmployeeData[[#This Row],[Sales_Achieved]],"N/A")</f>
        <v>N/A</v>
      </c>
    </row>
    <row r="208" spans="1:9" x14ac:dyDescent="0.25">
      <c r="A208" s="6" t="s">
        <v>1903</v>
      </c>
      <c r="B208" s="2" t="s">
        <v>2859</v>
      </c>
      <c r="C208" s="2" t="s">
        <v>3063</v>
      </c>
      <c r="D208" s="2" t="s">
        <v>684</v>
      </c>
      <c r="E208" s="23">
        <v>3832</v>
      </c>
      <c r="F208" s="24">
        <v>1065</v>
      </c>
      <c r="G208" s="44">
        <f>EmployeeData[[#This Row],[Sales_Target]]-EmployeeData[[#This Row],[Sales_Achieved]]</f>
        <v>2767</v>
      </c>
      <c r="H208" t="str">
        <f>IF(EmployeeData[[#This Row],[Sales_Achieved]]&gt;=2984,EmployeeData[[#This Row],[Sales_Achieved]],"N/A")</f>
        <v>N/A</v>
      </c>
      <c r="I208">
        <f>IF(EmployeeData[[#This Row],[Sales_Achieved]]&lt;2984,EmployeeData[[#This Row],[Sales_Achieved]],"N/A")</f>
        <v>1065</v>
      </c>
    </row>
    <row r="209" spans="1:9" x14ac:dyDescent="0.25">
      <c r="A209" s="6" t="s">
        <v>1904</v>
      </c>
      <c r="B209" s="2" t="s">
        <v>2860</v>
      </c>
      <c r="C209" s="2" t="s">
        <v>3065</v>
      </c>
      <c r="D209" s="2" t="s">
        <v>684</v>
      </c>
      <c r="E209" s="23">
        <v>3710</v>
      </c>
      <c r="F209" s="24">
        <v>1113</v>
      </c>
      <c r="G209" s="44">
        <f>EmployeeData[[#This Row],[Sales_Target]]-EmployeeData[[#This Row],[Sales_Achieved]]</f>
        <v>2597</v>
      </c>
      <c r="H209" t="str">
        <f>IF(EmployeeData[[#This Row],[Sales_Achieved]]&gt;=2984,EmployeeData[[#This Row],[Sales_Achieved]],"N/A")</f>
        <v>N/A</v>
      </c>
      <c r="I209">
        <f>IF(EmployeeData[[#This Row],[Sales_Achieved]]&lt;2984,EmployeeData[[#This Row],[Sales_Achieved]],"N/A")</f>
        <v>1113</v>
      </c>
    </row>
    <row r="210" spans="1:9" hidden="1" x14ac:dyDescent="0.25">
      <c r="A210" s="6" t="s">
        <v>1905</v>
      </c>
      <c r="B210" s="2" t="s">
        <v>2861</v>
      </c>
      <c r="C210" s="2" t="s">
        <v>3063</v>
      </c>
      <c r="D210" s="2" t="s">
        <v>683</v>
      </c>
      <c r="E210" s="23">
        <v>2908</v>
      </c>
      <c r="F210" s="24">
        <v>4902</v>
      </c>
      <c r="G210" s="44">
        <f>EmployeeData[[#This Row],[Sales_Target]]-EmployeeData[[#This Row],[Sales_Achieved]]</f>
        <v>-1994</v>
      </c>
      <c r="H210">
        <f>IF(EmployeeData[[#This Row],[Sales_Achieved]]&gt;=2984,EmployeeData[[#This Row],[Sales_Achieved]],"N/A")</f>
        <v>4902</v>
      </c>
      <c r="I210" t="str">
        <f>IF(EmployeeData[[#This Row],[Sales_Achieved]]&lt;2984,EmployeeData[[#This Row],[Sales_Achieved]],"N/A")</f>
        <v>N/A</v>
      </c>
    </row>
    <row r="211" spans="1:9" hidden="1" x14ac:dyDescent="0.25">
      <c r="A211" s="6" t="s">
        <v>1906</v>
      </c>
      <c r="B211" s="2" t="s">
        <v>2862</v>
      </c>
      <c r="C211" s="2" t="s">
        <v>3064</v>
      </c>
      <c r="D211" s="2" t="s">
        <v>682</v>
      </c>
      <c r="E211" s="23">
        <v>3407</v>
      </c>
      <c r="F211" s="24">
        <v>3493</v>
      </c>
      <c r="G211" s="44">
        <f>EmployeeData[[#This Row],[Sales_Target]]-EmployeeData[[#This Row],[Sales_Achieved]]</f>
        <v>-86</v>
      </c>
      <c r="H211">
        <f>IF(EmployeeData[[#This Row],[Sales_Achieved]]&gt;=2984,EmployeeData[[#This Row],[Sales_Achieved]],"N/A")</f>
        <v>3493</v>
      </c>
      <c r="I211" t="str">
        <f>IF(EmployeeData[[#This Row],[Sales_Achieved]]&lt;2984,EmployeeData[[#This Row],[Sales_Achieved]],"N/A")</f>
        <v>N/A</v>
      </c>
    </row>
    <row r="212" spans="1:9" x14ac:dyDescent="0.25">
      <c r="A212" s="6" t="s">
        <v>1907</v>
      </c>
      <c r="B212" s="2" t="s">
        <v>2863</v>
      </c>
      <c r="C212" s="2" t="s">
        <v>3063</v>
      </c>
      <c r="D212" s="2" t="s">
        <v>683</v>
      </c>
      <c r="E212" s="23">
        <v>4754</v>
      </c>
      <c r="F212" s="24">
        <v>1781</v>
      </c>
      <c r="G212" s="44">
        <f>EmployeeData[[#This Row],[Sales_Target]]-EmployeeData[[#This Row],[Sales_Achieved]]</f>
        <v>2973</v>
      </c>
      <c r="H212" t="str">
        <f>IF(EmployeeData[[#This Row],[Sales_Achieved]]&gt;=2984,EmployeeData[[#This Row],[Sales_Achieved]],"N/A")</f>
        <v>N/A</v>
      </c>
      <c r="I212">
        <f>IF(EmployeeData[[#This Row],[Sales_Achieved]]&lt;2984,EmployeeData[[#This Row],[Sales_Achieved]],"N/A")</f>
        <v>1781</v>
      </c>
    </row>
    <row r="213" spans="1:9" x14ac:dyDescent="0.25">
      <c r="A213" s="6" t="s">
        <v>1908</v>
      </c>
      <c r="B213" s="2" t="s">
        <v>2864</v>
      </c>
      <c r="C213" s="2" t="s">
        <v>3065</v>
      </c>
      <c r="D213" s="2" t="s">
        <v>683</v>
      </c>
      <c r="E213" s="23">
        <v>3341</v>
      </c>
      <c r="F213" s="24">
        <v>1023</v>
      </c>
      <c r="G213" s="44">
        <f>EmployeeData[[#This Row],[Sales_Target]]-EmployeeData[[#This Row],[Sales_Achieved]]</f>
        <v>2318</v>
      </c>
      <c r="H213" t="str">
        <f>IF(EmployeeData[[#This Row],[Sales_Achieved]]&gt;=2984,EmployeeData[[#This Row],[Sales_Achieved]],"N/A")</f>
        <v>N/A</v>
      </c>
      <c r="I213">
        <f>IF(EmployeeData[[#This Row],[Sales_Achieved]]&lt;2984,EmployeeData[[#This Row],[Sales_Achieved]],"N/A")</f>
        <v>1023</v>
      </c>
    </row>
    <row r="214" spans="1:9" x14ac:dyDescent="0.25">
      <c r="A214" s="6" t="s">
        <v>1909</v>
      </c>
      <c r="B214" s="2" t="s">
        <v>2849</v>
      </c>
      <c r="C214" s="2" t="s">
        <v>3065</v>
      </c>
      <c r="D214" s="2" t="s">
        <v>683</v>
      </c>
      <c r="E214" s="23">
        <v>1450</v>
      </c>
      <c r="F214" s="24">
        <v>1038</v>
      </c>
      <c r="G214" s="44">
        <f>EmployeeData[[#This Row],[Sales_Target]]-EmployeeData[[#This Row],[Sales_Achieved]]</f>
        <v>412</v>
      </c>
      <c r="H214" t="str">
        <f>IF(EmployeeData[[#This Row],[Sales_Achieved]]&gt;=2984,EmployeeData[[#This Row],[Sales_Achieved]],"N/A")</f>
        <v>N/A</v>
      </c>
      <c r="I214">
        <f>IF(EmployeeData[[#This Row],[Sales_Achieved]]&lt;2984,EmployeeData[[#This Row],[Sales_Achieved]],"N/A")</f>
        <v>1038</v>
      </c>
    </row>
    <row r="215" spans="1:9" hidden="1" x14ac:dyDescent="0.25">
      <c r="A215" s="6" t="s">
        <v>1910</v>
      </c>
      <c r="B215" s="2" t="s">
        <v>2865</v>
      </c>
      <c r="C215" s="2" t="s">
        <v>3064</v>
      </c>
      <c r="D215" s="2" t="s">
        <v>684</v>
      </c>
      <c r="E215" s="23">
        <v>3279</v>
      </c>
      <c r="F215" s="24">
        <v>3739</v>
      </c>
      <c r="G215" s="44">
        <f>EmployeeData[[#This Row],[Sales_Target]]-EmployeeData[[#This Row],[Sales_Achieved]]</f>
        <v>-460</v>
      </c>
      <c r="H215">
        <f>IF(EmployeeData[[#This Row],[Sales_Achieved]]&gt;=2984,EmployeeData[[#This Row],[Sales_Achieved]],"N/A")</f>
        <v>3739</v>
      </c>
      <c r="I215" t="str">
        <f>IF(EmployeeData[[#This Row],[Sales_Achieved]]&lt;2984,EmployeeData[[#This Row],[Sales_Achieved]],"N/A")</f>
        <v>N/A</v>
      </c>
    </row>
    <row r="216" spans="1:9" x14ac:dyDescent="0.25">
      <c r="A216" s="6" t="s">
        <v>1911</v>
      </c>
      <c r="B216" s="2" t="s">
        <v>2799</v>
      </c>
      <c r="C216" s="2" t="s">
        <v>3064</v>
      </c>
      <c r="D216" s="2" t="s">
        <v>683</v>
      </c>
      <c r="E216" s="23">
        <v>2360</v>
      </c>
      <c r="F216" s="24">
        <v>1730</v>
      </c>
      <c r="G216" s="44">
        <f>EmployeeData[[#This Row],[Sales_Target]]-EmployeeData[[#This Row],[Sales_Achieved]]</f>
        <v>630</v>
      </c>
      <c r="H216" t="str">
        <f>IF(EmployeeData[[#This Row],[Sales_Achieved]]&gt;=2984,EmployeeData[[#This Row],[Sales_Achieved]],"N/A")</f>
        <v>N/A</v>
      </c>
      <c r="I216">
        <f>IF(EmployeeData[[#This Row],[Sales_Achieved]]&lt;2984,EmployeeData[[#This Row],[Sales_Achieved]],"N/A")</f>
        <v>1730</v>
      </c>
    </row>
    <row r="217" spans="1:9" x14ac:dyDescent="0.25">
      <c r="A217" s="6" t="s">
        <v>1912</v>
      </c>
      <c r="B217" s="2" t="s">
        <v>2866</v>
      </c>
      <c r="C217" s="2" t="s">
        <v>3063</v>
      </c>
      <c r="D217" s="2" t="s">
        <v>685</v>
      </c>
      <c r="E217" s="23">
        <v>3003</v>
      </c>
      <c r="F217" s="24">
        <v>2302</v>
      </c>
      <c r="G217" s="44">
        <f>EmployeeData[[#This Row],[Sales_Target]]-EmployeeData[[#This Row],[Sales_Achieved]]</f>
        <v>701</v>
      </c>
      <c r="H217" t="str">
        <f>IF(EmployeeData[[#This Row],[Sales_Achieved]]&gt;=2984,EmployeeData[[#This Row],[Sales_Achieved]],"N/A")</f>
        <v>N/A</v>
      </c>
      <c r="I217">
        <f>IF(EmployeeData[[#This Row],[Sales_Achieved]]&lt;2984,EmployeeData[[#This Row],[Sales_Achieved]],"N/A")</f>
        <v>2302</v>
      </c>
    </row>
    <row r="218" spans="1:9" hidden="1" x14ac:dyDescent="0.25">
      <c r="A218" s="6" t="s">
        <v>1913</v>
      </c>
      <c r="B218" s="2" t="s">
        <v>2867</v>
      </c>
      <c r="C218" s="2" t="s">
        <v>3065</v>
      </c>
      <c r="D218" s="2" t="s">
        <v>682</v>
      </c>
      <c r="E218" s="23">
        <v>2290</v>
      </c>
      <c r="F218" s="24">
        <v>5006</v>
      </c>
      <c r="G218" s="44">
        <f>EmployeeData[[#This Row],[Sales_Target]]-EmployeeData[[#This Row],[Sales_Achieved]]</f>
        <v>-2716</v>
      </c>
      <c r="H218">
        <f>IF(EmployeeData[[#This Row],[Sales_Achieved]]&gt;=2984,EmployeeData[[#This Row],[Sales_Achieved]],"N/A")</f>
        <v>5006</v>
      </c>
      <c r="I218" t="str">
        <f>IF(EmployeeData[[#This Row],[Sales_Achieved]]&lt;2984,EmployeeData[[#This Row],[Sales_Achieved]],"N/A")</f>
        <v>N/A</v>
      </c>
    </row>
    <row r="219" spans="1:9" hidden="1" x14ac:dyDescent="0.25">
      <c r="A219" s="6" t="s">
        <v>1914</v>
      </c>
      <c r="B219" s="2" t="s">
        <v>2868</v>
      </c>
      <c r="C219" s="2" t="s">
        <v>3064</v>
      </c>
      <c r="D219" s="2" t="s">
        <v>685</v>
      </c>
      <c r="E219" s="23">
        <v>2449</v>
      </c>
      <c r="F219" s="24">
        <v>5476</v>
      </c>
      <c r="G219" s="44">
        <f>EmployeeData[[#This Row],[Sales_Target]]-EmployeeData[[#This Row],[Sales_Achieved]]</f>
        <v>-3027</v>
      </c>
      <c r="H219">
        <f>IF(EmployeeData[[#This Row],[Sales_Achieved]]&gt;=2984,EmployeeData[[#This Row],[Sales_Achieved]],"N/A")</f>
        <v>5476</v>
      </c>
      <c r="I219" t="str">
        <f>IF(EmployeeData[[#This Row],[Sales_Achieved]]&lt;2984,EmployeeData[[#This Row],[Sales_Achieved]],"N/A")</f>
        <v>N/A</v>
      </c>
    </row>
    <row r="220" spans="1:9" hidden="1" x14ac:dyDescent="0.25">
      <c r="A220" s="6" t="s">
        <v>1915</v>
      </c>
      <c r="B220" s="2" t="s">
        <v>2748</v>
      </c>
      <c r="C220" s="2" t="s">
        <v>3063</v>
      </c>
      <c r="D220" s="2" t="s">
        <v>683</v>
      </c>
      <c r="E220" s="23">
        <v>1395</v>
      </c>
      <c r="F220" s="24">
        <v>4171</v>
      </c>
      <c r="G220" s="44">
        <f>EmployeeData[[#This Row],[Sales_Target]]-EmployeeData[[#This Row],[Sales_Achieved]]</f>
        <v>-2776</v>
      </c>
      <c r="H220">
        <f>IF(EmployeeData[[#This Row],[Sales_Achieved]]&gt;=2984,EmployeeData[[#This Row],[Sales_Achieved]],"N/A")</f>
        <v>4171</v>
      </c>
      <c r="I220" t="str">
        <f>IF(EmployeeData[[#This Row],[Sales_Achieved]]&lt;2984,EmployeeData[[#This Row],[Sales_Achieved]],"N/A")</f>
        <v>N/A</v>
      </c>
    </row>
    <row r="221" spans="1:9" hidden="1" x14ac:dyDescent="0.25">
      <c r="A221" s="6" t="s">
        <v>1916</v>
      </c>
      <c r="B221" s="2" t="s">
        <v>2869</v>
      </c>
      <c r="C221" s="2" t="s">
        <v>3064</v>
      </c>
      <c r="D221" s="2" t="s">
        <v>684</v>
      </c>
      <c r="E221" s="23">
        <v>3330</v>
      </c>
      <c r="F221" s="24">
        <v>3426</v>
      </c>
      <c r="G221" s="44">
        <f>EmployeeData[[#This Row],[Sales_Target]]-EmployeeData[[#This Row],[Sales_Achieved]]</f>
        <v>-96</v>
      </c>
      <c r="H221">
        <f>IF(EmployeeData[[#This Row],[Sales_Achieved]]&gt;=2984,EmployeeData[[#This Row],[Sales_Achieved]],"N/A")</f>
        <v>3426</v>
      </c>
      <c r="I221" t="str">
        <f>IF(EmployeeData[[#This Row],[Sales_Achieved]]&lt;2984,EmployeeData[[#This Row],[Sales_Achieved]],"N/A")</f>
        <v>N/A</v>
      </c>
    </row>
    <row r="222" spans="1:9" hidden="1" x14ac:dyDescent="0.25">
      <c r="A222" s="6" t="s">
        <v>1917</v>
      </c>
      <c r="B222" s="2" t="s">
        <v>2870</v>
      </c>
      <c r="C222" s="2" t="s">
        <v>3063</v>
      </c>
      <c r="D222" s="2" t="s">
        <v>685</v>
      </c>
      <c r="E222" s="23">
        <v>4427</v>
      </c>
      <c r="F222" s="24">
        <v>4028</v>
      </c>
      <c r="G222" s="44">
        <f>EmployeeData[[#This Row],[Sales_Target]]-EmployeeData[[#This Row],[Sales_Achieved]]</f>
        <v>399</v>
      </c>
      <c r="H222">
        <f>IF(EmployeeData[[#This Row],[Sales_Achieved]]&gt;=2984,EmployeeData[[#This Row],[Sales_Achieved]],"N/A")</f>
        <v>4028</v>
      </c>
      <c r="I222" t="str">
        <f>IF(EmployeeData[[#This Row],[Sales_Achieved]]&lt;2984,EmployeeData[[#This Row],[Sales_Achieved]],"N/A")</f>
        <v>N/A</v>
      </c>
    </row>
    <row r="223" spans="1:9" x14ac:dyDescent="0.25">
      <c r="A223" s="6" t="s">
        <v>1918</v>
      </c>
      <c r="B223" s="2" t="s">
        <v>2871</v>
      </c>
      <c r="C223" s="2" t="s">
        <v>3064</v>
      </c>
      <c r="D223" s="2" t="s">
        <v>683</v>
      </c>
      <c r="E223" s="23">
        <v>1491</v>
      </c>
      <c r="F223" s="24">
        <v>868</v>
      </c>
      <c r="G223" s="44">
        <f>EmployeeData[[#This Row],[Sales_Target]]-EmployeeData[[#This Row],[Sales_Achieved]]</f>
        <v>623</v>
      </c>
      <c r="H223" t="str">
        <f>IF(EmployeeData[[#This Row],[Sales_Achieved]]&gt;=2984,EmployeeData[[#This Row],[Sales_Achieved]],"N/A")</f>
        <v>N/A</v>
      </c>
      <c r="I223">
        <f>IF(EmployeeData[[#This Row],[Sales_Achieved]]&lt;2984,EmployeeData[[#This Row],[Sales_Achieved]],"N/A")</f>
        <v>868</v>
      </c>
    </row>
    <row r="224" spans="1:9" x14ac:dyDescent="0.25">
      <c r="A224" s="6" t="s">
        <v>1919</v>
      </c>
      <c r="B224" s="2" t="s">
        <v>2842</v>
      </c>
      <c r="C224" s="2" t="s">
        <v>3064</v>
      </c>
      <c r="D224" s="2" t="s">
        <v>684</v>
      </c>
      <c r="E224" s="23">
        <v>2971</v>
      </c>
      <c r="F224" s="24">
        <v>2347</v>
      </c>
      <c r="G224" s="44">
        <f>EmployeeData[[#This Row],[Sales_Target]]-EmployeeData[[#This Row],[Sales_Achieved]]</f>
        <v>624</v>
      </c>
      <c r="H224" t="str">
        <f>IF(EmployeeData[[#This Row],[Sales_Achieved]]&gt;=2984,EmployeeData[[#This Row],[Sales_Achieved]],"N/A")</f>
        <v>N/A</v>
      </c>
      <c r="I224">
        <f>IF(EmployeeData[[#This Row],[Sales_Achieved]]&lt;2984,EmployeeData[[#This Row],[Sales_Achieved]],"N/A")</f>
        <v>2347</v>
      </c>
    </row>
    <row r="225" spans="1:9" x14ac:dyDescent="0.25">
      <c r="A225" s="6" t="s">
        <v>1920</v>
      </c>
      <c r="B225" s="2" t="s">
        <v>2731</v>
      </c>
      <c r="C225" s="2" t="s">
        <v>3064</v>
      </c>
      <c r="D225" s="2" t="s">
        <v>683</v>
      </c>
      <c r="E225" s="23">
        <v>1231</v>
      </c>
      <c r="F225" s="24">
        <v>2006</v>
      </c>
      <c r="G225" s="44">
        <f>EmployeeData[[#This Row],[Sales_Target]]-EmployeeData[[#This Row],[Sales_Achieved]]</f>
        <v>-775</v>
      </c>
      <c r="H225" t="str">
        <f>IF(EmployeeData[[#This Row],[Sales_Achieved]]&gt;=2984,EmployeeData[[#This Row],[Sales_Achieved]],"N/A")</f>
        <v>N/A</v>
      </c>
      <c r="I225">
        <f>IF(EmployeeData[[#This Row],[Sales_Achieved]]&lt;2984,EmployeeData[[#This Row],[Sales_Achieved]],"N/A")</f>
        <v>2006</v>
      </c>
    </row>
    <row r="226" spans="1:9" hidden="1" x14ac:dyDescent="0.25">
      <c r="A226" s="6" t="s">
        <v>1921</v>
      </c>
      <c r="B226" s="2" t="s">
        <v>2872</v>
      </c>
      <c r="C226" s="2" t="s">
        <v>3065</v>
      </c>
      <c r="D226" s="2" t="s">
        <v>684</v>
      </c>
      <c r="E226" s="23">
        <v>3444</v>
      </c>
      <c r="F226" s="24">
        <v>5395</v>
      </c>
      <c r="G226" s="44">
        <f>EmployeeData[[#This Row],[Sales_Target]]-EmployeeData[[#This Row],[Sales_Achieved]]</f>
        <v>-1951</v>
      </c>
      <c r="H226">
        <f>IF(EmployeeData[[#This Row],[Sales_Achieved]]&gt;=2984,EmployeeData[[#This Row],[Sales_Achieved]],"N/A")</f>
        <v>5395</v>
      </c>
      <c r="I226" t="str">
        <f>IF(EmployeeData[[#This Row],[Sales_Achieved]]&lt;2984,EmployeeData[[#This Row],[Sales_Achieved]],"N/A")</f>
        <v>N/A</v>
      </c>
    </row>
    <row r="227" spans="1:9" hidden="1" x14ac:dyDescent="0.25">
      <c r="A227" s="6" t="s">
        <v>1922</v>
      </c>
      <c r="B227" s="2" t="s">
        <v>2873</v>
      </c>
      <c r="C227" s="2" t="s">
        <v>3064</v>
      </c>
      <c r="D227" s="2" t="s">
        <v>685</v>
      </c>
      <c r="E227" s="23">
        <v>1108</v>
      </c>
      <c r="F227" s="24">
        <v>5396</v>
      </c>
      <c r="G227" s="44">
        <f>EmployeeData[[#This Row],[Sales_Target]]-EmployeeData[[#This Row],[Sales_Achieved]]</f>
        <v>-4288</v>
      </c>
      <c r="H227">
        <f>IF(EmployeeData[[#This Row],[Sales_Achieved]]&gt;=2984,EmployeeData[[#This Row],[Sales_Achieved]],"N/A")</f>
        <v>5396</v>
      </c>
      <c r="I227" t="str">
        <f>IF(EmployeeData[[#This Row],[Sales_Achieved]]&lt;2984,EmployeeData[[#This Row],[Sales_Achieved]],"N/A")</f>
        <v>N/A</v>
      </c>
    </row>
    <row r="228" spans="1:9" hidden="1" x14ac:dyDescent="0.25">
      <c r="A228" s="6" t="s">
        <v>1923</v>
      </c>
      <c r="B228" s="2" t="s">
        <v>2800</v>
      </c>
      <c r="C228" s="2" t="s">
        <v>3063</v>
      </c>
      <c r="D228" s="2" t="s">
        <v>683</v>
      </c>
      <c r="E228" s="23">
        <v>4473</v>
      </c>
      <c r="F228" s="24">
        <v>4169</v>
      </c>
      <c r="G228" s="44">
        <f>EmployeeData[[#This Row],[Sales_Target]]-EmployeeData[[#This Row],[Sales_Achieved]]</f>
        <v>304</v>
      </c>
      <c r="H228">
        <f>IF(EmployeeData[[#This Row],[Sales_Achieved]]&gt;=2984,EmployeeData[[#This Row],[Sales_Achieved]],"N/A")</f>
        <v>4169</v>
      </c>
      <c r="I228" t="str">
        <f>IF(EmployeeData[[#This Row],[Sales_Achieved]]&lt;2984,EmployeeData[[#This Row],[Sales_Achieved]],"N/A")</f>
        <v>N/A</v>
      </c>
    </row>
    <row r="229" spans="1:9" x14ac:dyDescent="0.25">
      <c r="A229" s="6" t="s">
        <v>1924</v>
      </c>
      <c r="B229" s="2" t="s">
        <v>2848</v>
      </c>
      <c r="C229" s="2" t="s">
        <v>3063</v>
      </c>
      <c r="D229" s="2" t="s">
        <v>685</v>
      </c>
      <c r="E229" s="23">
        <v>4831</v>
      </c>
      <c r="F229" s="24">
        <v>1087</v>
      </c>
      <c r="G229" s="44">
        <f>EmployeeData[[#This Row],[Sales_Target]]-EmployeeData[[#This Row],[Sales_Achieved]]</f>
        <v>3744</v>
      </c>
      <c r="H229" t="str">
        <f>IF(EmployeeData[[#This Row],[Sales_Achieved]]&gt;=2984,EmployeeData[[#This Row],[Sales_Achieved]],"N/A")</f>
        <v>N/A</v>
      </c>
      <c r="I229">
        <f>IF(EmployeeData[[#This Row],[Sales_Achieved]]&lt;2984,EmployeeData[[#This Row],[Sales_Achieved]],"N/A")</f>
        <v>1087</v>
      </c>
    </row>
    <row r="230" spans="1:9" x14ac:dyDescent="0.25">
      <c r="A230" s="6" t="s">
        <v>1925</v>
      </c>
      <c r="B230" s="2" t="s">
        <v>2752</v>
      </c>
      <c r="C230" s="2" t="s">
        <v>3064</v>
      </c>
      <c r="D230" s="2" t="s">
        <v>683</v>
      </c>
      <c r="E230" s="23">
        <v>2594</v>
      </c>
      <c r="F230" s="24">
        <v>2975</v>
      </c>
      <c r="G230" s="44">
        <f>EmployeeData[[#This Row],[Sales_Target]]-EmployeeData[[#This Row],[Sales_Achieved]]</f>
        <v>-381</v>
      </c>
      <c r="H230" t="str">
        <f>IF(EmployeeData[[#This Row],[Sales_Achieved]]&gt;=2984,EmployeeData[[#This Row],[Sales_Achieved]],"N/A")</f>
        <v>N/A</v>
      </c>
      <c r="I230">
        <f>IF(EmployeeData[[#This Row],[Sales_Achieved]]&lt;2984,EmployeeData[[#This Row],[Sales_Achieved]],"N/A")</f>
        <v>2975</v>
      </c>
    </row>
    <row r="231" spans="1:9" x14ac:dyDescent="0.25">
      <c r="A231" s="6" t="s">
        <v>1926</v>
      </c>
      <c r="B231" s="2" t="s">
        <v>2874</v>
      </c>
      <c r="C231" s="2" t="s">
        <v>3064</v>
      </c>
      <c r="D231" s="2" t="s">
        <v>684</v>
      </c>
      <c r="E231" s="23">
        <v>2605</v>
      </c>
      <c r="F231" s="24">
        <v>2915</v>
      </c>
      <c r="G231" s="44">
        <f>EmployeeData[[#This Row],[Sales_Target]]-EmployeeData[[#This Row],[Sales_Achieved]]</f>
        <v>-310</v>
      </c>
      <c r="H231" t="str">
        <f>IF(EmployeeData[[#This Row],[Sales_Achieved]]&gt;=2984,EmployeeData[[#This Row],[Sales_Achieved]],"N/A")</f>
        <v>N/A</v>
      </c>
      <c r="I231">
        <f>IF(EmployeeData[[#This Row],[Sales_Achieved]]&lt;2984,EmployeeData[[#This Row],[Sales_Achieved]],"N/A")</f>
        <v>2915</v>
      </c>
    </row>
    <row r="232" spans="1:9" hidden="1" x14ac:dyDescent="0.25">
      <c r="A232" s="6" t="s">
        <v>1927</v>
      </c>
      <c r="B232" s="2" t="s">
        <v>2875</v>
      </c>
      <c r="C232" s="2" t="s">
        <v>3063</v>
      </c>
      <c r="D232" s="2" t="s">
        <v>682</v>
      </c>
      <c r="E232" s="23">
        <v>3832</v>
      </c>
      <c r="F232" s="24">
        <v>4262</v>
      </c>
      <c r="G232" s="44">
        <f>EmployeeData[[#This Row],[Sales_Target]]-EmployeeData[[#This Row],[Sales_Achieved]]</f>
        <v>-430</v>
      </c>
      <c r="H232">
        <f>IF(EmployeeData[[#This Row],[Sales_Achieved]]&gt;=2984,EmployeeData[[#This Row],[Sales_Achieved]],"N/A")</f>
        <v>4262</v>
      </c>
      <c r="I232" t="str">
        <f>IF(EmployeeData[[#This Row],[Sales_Achieved]]&lt;2984,EmployeeData[[#This Row],[Sales_Achieved]],"N/A")</f>
        <v>N/A</v>
      </c>
    </row>
    <row r="233" spans="1:9" x14ac:dyDescent="0.25">
      <c r="A233" s="6" t="s">
        <v>1928</v>
      </c>
      <c r="B233" s="2" t="s">
        <v>2817</v>
      </c>
      <c r="C233" s="2" t="s">
        <v>3063</v>
      </c>
      <c r="D233" s="2" t="s">
        <v>683</v>
      </c>
      <c r="E233" s="23">
        <v>2129</v>
      </c>
      <c r="F233" s="24">
        <v>2302</v>
      </c>
      <c r="G233" s="44">
        <f>EmployeeData[[#This Row],[Sales_Target]]-EmployeeData[[#This Row],[Sales_Achieved]]</f>
        <v>-173</v>
      </c>
      <c r="H233" t="str">
        <f>IF(EmployeeData[[#This Row],[Sales_Achieved]]&gt;=2984,EmployeeData[[#This Row],[Sales_Achieved]],"N/A")</f>
        <v>N/A</v>
      </c>
      <c r="I233">
        <f>IF(EmployeeData[[#This Row],[Sales_Achieved]]&lt;2984,EmployeeData[[#This Row],[Sales_Achieved]],"N/A")</f>
        <v>2302</v>
      </c>
    </row>
    <row r="234" spans="1:9" hidden="1" x14ac:dyDescent="0.25">
      <c r="A234" s="6" t="s">
        <v>1929</v>
      </c>
      <c r="B234" s="2" t="s">
        <v>2876</v>
      </c>
      <c r="C234" s="2" t="s">
        <v>3064</v>
      </c>
      <c r="D234" s="2" t="s">
        <v>682</v>
      </c>
      <c r="E234" s="23">
        <v>3306</v>
      </c>
      <c r="F234" s="24">
        <v>5751</v>
      </c>
      <c r="G234" s="44">
        <f>EmployeeData[[#This Row],[Sales_Target]]-EmployeeData[[#This Row],[Sales_Achieved]]</f>
        <v>-2445</v>
      </c>
      <c r="H234">
        <f>IF(EmployeeData[[#This Row],[Sales_Achieved]]&gt;=2984,EmployeeData[[#This Row],[Sales_Achieved]],"N/A")</f>
        <v>5751</v>
      </c>
      <c r="I234" t="str">
        <f>IF(EmployeeData[[#This Row],[Sales_Achieved]]&lt;2984,EmployeeData[[#This Row],[Sales_Achieved]],"N/A")</f>
        <v>N/A</v>
      </c>
    </row>
    <row r="235" spans="1:9" hidden="1" x14ac:dyDescent="0.25">
      <c r="A235" s="6" t="s">
        <v>1930</v>
      </c>
      <c r="B235" s="2" t="s">
        <v>2877</v>
      </c>
      <c r="C235" s="2" t="s">
        <v>3064</v>
      </c>
      <c r="D235" s="2" t="s">
        <v>683</v>
      </c>
      <c r="E235" s="23">
        <v>3047</v>
      </c>
      <c r="F235" s="24">
        <v>3469</v>
      </c>
      <c r="G235" s="44">
        <f>EmployeeData[[#This Row],[Sales_Target]]-EmployeeData[[#This Row],[Sales_Achieved]]</f>
        <v>-422</v>
      </c>
      <c r="H235">
        <f>IF(EmployeeData[[#This Row],[Sales_Achieved]]&gt;=2984,EmployeeData[[#This Row],[Sales_Achieved]],"N/A")</f>
        <v>3469</v>
      </c>
      <c r="I235" t="str">
        <f>IF(EmployeeData[[#This Row],[Sales_Achieved]]&lt;2984,EmployeeData[[#This Row],[Sales_Achieved]],"N/A")</f>
        <v>N/A</v>
      </c>
    </row>
    <row r="236" spans="1:9" x14ac:dyDescent="0.25">
      <c r="A236" s="6" t="s">
        <v>1931</v>
      </c>
      <c r="B236" s="2" t="s">
        <v>2878</v>
      </c>
      <c r="C236" s="2" t="s">
        <v>3064</v>
      </c>
      <c r="D236" s="2" t="s">
        <v>683</v>
      </c>
      <c r="E236" s="23">
        <v>4390</v>
      </c>
      <c r="F236" s="24">
        <v>900</v>
      </c>
      <c r="G236" s="44">
        <f>EmployeeData[[#This Row],[Sales_Target]]-EmployeeData[[#This Row],[Sales_Achieved]]</f>
        <v>3490</v>
      </c>
      <c r="H236" t="str">
        <f>IF(EmployeeData[[#This Row],[Sales_Achieved]]&gt;=2984,EmployeeData[[#This Row],[Sales_Achieved]],"N/A")</f>
        <v>N/A</v>
      </c>
      <c r="I236">
        <f>IF(EmployeeData[[#This Row],[Sales_Achieved]]&lt;2984,EmployeeData[[#This Row],[Sales_Achieved]],"N/A")</f>
        <v>900</v>
      </c>
    </row>
    <row r="237" spans="1:9" hidden="1" x14ac:dyDescent="0.25">
      <c r="A237" s="6" t="s">
        <v>1932</v>
      </c>
      <c r="B237" s="2" t="s">
        <v>2737</v>
      </c>
      <c r="C237" s="2" t="s">
        <v>3064</v>
      </c>
      <c r="D237" s="2" t="s">
        <v>682</v>
      </c>
      <c r="E237" s="23">
        <v>2031</v>
      </c>
      <c r="F237" s="24">
        <v>5361</v>
      </c>
      <c r="G237" s="44">
        <f>EmployeeData[[#This Row],[Sales_Target]]-EmployeeData[[#This Row],[Sales_Achieved]]</f>
        <v>-3330</v>
      </c>
      <c r="H237">
        <f>IF(EmployeeData[[#This Row],[Sales_Achieved]]&gt;=2984,EmployeeData[[#This Row],[Sales_Achieved]],"N/A")</f>
        <v>5361</v>
      </c>
      <c r="I237" t="str">
        <f>IF(EmployeeData[[#This Row],[Sales_Achieved]]&lt;2984,EmployeeData[[#This Row],[Sales_Achieved]],"N/A")</f>
        <v>N/A</v>
      </c>
    </row>
    <row r="238" spans="1:9" hidden="1" x14ac:dyDescent="0.25">
      <c r="A238" s="6" t="s">
        <v>1933</v>
      </c>
      <c r="B238" s="2" t="s">
        <v>2727</v>
      </c>
      <c r="C238" s="2" t="s">
        <v>3064</v>
      </c>
      <c r="D238" s="2" t="s">
        <v>682</v>
      </c>
      <c r="E238" s="23">
        <v>2485</v>
      </c>
      <c r="F238" s="24">
        <v>5182</v>
      </c>
      <c r="G238" s="44">
        <f>EmployeeData[[#This Row],[Sales_Target]]-EmployeeData[[#This Row],[Sales_Achieved]]</f>
        <v>-2697</v>
      </c>
      <c r="H238">
        <f>IF(EmployeeData[[#This Row],[Sales_Achieved]]&gt;=2984,EmployeeData[[#This Row],[Sales_Achieved]],"N/A")</f>
        <v>5182</v>
      </c>
      <c r="I238" t="str">
        <f>IF(EmployeeData[[#This Row],[Sales_Achieved]]&lt;2984,EmployeeData[[#This Row],[Sales_Achieved]],"N/A")</f>
        <v>N/A</v>
      </c>
    </row>
    <row r="239" spans="1:9" x14ac:dyDescent="0.25">
      <c r="A239" s="6" t="s">
        <v>1934</v>
      </c>
      <c r="B239" s="2" t="s">
        <v>2750</v>
      </c>
      <c r="C239" s="2" t="s">
        <v>3063</v>
      </c>
      <c r="D239" s="2" t="s">
        <v>684</v>
      </c>
      <c r="E239" s="23">
        <v>4636</v>
      </c>
      <c r="F239" s="24">
        <v>2812</v>
      </c>
      <c r="G239" s="44">
        <f>EmployeeData[[#This Row],[Sales_Target]]-EmployeeData[[#This Row],[Sales_Achieved]]</f>
        <v>1824</v>
      </c>
      <c r="H239" t="str">
        <f>IF(EmployeeData[[#This Row],[Sales_Achieved]]&gt;=2984,EmployeeData[[#This Row],[Sales_Achieved]],"N/A")</f>
        <v>N/A</v>
      </c>
      <c r="I239">
        <f>IF(EmployeeData[[#This Row],[Sales_Achieved]]&lt;2984,EmployeeData[[#This Row],[Sales_Achieved]],"N/A")</f>
        <v>2812</v>
      </c>
    </row>
    <row r="240" spans="1:9" x14ac:dyDescent="0.25">
      <c r="A240" s="6" t="s">
        <v>1935</v>
      </c>
      <c r="B240" s="2" t="s">
        <v>2879</v>
      </c>
      <c r="C240" s="2" t="s">
        <v>3063</v>
      </c>
      <c r="D240" s="2" t="s">
        <v>682</v>
      </c>
      <c r="E240" s="23">
        <v>4576</v>
      </c>
      <c r="F240" s="24">
        <v>1892</v>
      </c>
      <c r="G240" s="44">
        <f>EmployeeData[[#This Row],[Sales_Target]]-EmployeeData[[#This Row],[Sales_Achieved]]</f>
        <v>2684</v>
      </c>
      <c r="H240" t="str">
        <f>IF(EmployeeData[[#This Row],[Sales_Achieved]]&gt;=2984,EmployeeData[[#This Row],[Sales_Achieved]],"N/A")</f>
        <v>N/A</v>
      </c>
      <c r="I240">
        <f>IF(EmployeeData[[#This Row],[Sales_Achieved]]&lt;2984,EmployeeData[[#This Row],[Sales_Achieved]],"N/A")</f>
        <v>1892</v>
      </c>
    </row>
    <row r="241" spans="1:9" hidden="1" x14ac:dyDescent="0.25">
      <c r="A241" s="6" t="s">
        <v>1936</v>
      </c>
      <c r="B241" s="2" t="s">
        <v>2880</v>
      </c>
      <c r="C241" s="2" t="s">
        <v>3064</v>
      </c>
      <c r="D241" s="2" t="s">
        <v>684</v>
      </c>
      <c r="E241" s="23">
        <v>4107</v>
      </c>
      <c r="F241" s="24">
        <v>4342</v>
      </c>
      <c r="G241" s="44">
        <f>EmployeeData[[#This Row],[Sales_Target]]-EmployeeData[[#This Row],[Sales_Achieved]]</f>
        <v>-235</v>
      </c>
      <c r="H241">
        <f>IF(EmployeeData[[#This Row],[Sales_Achieved]]&gt;=2984,EmployeeData[[#This Row],[Sales_Achieved]],"N/A")</f>
        <v>4342</v>
      </c>
      <c r="I241" t="str">
        <f>IF(EmployeeData[[#This Row],[Sales_Achieved]]&lt;2984,EmployeeData[[#This Row],[Sales_Achieved]],"N/A")</f>
        <v>N/A</v>
      </c>
    </row>
    <row r="242" spans="1:9" hidden="1" x14ac:dyDescent="0.25">
      <c r="A242" s="6" t="s">
        <v>1937</v>
      </c>
      <c r="B242" s="2" t="s">
        <v>2831</v>
      </c>
      <c r="C242" s="2" t="s">
        <v>3064</v>
      </c>
      <c r="D242" s="2" t="s">
        <v>683</v>
      </c>
      <c r="E242" s="23">
        <v>4730</v>
      </c>
      <c r="F242" s="24">
        <v>3987</v>
      </c>
      <c r="G242" s="44">
        <f>EmployeeData[[#This Row],[Sales_Target]]-EmployeeData[[#This Row],[Sales_Achieved]]</f>
        <v>743</v>
      </c>
      <c r="H242">
        <f>IF(EmployeeData[[#This Row],[Sales_Achieved]]&gt;=2984,EmployeeData[[#This Row],[Sales_Achieved]],"N/A")</f>
        <v>3987</v>
      </c>
      <c r="I242" t="str">
        <f>IF(EmployeeData[[#This Row],[Sales_Achieved]]&lt;2984,EmployeeData[[#This Row],[Sales_Achieved]],"N/A")</f>
        <v>N/A</v>
      </c>
    </row>
    <row r="243" spans="1:9" x14ac:dyDescent="0.25">
      <c r="A243" s="6" t="s">
        <v>1938</v>
      </c>
      <c r="B243" s="2" t="s">
        <v>2782</v>
      </c>
      <c r="C243" s="2" t="s">
        <v>3064</v>
      </c>
      <c r="D243" s="2" t="s">
        <v>685</v>
      </c>
      <c r="E243" s="23">
        <v>4410</v>
      </c>
      <c r="F243" s="24">
        <v>2401</v>
      </c>
      <c r="G243" s="44">
        <f>EmployeeData[[#This Row],[Sales_Target]]-EmployeeData[[#This Row],[Sales_Achieved]]</f>
        <v>2009</v>
      </c>
      <c r="H243" t="str">
        <f>IF(EmployeeData[[#This Row],[Sales_Achieved]]&gt;=2984,EmployeeData[[#This Row],[Sales_Achieved]],"N/A")</f>
        <v>N/A</v>
      </c>
      <c r="I243">
        <f>IF(EmployeeData[[#This Row],[Sales_Achieved]]&lt;2984,EmployeeData[[#This Row],[Sales_Achieved]],"N/A")</f>
        <v>2401</v>
      </c>
    </row>
    <row r="244" spans="1:9" hidden="1" x14ac:dyDescent="0.25">
      <c r="A244" s="6" t="s">
        <v>1939</v>
      </c>
      <c r="B244" s="2" t="s">
        <v>2881</v>
      </c>
      <c r="C244" s="2" t="s">
        <v>3064</v>
      </c>
      <c r="D244" s="2" t="s">
        <v>682</v>
      </c>
      <c r="E244" s="23">
        <v>1117</v>
      </c>
      <c r="F244" s="24">
        <v>3672</v>
      </c>
      <c r="G244" s="44">
        <f>EmployeeData[[#This Row],[Sales_Target]]-EmployeeData[[#This Row],[Sales_Achieved]]</f>
        <v>-2555</v>
      </c>
      <c r="H244">
        <f>IF(EmployeeData[[#This Row],[Sales_Achieved]]&gt;=2984,EmployeeData[[#This Row],[Sales_Achieved]],"N/A")</f>
        <v>3672</v>
      </c>
      <c r="I244" t="str">
        <f>IF(EmployeeData[[#This Row],[Sales_Achieved]]&lt;2984,EmployeeData[[#This Row],[Sales_Achieved]],"N/A")</f>
        <v>N/A</v>
      </c>
    </row>
    <row r="245" spans="1:9" x14ac:dyDescent="0.25">
      <c r="A245" s="6" t="s">
        <v>1940</v>
      </c>
      <c r="B245" s="2" t="s">
        <v>2882</v>
      </c>
      <c r="C245" s="2" t="s">
        <v>3064</v>
      </c>
      <c r="D245" s="2" t="s">
        <v>683</v>
      </c>
      <c r="E245" s="23">
        <v>4821</v>
      </c>
      <c r="F245" s="24">
        <v>2461</v>
      </c>
      <c r="G245" s="44">
        <f>EmployeeData[[#This Row],[Sales_Target]]-EmployeeData[[#This Row],[Sales_Achieved]]</f>
        <v>2360</v>
      </c>
      <c r="H245" t="str">
        <f>IF(EmployeeData[[#This Row],[Sales_Achieved]]&gt;=2984,EmployeeData[[#This Row],[Sales_Achieved]],"N/A")</f>
        <v>N/A</v>
      </c>
      <c r="I245">
        <f>IF(EmployeeData[[#This Row],[Sales_Achieved]]&lt;2984,EmployeeData[[#This Row],[Sales_Achieved]],"N/A")</f>
        <v>2461</v>
      </c>
    </row>
    <row r="246" spans="1:9" x14ac:dyDescent="0.25">
      <c r="A246" s="6" t="s">
        <v>1941</v>
      </c>
      <c r="B246" s="2" t="s">
        <v>2739</v>
      </c>
      <c r="C246" s="2" t="s">
        <v>3065</v>
      </c>
      <c r="D246" s="2" t="s">
        <v>683</v>
      </c>
      <c r="E246" s="23">
        <v>4942</v>
      </c>
      <c r="F246" s="24">
        <v>1871</v>
      </c>
      <c r="G246" s="44">
        <f>EmployeeData[[#This Row],[Sales_Target]]-EmployeeData[[#This Row],[Sales_Achieved]]</f>
        <v>3071</v>
      </c>
      <c r="H246" t="str">
        <f>IF(EmployeeData[[#This Row],[Sales_Achieved]]&gt;=2984,EmployeeData[[#This Row],[Sales_Achieved]],"N/A")</f>
        <v>N/A</v>
      </c>
      <c r="I246">
        <f>IF(EmployeeData[[#This Row],[Sales_Achieved]]&lt;2984,EmployeeData[[#This Row],[Sales_Achieved]],"N/A")</f>
        <v>1871</v>
      </c>
    </row>
    <row r="247" spans="1:9" hidden="1" x14ac:dyDescent="0.25">
      <c r="A247" s="6" t="s">
        <v>1942</v>
      </c>
      <c r="B247" s="2" t="s">
        <v>2883</v>
      </c>
      <c r="C247" s="2" t="s">
        <v>3064</v>
      </c>
      <c r="D247" s="2" t="s">
        <v>684</v>
      </c>
      <c r="E247" s="23">
        <v>2855</v>
      </c>
      <c r="F247" s="24">
        <v>4027</v>
      </c>
      <c r="G247" s="44">
        <f>EmployeeData[[#This Row],[Sales_Target]]-EmployeeData[[#This Row],[Sales_Achieved]]</f>
        <v>-1172</v>
      </c>
      <c r="H247">
        <f>IF(EmployeeData[[#This Row],[Sales_Achieved]]&gt;=2984,EmployeeData[[#This Row],[Sales_Achieved]],"N/A")</f>
        <v>4027</v>
      </c>
      <c r="I247" t="str">
        <f>IF(EmployeeData[[#This Row],[Sales_Achieved]]&lt;2984,EmployeeData[[#This Row],[Sales_Achieved]],"N/A")</f>
        <v>N/A</v>
      </c>
    </row>
    <row r="248" spans="1:9" hidden="1" x14ac:dyDescent="0.25">
      <c r="A248" s="6" t="s">
        <v>1943</v>
      </c>
      <c r="B248" s="2" t="s">
        <v>2884</v>
      </c>
      <c r="C248" s="2" t="s">
        <v>3065</v>
      </c>
      <c r="D248" s="2" t="s">
        <v>685</v>
      </c>
      <c r="E248" s="23">
        <v>3900</v>
      </c>
      <c r="F248" s="24">
        <v>4205</v>
      </c>
      <c r="G248" s="44">
        <f>EmployeeData[[#This Row],[Sales_Target]]-EmployeeData[[#This Row],[Sales_Achieved]]</f>
        <v>-305</v>
      </c>
      <c r="H248">
        <f>IF(EmployeeData[[#This Row],[Sales_Achieved]]&gt;=2984,EmployeeData[[#This Row],[Sales_Achieved]],"N/A")</f>
        <v>4205</v>
      </c>
      <c r="I248" t="str">
        <f>IF(EmployeeData[[#This Row],[Sales_Achieved]]&lt;2984,EmployeeData[[#This Row],[Sales_Achieved]],"N/A")</f>
        <v>N/A</v>
      </c>
    </row>
    <row r="249" spans="1:9" x14ac:dyDescent="0.25">
      <c r="A249" s="6" t="s">
        <v>1944</v>
      </c>
      <c r="B249" s="2" t="s">
        <v>2885</v>
      </c>
      <c r="C249" s="2" t="s">
        <v>3063</v>
      </c>
      <c r="D249" s="2" t="s">
        <v>683</v>
      </c>
      <c r="E249" s="23">
        <v>1129</v>
      </c>
      <c r="F249" s="24">
        <v>1716</v>
      </c>
      <c r="G249" s="44">
        <f>EmployeeData[[#This Row],[Sales_Target]]-EmployeeData[[#This Row],[Sales_Achieved]]</f>
        <v>-587</v>
      </c>
      <c r="H249" t="str">
        <f>IF(EmployeeData[[#This Row],[Sales_Achieved]]&gt;=2984,EmployeeData[[#This Row],[Sales_Achieved]],"N/A")</f>
        <v>N/A</v>
      </c>
      <c r="I249">
        <f>IF(EmployeeData[[#This Row],[Sales_Achieved]]&lt;2984,EmployeeData[[#This Row],[Sales_Achieved]],"N/A")</f>
        <v>1716</v>
      </c>
    </row>
    <row r="250" spans="1:9" hidden="1" x14ac:dyDescent="0.25">
      <c r="A250" s="6" t="s">
        <v>1945</v>
      </c>
      <c r="B250" s="2" t="s">
        <v>2886</v>
      </c>
      <c r="C250" s="2" t="s">
        <v>3065</v>
      </c>
      <c r="D250" s="2" t="s">
        <v>685</v>
      </c>
      <c r="E250" s="23">
        <v>1502</v>
      </c>
      <c r="F250" s="24">
        <v>4521</v>
      </c>
      <c r="G250" s="44">
        <f>EmployeeData[[#This Row],[Sales_Target]]-EmployeeData[[#This Row],[Sales_Achieved]]</f>
        <v>-3019</v>
      </c>
      <c r="H250">
        <f>IF(EmployeeData[[#This Row],[Sales_Achieved]]&gt;=2984,EmployeeData[[#This Row],[Sales_Achieved]],"N/A")</f>
        <v>4521</v>
      </c>
      <c r="I250" t="str">
        <f>IF(EmployeeData[[#This Row],[Sales_Achieved]]&lt;2984,EmployeeData[[#This Row],[Sales_Achieved]],"N/A")</f>
        <v>N/A</v>
      </c>
    </row>
    <row r="251" spans="1:9" x14ac:dyDescent="0.25">
      <c r="A251" s="6" t="s">
        <v>1946</v>
      </c>
      <c r="B251" s="2" t="s">
        <v>2713</v>
      </c>
      <c r="C251" s="2" t="s">
        <v>3064</v>
      </c>
      <c r="D251" s="2" t="s">
        <v>685</v>
      </c>
      <c r="E251" s="23">
        <v>1915</v>
      </c>
      <c r="F251" s="24">
        <v>2000</v>
      </c>
      <c r="G251" s="44">
        <f>EmployeeData[[#This Row],[Sales_Target]]-EmployeeData[[#This Row],[Sales_Achieved]]</f>
        <v>-85</v>
      </c>
      <c r="H251" t="str">
        <f>IF(EmployeeData[[#This Row],[Sales_Achieved]]&gt;=2984,EmployeeData[[#This Row],[Sales_Achieved]],"N/A")</f>
        <v>N/A</v>
      </c>
      <c r="I251">
        <f>IF(EmployeeData[[#This Row],[Sales_Achieved]]&lt;2984,EmployeeData[[#This Row],[Sales_Achieved]],"N/A")</f>
        <v>2000</v>
      </c>
    </row>
    <row r="252" spans="1:9" x14ac:dyDescent="0.25">
      <c r="A252" s="6" t="s">
        <v>1947</v>
      </c>
      <c r="B252" s="2" t="s">
        <v>2809</v>
      </c>
      <c r="C252" s="2" t="s">
        <v>3065</v>
      </c>
      <c r="D252" s="2" t="s">
        <v>682</v>
      </c>
      <c r="E252" s="23">
        <v>1728</v>
      </c>
      <c r="F252" s="24">
        <v>2931</v>
      </c>
      <c r="G252" s="44">
        <f>EmployeeData[[#This Row],[Sales_Target]]-EmployeeData[[#This Row],[Sales_Achieved]]</f>
        <v>-1203</v>
      </c>
      <c r="H252" t="str">
        <f>IF(EmployeeData[[#This Row],[Sales_Achieved]]&gt;=2984,EmployeeData[[#This Row],[Sales_Achieved]],"N/A")</f>
        <v>N/A</v>
      </c>
      <c r="I252">
        <f>IF(EmployeeData[[#This Row],[Sales_Achieved]]&lt;2984,EmployeeData[[#This Row],[Sales_Achieved]],"N/A")</f>
        <v>2931</v>
      </c>
    </row>
    <row r="253" spans="1:9" x14ac:dyDescent="0.25">
      <c r="A253" s="6" t="s">
        <v>1948</v>
      </c>
      <c r="B253" s="2" t="s">
        <v>2857</v>
      </c>
      <c r="C253" s="2" t="s">
        <v>3064</v>
      </c>
      <c r="D253" s="2" t="s">
        <v>685</v>
      </c>
      <c r="E253" s="23">
        <v>1052</v>
      </c>
      <c r="F253" s="24">
        <v>1370</v>
      </c>
      <c r="G253" s="44">
        <f>EmployeeData[[#This Row],[Sales_Target]]-EmployeeData[[#This Row],[Sales_Achieved]]</f>
        <v>-318</v>
      </c>
      <c r="H253" t="str">
        <f>IF(EmployeeData[[#This Row],[Sales_Achieved]]&gt;=2984,EmployeeData[[#This Row],[Sales_Achieved]],"N/A")</f>
        <v>N/A</v>
      </c>
      <c r="I253">
        <f>IF(EmployeeData[[#This Row],[Sales_Achieved]]&lt;2984,EmployeeData[[#This Row],[Sales_Achieved]],"N/A")</f>
        <v>1370</v>
      </c>
    </row>
    <row r="254" spans="1:9" x14ac:dyDescent="0.25">
      <c r="A254" s="6" t="s">
        <v>1949</v>
      </c>
      <c r="B254" s="2" t="s">
        <v>2785</v>
      </c>
      <c r="C254" s="2" t="s">
        <v>3063</v>
      </c>
      <c r="D254" s="2" t="s">
        <v>682</v>
      </c>
      <c r="E254" s="23">
        <v>2932</v>
      </c>
      <c r="F254" s="24">
        <v>1955</v>
      </c>
      <c r="G254" s="44">
        <f>EmployeeData[[#This Row],[Sales_Target]]-EmployeeData[[#This Row],[Sales_Achieved]]</f>
        <v>977</v>
      </c>
      <c r="H254" t="str">
        <f>IF(EmployeeData[[#This Row],[Sales_Achieved]]&gt;=2984,EmployeeData[[#This Row],[Sales_Achieved]],"N/A")</f>
        <v>N/A</v>
      </c>
      <c r="I254">
        <f>IF(EmployeeData[[#This Row],[Sales_Achieved]]&lt;2984,EmployeeData[[#This Row],[Sales_Achieved]],"N/A")</f>
        <v>1955</v>
      </c>
    </row>
    <row r="255" spans="1:9" hidden="1" x14ac:dyDescent="0.25">
      <c r="A255" s="6" t="s">
        <v>1950</v>
      </c>
      <c r="B255" s="2" t="s">
        <v>2739</v>
      </c>
      <c r="C255" s="2" t="s">
        <v>3063</v>
      </c>
      <c r="D255" s="2" t="s">
        <v>685</v>
      </c>
      <c r="E255" s="23">
        <v>4627</v>
      </c>
      <c r="F255" s="24">
        <v>3711</v>
      </c>
      <c r="G255" s="44">
        <f>EmployeeData[[#This Row],[Sales_Target]]-EmployeeData[[#This Row],[Sales_Achieved]]</f>
        <v>916</v>
      </c>
      <c r="H255">
        <f>IF(EmployeeData[[#This Row],[Sales_Achieved]]&gt;=2984,EmployeeData[[#This Row],[Sales_Achieved]],"N/A")</f>
        <v>3711</v>
      </c>
      <c r="I255" t="str">
        <f>IF(EmployeeData[[#This Row],[Sales_Achieved]]&lt;2984,EmployeeData[[#This Row],[Sales_Achieved]],"N/A")</f>
        <v>N/A</v>
      </c>
    </row>
    <row r="256" spans="1:9" hidden="1" x14ac:dyDescent="0.25">
      <c r="A256" s="6" t="s">
        <v>1951</v>
      </c>
      <c r="B256" s="2" t="s">
        <v>2887</v>
      </c>
      <c r="C256" s="2" t="s">
        <v>3064</v>
      </c>
      <c r="D256" s="2" t="s">
        <v>683</v>
      </c>
      <c r="E256" s="23">
        <v>4924</v>
      </c>
      <c r="F256" s="24">
        <v>4974</v>
      </c>
      <c r="G256" s="44">
        <f>EmployeeData[[#This Row],[Sales_Target]]-EmployeeData[[#This Row],[Sales_Achieved]]</f>
        <v>-50</v>
      </c>
      <c r="H256">
        <f>IF(EmployeeData[[#This Row],[Sales_Achieved]]&gt;=2984,EmployeeData[[#This Row],[Sales_Achieved]],"N/A")</f>
        <v>4974</v>
      </c>
      <c r="I256" t="str">
        <f>IF(EmployeeData[[#This Row],[Sales_Achieved]]&lt;2984,EmployeeData[[#This Row],[Sales_Achieved]],"N/A")</f>
        <v>N/A</v>
      </c>
    </row>
    <row r="257" spans="1:9" hidden="1" x14ac:dyDescent="0.25">
      <c r="A257" s="6" t="s">
        <v>1952</v>
      </c>
      <c r="B257" s="2" t="s">
        <v>2888</v>
      </c>
      <c r="C257" s="2" t="s">
        <v>3065</v>
      </c>
      <c r="D257" s="2" t="s">
        <v>685</v>
      </c>
      <c r="E257" s="23">
        <v>1332</v>
      </c>
      <c r="F257" s="24">
        <v>3310</v>
      </c>
      <c r="G257" s="44">
        <f>EmployeeData[[#This Row],[Sales_Target]]-EmployeeData[[#This Row],[Sales_Achieved]]</f>
        <v>-1978</v>
      </c>
      <c r="H257">
        <f>IF(EmployeeData[[#This Row],[Sales_Achieved]]&gt;=2984,EmployeeData[[#This Row],[Sales_Achieved]],"N/A")</f>
        <v>3310</v>
      </c>
      <c r="I257" t="str">
        <f>IF(EmployeeData[[#This Row],[Sales_Achieved]]&lt;2984,EmployeeData[[#This Row],[Sales_Achieved]],"N/A")</f>
        <v>N/A</v>
      </c>
    </row>
    <row r="258" spans="1:9" hidden="1" x14ac:dyDescent="0.25">
      <c r="A258" s="6" t="s">
        <v>1953</v>
      </c>
      <c r="B258" s="2" t="s">
        <v>2743</v>
      </c>
      <c r="C258" s="2" t="s">
        <v>3065</v>
      </c>
      <c r="D258" s="2" t="s">
        <v>685</v>
      </c>
      <c r="E258" s="23">
        <v>2630</v>
      </c>
      <c r="F258" s="24">
        <v>4358</v>
      </c>
      <c r="G258" s="44">
        <f>EmployeeData[[#This Row],[Sales_Target]]-EmployeeData[[#This Row],[Sales_Achieved]]</f>
        <v>-1728</v>
      </c>
      <c r="H258">
        <f>IF(EmployeeData[[#This Row],[Sales_Achieved]]&gt;=2984,EmployeeData[[#This Row],[Sales_Achieved]],"N/A")</f>
        <v>4358</v>
      </c>
      <c r="I258" t="str">
        <f>IF(EmployeeData[[#This Row],[Sales_Achieved]]&lt;2984,EmployeeData[[#This Row],[Sales_Achieved]],"N/A")</f>
        <v>N/A</v>
      </c>
    </row>
    <row r="259" spans="1:9" hidden="1" x14ac:dyDescent="0.25">
      <c r="A259" s="6" t="s">
        <v>1954</v>
      </c>
      <c r="B259" s="2" t="s">
        <v>2889</v>
      </c>
      <c r="C259" s="2" t="s">
        <v>3063</v>
      </c>
      <c r="D259" s="2" t="s">
        <v>683</v>
      </c>
      <c r="E259" s="23">
        <v>3514</v>
      </c>
      <c r="F259" s="24">
        <v>4847</v>
      </c>
      <c r="G259" s="44">
        <f>EmployeeData[[#This Row],[Sales_Target]]-EmployeeData[[#This Row],[Sales_Achieved]]</f>
        <v>-1333</v>
      </c>
      <c r="H259">
        <f>IF(EmployeeData[[#This Row],[Sales_Achieved]]&gt;=2984,EmployeeData[[#This Row],[Sales_Achieved]],"N/A")</f>
        <v>4847</v>
      </c>
      <c r="I259" t="str">
        <f>IF(EmployeeData[[#This Row],[Sales_Achieved]]&lt;2984,EmployeeData[[#This Row],[Sales_Achieved]],"N/A")</f>
        <v>N/A</v>
      </c>
    </row>
    <row r="260" spans="1:9" hidden="1" x14ac:dyDescent="0.25">
      <c r="A260" s="6" t="s">
        <v>1955</v>
      </c>
      <c r="B260" s="2" t="s">
        <v>2860</v>
      </c>
      <c r="C260" s="2" t="s">
        <v>3065</v>
      </c>
      <c r="D260" s="2" t="s">
        <v>682</v>
      </c>
      <c r="E260" s="23">
        <v>4733</v>
      </c>
      <c r="F260" s="24">
        <v>5602</v>
      </c>
      <c r="G260" s="44">
        <f>EmployeeData[[#This Row],[Sales_Target]]-EmployeeData[[#This Row],[Sales_Achieved]]</f>
        <v>-869</v>
      </c>
      <c r="H260">
        <f>IF(EmployeeData[[#This Row],[Sales_Achieved]]&gt;=2984,EmployeeData[[#This Row],[Sales_Achieved]],"N/A")</f>
        <v>5602</v>
      </c>
      <c r="I260" t="str">
        <f>IF(EmployeeData[[#This Row],[Sales_Achieved]]&lt;2984,EmployeeData[[#This Row],[Sales_Achieved]],"N/A")</f>
        <v>N/A</v>
      </c>
    </row>
    <row r="261" spans="1:9" x14ac:dyDescent="0.25">
      <c r="A261" s="6" t="s">
        <v>1956</v>
      </c>
      <c r="B261" s="2" t="s">
        <v>2890</v>
      </c>
      <c r="C261" s="2" t="s">
        <v>3064</v>
      </c>
      <c r="D261" s="2" t="s">
        <v>683</v>
      </c>
      <c r="E261" s="23">
        <v>4358</v>
      </c>
      <c r="F261" s="24">
        <v>1336</v>
      </c>
      <c r="G261" s="44">
        <f>EmployeeData[[#This Row],[Sales_Target]]-EmployeeData[[#This Row],[Sales_Achieved]]</f>
        <v>3022</v>
      </c>
      <c r="H261" t="str">
        <f>IF(EmployeeData[[#This Row],[Sales_Achieved]]&gt;=2984,EmployeeData[[#This Row],[Sales_Achieved]],"N/A")</f>
        <v>N/A</v>
      </c>
      <c r="I261">
        <f>IF(EmployeeData[[#This Row],[Sales_Achieved]]&lt;2984,EmployeeData[[#This Row],[Sales_Achieved]],"N/A")</f>
        <v>1336</v>
      </c>
    </row>
    <row r="262" spans="1:9" hidden="1" x14ac:dyDescent="0.25">
      <c r="A262" s="6" t="s">
        <v>1957</v>
      </c>
      <c r="B262" s="2" t="s">
        <v>2846</v>
      </c>
      <c r="C262" s="2" t="s">
        <v>3064</v>
      </c>
      <c r="D262" s="2" t="s">
        <v>682</v>
      </c>
      <c r="E262" s="23">
        <v>3964</v>
      </c>
      <c r="F262" s="24">
        <v>3501</v>
      </c>
      <c r="G262" s="44">
        <f>EmployeeData[[#This Row],[Sales_Target]]-EmployeeData[[#This Row],[Sales_Achieved]]</f>
        <v>463</v>
      </c>
      <c r="H262">
        <f>IF(EmployeeData[[#This Row],[Sales_Achieved]]&gt;=2984,EmployeeData[[#This Row],[Sales_Achieved]],"N/A")</f>
        <v>3501</v>
      </c>
      <c r="I262" t="str">
        <f>IF(EmployeeData[[#This Row],[Sales_Achieved]]&lt;2984,EmployeeData[[#This Row],[Sales_Achieved]],"N/A")</f>
        <v>N/A</v>
      </c>
    </row>
    <row r="263" spans="1:9" hidden="1" x14ac:dyDescent="0.25">
      <c r="A263" s="6" t="s">
        <v>1958</v>
      </c>
      <c r="B263" s="2" t="s">
        <v>2774</v>
      </c>
      <c r="C263" s="2" t="s">
        <v>3063</v>
      </c>
      <c r="D263" s="2" t="s">
        <v>683</v>
      </c>
      <c r="E263" s="23">
        <v>3021</v>
      </c>
      <c r="F263" s="24">
        <v>4707</v>
      </c>
      <c r="G263" s="44">
        <f>EmployeeData[[#This Row],[Sales_Target]]-EmployeeData[[#This Row],[Sales_Achieved]]</f>
        <v>-1686</v>
      </c>
      <c r="H263">
        <f>IF(EmployeeData[[#This Row],[Sales_Achieved]]&gt;=2984,EmployeeData[[#This Row],[Sales_Achieved]],"N/A")</f>
        <v>4707</v>
      </c>
      <c r="I263" t="str">
        <f>IF(EmployeeData[[#This Row],[Sales_Achieved]]&lt;2984,EmployeeData[[#This Row],[Sales_Achieved]],"N/A")</f>
        <v>N/A</v>
      </c>
    </row>
    <row r="264" spans="1:9" hidden="1" x14ac:dyDescent="0.25">
      <c r="A264" s="6" t="s">
        <v>1959</v>
      </c>
      <c r="B264" s="2" t="s">
        <v>2701</v>
      </c>
      <c r="C264" s="2" t="s">
        <v>3065</v>
      </c>
      <c r="D264" s="2" t="s">
        <v>683</v>
      </c>
      <c r="E264" s="23">
        <v>2353</v>
      </c>
      <c r="F264" s="24">
        <v>4711</v>
      </c>
      <c r="G264" s="44">
        <f>EmployeeData[[#This Row],[Sales_Target]]-EmployeeData[[#This Row],[Sales_Achieved]]</f>
        <v>-2358</v>
      </c>
      <c r="H264">
        <f>IF(EmployeeData[[#This Row],[Sales_Achieved]]&gt;=2984,EmployeeData[[#This Row],[Sales_Achieved]],"N/A")</f>
        <v>4711</v>
      </c>
      <c r="I264" t="str">
        <f>IF(EmployeeData[[#This Row],[Sales_Achieved]]&lt;2984,EmployeeData[[#This Row],[Sales_Achieved]],"N/A")</f>
        <v>N/A</v>
      </c>
    </row>
    <row r="265" spans="1:9" x14ac:dyDescent="0.25">
      <c r="A265" s="6" t="s">
        <v>1960</v>
      </c>
      <c r="B265" s="2" t="s">
        <v>2891</v>
      </c>
      <c r="C265" s="2" t="s">
        <v>3063</v>
      </c>
      <c r="D265" s="2" t="s">
        <v>683</v>
      </c>
      <c r="E265" s="23">
        <v>3560</v>
      </c>
      <c r="F265" s="24">
        <v>2784</v>
      </c>
      <c r="G265" s="44">
        <f>EmployeeData[[#This Row],[Sales_Target]]-EmployeeData[[#This Row],[Sales_Achieved]]</f>
        <v>776</v>
      </c>
      <c r="H265" t="str">
        <f>IF(EmployeeData[[#This Row],[Sales_Achieved]]&gt;=2984,EmployeeData[[#This Row],[Sales_Achieved]],"N/A")</f>
        <v>N/A</v>
      </c>
      <c r="I265">
        <f>IF(EmployeeData[[#This Row],[Sales_Achieved]]&lt;2984,EmployeeData[[#This Row],[Sales_Achieved]],"N/A")</f>
        <v>2784</v>
      </c>
    </row>
    <row r="266" spans="1:9" hidden="1" x14ac:dyDescent="0.25">
      <c r="A266" s="6" t="s">
        <v>1961</v>
      </c>
      <c r="B266" s="2" t="s">
        <v>2892</v>
      </c>
      <c r="C266" s="2" t="s">
        <v>3064</v>
      </c>
      <c r="D266" s="2" t="s">
        <v>684</v>
      </c>
      <c r="E266" s="23">
        <v>4103</v>
      </c>
      <c r="F266" s="24">
        <v>3847</v>
      </c>
      <c r="G266" s="44">
        <f>EmployeeData[[#This Row],[Sales_Target]]-EmployeeData[[#This Row],[Sales_Achieved]]</f>
        <v>256</v>
      </c>
      <c r="H266">
        <f>IF(EmployeeData[[#This Row],[Sales_Achieved]]&gt;=2984,EmployeeData[[#This Row],[Sales_Achieved]],"N/A")</f>
        <v>3847</v>
      </c>
      <c r="I266" t="str">
        <f>IF(EmployeeData[[#This Row],[Sales_Achieved]]&lt;2984,EmployeeData[[#This Row],[Sales_Achieved]],"N/A")</f>
        <v>N/A</v>
      </c>
    </row>
    <row r="267" spans="1:9" hidden="1" x14ac:dyDescent="0.25">
      <c r="A267" s="6" t="s">
        <v>1962</v>
      </c>
      <c r="B267" s="2" t="s">
        <v>2893</v>
      </c>
      <c r="C267" s="2" t="s">
        <v>3063</v>
      </c>
      <c r="D267" s="2" t="s">
        <v>683</v>
      </c>
      <c r="E267" s="23">
        <v>3183</v>
      </c>
      <c r="F267" s="24">
        <v>3512</v>
      </c>
      <c r="G267" s="44">
        <f>EmployeeData[[#This Row],[Sales_Target]]-EmployeeData[[#This Row],[Sales_Achieved]]</f>
        <v>-329</v>
      </c>
      <c r="H267">
        <f>IF(EmployeeData[[#This Row],[Sales_Achieved]]&gt;=2984,EmployeeData[[#This Row],[Sales_Achieved]],"N/A")</f>
        <v>3512</v>
      </c>
      <c r="I267" t="str">
        <f>IF(EmployeeData[[#This Row],[Sales_Achieved]]&lt;2984,EmployeeData[[#This Row],[Sales_Achieved]],"N/A")</f>
        <v>N/A</v>
      </c>
    </row>
    <row r="268" spans="1:9" x14ac:dyDescent="0.25">
      <c r="A268" s="6" t="s">
        <v>1963</v>
      </c>
      <c r="B268" s="2" t="s">
        <v>2894</v>
      </c>
      <c r="C268" s="2" t="s">
        <v>3065</v>
      </c>
      <c r="D268" s="2" t="s">
        <v>685</v>
      </c>
      <c r="E268" s="23">
        <v>3604</v>
      </c>
      <c r="F268" s="24">
        <v>2712</v>
      </c>
      <c r="G268" s="44">
        <f>EmployeeData[[#This Row],[Sales_Target]]-EmployeeData[[#This Row],[Sales_Achieved]]</f>
        <v>892</v>
      </c>
      <c r="H268" t="str">
        <f>IF(EmployeeData[[#This Row],[Sales_Achieved]]&gt;=2984,EmployeeData[[#This Row],[Sales_Achieved]],"N/A")</f>
        <v>N/A</v>
      </c>
      <c r="I268">
        <f>IF(EmployeeData[[#This Row],[Sales_Achieved]]&lt;2984,EmployeeData[[#This Row],[Sales_Achieved]],"N/A")</f>
        <v>2712</v>
      </c>
    </row>
    <row r="269" spans="1:9" x14ac:dyDescent="0.25">
      <c r="A269" s="6" t="s">
        <v>1964</v>
      </c>
      <c r="B269" s="2" t="s">
        <v>2895</v>
      </c>
      <c r="C269" s="2" t="s">
        <v>3064</v>
      </c>
      <c r="D269" s="2" t="s">
        <v>684</v>
      </c>
      <c r="E269" s="23">
        <v>1540</v>
      </c>
      <c r="F269" s="24">
        <v>1862</v>
      </c>
      <c r="G269" s="44">
        <f>EmployeeData[[#This Row],[Sales_Target]]-EmployeeData[[#This Row],[Sales_Achieved]]</f>
        <v>-322</v>
      </c>
      <c r="H269" t="str">
        <f>IF(EmployeeData[[#This Row],[Sales_Achieved]]&gt;=2984,EmployeeData[[#This Row],[Sales_Achieved]],"N/A")</f>
        <v>N/A</v>
      </c>
      <c r="I269">
        <f>IF(EmployeeData[[#This Row],[Sales_Achieved]]&lt;2984,EmployeeData[[#This Row],[Sales_Achieved]],"N/A")</f>
        <v>1862</v>
      </c>
    </row>
    <row r="270" spans="1:9" x14ac:dyDescent="0.25">
      <c r="A270" s="6" t="s">
        <v>1965</v>
      </c>
      <c r="B270" s="2" t="s">
        <v>2726</v>
      </c>
      <c r="C270" s="2" t="s">
        <v>3065</v>
      </c>
      <c r="D270" s="2" t="s">
        <v>685</v>
      </c>
      <c r="E270" s="23">
        <v>2283</v>
      </c>
      <c r="F270" s="24">
        <v>2257</v>
      </c>
      <c r="G270" s="44">
        <f>EmployeeData[[#This Row],[Sales_Target]]-EmployeeData[[#This Row],[Sales_Achieved]]</f>
        <v>26</v>
      </c>
      <c r="H270" t="str">
        <f>IF(EmployeeData[[#This Row],[Sales_Achieved]]&gt;=2984,EmployeeData[[#This Row],[Sales_Achieved]],"N/A")</f>
        <v>N/A</v>
      </c>
      <c r="I270">
        <f>IF(EmployeeData[[#This Row],[Sales_Achieved]]&lt;2984,EmployeeData[[#This Row],[Sales_Achieved]],"N/A")</f>
        <v>2257</v>
      </c>
    </row>
    <row r="271" spans="1:9" x14ac:dyDescent="0.25">
      <c r="A271" s="6" t="s">
        <v>1966</v>
      </c>
      <c r="B271" s="2" t="s">
        <v>2896</v>
      </c>
      <c r="C271" s="2" t="s">
        <v>3063</v>
      </c>
      <c r="D271" s="2" t="s">
        <v>682</v>
      </c>
      <c r="E271" s="23">
        <v>1479</v>
      </c>
      <c r="F271" s="24">
        <v>1895</v>
      </c>
      <c r="G271" s="44">
        <f>EmployeeData[[#This Row],[Sales_Target]]-EmployeeData[[#This Row],[Sales_Achieved]]</f>
        <v>-416</v>
      </c>
      <c r="H271" t="str">
        <f>IF(EmployeeData[[#This Row],[Sales_Achieved]]&gt;=2984,EmployeeData[[#This Row],[Sales_Achieved]],"N/A")</f>
        <v>N/A</v>
      </c>
      <c r="I271">
        <f>IF(EmployeeData[[#This Row],[Sales_Achieved]]&lt;2984,EmployeeData[[#This Row],[Sales_Achieved]],"N/A")</f>
        <v>1895</v>
      </c>
    </row>
    <row r="272" spans="1:9" hidden="1" x14ac:dyDescent="0.25">
      <c r="A272" s="6" t="s">
        <v>1967</v>
      </c>
      <c r="B272" s="2" t="s">
        <v>2897</v>
      </c>
      <c r="C272" s="2" t="s">
        <v>3064</v>
      </c>
      <c r="D272" s="2" t="s">
        <v>682</v>
      </c>
      <c r="E272" s="23">
        <v>3262</v>
      </c>
      <c r="F272" s="24">
        <v>5251</v>
      </c>
      <c r="G272" s="44">
        <f>EmployeeData[[#This Row],[Sales_Target]]-EmployeeData[[#This Row],[Sales_Achieved]]</f>
        <v>-1989</v>
      </c>
      <c r="H272">
        <f>IF(EmployeeData[[#This Row],[Sales_Achieved]]&gt;=2984,EmployeeData[[#This Row],[Sales_Achieved]],"N/A")</f>
        <v>5251</v>
      </c>
      <c r="I272" t="str">
        <f>IF(EmployeeData[[#This Row],[Sales_Achieved]]&lt;2984,EmployeeData[[#This Row],[Sales_Achieved]],"N/A")</f>
        <v>N/A</v>
      </c>
    </row>
    <row r="273" spans="1:9" x14ac:dyDescent="0.25">
      <c r="A273" s="6" t="s">
        <v>1968</v>
      </c>
      <c r="B273" s="2" t="s">
        <v>2898</v>
      </c>
      <c r="C273" s="2" t="s">
        <v>3065</v>
      </c>
      <c r="D273" s="2" t="s">
        <v>682</v>
      </c>
      <c r="E273" s="23">
        <v>1192</v>
      </c>
      <c r="F273" s="24">
        <v>2551</v>
      </c>
      <c r="G273" s="44">
        <f>EmployeeData[[#This Row],[Sales_Target]]-EmployeeData[[#This Row],[Sales_Achieved]]</f>
        <v>-1359</v>
      </c>
      <c r="H273" t="str">
        <f>IF(EmployeeData[[#This Row],[Sales_Achieved]]&gt;=2984,EmployeeData[[#This Row],[Sales_Achieved]],"N/A")</f>
        <v>N/A</v>
      </c>
      <c r="I273">
        <f>IF(EmployeeData[[#This Row],[Sales_Achieved]]&lt;2984,EmployeeData[[#This Row],[Sales_Achieved]],"N/A")</f>
        <v>2551</v>
      </c>
    </row>
    <row r="274" spans="1:9" hidden="1" x14ac:dyDescent="0.25">
      <c r="A274" s="6" t="s">
        <v>1969</v>
      </c>
      <c r="B274" s="2" t="s">
        <v>2819</v>
      </c>
      <c r="C274" s="2" t="s">
        <v>3063</v>
      </c>
      <c r="D274" s="2" t="s">
        <v>682</v>
      </c>
      <c r="E274" s="23">
        <v>2088</v>
      </c>
      <c r="F274" s="24">
        <v>3980</v>
      </c>
      <c r="G274" s="44">
        <f>EmployeeData[[#This Row],[Sales_Target]]-EmployeeData[[#This Row],[Sales_Achieved]]</f>
        <v>-1892</v>
      </c>
      <c r="H274">
        <f>IF(EmployeeData[[#This Row],[Sales_Achieved]]&gt;=2984,EmployeeData[[#This Row],[Sales_Achieved]],"N/A")</f>
        <v>3980</v>
      </c>
      <c r="I274" t="str">
        <f>IF(EmployeeData[[#This Row],[Sales_Achieved]]&lt;2984,EmployeeData[[#This Row],[Sales_Achieved]],"N/A")</f>
        <v>N/A</v>
      </c>
    </row>
    <row r="275" spans="1:9" x14ac:dyDescent="0.25">
      <c r="A275" s="6" t="s">
        <v>1970</v>
      </c>
      <c r="B275" s="2" t="s">
        <v>2899</v>
      </c>
      <c r="C275" s="2" t="s">
        <v>3064</v>
      </c>
      <c r="D275" s="2" t="s">
        <v>683</v>
      </c>
      <c r="E275" s="23">
        <v>3681</v>
      </c>
      <c r="F275" s="24">
        <v>1906</v>
      </c>
      <c r="G275" s="44">
        <f>EmployeeData[[#This Row],[Sales_Target]]-EmployeeData[[#This Row],[Sales_Achieved]]</f>
        <v>1775</v>
      </c>
      <c r="H275" t="str">
        <f>IF(EmployeeData[[#This Row],[Sales_Achieved]]&gt;=2984,EmployeeData[[#This Row],[Sales_Achieved]],"N/A")</f>
        <v>N/A</v>
      </c>
      <c r="I275">
        <f>IF(EmployeeData[[#This Row],[Sales_Achieved]]&lt;2984,EmployeeData[[#This Row],[Sales_Achieved]],"N/A")</f>
        <v>1906</v>
      </c>
    </row>
    <row r="276" spans="1:9" hidden="1" x14ac:dyDescent="0.25">
      <c r="A276" s="6" t="s">
        <v>1971</v>
      </c>
      <c r="B276" s="2" t="s">
        <v>2900</v>
      </c>
      <c r="C276" s="2" t="s">
        <v>3063</v>
      </c>
      <c r="D276" s="2" t="s">
        <v>682</v>
      </c>
      <c r="E276" s="23">
        <v>4912</v>
      </c>
      <c r="F276" s="24">
        <v>5835</v>
      </c>
      <c r="G276" s="44">
        <f>EmployeeData[[#This Row],[Sales_Target]]-EmployeeData[[#This Row],[Sales_Achieved]]</f>
        <v>-923</v>
      </c>
      <c r="H276">
        <f>IF(EmployeeData[[#This Row],[Sales_Achieved]]&gt;=2984,EmployeeData[[#This Row],[Sales_Achieved]],"N/A")</f>
        <v>5835</v>
      </c>
      <c r="I276" t="str">
        <f>IF(EmployeeData[[#This Row],[Sales_Achieved]]&lt;2984,EmployeeData[[#This Row],[Sales_Achieved]],"N/A")</f>
        <v>N/A</v>
      </c>
    </row>
    <row r="277" spans="1:9" hidden="1" x14ac:dyDescent="0.25">
      <c r="A277" s="6" t="s">
        <v>1972</v>
      </c>
      <c r="B277" s="2" t="s">
        <v>2809</v>
      </c>
      <c r="C277" s="2" t="s">
        <v>3064</v>
      </c>
      <c r="D277" s="2" t="s">
        <v>685</v>
      </c>
      <c r="E277" s="23">
        <v>1094</v>
      </c>
      <c r="F277" s="24">
        <v>3425</v>
      </c>
      <c r="G277" s="44">
        <f>EmployeeData[[#This Row],[Sales_Target]]-EmployeeData[[#This Row],[Sales_Achieved]]</f>
        <v>-2331</v>
      </c>
      <c r="H277">
        <f>IF(EmployeeData[[#This Row],[Sales_Achieved]]&gt;=2984,EmployeeData[[#This Row],[Sales_Achieved]],"N/A")</f>
        <v>3425</v>
      </c>
      <c r="I277" t="str">
        <f>IF(EmployeeData[[#This Row],[Sales_Achieved]]&lt;2984,EmployeeData[[#This Row],[Sales_Achieved]],"N/A")</f>
        <v>N/A</v>
      </c>
    </row>
    <row r="278" spans="1:9" x14ac:dyDescent="0.25">
      <c r="A278" s="6" t="s">
        <v>1973</v>
      </c>
      <c r="B278" s="2" t="s">
        <v>2901</v>
      </c>
      <c r="C278" s="2" t="s">
        <v>3064</v>
      </c>
      <c r="D278" s="2" t="s">
        <v>682</v>
      </c>
      <c r="E278" s="23">
        <v>4607</v>
      </c>
      <c r="F278" s="24">
        <v>1508</v>
      </c>
      <c r="G278" s="44">
        <f>EmployeeData[[#This Row],[Sales_Target]]-EmployeeData[[#This Row],[Sales_Achieved]]</f>
        <v>3099</v>
      </c>
      <c r="H278" t="str">
        <f>IF(EmployeeData[[#This Row],[Sales_Achieved]]&gt;=2984,EmployeeData[[#This Row],[Sales_Achieved]],"N/A")</f>
        <v>N/A</v>
      </c>
      <c r="I278">
        <f>IF(EmployeeData[[#This Row],[Sales_Achieved]]&lt;2984,EmployeeData[[#This Row],[Sales_Achieved]],"N/A")</f>
        <v>1508</v>
      </c>
    </row>
    <row r="279" spans="1:9" hidden="1" x14ac:dyDescent="0.25">
      <c r="A279" s="6" t="s">
        <v>1974</v>
      </c>
      <c r="B279" s="2" t="s">
        <v>2873</v>
      </c>
      <c r="C279" s="2" t="s">
        <v>3065</v>
      </c>
      <c r="D279" s="2" t="s">
        <v>683</v>
      </c>
      <c r="E279" s="23">
        <v>3507</v>
      </c>
      <c r="F279" s="24">
        <v>5789</v>
      </c>
      <c r="G279" s="44">
        <f>EmployeeData[[#This Row],[Sales_Target]]-EmployeeData[[#This Row],[Sales_Achieved]]</f>
        <v>-2282</v>
      </c>
      <c r="H279">
        <f>IF(EmployeeData[[#This Row],[Sales_Achieved]]&gt;=2984,EmployeeData[[#This Row],[Sales_Achieved]],"N/A")</f>
        <v>5789</v>
      </c>
      <c r="I279" t="str">
        <f>IF(EmployeeData[[#This Row],[Sales_Achieved]]&lt;2984,EmployeeData[[#This Row],[Sales_Achieved]],"N/A")</f>
        <v>N/A</v>
      </c>
    </row>
    <row r="280" spans="1:9" hidden="1" x14ac:dyDescent="0.25">
      <c r="A280" s="6" t="s">
        <v>1975</v>
      </c>
      <c r="B280" s="2" t="s">
        <v>2770</v>
      </c>
      <c r="C280" s="2" t="s">
        <v>3064</v>
      </c>
      <c r="D280" s="2" t="s">
        <v>683</v>
      </c>
      <c r="E280" s="23">
        <v>2704</v>
      </c>
      <c r="F280" s="24">
        <v>3648</v>
      </c>
      <c r="G280" s="44">
        <f>EmployeeData[[#This Row],[Sales_Target]]-EmployeeData[[#This Row],[Sales_Achieved]]</f>
        <v>-944</v>
      </c>
      <c r="H280">
        <f>IF(EmployeeData[[#This Row],[Sales_Achieved]]&gt;=2984,EmployeeData[[#This Row],[Sales_Achieved]],"N/A")</f>
        <v>3648</v>
      </c>
      <c r="I280" t="str">
        <f>IF(EmployeeData[[#This Row],[Sales_Achieved]]&lt;2984,EmployeeData[[#This Row],[Sales_Achieved]],"N/A")</f>
        <v>N/A</v>
      </c>
    </row>
    <row r="281" spans="1:9" hidden="1" x14ac:dyDescent="0.25">
      <c r="A281" s="6" t="s">
        <v>1976</v>
      </c>
      <c r="B281" s="2" t="s">
        <v>2902</v>
      </c>
      <c r="C281" s="2" t="s">
        <v>3063</v>
      </c>
      <c r="D281" s="2" t="s">
        <v>685</v>
      </c>
      <c r="E281" s="23">
        <v>4766</v>
      </c>
      <c r="F281" s="24">
        <v>5777</v>
      </c>
      <c r="G281" s="44">
        <f>EmployeeData[[#This Row],[Sales_Target]]-EmployeeData[[#This Row],[Sales_Achieved]]</f>
        <v>-1011</v>
      </c>
      <c r="H281">
        <f>IF(EmployeeData[[#This Row],[Sales_Achieved]]&gt;=2984,EmployeeData[[#This Row],[Sales_Achieved]],"N/A")</f>
        <v>5777</v>
      </c>
      <c r="I281" t="str">
        <f>IF(EmployeeData[[#This Row],[Sales_Achieved]]&lt;2984,EmployeeData[[#This Row],[Sales_Achieved]],"N/A")</f>
        <v>N/A</v>
      </c>
    </row>
    <row r="282" spans="1:9" hidden="1" x14ac:dyDescent="0.25">
      <c r="A282" s="6" t="s">
        <v>1977</v>
      </c>
      <c r="B282" s="2" t="s">
        <v>2856</v>
      </c>
      <c r="C282" s="2" t="s">
        <v>3065</v>
      </c>
      <c r="D282" s="2" t="s">
        <v>685</v>
      </c>
      <c r="E282" s="23">
        <v>3241</v>
      </c>
      <c r="F282" s="24">
        <v>3963</v>
      </c>
      <c r="G282" s="44">
        <f>EmployeeData[[#This Row],[Sales_Target]]-EmployeeData[[#This Row],[Sales_Achieved]]</f>
        <v>-722</v>
      </c>
      <c r="H282">
        <f>IF(EmployeeData[[#This Row],[Sales_Achieved]]&gt;=2984,EmployeeData[[#This Row],[Sales_Achieved]],"N/A")</f>
        <v>3963</v>
      </c>
      <c r="I282" t="str">
        <f>IF(EmployeeData[[#This Row],[Sales_Achieved]]&lt;2984,EmployeeData[[#This Row],[Sales_Achieved]],"N/A")</f>
        <v>N/A</v>
      </c>
    </row>
    <row r="283" spans="1:9" x14ac:dyDescent="0.25">
      <c r="A283" s="6" t="s">
        <v>1978</v>
      </c>
      <c r="B283" s="2" t="s">
        <v>2761</v>
      </c>
      <c r="C283" s="2" t="s">
        <v>3064</v>
      </c>
      <c r="D283" s="2" t="s">
        <v>682</v>
      </c>
      <c r="E283" s="23">
        <v>4228</v>
      </c>
      <c r="F283" s="24">
        <v>1360</v>
      </c>
      <c r="G283" s="44">
        <f>EmployeeData[[#This Row],[Sales_Target]]-EmployeeData[[#This Row],[Sales_Achieved]]</f>
        <v>2868</v>
      </c>
      <c r="H283" t="str">
        <f>IF(EmployeeData[[#This Row],[Sales_Achieved]]&gt;=2984,EmployeeData[[#This Row],[Sales_Achieved]],"N/A")</f>
        <v>N/A</v>
      </c>
      <c r="I283">
        <f>IF(EmployeeData[[#This Row],[Sales_Achieved]]&lt;2984,EmployeeData[[#This Row],[Sales_Achieved]],"N/A")</f>
        <v>1360</v>
      </c>
    </row>
    <row r="284" spans="1:9" hidden="1" x14ac:dyDescent="0.25">
      <c r="A284" s="6" t="s">
        <v>1979</v>
      </c>
      <c r="B284" s="2" t="s">
        <v>2903</v>
      </c>
      <c r="C284" s="2" t="s">
        <v>3065</v>
      </c>
      <c r="D284" s="2" t="s">
        <v>684</v>
      </c>
      <c r="E284" s="23">
        <v>1162</v>
      </c>
      <c r="F284" s="24">
        <v>5333</v>
      </c>
      <c r="G284" s="44">
        <f>EmployeeData[[#This Row],[Sales_Target]]-EmployeeData[[#This Row],[Sales_Achieved]]</f>
        <v>-4171</v>
      </c>
      <c r="H284">
        <f>IF(EmployeeData[[#This Row],[Sales_Achieved]]&gt;=2984,EmployeeData[[#This Row],[Sales_Achieved]],"N/A")</f>
        <v>5333</v>
      </c>
      <c r="I284" t="str">
        <f>IF(EmployeeData[[#This Row],[Sales_Achieved]]&lt;2984,EmployeeData[[#This Row],[Sales_Achieved]],"N/A")</f>
        <v>N/A</v>
      </c>
    </row>
    <row r="285" spans="1:9" hidden="1" x14ac:dyDescent="0.25">
      <c r="A285" s="6" t="s">
        <v>1980</v>
      </c>
      <c r="B285" s="2" t="s">
        <v>2904</v>
      </c>
      <c r="C285" s="2" t="s">
        <v>3065</v>
      </c>
      <c r="D285" s="2" t="s">
        <v>684</v>
      </c>
      <c r="E285" s="23">
        <v>2352</v>
      </c>
      <c r="F285" s="24">
        <v>5193</v>
      </c>
      <c r="G285" s="44">
        <f>EmployeeData[[#This Row],[Sales_Target]]-EmployeeData[[#This Row],[Sales_Achieved]]</f>
        <v>-2841</v>
      </c>
      <c r="H285">
        <f>IF(EmployeeData[[#This Row],[Sales_Achieved]]&gt;=2984,EmployeeData[[#This Row],[Sales_Achieved]],"N/A")</f>
        <v>5193</v>
      </c>
      <c r="I285" t="str">
        <f>IF(EmployeeData[[#This Row],[Sales_Achieved]]&lt;2984,EmployeeData[[#This Row],[Sales_Achieved]],"N/A")</f>
        <v>N/A</v>
      </c>
    </row>
    <row r="286" spans="1:9" hidden="1" x14ac:dyDescent="0.25">
      <c r="A286" s="6" t="s">
        <v>1981</v>
      </c>
      <c r="B286" s="2" t="s">
        <v>2896</v>
      </c>
      <c r="C286" s="2" t="s">
        <v>3064</v>
      </c>
      <c r="D286" s="2" t="s">
        <v>685</v>
      </c>
      <c r="E286" s="23">
        <v>1577</v>
      </c>
      <c r="F286" s="24">
        <v>3844</v>
      </c>
      <c r="G286" s="44">
        <f>EmployeeData[[#This Row],[Sales_Target]]-EmployeeData[[#This Row],[Sales_Achieved]]</f>
        <v>-2267</v>
      </c>
      <c r="H286">
        <f>IF(EmployeeData[[#This Row],[Sales_Achieved]]&gt;=2984,EmployeeData[[#This Row],[Sales_Achieved]],"N/A")</f>
        <v>3844</v>
      </c>
      <c r="I286" t="str">
        <f>IF(EmployeeData[[#This Row],[Sales_Achieved]]&lt;2984,EmployeeData[[#This Row],[Sales_Achieved]],"N/A")</f>
        <v>N/A</v>
      </c>
    </row>
    <row r="287" spans="1:9" hidden="1" x14ac:dyDescent="0.25">
      <c r="A287" s="6" t="s">
        <v>1982</v>
      </c>
      <c r="B287" s="2" t="s">
        <v>2905</v>
      </c>
      <c r="C287" s="2" t="s">
        <v>3064</v>
      </c>
      <c r="D287" s="2" t="s">
        <v>685</v>
      </c>
      <c r="E287" s="23">
        <v>2283</v>
      </c>
      <c r="F287" s="24">
        <v>4651</v>
      </c>
      <c r="G287" s="44">
        <f>EmployeeData[[#This Row],[Sales_Target]]-EmployeeData[[#This Row],[Sales_Achieved]]</f>
        <v>-2368</v>
      </c>
      <c r="H287">
        <f>IF(EmployeeData[[#This Row],[Sales_Achieved]]&gt;=2984,EmployeeData[[#This Row],[Sales_Achieved]],"N/A")</f>
        <v>4651</v>
      </c>
      <c r="I287" t="str">
        <f>IF(EmployeeData[[#This Row],[Sales_Achieved]]&lt;2984,EmployeeData[[#This Row],[Sales_Achieved]],"N/A")</f>
        <v>N/A</v>
      </c>
    </row>
    <row r="288" spans="1:9" x14ac:dyDescent="0.25">
      <c r="A288" s="6" t="s">
        <v>1983</v>
      </c>
      <c r="B288" s="2" t="s">
        <v>2807</v>
      </c>
      <c r="C288" s="2" t="s">
        <v>3064</v>
      </c>
      <c r="D288" s="2" t="s">
        <v>682</v>
      </c>
      <c r="E288" s="23">
        <v>4434</v>
      </c>
      <c r="F288" s="24">
        <v>1446</v>
      </c>
      <c r="G288" s="44">
        <f>EmployeeData[[#This Row],[Sales_Target]]-EmployeeData[[#This Row],[Sales_Achieved]]</f>
        <v>2988</v>
      </c>
      <c r="H288" t="str">
        <f>IF(EmployeeData[[#This Row],[Sales_Achieved]]&gt;=2984,EmployeeData[[#This Row],[Sales_Achieved]],"N/A")</f>
        <v>N/A</v>
      </c>
      <c r="I288">
        <f>IF(EmployeeData[[#This Row],[Sales_Achieved]]&lt;2984,EmployeeData[[#This Row],[Sales_Achieved]],"N/A")</f>
        <v>1446</v>
      </c>
    </row>
    <row r="289" spans="1:9" hidden="1" x14ac:dyDescent="0.25">
      <c r="A289" s="6" t="s">
        <v>1984</v>
      </c>
      <c r="B289" s="2" t="s">
        <v>2906</v>
      </c>
      <c r="C289" s="2" t="s">
        <v>3064</v>
      </c>
      <c r="D289" s="2" t="s">
        <v>683</v>
      </c>
      <c r="E289" s="23">
        <v>1921</v>
      </c>
      <c r="F289" s="24">
        <v>3495</v>
      </c>
      <c r="G289" s="44">
        <f>EmployeeData[[#This Row],[Sales_Target]]-EmployeeData[[#This Row],[Sales_Achieved]]</f>
        <v>-1574</v>
      </c>
      <c r="H289">
        <f>IF(EmployeeData[[#This Row],[Sales_Achieved]]&gt;=2984,EmployeeData[[#This Row],[Sales_Achieved]],"N/A")</f>
        <v>3495</v>
      </c>
      <c r="I289" t="str">
        <f>IF(EmployeeData[[#This Row],[Sales_Achieved]]&lt;2984,EmployeeData[[#This Row],[Sales_Achieved]],"N/A")</f>
        <v>N/A</v>
      </c>
    </row>
    <row r="290" spans="1:9" hidden="1" x14ac:dyDescent="0.25">
      <c r="A290" s="6" t="s">
        <v>1985</v>
      </c>
      <c r="B290" s="2" t="s">
        <v>2725</v>
      </c>
      <c r="C290" s="2" t="s">
        <v>3065</v>
      </c>
      <c r="D290" s="2" t="s">
        <v>682</v>
      </c>
      <c r="E290" s="23">
        <v>4086</v>
      </c>
      <c r="F290" s="24">
        <v>3974</v>
      </c>
      <c r="G290" s="44">
        <f>EmployeeData[[#This Row],[Sales_Target]]-EmployeeData[[#This Row],[Sales_Achieved]]</f>
        <v>112</v>
      </c>
      <c r="H290">
        <f>IF(EmployeeData[[#This Row],[Sales_Achieved]]&gt;=2984,EmployeeData[[#This Row],[Sales_Achieved]],"N/A")</f>
        <v>3974</v>
      </c>
      <c r="I290" t="str">
        <f>IF(EmployeeData[[#This Row],[Sales_Achieved]]&lt;2984,EmployeeData[[#This Row],[Sales_Achieved]],"N/A")</f>
        <v>N/A</v>
      </c>
    </row>
    <row r="291" spans="1:9" hidden="1" x14ac:dyDescent="0.25">
      <c r="A291" s="6" t="s">
        <v>1986</v>
      </c>
      <c r="B291" s="2" t="s">
        <v>2907</v>
      </c>
      <c r="C291" s="2" t="s">
        <v>3063</v>
      </c>
      <c r="D291" s="2" t="s">
        <v>684</v>
      </c>
      <c r="E291" s="23">
        <v>4271</v>
      </c>
      <c r="F291" s="24">
        <v>5260</v>
      </c>
      <c r="G291" s="44">
        <f>EmployeeData[[#This Row],[Sales_Target]]-EmployeeData[[#This Row],[Sales_Achieved]]</f>
        <v>-989</v>
      </c>
      <c r="H291">
        <f>IF(EmployeeData[[#This Row],[Sales_Achieved]]&gt;=2984,EmployeeData[[#This Row],[Sales_Achieved]],"N/A")</f>
        <v>5260</v>
      </c>
      <c r="I291" t="str">
        <f>IF(EmployeeData[[#This Row],[Sales_Achieved]]&lt;2984,EmployeeData[[#This Row],[Sales_Achieved]],"N/A")</f>
        <v>N/A</v>
      </c>
    </row>
    <row r="292" spans="1:9" hidden="1" x14ac:dyDescent="0.25">
      <c r="A292" s="6" t="s">
        <v>1987</v>
      </c>
      <c r="B292" s="2" t="s">
        <v>2908</v>
      </c>
      <c r="C292" s="2" t="s">
        <v>3064</v>
      </c>
      <c r="D292" s="2" t="s">
        <v>684</v>
      </c>
      <c r="E292" s="23">
        <v>2984</v>
      </c>
      <c r="F292" s="24">
        <v>3162</v>
      </c>
      <c r="G292" s="44">
        <f>EmployeeData[[#This Row],[Sales_Target]]-EmployeeData[[#This Row],[Sales_Achieved]]</f>
        <v>-178</v>
      </c>
      <c r="H292">
        <f>IF(EmployeeData[[#This Row],[Sales_Achieved]]&gt;=2984,EmployeeData[[#This Row],[Sales_Achieved]],"N/A")</f>
        <v>3162</v>
      </c>
      <c r="I292" t="str">
        <f>IF(EmployeeData[[#This Row],[Sales_Achieved]]&lt;2984,EmployeeData[[#This Row],[Sales_Achieved]],"N/A")</f>
        <v>N/A</v>
      </c>
    </row>
    <row r="293" spans="1:9" hidden="1" x14ac:dyDescent="0.25">
      <c r="A293" s="6" t="s">
        <v>1988</v>
      </c>
      <c r="B293" s="2" t="s">
        <v>2710</v>
      </c>
      <c r="C293" s="2" t="s">
        <v>3063</v>
      </c>
      <c r="D293" s="2" t="s">
        <v>683</v>
      </c>
      <c r="E293" s="23">
        <v>3438</v>
      </c>
      <c r="F293" s="24">
        <v>5533</v>
      </c>
      <c r="G293" s="44">
        <f>EmployeeData[[#This Row],[Sales_Target]]-EmployeeData[[#This Row],[Sales_Achieved]]</f>
        <v>-2095</v>
      </c>
      <c r="H293">
        <f>IF(EmployeeData[[#This Row],[Sales_Achieved]]&gt;=2984,EmployeeData[[#This Row],[Sales_Achieved]],"N/A")</f>
        <v>5533</v>
      </c>
      <c r="I293" t="str">
        <f>IF(EmployeeData[[#This Row],[Sales_Achieved]]&lt;2984,EmployeeData[[#This Row],[Sales_Achieved]],"N/A")</f>
        <v>N/A</v>
      </c>
    </row>
    <row r="294" spans="1:9" hidden="1" x14ac:dyDescent="0.25">
      <c r="A294" s="6" t="s">
        <v>1989</v>
      </c>
      <c r="B294" s="2" t="s">
        <v>2766</v>
      </c>
      <c r="C294" s="2" t="s">
        <v>3065</v>
      </c>
      <c r="D294" s="2" t="s">
        <v>684</v>
      </c>
      <c r="E294" s="23">
        <v>4163</v>
      </c>
      <c r="F294" s="24">
        <v>4120</v>
      </c>
      <c r="G294" s="44">
        <f>EmployeeData[[#This Row],[Sales_Target]]-EmployeeData[[#This Row],[Sales_Achieved]]</f>
        <v>43</v>
      </c>
      <c r="H294">
        <f>IF(EmployeeData[[#This Row],[Sales_Achieved]]&gt;=2984,EmployeeData[[#This Row],[Sales_Achieved]],"N/A")</f>
        <v>4120</v>
      </c>
      <c r="I294" t="str">
        <f>IF(EmployeeData[[#This Row],[Sales_Achieved]]&lt;2984,EmployeeData[[#This Row],[Sales_Achieved]],"N/A")</f>
        <v>N/A</v>
      </c>
    </row>
    <row r="295" spans="1:9" hidden="1" x14ac:dyDescent="0.25">
      <c r="A295" s="6" t="s">
        <v>1990</v>
      </c>
      <c r="B295" s="2" t="s">
        <v>2768</v>
      </c>
      <c r="C295" s="2" t="s">
        <v>3063</v>
      </c>
      <c r="D295" s="2" t="s">
        <v>682</v>
      </c>
      <c r="E295" s="23">
        <v>2791</v>
      </c>
      <c r="F295" s="24">
        <v>4204</v>
      </c>
      <c r="G295" s="44">
        <f>EmployeeData[[#This Row],[Sales_Target]]-EmployeeData[[#This Row],[Sales_Achieved]]</f>
        <v>-1413</v>
      </c>
      <c r="H295">
        <f>IF(EmployeeData[[#This Row],[Sales_Achieved]]&gt;=2984,EmployeeData[[#This Row],[Sales_Achieved]],"N/A")</f>
        <v>4204</v>
      </c>
      <c r="I295" t="str">
        <f>IF(EmployeeData[[#This Row],[Sales_Achieved]]&lt;2984,EmployeeData[[#This Row],[Sales_Achieved]],"N/A")</f>
        <v>N/A</v>
      </c>
    </row>
    <row r="296" spans="1:9" hidden="1" x14ac:dyDescent="0.25">
      <c r="A296" s="6" t="s">
        <v>1991</v>
      </c>
      <c r="B296" s="2" t="s">
        <v>2770</v>
      </c>
      <c r="C296" s="2" t="s">
        <v>3064</v>
      </c>
      <c r="D296" s="2" t="s">
        <v>685</v>
      </c>
      <c r="E296" s="23">
        <v>1249</v>
      </c>
      <c r="F296" s="24">
        <v>3711</v>
      </c>
      <c r="G296" s="44">
        <f>EmployeeData[[#This Row],[Sales_Target]]-EmployeeData[[#This Row],[Sales_Achieved]]</f>
        <v>-2462</v>
      </c>
      <c r="H296">
        <f>IF(EmployeeData[[#This Row],[Sales_Achieved]]&gt;=2984,EmployeeData[[#This Row],[Sales_Achieved]],"N/A")</f>
        <v>3711</v>
      </c>
      <c r="I296" t="str">
        <f>IF(EmployeeData[[#This Row],[Sales_Achieved]]&lt;2984,EmployeeData[[#This Row],[Sales_Achieved]],"N/A")</f>
        <v>N/A</v>
      </c>
    </row>
    <row r="297" spans="1:9" x14ac:dyDescent="0.25">
      <c r="A297" s="6" t="s">
        <v>1992</v>
      </c>
      <c r="B297" s="2" t="s">
        <v>2909</v>
      </c>
      <c r="C297" s="2" t="s">
        <v>3065</v>
      </c>
      <c r="D297" s="2" t="s">
        <v>682</v>
      </c>
      <c r="E297" s="23">
        <v>3035</v>
      </c>
      <c r="F297" s="24">
        <v>971</v>
      </c>
      <c r="G297" s="44">
        <f>EmployeeData[[#This Row],[Sales_Target]]-EmployeeData[[#This Row],[Sales_Achieved]]</f>
        <v>2064</v>
      </c>
      <c r="H297" t="str">
        <f>IF(EmployeeData[[#This Row],[Sales_Achieved]]&gt;=2984,EmployeeData[[#This Row],[Sales_Achieved]],"N/A")</f>
        <v>N/A</v>
      </c>
      <c r="I297">
        <f>IF(EmployeeData[[#This Row],[Sales_Achieved]]&lt;2984,EmployeeData[[#This Row],[Sales_Achieved]],"N/A")</f>
        <v>971</v>
      </c>
    </row>
    <row r="298" spans="1:9" hidden="1" x14ac:dyDescent="0.25">
      <c r="A298" s="6" t="s">
        <v>1993</v>
      </c>
      <c r="B298" s="2" t="s">
        <v>2774</v>
      </c>
      <c r="C298" s="2" t="s">
        <v>3063</v>
      </c>
      <c r="D298" s="2" t="s">
        <v>685</v>
      </c>
      <c r="E298" s="23">
        <v>3684</v>
      </c>
      <c r="F298" s="24">
        <v>4394</v>
      </c>
      <c r="G298" s="44">
        <f>EmployeeData[[#This Row],[Sales_Target]]-EmployeeData[[#This Row],[Sales_Achieved]]</f>
        <v>-710</v>
      </c>
      <c r="H298">
        <f>IF(EmployeeData[[#This Row],[Sales_Achieved]]&gt;=2984,EmployeeData[[#This Row],[Sales_Achieved]],"N/A")</f>
        <v>4394</v>
      </c>
      <c r="I298" t="str">
        <f>IF(EmployeeData[[#This Row],[Sales_Achieved]]&lt;2984,EmployeeData[[#This Row],[Sales_Achieved]],"N/A")</f>
        <v>N/A</v>
      </c>
    </row>
    <row r="299" spans="1:9" hidden="1" x14ac:dyDescent="0.25">
      <c r="A299" s="6" t="s">
        <v>1994</v>
      </c>
      <c r="B299" s="2" t="s">
        <v>2871</v>
      </c>
      <c r="C299" s="2" t="s">
        <v>3064</v>
      </c>
      <c r="D299" s="2" t="s">
        <v>683</v>
      </c>
      <c r="E299" s="23">
        <v>3836</v>
      </c>
      <c r="F299" s="24">
        <v>4536</v>
      </c>
      <c r="G299" s="44">
        <f>EmployeeData[[#This Row],[Sales_Target]]-EmployeeData[[#This Row],[Sales_Achieved]]</f>
        <v>-700</v>
      </c>
      <c r="H299">
        <f>IF(EmployeeData[[#This Row],[Sales_Achieved]]&gt;=2984,EmployeeData[[#This Row],[Sales_Achieved]],"N/A")</f>
        <v>4536</v>
      </c>
      <c r="I299" t="str">
        <f>IF(EmployeeData[[#This Row],[Sales_Achieved]]&lt;2984,EmployeeData[[#This Row],[Sales_Achieved]],"N/A")</f>
        <v>N/A</v>
      </c>
    </row>
    <row r="300" spans="1:9" hidden="1" x14ac:dyDescent="0.25">
      <c r="A300" s="6" t="s">
        <v>1995</v>
      </c>
      <c r="B300" s="2" t="s">
        <v>2910</v>
      </c>
      <c r="C300" s="2" t="s">
        <v>3065</v>
      </c>
      <c r="D300" s="2" t="s">
        <v>682</v>
      </c>
      <c r="E300" s="23">
        <v>2171</v>
      </c>
      <c r="F300" s="24">
        <v>3983</v>
      </c>
      <c r="G300" s="44">
        <f>EmployeeData[[#This Row],[Sales_Target]]-EmployeeData[[#This Row],[Sales_Achieved]]</f>
        <v>-1812</v>
      </c>
      <c r="H300">
        <f>IF(EmployeeData[[#This Row],[Sales_Achieved]]&gt;=2984,EmployeeData[[#This Row],[Sales_Achieved]],"N/A")</f>
        <v>3983</v>
      </c>
      <c r="I300" t="str">
        <f>IF(EmployeeData[[#This Row],[Sales_Achieved]]&lt;2984,EmployeeData[[#This Row],[Sales_Achieved]],"N/A")</f>
        <v>N/A</v>
      </c>
    </row>
    <row r="301" spans="1:9" x14ac:dyDescent="0.25">
      <c r="A301" s="6" t="s">
        <v>1996</v>
      </c>
      <c r="B301" s="2" t="s">
        <v>2702</v>
      </c>
      <c r="C301" s="2" t="s">
        <v>3063</v>
      </c>
      <c r="D301" s="2" t="s">
        <v>685</v>
      </c>
      <c r="E301" s="23">
        <v>4096</v>
      </c>
      <c r="F301" s="24">
        <v>1391</v>
      </c>
      <c r="G301" s="44">
        <f>EmployeeData[[#This Row],[Sales_Target]]-EmployeeData[[#This Row],[Sales_Achieved]]</f>
        <v>2705</v>
      </c>
      <c r="H301" t="str">
        <f>IF(EmployeeData[[#This Row],[Sales_Achieved]]&gt;=2984,EmployeeData[[#This Row],[Sales_Achieved]],"N/A")</f>
        <v>N/A</v>
      </c>
      <c r="I301">
        <f>IF(EmployeeData[[#This Row],[Sales_Achieved]]&lt;2984,EmployeeData[[#This Row],[Sales_Achieved]],"N/A")</f>
        <v>1391</v>
      </c>
    </row>
    <row r="302" spans="1:9" x14ac:dyDescent="0.25">
      <c r="A302" s="6" t="s">
        <v>1997</v>
      </c>
      <c r="B302" s="2" t="s">
        <v>2911</v>
      </c>
      <c r="C302" s="2" t="s">
        <v>3064</v>
      </c>
      <c r="D302" s="2" t="s">
        <v>682</v>
      </c>
      <c r="E302" s="23">
        <v>2198</v>
      </c>
      <c r="F302" s="24">
        <v>1044</v>
      </c>
      <c r="G302" s="44">
        <f>EmployeeData[[#This Row],[Sales_Target]]-EmployeeData[[#This Row],[Sales_Achieved]]</f>
        <v>1154</v>
      </c>
      <c r="H302" t="str">
        <f>IF(EmployeeData[[#This Row],[Sales_Achieved]]&gt;=2984,EmployeeData[[#This Row],[Sales_Achieved]],"N/A")</f>
        <v>N/A</v>
      </c>
      <c r="I302">
        <f>IF(EmployeeData[[#This Row],[Sales_Achieved]]&lt;2984,EmployeeData[[#This Row],[Sales_Achieved]],"N/A")</f>
        <v>1044</v>
      </c>
    </row>
    <row r="303" spans="1:9" hidden="1" x14ac:dyDescent="0.25">
      <c r="A303" s="6" t="s">
        <v>1998</v>
      </c>
      <c r="B303" s="2" t="s">
        <v>2879</v>
      </c>
      <c r="C303" s="2" t="s">
        <v>3065</v>
      </c>
      <c r="D303" s="2" t="s">
        <v>685</v>
      </c>
      <c r="E303" s="23">
        <v>2910</v>
      </c>
      <c r="F303" s="24">
        <v>4305</v>
      </c>
      <c r="G303" s="44">
        <f>EmployeeData[[#This Row],[Sales_Target]]-EmployeeData[[#This Row],[Sales_Achieved]]</f>
        <v>-1395</v>
      </c>
      <c r="H303">
        <f>IF(EmployeeData[[#This Row],[Sales_Achieved]]&gt;=2984,EmployeeData[[#This Row],[Sales_Achieved]],"N/A")</f>
        <v>4305</v>
      </c>
      <c r="I303" t="str">
        <f>IF(EmployeeData[[#This Row],[Sales_Achieved]]&lt;2984,EmployeeData[[#This Row],[Sales_Achieved]],"N/A")</f>
        <v>N/A</v>
      </c>
    </row>
    <row r="304" spans="1:9" x14ac:dyDescent="0.25">
      <c r="A304" s="6" t="s">
        <v>1999</v>
      </c>
      <c r="B304" s="2" t="s">
        <v>2813</v>
      </c>
      <c r="C304" s="2" t="s">
        <v>3063</v>
      </c>
      <c r="D304" s="2" t="s">
        <v>683</v>
      </c>
      <c r="E304" s="23">
        <v>1448</v>
      </c>
      <c r="F304" s="24">
        <v>1683</v>
      </c>
      <c r="G304" s="44">
        <f>EmployeeData[[#This Row],[Sales_Target]]-EmployeeData[[#This Row],[Sales_Achieved]]</f>
        <v>-235</v>
      </c>
      <c r="H304" t="str">
        <f>IF(EmployeeData[[#This Row],[Sales_Achieved]]&gt;=2984,EmployeeData[[#This Row],[Sales_Achieved]],"N/A")</f>
        <v>N/A</v>
      </c>
      <c r="I304">
        <f>IF(EmployeeData[[#This Row],[Sales_Achieved]]&lt;2984,EmployeeData[[#This Row],[Sales_Achieved]],"N/A")</f>
        <v>1683</v>
      </c>
    </row>
    <row r="305" spans="1:9" hidden="1" x14ac:dyDescent="0.25">
      <c r="A305" s="6" t="s">
        <v>2000</v>
      </c>
      <c r="B305" s="2" t="s">
        <v>2831</v>
      </c>
      <c r="C305" s="2" t="s">
        <v>3065</v>
      </c>
      <c r="D305" s="2" t="s">
        <v>684</v>
      </c>
      <c r="E305" s="23">
        <v>1455</v>
      </c>
      <c r="F305" s="24">
        <v>3863</v>
      </c>
      <c r="G305" s="44">
        <f>EmployeeData[[#This Row],[Sales_Target]]-EmployeeData[[#This Row],[Sales_Achieved]]</f>
        <v>-2408</v>
      </c>
      <c r="H305">
        <f>IF(EmployeeData[[#This Row],[Sales_Achieved]]&gt;=2984,EmployeeData[[#This Row],[Sales_Achieved]],"N/A")</f>
        <v>3863</v>
      </c>
      <c r="I305" t="str">
        <f>IF(EmployeeData[[#This Row],[Sales_Achieved]]&lt;2984,EmployeeData[[#This Row],[Sales_Achieved]],"N/A")</f>
        <v>N/A</v>
      </c>
    </row>
    <row r="306" spans="1:9" x14ac:dyDescent="0.25">
      <c r="A306" s="6" t="s">
        <v>2001</v>
      </c>
      <c r="B306" s="2" t="s">
        <v>2912</v>
      </c>
      <c r="C306" s="2" t="s">
        <v>3063</v>
      </c>
      <c r="D306" s="2" t="s">
        <v>684</v>
      </c>
      <c r="E306" s="23">
        <v>4733</v>
      </c>
      <c r="F306" s="24">
        <v>1972</v>
      </c>
      <c r="G306" s="44">
        <f>EmployeeData[[#This Row],[Sales_Target]]-EmployeeData[[#This Row],[Sales_Achieved]]</f>
        <v>2761</v>
      </c>
      <c r="H306" t="str">
        <f>IF(EmployeeData[[#This Row],[Sales_Achieved]]&gt;=2984,EmployeeData[[#This Row],[Sales_Achieved]],"N/A")</f>
        <v>N/A</v>
      </c>
      <c r="I306">
        <f>IF(EmployeeData[[#This Row],[Sales_Achieved]]&lt;2984,EmployeeData[[#This Row],[Sales_Achieved]],"N/A")</f>
        <v>1972</v>
      </c>
    </row>
    <row r="307" spans="1:9" hidden="1" x14ac:dyDescent="0.25">
      <c r="A307" s="6" t="s">
        <v>2002</v>
      </c>
      <c r="B307" s="2" t="s">
        <v>2741</v>
      </c>
      <c r="C307" s="2" t="s">
        <v>3064</v>
      </c>
      <c r="D307" s="2" t="s">
        <v>684</v>
      </c>
      <c r="E307" s="23">
        <v>1607</v>
      </c>
      <c r="F307" s="24">
        <v>3142</v>
      </c>
      <c r="G307" s="44">
        <f>EmployeeData[[#This Row],[Sales_Target]]-EmployeeData[[#This Row],[Sales_Achieved]]</f>
        <v>-1535</v>
      </c>
      <c r="H307">
        <f>IF(EmployeeData[[#This Row],[Sales_Achieved]]&gt;=2984,EmployeeData[[#This Row],[Sales_Achieved]],"N/A")</f>
        <v>3142</v>
      </c>
      <c r="I307" t="str">
        <f>IF(EmployeeData[[#This Row],[Sales_Achieved]]&lt;2984,EmployeeData[[#This Row],[Sales_Achieved]],"N/A")</f>
        <v>N/A</v>
      </c>
    </row>
    <row r="308" spans="1:9" x14ac:dyDescent="0.25">
      <c r="A308" s="6" t="s">
        <v>2003</v>
      </c>
      <c r="B308" s="2" t="s">
        <v>2816</v>
      </c>
      <c r="C308" s="2" t="s">
        <v>3063</v>
      </c>
      <c r="D308" s="2" t="s">
        <v>685</v>
      </c>
      <c r="E308" s="23">
        <v>3477</v>
      </c>
      <c r="F308" s="24">
        <v>1581</v>
      </c>
      <c r="G308" s="44">
        <f>EmployeeData[[#This Row],[Sales_Target]]-EmployeeData[[#This Row],[Sales_Achieved]]</f>
        <v>1896</v>
      </c>
      <c r="H308" t="str">
        <f>IF(EmployeeData[[#This Row],[Sales_Achieved]]&gt;=2984,EmployeeData[[#This Row],[Sales_Achieved]],"N/A")</f>
        <v>N/A</v>
      </c>
      <c r="I308">
        <f>IF(EmployeeData[[#This Row],[Sales_Achieved]]&lt;2984,EmployeeData[[#This Row],[Sales_Achieved]],"N/A")</f>
        <v>1581</v>
      </c>
    </row>
    <row r="309" spans="1:9" x14ac:dyDescent="0.25">
      <c r="A309" s="6" t="s">
        <v>2004</v>
      </c>
      <c r="B309" s="2" t="s">
        <v>2701</v>
      </c>
      <c r="C309" s="2" t="s">
        <v>3065</v>
      </c>
      <c r="D309" s="2" t="s">
        <v>684</v>
      </c>
      <c r="E309" s="23">
        <v>3694</v>
      </c>
      <c r="F309" s="24">
        <v>2577</v>
      </c>
      <c r="G309" s="44">
        <f>EmployeeData[[#This Row],[Sales_Target]]-EmployeeData[[#This Row],[Sales_Achieved]]</f>
        <v>1117</v>
      </c>
      <c r="H309" t="str">
        <f>IF(EmployeeData[[#This Row],[Sales_Achieved]]&gt;=2984,EmployeeData[[#This Row],[Sales_Achieved]],"N/A")</f>
        <v>N/A</v>
      </c>
      <c r="I309">
        <f>IF(EmployeeData[[#This Row],[Sales_Achieved]]&lt;2984,EmployeeData[[#This Row],[Sales_Achieved]],"N/A")</f>
        <v>2577</v>
      </c>
    </row>
    <row r="310" spans="1:9" x14ac:dyDescent="0.25">
      <c r="A310" s="6" t="s">
        <v>2005</v>
      </c>
      <c r="B310" s="2" t="s">
        <v>2854</v>
      </c>
      <c r="C310" s="2" t="s">
        <v>3065</v>
      </c>
      <c r="D310" s="2" t="s">
        <v>685</v>
      </c>
      <c r="E310" s="23">
        <v>1437</v>
      </c>
      <c r="F310" s="24">
        <v>1606</v>
      </c>
      <c r="G310" s="44">
        <f>EmployeeData[[#This Row],[Sales_Target]]-EmployeeData[[#This Row],[Sales_Achieved]]</f>
        <v>-169</v>
      </c>
      <c r="H310" t="str">
        <f>IF(EmployeeData[[#This Row],[Sales_Achieved]]&gt;=2984,EmployeeData[[#This Row],[Sales_Achieved]],"N/A")</f>
        <v>N/A</v>
      </c>
      <c r="I310">
        <f>IF(EmployeeData[[#This Row],[Sales_Achieved]]&lt;2984,EmployeeData[[#This Row],[Sales_Achieved]],"N/A")</f>
        <v>1606</v>
      </c>
    </row>
    <row r="311" spans="1:9" hidden="1" x14ac:dyDescent="0.25">
      <c r="A311" s="6" t="s">
        <v>2006</v>
      </c>
      <c r="B311" s="2" t="s">
        <v>2903</v>
      </c>
      <c r="C311" s="2" t="s">
        <v>3063</v>
      </c>
      <c r="D311" s="2" t="s">
        <v>683</v>
      </c>
      <c r="E311" s="23">
        <v>3509</v>
      </c>
      <c r="F311" s="24">
        <v>3682</v>
      </c>
      <c r="G311" s="44">
        <f>EmployeeData[[#This Row],[Sales_Target]]-EmployeeData[[#This Row],[Sales_Achieved]]</f>
        <v>-173</v>
      </c>
      <c r="H311">
        <f>IF(EmployeeData[[#This Row],[Sales_Achieved]]&gt;=2984,EmployeeData[[#This Row],[Sales_Achieved]],"N/A")</f>
        <v>3682</v>
      </c>
      <c r="I311" t="str">
        <f>IF(EmployeeData[[#This Row],[Sales_Achieved]]&lt;2984,EmployeeData[[#This Row],[Sales_Achieved]],"N/A")</f>
        <v>N/A</v>
      </c>
    </row>
    <row r="312" spans="1:9" hidden="1" x14ac:dyDescent="0.25">
      <c r="A312" s="6" t="s">
        <v>2007</v>
      </c>
      <c r="B312" s="2" t="s">
        <v>2873</v>
      </c>
      <c r="C312" s="2" t="s">
        <v>3064</v>
      </c>
      <c r="D312" s="2" t="s">
        <v>685</v>
      </c>
      <c r="E312" s="23">
        <v>2100</v>
      </c>
      <c r="F312" s="24">
        <v>3087</v>
      </c>
      <c r="G312" s="44">
        <f>EmployeeData[[#This Row],[Sales_Target]]-EmployeeData[[#This Row],[Sales_Achieved]]</f>
        <v>-987</v>
      </c>
      <c r="H312">
        <f>IF(EmployeeData[[#This Row],[Sales_Achieved]]&gt;=2984,EmployeeData[[#This Row],[Sales_Achieved]],"N/A")</f>
        <v>3087</v>
      </c>
      <c r="I312" t="str">
        <f>IF(EmployeeData[[#This Row],[Sales_Achieved]]&lt;2984,EmployeeData[[#This Row],[Sales_Achieved]],"N/A")</f>
        <v>N/A</v>
      </c>
    </row>
    <row r="313" spans="1:9" x14ac:dyDescent="0.25">
      <c r="A313" s="6" t="s">
        <v>2008</v>
      </c>
      <c r="B313" s="2" t="s">
        <v>2913</v>
      </c>
      <c r="C313" s="2" t="s">
        <v>3063</v>
      </c>
      <c r="D313" s="2" t="s">
        <v>684</v>
      </c>
      <c r="E313" s="23">
        <v>4152</v>
      </c>
      <c r="F313" s="24">
        <v>2154</v>
      </c>
      <c r="G313" s="44">
        <f>EmployeeData[[#This Row],[Sales_Target]]-EmployeeData[[#This Row],[Sales_Achieved]]</f>
        <v>1998</v>
      </c>
      <c r="H313" t="str">
        <f>IF(EmployeeData[[#This Row],[Sales_Achieved]]&gt;=2984,EmployeeData[[#This Row],[Sales_Achieved]],"N/A")</f>
        <v>N/A</v>
      </c>
      <c r="I313">
        <f>IF(EmployeeData[[#This Row],[Sales_Achieved]]&lt;2984,EmployeeData[[#This Row],[Sales_Achieved]],"N/A")</f>
        <v>2154</v>
      </c>
    </row>
    <row r="314" spans="1:9" hidden="1" x14ac:dyDescent="0.25">
      <c r="A314" s="6" t="s">
        <v>2009</v>
      </c>
      <c r="B314" s="2" t="s">
        <v>2914</v>
      </c>
      <c r="C314" s="2" t="s">
        <v>3064</v>
      </c>
      <c r="D314" s="2" t="s">
        <v>685</v>
      </c>
      <c r="E314" s="23">
        <v>4991</v>
      </c>
      <c r="F314" s="24">
        <v>4616</v>
      </c>
      <c r="G314" s="44">
        <f>EmployeeData[[#This Row],[Sales_Target]]-EmployeeData[[#This Row],[Sales_Achieved]]</f>
        <v>375</v>
      </c>
      <c r="H314">
        <f>IF(EmployeeData[[#This Row],[Sales_Achieved]]&gt;=2984,EmployeeData[[#This Row],[Sales_Achieved]],"N/A")</f>
        <v>4616</v>
      </c>
      <c r="I314" t="str">
        <f>IF(EmployeeData[[#This Row],[Sales_Achieved]]&lt;2984,EmployeeData[[#This Row],[Sales_Achieved]],"N/A")</f>
        <v>N/A</v>
      </c>
    </row>
    <row r="315" spans="1:9" x14ac:dyDescent="0.25">
      <c r="A315" s="6" t="s">
        <v>2010</v>
      </c>
      <c r="B315" s="2" t="s">
        <v>2823</v>
      </c>
      <c r="C315" s="2" t="s">
        <v>3063</v>
      </c>
      <c r="D315" s="2" t="s">
        <v>683</v>
      </c>
      <c r="E315" s="23">
        <v>2572</v>
      </c>
      <c r="F315" s="24">
        <v>2500</v>
      </c>
      <c r="G315" s="44">
        <f>EmployeeData[[#This Row],[Sales_Target]]-EmployeeData[[#This Row],[Sales_Achieved]]</f>
        <v>72</v>
      </c>
      <c r="H315" t="str">
        <f>IF(EmployeeData[[#This Row],[Sales_Achieved]]&gt;=2984,EmployeeData[[#This Row],[Sales_Achieved]],"N/A")</f>
        <v>N/A</v>
      </c>
      <c r="I315">
        <f>IF(EmployeeData[[#This Row],[Sales_Achieved]]&lt;2984,EmployeeData[[#This Row],[Sales_Achieved]],"N/A")</f>
        <v>2500</v>
      </c>
    </row>
    <row r="316" spans="1:9" hidden="1" x14ac:dyDescent="0.25">
      <c r="A316" s="6" t="s">
        <v>2011</v>
      </c>
      <c r="B316" s="2" t="s">
        <v>2863</v>
      </c>
      <c r="C316" s="2" t="s">
        <v>3063</v>
      </c>
      <c r="D316" s="2" t="s">
        <v>684</v>
      </c>
      <c r="E316" s="23">
        <v>1183</v>
      </c>
      <c r="F316" s="24">
        <v>5119</v>
      </c>
      <c r="G316" s="44">
        <f>EmployeeData[[#This Row],[Sales_Target]]-EmployeeData[[#This Row],[Sales_Achieved]]</f>
        <v>-3936</v>
      </c>
      <c r="H316">
        <f>IF(EmployeeData[[#This Row],[Sales_Achieved]]&gt;=2984,EmployeeData[[#This Row],[Sales_Achieved]],"N/A")</f>
        <v>5119</v>
      </c>
      <c r="I316" t="str">
        <f>IF(EmployeeData[[#This Row],[Sales_Achieved]]&lt;2984,EmployeeData[[#This Row],[Sales_Achieved]],"N/A")</f>
        <v>N/A</v>
      </c>
    </row>
    <row r="317" spans="1:9" x14ac:dyDescent="0.25">
      <c r="A317" s="6" t="s">
        <v>2012</v>
      </c>
      <c r="B317" s="2" t="s">
        <v>2915</v>
      </c>
      <c r="C317" s="2" t="s">
        <v>3064</v>
      </c>
      <c r="D317" s="2" t="s">
        <v>685</v>
      </c>
      <c r="E317" s="23">
        <v>4240</v>
      </c>
      <c r="F317" s="24">
        <v>1837</v>
      </c>
      <c r="G317" s="44">
        <f>EmployeeData[[#This Row],[Sales_Target]]-EmployeeData[[#This Row],[Sales_Achieved]]</f>
        <v>2403</v>
      </c>
      <c r="H317" t="str">
        <f>IF(EmployeeData[[#This Row],[Sales_Achieved]]&gt;=2984,EmployeeData[[#This Row],[Sales_Achieved]],"N/A")</f>
        <v>N/A</v>
      </c>
      <c r="I317">
        <f>IF(EmployeeData[[#This Row],[Sales_Achieved]]&lt;2984,EmployeeData[[#This Row],[Sales_Achieved]],"N/A")</f>
        <v>1837</v>
      </c>
    </row>
    <row r="318" spans="1:9" x14ac:dyDescent="0.25">
      <c r="A318" s="6" t="s">
        <v>2013</v>
      </c>
      <c r="B318" s="2" t="s">
        <v>2783</v>
      </c>
      <c r="C318" s="2" t="s">
        <v>3064</v>
      </c>
      <c r="D318" s="2" t="s">
        <v>685</v>
      </c>
      <c r="E318" s="23">
        <v>3970</v>
      </c>
      <c r="F318" s="24">
        <v>2982</v>
      </c>
      <c r="G318" s="44">
        <f>EmployeeData[[#This Row],[Sales_Target]]-EmployeeData[[#This Row],[Sales_Achieved]]</f>
        <v>988</v>
      </c>
      <c r="H318" t="str">
        <f>IF(EmployeeData[[#This Row],[Sales_Achieved]]&gt;=2984,EmployeeData[[#This Row],[Sales_Achieved]],"N/A")</f>
        <v>N/A</v>
      </c>
      <c r="I318">
        <f>IF(EmployeeData[[#This Row],[Sales_Achieved]]&lt;2984,EmployeeData[[#This Row],[Sales_Achieved]],"N/A")</f>
        <v>2982</v>
      </c>
    </row>
    <row r="319" spans="1:9" hidden="1" x14ac:dyDescent="0.25">
      <c r="A319" s="6" t="s">
        <v>2014</v>
      </c>
      <c r="B319" s="2" t="s">
        <v>2899</v>
      </c>
      <c r="C319" s="2" t="s">
        <v>3065</v>
      </c>
      <c r="D319" s="2" t="s">
        <v>682</v>
      </c>
      <c r="E319" s="23">
        <v>4574</v>
      </c>
      <c r="F319" s="24">
        <v>3967</v>
      </c>
      <c r="G319" s="44">
        <f>EmployeeData[[#This Row],[Sales_Target]]-EmployeeData[[#This Row],[Sales_Achieved]]</f>
        <v>607</v>
      </c>
      <c r="H319">
        <f>IF(EmployeeData[[#This Row],[Sales_Achieved]]&gt;=2984,EmployeeData[[#This Row],[Sales_Achieved]],"N/A")</f>
        <v>3967</v>
      </c>
      <c r="I319" t="str">
        <f>IF(EmployeeData[[#This Row],[Sales_Achieved]]&lt;2984,EmployeeData[[#This Row],[Sales_Achieved]],"N/A")</f>
        <v>N/A</v>
      </c>
    </row>
    <row r="320" spans="1:9" hidden="1" x14ac:dyDescent="0.25">
      <c r="A320" s="6" t="s">
        <v>2015</v>
      </c>
      <c r="B320" s="2" t="s">
        <v>2901</v>
      </c>
      <c r="C320" s="2" t="s">
        <v>3064</v>
      </c>
      <c r="D320" s="2" t="s">
        <v>682</v>
      </c>
      <c r="E320" s="23">
        <v>3647</v>
      </c>
      <c r="F320" s="24">
        <v>3633</v>
      </c>
      <c r="G320" s="44">
        <f>EmployeeData[[#This Row],[Sales_Target]]-EmployeeData[[#This Row],[Sales_Achieved]]</f>
        <v>14</v>
      </c>
      <c r="H320">
        <f>IF(EmployeeData[[#This Row],[Sales_Achieved]]&gt;=2984,EmployeeData[[#This Row],[Sales_Achieved]],"N/A")</f>
        <v>3633</v>
      </c>
      <c r="I320" t="str">
        <f>IF(EmployeeData[[#This Row],[Sales_Achieved]]&lt;2984,EmployeeData[[#This Row],[Sales_Achieved]],"N/A")</f>
        <v>N/A</v>
      </c>
    </row>
    <row r="321" spans="1:9" hidden="1" x14ac:dyDescent="0.25">
      <c r="A321" s="6" t="s">
        <v>2016</v>
      </c>
      <c r="B321" s="2" t="s">
        <v>2916</v>
      </c>
      <c r="C321" s="2" t="s">
        <v>3063</v>
      </c>
      <c r="D321" s="2" t="s">
        <v>683</v>
      </c>
      <c r="E321" s="23">
        <v>1519</v>
      </c>
      <c r="F321" s="24">
        <v>5455</v>
      </c>
      <c r="G321" s="44">
        <f>EmployeeData[[#This Row],[Sales_Target]]-EmployeeData[[#This Row],[Sales_Achieved]]</f>
        <v>-3936</v>
      </c>
      <c r="H321">
        <f>IF(EmployeeData[[#This Row],[Sales_Achieved]]&gt;=2984,EmployeeData[[#This Row],[Sales_Achieved]],"N/A")</f>
        <v>5455</v>
      </c>
      <c r="I321" t="str">
        <f>IF(EmployeeData[[#This Row],[Sales_Achieved]]&lt;2984,EmployeeData[[#This Row],[Sales_Achieved]],"N/A")</f>
        <v>N/A</v>
      </c>
    </row>
    <row r="322" spans="1:9" x14ac:dyDescent="0.25">
      <c r="A322" s="6" t="s">
        <v>2017</v>
      </c>
      <c r="B322" s="2" t="s">
        <v>2917</v>
      </c>
      <c r="C322" s="2" t="s">
        <v>3063</v>
      </c>
      <c r="D322" s="2" t="s">
        <v>683</v>
      </c>
      <c r="E322" s="23">
        <v>1762</v>
      </c>
      <c r="F322" s="24">
        <v>970</v>
      </c>
      <c r="G322" s="44">
        <f>EmployeeData[[#This Row],[Sales_Target]]-EmployeeData[[#This Row],[Sales_Achieved]]</f>
        <v>792</v>
      </c>
      <c r="H322" t="str">
        <f>IF(EmployeeData[[#This Row],[Sales_Achieved]]&gt;=2984,EmployeeData[[#This Row],[Sales_Achieved]],"N/A")</f>
        <v>N/A</v>
      </c>
      <c r="I322">
        <f>IF(EmployeeData[[#This Row],[Sales_Achieved]]&lt;2984,EmployeeData[[#This Row],[Sales_Achieved]],"N/A")</f>
        <v>970</v>
      </c>
    </row>
    <row r="323" spans="1:9" hidden="1" x14ac:dyDescent="0.25">
      <c r="A323" s="6" t="s">
        <v>2018</v>
      </c>
      <c r="B323" s="2" t="s">
        <v>2761</v>
      </c>
      <c r="C323" s="2" t="s">
        <v>3064</v>
      </c>
      <c r="D323" s="2" t="s">
        <v>683</v>
      </c>
      <c r="E323" s="23">
        <v>1407</v>
      </c>
      <c r="F323" s="24">
        <v>5681</v>
      </c>
      <c r="G323" s="44">
        <f>EmployeeData[[#This Row],[Sales_Target]]-EmployeeData[[#This Row],[Sales_Achieved]]</f>
        <v>-4274</v>
      </c>
      <c r="H323">
        <f>IF(EmployeeData[[#This Row],[Sales_Achieved]]&gt;=2984,EmployeeData[[#This Row],[Sales_Achieved]],"N/A")</f>
        <v>5681</v>
      </c>
      <c r="I323" t="str">
        <f>IF(EmployeeData[[#This Row],[Sales_Achieved]]&lt;2984,EmployeeData[[#This Row],[Sales_Achieved]],"N/A")</f>
        <v>N/A</v>
      </c>
    </row>
    <row r="324" spans="1:9" x14ac:dyDescent="0.25">
      <c r="A324" s="6" t="s">
        <v>2019</v>
      </c>
      <c r="B324" s="2" t="s">
        <v>2777</v>
      </c>
      <c r="C324" s="2" t="s">
        <v>3064</v>
      </c>
      <c r="D324" s="2" t="s">
        <v>683</v>
      </c>
      <c r="E324" s="23">
        <v>3708</v>
      </c>
      <c r="F324" s="24">
        <v>2614</v>
      </c>
      <c r="G324" s="44">
        <f>EmployeeData[[#This Row],[Sales_Target]]-EmployeeData[[#This Row],[Sales_Achieved]]</f>
        <v>1094</v>
      </c>
      <c r="H324" t="str">
        <f>IF(EmployeeData[[#This Row],[Sales_Achieved]]&gt;=2984,EmployeeData[[#This Row],[Sales_Achieved]],"N/A")</f>
        <v>N/A</v>
      </c>
      <c r="I324">
        <f>IF(EmployeeData[[#This Row],[Sales_Achieved]]&lt;2984,EmployeeData[[#This Row],[Sales_Achieved]],"N/A")</f>
        <v>2614</v>
      </c>
    </row>
    <row r="325" spans="1:9" x14ac:dyDescent="0.25">
      <c r="A325" s="6" t="s">
        <v>2020</v>
      </c>
      <c r="B325" s="2" t="s">
        <v>2839</v>
      </c>
      <c r="C325" s="2" t="s">
        <v>3064</v>
      </c>
      <c r="D325" s="2" t="s">
        <v>682</v>
      </c>
      <c r="E325" s="23">
        <v>2268</v>
      </c>
      <c r="F325" s="24">
        <v>2014</v>
      </c>
      <c r="G325" s="44">
        <f>EmployeeData[[#This Row],[Sales_Target]]-EmployeeData[[#This Row],[Sales_Achieved]]</f>
        <v>254</v>
      </c>
      <c r="H325" t="str">
        <f>IF(EmployeeData[[#This Row],[Sales_Achieved]]&gt;=2984,EmployeeData[[#This Row],[Sales_Achieved]],"N/A")</f>
        <v>N/A</v>
      </c>
      <c r="I325">
        <f>IF(EmployeeData[[#This Row],[Sales_Achieved]]&lt;2984,EmployeeData[[#This Row],[Sales_Achieved]],"N/A")</f>
        <v>2014</v>
      </c>
    </row>
    <row r="326" spans="1:9" x14ac:dyDescent="0.25">
      <c r="A326" s="6" t="s">
        <v>2021</v>
      </c>
      <c r="B326" s="2" t="s">
        <v>2783</v>
      </c>
      <c r="C326" s="2" t="s">
        <v>3064</v>
      </c>
      <c r="D326" s="2" t="s">
        <v>682</v>
      </c>
      <c r="E326" s="23">
        <v>2830</v>
      </c>
      <c r="F326" s="24">
        <v>1898</v>
      </c>
      <c r="G326" s="44">
        <f>EmployeeData[[#This Row],[Sales_Target]]-EmployeeData[[#This Row],[Sales_Achieved]]</f>
        <v>932</v>
      </c>
      <c r="H326" t="str">
        <f>IF(EmployeeData[[#This Row],[Sales_Achieved]]&gt;=2984,EmployeeData[[#This Row],[Sales_Achieved]],"N/A")</f>
        <v>N/A</v>
      </c>
      <c r="I326">
        <f>IF(EmployeeData[[#This Row],[Sales_Achieved]]&lt;2984,EmployeeData[[#This Row],[Sales_Achieved]],"N/A")</f>
        <v>1898</v>
      </c>
    </row>
    <row r="327" spans="1:9" x14ac:dyDescent="0.25">
      <c r="A327" s="6" t="s">
        <v>2022</v>
      </c>
      <c r="B327" s="2" t="s">
        <v>2918</v>
      </c>
      <c r="C327" s="2" t="s">
        <v>3063</v>
      </c>
      <c r="D327" s="2" t="s">
        <v>682</v>
      </c>
      <c r="E327" s="23">
        <v>4121</v>
      </c>
      <c r="F327" s="24">
        <v>1056</v>
      </c>
      <c r="G327" s="44">
        <f>EmployeeData[[#This Row],[Sales_Target]]-EmployeeData[[#This Row],[Sales_Achieved]]</f>
        <v>3065</v>
      </c>
      <c r="H327" t="str">
        <f>IF(EmployeeData[[#This Row],[Sales_Achieved]]&gt;=2984,EmployeeData[[#This Row],[Sales_Achieved]],"N/A")</f>
        <v>N/A</v>
      </c>
      <c r="I327">
        <f>IF(EmployeeData[[#This Row],[Sales_Achieved]]&lt;2984,EmployeeData[[#This Row],[Sales_Achieved]],"N/A")</f>
        <v>1056</v>
      </c>
    </row>
    <row r="328" spans="1:9" x14ac:dyDescent="0.25">
      <c r="A328" s="6" t="s">
        <v>2023</v>
      </c>
      <c r="B328" s="2" t="s">
        <v>2827</v>
      </c>
      <c r="C328" s="2" t="s">
        <v>3065</v>
      </c>
      <c r="D328" s="2" t="s">
        <v>685</v>
      </c>
      <c r="E328" s="23">
        <v>4906</v>
      </c>
      <c r="F328" s="24">
        <v>2684</v>
      </c>
      <c r="G328" s="44">
        <f>EmployeeData[[#This Row],[Sales_Target]]-EmployeeData[[#This Row],[Sales_Achieved]]</f>
        <v>2222</v>
      </c>
      <c r="H328" t="str">
        <f>IF(EmployeeData[[#This Row],[Sales_Achieved]]&gt;=2984,EmployeeData[[#This Row],[Sales_Achieved]],"N/A")</f>
        <v>N/A</v>
      </c>
      <c r="I328">
        <f>IF(EmployeeData[[#This Row],[Sales_Achieved]]&lt;2984,EmployeeData[[#This Row],[Sales_Achieved]],"N/A")</f>
        <v>2684</v>
      </c>
    </row>
    <row r="329" spans="1:9" hidden="1" x14ac:dyDescent="0.25">
      <c r="A329" s="6" t="s">
        <v>2024</v>
      </c>
      <c r="B329" s="2" t="s">
        <v>2836</v>
      </c>
      <c r="C329" s="2" t="s">
        <v>3064</v>
      </c>
      <c r="D329" s="2" t="s">
        <v>685</v>
      </c>
      <c r="E329" s="23">
        <v>1761</v>
      </c>
      <c r="F329" s="24">
        <v>4105</v>
      </c>
      <c r="G329" s="44">
        <f>EmployeeData[[#This Row],[Sales_Target]]-EmployeeData[[#This Row],[Sales_Achieved]]</f>
        <v>-2344</v>
      </c>
      <c r="H329">
        <f>IF(EmployeeData[[#This Row],[Sales_Achieved]]&gt;=2984,EmployeeData[[#This Row],[Sales_Achieved]],"N/A")</f>
        <v>4105</v>
      </c>
      <c r="I329" t="str">
        <f>IF(EmployeeData[[#This Row],[Sales_Achieved]]&lt;2984,EmployeeData[[#This Row],[Sales_Achieved]],"N/A")</f>
        <v>N/A</v>
      </c>
    </row>
    <row r="330" spans="1:9" x14ac:dyDescent="0.25">
      <c r="A330" s="6" t="s">
        <v>2025</v>
      </c>
      <c r="B330" s="2" t="s">
        <v>2795</v>
      </c>
      <c r="C330" s="2" t="s">
        <v>3063</v>
      </c>
      <c r="D330" s="2" t="s">
        <v>684</v>
      </c>
      <c r="E330" s="23">
        <v>4295</v>
      </c>
      <c r="F330" s="24">
        <v>2564</v>
      </c>
      <c r="G330" s="44">
        <f>EmployeeData[[#This Row],[Sales_Target]]-EmployeeData[[#This Row],[Sales_Achieved]]</f>
        <v>1731</v>
      </c>
      <c r="H330" t="str">
        <f>IF(EmployeeData[[#This Row],[Sales_Achieved]]&gt;=2984,EmployeeData[[#This Row],[Sales_Achieved]],"N/A")</f>
        <v>N/A</v>
      </c>
      <c r="I330">
        <f>IF(EmployeeData[[#This Row],[Sales_Achieved]]&lt;2984,EmployeeData[[#This Row],[Sales_Achieved]],"N/A")</f>
        <v>2564</v>
      </c>
    </row>
    <row r="331" spans="1:9" x14ac:dyDescent="0.25">
      <c r="A331" s="6" t="s">
        <v>2026</v>
      </c>
      <c r="B331" s="2" t="s">
        <v>2919</v>
      </c>
      <c r="C331" s="2" t="s">
        <v>3064</v>
      </c>
      <c r="D331" s="2" t="s">
        <v>682</v>
      </c>
      <c r="E331" s="23">
        <v>3398</v>
      </c>
      <c r="F331" s="24">
        <v>1290</v>
      </c>
      <c r="G331" s="44">
        <f>EmployeeData[[#This Row],[Sales_Target]]-EmployeeData[[#This Row],[Sales_Achieved]]</f>
        <v>2108</v>
      </c>
      <c r="H331" t="str">
        <f>IF(EmployeeData[[#This Row],[Sales_Achieved]]&gt;=2984,EmployeeData[[#This Row],[Sales_Achieved]],"N/A")</f>
        <v>N/A</v>
      </c>
      <c r="I331">
        <f>IF(EmployeeData[[#This Row],[Sales_Achieved]]&lt;2984,EmployeeData[[#This Row],[Sales_Achieved]],"N/A")</f>
        <v>1290</v>
      </c>
    </row>
    <row r="332" spans="1:9" x14ac:dyDescent="0.25">
      <c r="A332" s="6" t="s">
        <v>2027</v>
      </c>
      <c r="B332" s="2" t="s">
        <v>2856</v>
      </c>
      <c r="C332" s="2" t="s">
        <v>3065</v>
      </c>
      <c r="D332" s="2" t="s">
        <v>683</v>
      </c>
      <c r="E332" s="23">
        <v>4104</v>
      </c>
      <c r="F332" s="24">
        <v>2877</v>
      </c>
      <c r="G332" s="44">
        <f>EmployeeData[[#This Row],[Sales_Target]]-EmployeeData[[#This Row],[Sales_Achieved]]</f>
        <v>1227</v>
      </c>
      <c r="H332" t="str">
        <f>IF(EmployeeData[[#This Row],[Sales_Achieved]]&gt;=2984,EmployeeData[[#This Row],[Sales_Achieved]],"N/A")</f>
        <v>N/A</v>
      </c>
      <c r="I332">
        <f>IF(EmployeeData[[#This Row],[Sales_Achieved]]&lt;2984,EmployeeData[[#This Row],[Sales_Achieved]],"N/A")</f>
        <v>2877</v>
      </c>
    </row>
    <row r="333" spans="1:9" hidden="1" x14ac:dyDescent="0.25">
      <c r="A333" s="6" t="s">
        <v>2028</v>
      </c>
      <c r="B333" s="2" t="s">
        <v>2920</v>
      </c>
      <c r="C333" s="2" t="s">
        <v>3065</v>
      </c>
      <c r="D333" s="2" t="s">
        <v>682</v>
      </c>
      <c r="E333" s="23">
        <v>3721</v>
      </c>
      <c r="F333" s="24">
        <v>4590</v>
      </c>
      <c r="G333" s="44">
        <f>EmployeeData[[#This Row],[Sales_Target]]-EmployeeData[[#This Row],[Sales_Achieved]]</f>
        <v>-869</v>
      </c>
      <c r="H333">
        <f>IF(EmployeeData[[#This Row],[Sales_Achieved]]&gt;=2984,EmployeeData[[#This Row],[Sales_Achieved]],"N/A")</f>
        <v>4590</v>
      </c>
      <c r="I333" t="str">
        <f>IF(EmployeeData[[#This Row],[Sales_Achieved]]&lt;2984,EmployeeData[[#This Row],[Sales_Achieved]],"N/A")</f>
        <v>N/A</v>
      </c>
    </row>
    <row r="334" spans="1:9" hidden="1" x14ac:dyDescent="0.25">
      <c r="A334" s="6" t="s">
        <v>2029</v>
      </c>
      <c r="B334" s="2" t="s">
        <v>2790</v>
      </c>
      <c r="C334" s="2" t="s">
        <v>3064</v>
      </c>
      <c r="D334" s="2" t="s">
        <v>684</v>
      </c>
      <c r="E334" s="23">
        <v>3283</v>
      </c>
      <c r="F334" s="24">
        <v>5754</v>
      </c>
      <c r="G334" s="44">
        <f>EmployeeData[[#This Row],[Sales_Target]]-EmployeeData[[#This Row],[Sales_Achieved]]</f>
        <v>-2471</v>
      </c>
      <c r="H334">
        <f>IF(EmployeeData[[#This Row],[Sales_Achieved]]&gt;=2984,EmployeeData[[#This Row],[Sales_Achieved]],"N/A")</f>
        <v>5754</v>
      </c>
      <c r="I334" t="str">
        <f>IF(EmployeeData[[#This Row],[Sales_Achieved]]&lt;2984,EmployeeData[[#This Row],[Sales_Achieved]],"N/A")</f>
        <v>N/A</v>
      </c>
    </row>
    <row r="335" spans="1:9" x14ac:dyDescent="0.25">
      <c r="A335" s="6" t="s">
        <v>2030</v>
      </c>
      <c r="B335" s="2" t="s">
        <v>2888</v>
      </c>
      <c r="C335" s="2" t="s">
        <v>3064</v>
      </c>
      <c r="D335" s="2" t="s">
        <v>683</v>
      </c>
      <c r="E335" s="23">
        <v>1294</v>
      </c>
      <c r="F335" s="24">
        <v>2413</v>
      </c>
      <c r="G335" s="44">
        <f>EmployeeData[[#This Row],[Sales_Target]]-EmployeeData[[#This Row],[Sales_Achieved]]</f>
        <v>-1119</v>
      </c>
      <c r="H335" t="str">
        <f>IF(EmployeeData[[#This Row],[Sales_Achieved]]&gt;=2984,EmployeeData[[#This Row],[Sales_Achieved]],"N/A")</f>
        <v>N/A</v>
      </c>
      <c r="I335">
        <f>IF(EmployeeData[[#This Row],[Sales_Achieved]]&lt;2984,EmployeeData[[#This Row],[Sales_Achieved]],"N/A")</f>
        <v>2413</v>
      </c>
    </row>
    <row r="336" spans="1:9" x14ac:dyDescent="0.25">
      <c r="A336" s="6" t="s">
        <v>2031</v>
      </c>
      <c r="B336" s="2" t="s">
        <v>2832</v>
      </c>
      <c r="C336" s="2" t="s">
        <v>3065</v>
      </c>
      <c r="D336" s="2" t="s">
        <v>682</v>
      </c>
      <c r="E336" s="23">
        <v>3913</v>
      </c>
      <c r="F336" s="24">
        <v>830</v>
      </c>
      <c r="G336" s="44">
        <f>EmployeeData[[#This Row],[Sales_Target]]-EmployeeData[[#This Row],[Sales_Achieved]]</f>
        <v>3083</v>
      </c>
      <c r="H336" t="str">
        <f>IF(EmployeeData[[#This Row],[Sales_Achieved]]&gt;=2984,EmployeeData[[#This Row],[Sales_Achieved]],"N/A")</f>
        <v>N/A</v>
      </c>
      <c r="I336">
        <f>IF(EmployeeData[[#This Row],[Sales_Achieved]]&lt;2984,EmployeeData[[#This Row],[Sales_Achieved]],"N/A")</f>
        <v>830</v>
      </c>
    </row>
    <row r="337" spans="1:9" hidden="1" x14ac:dyDescent="0.25">
      <c r="A337" s="6" t="s">
        <v>2032</v>
      </c>
      <c r="B337" s="2" t="s">
        <v>2921</v>
      </c>
      <c r="C337" s="2" t="s">
        <v>3065</v>
      </c>
      <c r="D337" s="2" t="s">
        <v>683</v>
      </c>
      <c r="E337" s="23">
        <v>3882</v>
      </c>
      <c r="F337" s="24">
        <v>4976</v>
      </c>
      <c r="G337" s="44">
        <f>EmployeeData[[#This Row],[Sales_Target]]-EmployeeData[[#This Row],[Sales_Achieved]]</f>
        <v>-1094</v>
      </c>
      <c r="H337">
        <f>IF(EmployeeData[[#This Row],[Sales_Achieved]]&gt;=2984,EmployeeData[[#This Row],[Sales_Achieved]],"N/A")</f>
        <v>4976</v>
      </c>
      <c r="I337" t="str">
        <f>IF(EmployeeData[[#This Row],[Sales_Achieved]]&lt;2984,EmployeeData[[#This Row],[Sales_Achieved]],"N/A")</f>
        <v>N/A</v>
      </c>
    </row>
    <row r="338" spans="1:9" hidden="1" x14ac:dyDescent="0.25">
      <c r="A338" s="6" t="s">
        <v>2033</v>
      </c>
      <c r="B338" s="2" t="s">
        <v>2879</v>
      </c>
      <c r="C338" s="2" t="s">
        <v>3063</v>
      </c>
      <c r="D338" s="2" t="s">
        <v>685</v>
      </c>
      <c r="E338" s="23">
        <v>2952</v>
      </c>
      <c r="F338" s="24">
        <v>5742</v>
      </c>
      <c r="G338" s="44">
        <f>EmployeeData[[#This Row],[Sales_Target]]-EmployeeData[[#This Row],[Sales_Achieved]]</f>
        <v>-2790</v>
      </c>
      <c r="H338">
        <f>IF(EmployeeData[[#This Row],[Sales_Achieved]]&gt;=2984,EmployeeData[[#This Row],[Sales_Achieved]],"N/A")</f>
        <v>5742</v>
      </c>
      <c r="I338" t="str">
        <f>IF(EmployeeData[[#This Row],[Sales_Achieved]]&lt;2984,EmployeeData[[#This Row],[Sales_Achieved]],"N/A")</f>
        <v>N/A</v>
      </c>
    </row>
    <row r="339" spans="1:9" hidden="1" x14ac:dyDescent="0.25">
      <c r="A339" s="6" t="s">
        <v>2034</v>
      </c>
      <c r="B339" s="2" t="s">
        <v>2922</v>
      </c>
      <c r="C339" s="2" t="s">
        <v>3064</v>
      </c>
      <c r="D339" s="2" t="s">
        <v>682</v>
      </c>
      <c r="E339" s="23">
        <v>2105</v>
      </c>
      <c r="F339" s="24">
        <v>4827</v>
      </c>
      <c r="G339" s="44">
        <f>EmployeeData[[#This Row],[Sales_Target]]-EmployeeData[[#This Row],[Sales_Achieved]]</f>
        <v>-2722</v>
      </c>
      <c r="H339">
        <f>IF(EmployeeData[[#This Row],[Sales_Achieved]]&gt;=2984,EmployeeData[[#This Row],[Sales_Achieved]],"N/A")</f>
        <v>4827</v>
      </c>
      <c r="I339" t="str">
        <f>IF(EmployeeData[[#This Row],[Sales_Achieved]]&lt;2984,EmployeeData[[#This Row],[Sales_Achieved]],"N/A")</f>
        <v>N/A</v>
      </c>
    </row>
    <row r="340" spans="1:9" x14ac:dyDescent="0.25">
      <c r="A340" s="6" t="s">
        <v>2035</v>
      </c>
      <c r="B340" s="2" t="s">
        <v>2923</v>
      </c>
      <c r="C340" s="2" t="s">
        <v>3065</v>
      </c>
      <c r="D340" s="2" t="s">
        <v>683</v>
      </c>
      <c r="E340" s="23">
        <v>3330</v>
      </c>
      <c r="F340" s="24">
        <v>2877</v>
      </c>
      <c r="G340" s="44">
        <f>EmployeeData[[#This Row],[Sales_Target]]-EmployeeData[[#This Row],[Sales_Achieved]]</f>
        <v>453</v>
      </c>
      <c r="H340" t="str">
        <f>IF(EmployeeData[[#This Row],[Sales_Achieved]]&gt;=2984,EmployeeData[[#This Row],[Sales_Achieved]],"N/A")</f>
        <v>N/A</v>
      </c>
      <c r="I340">
        <f>IF(EmployeeData[[#This Row],[Sales_Achieved]]&lt;2984,EmployeeData[[#This Row],[Sales_Achieved]],"N/A")</f>
        <v>2877</v>
      </c>
    </row>
    <row r="341" spans="1:9" hidden="1" x14ac:dyDescent="0.25">
      <c r="A341" s="6" t="s">
        <v>2036</v>
      </c>
      <c r="B341" s="2" t="s">
        <v>2924</v>
      </c>
      <c r="C341" s="2" t="s">
        <v>3064</v>
      </c>
      <c r="D341" s="2" t="s">
        <v>682</v>
      </c>
      <c r="E341" s="23">
        <v>1635</v>
      </c>
      <c r="F341" s="24">
        <v>5598</v>
      </c>
      <c r="G341" s="44">
        <f>EmployeeData[[#This Row],[Sales_Target]]-EmployeeData[[#This Row],[Sales_Achieved]]</f>
        <v>-3963</v>
      </c>
      <c r="H341">
        <f>IF(EmployeeData[[#This Row],[Sales_Achieved]]&gt;=2984,EmployeeData[[#This Row],[Sales_Achieved]],"N/A")</f>
        <v>5598</v>
      </c>
      <c r="I341" t="str">
        <f>IF(EmployeeData[[#This Row],[Sales_Achieved]]&lt;2984,EmployeeData[[#This Row],[Sales_Achieved]],"N/A")</f>
        <v>N/A</v>
      </c>
    </row>
    <row r="342" spans="1:9" x14ac:dyDescent="0.25">
      <c r="A342" s="6" t="s">
        <v>2037</v>
      </c>
      <c r="B342" s="2" t="s">
        <v>2925</v>
      </c>
      <c r="C342" s="2" t="s">
        <v>3065</v>
      </c>
      <c r="D342" s="2" t="s">
        <v>684</v>
      </c>
      <c r="E342" s="23">
        <v>4346</v>
      </c>
      <c r="F342" s="24">
        <v>804</v>
      </c>
      <c r="G342" s="44">
        <f>EmployeeData[[#This Row],[Sales_Target]]-EmployeeData[[#This Row],[Sales_Achieved]]</f>
        <v>3542</v>
      </c>
      <c r="H342" t="str">
        <f>IF(EmployeeData[[#This Row],[Sales_Achieved]]&gt;=2984,EmployeeData[[#This Row],[Sales_Achieved]],"N/A")</f>
        <v>N/A</v>
      </c>
      <c r="I342">
        <f>IF(EmployeeData[[#This Row],[Sales_Achieved]]&lt;2984,EmployeeData[[#This Row],[Sales_Achieved]],"N/A")</f>
        <v>804</v>
      </c>
    </row>
    <row r="343" spans="1:9" hidden="1" x14ac:dyDescent="0.25">
      <c r="A343" s="6" t="s">
        <v>2038</v>
      </c>
      <c r="B343" s="2" t="s">
        <v>2856</v>
      </c>
      <c r="C343" s="2" t="s">
        <v>3065</v>
      </c>
      <c r="D343" s="2" t="s">
        <v>685</v>
      </c>
      <c r="E343" s="23">
        <v>1864</v>
      </c>
      <c r="F343" s="24">
        <v>5473</v>
      </c>
      <c r="G343" s="44">
        <f>EmployeeData[[#This Row],[Sales_Target]]-EmployeeData[[#This Row],[Sales_Achieved]]</f>
        <v>-3609</v>
      </c>
      <c r="H343">
        <f>IF(EmployeeData[[#This Row],[Sales_Achieved]]&gt;=2984,EmployeeData[[#This Row],[Sales_Achieved]],"N/A")</f>
        <v>5473</v>
      </c>
      <c r="I343" t="str">
        <f>IF(EmployeeData[[#This Row],[Sales_Achieved]]&lt;2984,EmployeeData[[#This Row],[Sales_Achieved]],"N/A")</f>
        <v>N/A</v>
      </c>
    </row>
    <row r="344" spans="1:9" hidden="1" x14ac:dyDescent="0.25">
      <c r="A344" s="6" t="s">
        <v>2039</v>
      </c>
      <c r="B344" s="2" t="s">
        <v>2801</v>
      </c>
      <c r="C344" s="2" t="s">
        <v>3064</v>
      </c>
      <c r="D344" s="2" t="s">
        <v>682</v>
      </c>
      <c r="E344" s="23">
        <v>2256</v>
      </c>
      <c r="F344" s="24">
        <v>5409</v>
      </c>
      <c r="G344" s="44">
        <f>EmployeeData[[#This Row],[Sales_Target]]-EmployeeData[[#This Row],[Sales_Achieved]]</f>
        <v>-3153</v>
      </c>
      <c r="H344">
        <f>IF(EmployeeData[[#This Row],[Sales_Achieved]]&gt;=2984,EmployeeData[[#This Row],[Sales_Achieved]],"N/A")</f>
        <v>5409</v>
      </c>
      <c r="I344" t="str">
        <f>IF(EmployeeData[[#This Row],[Sales_Achieved]]&lt;2984,EmployeeData[[#This Row],[Sales_Achieved]],"N/A")</f>
        <v>N/A</v>
      </c>
    </row>
    <row r="345" spans="1:9" hidden="1" x14ac:dyDescent="0.25">
      <c r="A345" s="6" t="s">
        <v>2040</v>
      </c>
      <c r="B345" s="2" t="s">
        <v>2926</v>
      </c>
      <c r="C345" s="2" t="s">
        <v>3065</v>
      </c>
      <c r="D345" s="2" t="s">
        <v>683</v>
      </c>
      <c r="E345" s="23">
        <v>2222</v>
      </c>
      <c r="F345" s="24">
        <v>4609</v>
      </c>
      <c r="G345" s="44">
        <f>EmployeeData[[#This Row],[Sales_Target]]-EmployeeData[[#This Row],[Sales_Achieved]]</f>
        <v>-2387</v>
      </c>
      <c r="H345">
        <f>IF(EmployeeData[[#This Row],[Sales_Achieved]]&gt;=2984,EmployeeData[[#This Row],[Sales_Achieved]],"N/A")</f>
        <v>4609</v>
      </c>
      <c r="I345" t="str">
        <f>IF(EmployeeData[[#This Row],[Sales_Achieved]]&lt;2984,EmployeeData[[#This Row],[Sales_Achieved]],"N/A")</f>
        <v>N/A</v>
      </c>
    </row>
    <row r="346" spans="1:9" x14ac:dyDescent="0.25">
      <c r="A346" s="6" t="s">
        <v>2041</v>
      </c>
      <c r="B346" s="2" t="s">
        <v>2808</v>
      </c>
      <c r="C346" s="2" t="s">
        <v>3063</v>
      </c>
      <c r="D346" s="2" t="s">
        <v>682</v>
      </c>
      <c r="E346" s="23">
        <v>4348</v>
      </c>
      <c r="F346" s="24">
        <v>1268</v>
      </c>
      <c r="G346" s="44">
        <f>EmployeeData[[#This Row],[Sales_Target]]-EmployeeData[[#This Row],[Sales_Achieved]]</f>
        <v>3080</v>
      </c>
      <c r="H346" t="str">
        <f>IF(EmployeeData[[#This Row],[Sales_Achieved]]&gt;=2984,EmployeeData[[#This Row],[Sales_Achieved]],"N/A")</f>
        <v>N/A</v>
      </c>
      <c r="I346">
        <f>IF(EmployeeData[[#This Row],[Sales_Achieved]]&lt;2984,EmployeeData[[#This Row],[Sales_Achieved]],"N/A")</f>
        <v>1268</v>
      </c>
    </row>
    <row r="347" spans="1:9" x14ac:dyDescent="0.25">
      <c r="A347" s="6" t="s">
        <v>2042</v>
      </c>
      <c r="B347" s="2" t="s">
        <v>2927</v>
      </c>
      <c r="C347" s="2" t="s">
        <v>3063</v>
      </c>
      <c r="D347" s="2" t="s">
        <v>682</v>
      </c>
      <c r="E347" s="23">
        <v>2269</v>
      </c>
      <c r="F347" s="24">
        <v>2855</v>
      </c>
      <c r="G347" s="44">
        <f>EmployeeData[[#This Row],[Sales_Target]]-EmployeeData[[#This Row],[Sales_Achieved]]</f>
        <v>-586</v>
      </c>
      <c r="H347" t="str">
        <f>IF(EmployeeData[[#This Row],[Sales_Achieved]]&gt;=2984,EmployeeData[[#This Row],[Sales_Achieved]],"N/A")</f>
        <v>N/A</v>
      </c>
      <c r="I347">
        <f>IF(EmployeeData[[#This Row],[Sales_Achieved]]&lt;2984,EmployeeData[[#This Row],[Sales_Achieved]],"N/A")</f>
        <v>2855</v>
      </c>
    </row>
    <row r="348" spans="1:9" hidden="1" x14ac:dyDescent="0.25">
      <c r="A348" s="6" t="s">
        <v>2043</v>
      </c>
      <c r="B348" s="2" t="s">
        <v>2767</v>
      </c>
      <c r="C348" s="2" t="s">
        <v>3065</v>
      </c>
      <c r="D348" s="2" t="s">
        <v>682</v>
      </c>
      <c r="E348" s="23">
        <v>2861</v>
      </c>
      <c r="F348" s="24">
        <v>5360</v>
      </c>
      <c r="G348" s="44">
        <f>EmployeeData[[#This Row],[Sales_Target]]-EmployeeData[[#This Row],[Sales_Achieved]]</f>
        <v>-2499</v>
      </c>
      <c r="H348">
        <f>IF(EmployeeData[[#This Row],[Sales_Achieved]]&gt;=2984,EmployeeData[[#This Row],[Sales_Achieved]],"N/A")</f>
        <v>5360</v>
      </c>
      <c r="I348" t="str">
        <f>IF(EmployeeData[[#This Row],[Sales_Achieved]]&lt;2984,EmployeeData[[#This Row],[Sales_Achieved]],"N/A")</f>
        <v>N/A</v>
      </c>
    </row>
    <row r="349" spans="1:9" hidden="1" x14ac:dyDescent="0.25">
      <c r="A349" s="6" t="s">
        <v>2044</v>
      </c>
      <c r="B349" s="2" t="s">
        <v>2895</v>
      </c>
      <c r="C349" s="2" t="s">
        <v>3064</v>
      </c>
      <c r="D349" s="2" t="s">
        <v>682</v>
      </c>
      <c r="E349" s="23">
        <v>3358</v>
      </c>
      <c r="F349" s="24">
        <v>5148</v>
      </c>
      <c r="G349" s="44">
        <f>EmployeeData[[#This Row],[Sales_Target]]-EmployeeData[[#This Row],[Sales_Achieved]]</f>
        <v>-1790</v>
      </c>
      <c r="H349">
        <f>IF(EmployeeData[[#This Row],[Sales_Achieved]]&gt;=2984,EmployeeData[[#This Row],[Sales_Achieved]],"N/A")</f>
        <v>5148</v>
      </c>
      <c r="I349" t="str">
        <f>IF(EmployeeData[[#This Row],[Sales_Achieved]]&lt;2984,EmployeeData[[#This Row],[Sales_Achieved]],"N/A")</f>
        <v>N/A</v>
      </c>
    </row>
    <row r="350" spans="1:9" x14ac:dyDescent="0.25">
      <c r="A350" s="6" t="s">
        <v>2045</v>
      </c>
      <c r="B350" s="2" t="s">
        <v>2761</v>
      </c>
      <c r="C350" s="2" t="s">
        <v>3065</v>
      </c>
      <c r="D350" s="2" t="s">
        <v>683</v>
      </c>
      <c r="E350" s="23">
        <v>3025</v>
      </c>
      <c r="F350" s="24">
        <v>1924</v>
      </c>
      <c r="G350" s="44">
        <f>EmployeeData[[#This Row],[Sales_Target]]-EmployeeData[[#This Row],[Sales_Achieved]]</f>
        <v>1101</v>
      </c>
      <c r="H350" t="str">
        <f>IF(EmployeeData[[#This Row],[Sales_Achieved]]&gt;=2984,EmployeeData[[#This Row],[Sales_Achieved]],"N/A")</f>
        <v>N/A</v>
      </c>
      <c r="I350">
        <f>IF(EmployeeData[[#This Row],[Sales_Achieved]]&lt;2984,EmployeeData[[#This Row],[Sales_Achieved]],"N/A")</f>
        <v>1924</v>
      </c>
    </row>
    <row r="351" spans="1:9" hidden="1" x14ac:dyDescent="0.25">
      <c r="A351" s="6" t="s">
        <v>2046</v>
      </c>
      <c r="B351" s="2" t="s">
        <v>2928</v>
      </c>
      <c r="C351" s="2" t="s">
        <v>3063</v>
      </c>
      <c r="D351" s="2" t="s">
        <v>683</v>
      </c>
      <c r="E351" s="23">
        <v>2318</v>
      </c>
      <c r="F351" s="24">
        <v>4622</v>
      </c>
      <c r="G351" s="44">
        <f>EmployeeData[[#This Row],[Sales_Target]]-EmployeeData[[#This Row],[Sales_Achieved]]</f>
        <v>-2304</v>
      </c>
      <c r="H351">
        <f>IF(EmployeeData[[#This Row],[Sales_Achieved]]&gt;=2984,EmployeeData[[#This Row],[Sales_Achieved]],"N/A")</f>
        <v>4622</v>
      </c>
      <c r="I351" t="str">
        <f>IF(EmployeeData[[#This Row],[Sales_Achieved]]&lt;2984,EmployeeData[[#This Row],[Sales_Achieved]],"N/A")</f>
        <v>N/A</v>
      </c>
    </row>
    <row r="352" spans="1:9" hidden="1" x14ac:dyDescent="0.25">
      <c r="A352" s="6" t="s">
        <v>2047</v>
      </c>
      <c r="B352" s="2" t="s">
        <v>2905</v>
      </c>
      <c r="C352" s="2" t="s">
        <v>3065</v>
      </c>
      <c r="D352" s="2" t="s">
        <v>685</v>
      </c>
      <c r="E352" s="23">
        <v>4414</v>
      </c>
      <c r="F352" s="24">
        <v>3030</v>
      </c>
      <c r="G352" s="44">
        <f>EmployeeData[[#This Row],[Sales_Target]]-EmployeeData[[#This Row],[Sales_Achieved]]</f>
        <v>1384</v>
      </c>
      <c r="H352">
        <f>IF(EmployeeData[[#This Row],[Sales_Achieved]]&gt;=2984,EmployeeData[[#This Row],[Sales_Achieved]],"N/A")</f>
        <v>3030</v>
      </c>
      <c r="I352" t="str">
        <f>IF(EmployeeData[[#This Row],[Sales_Achieved]]&lt;2984,EmployeeData[[#This Row],[Sales_Achieved]],"N/A")</f>
        <v>N/A</v>
      </c>
    </row>
    <row r="353" spans="1:9" x14ac:dyDescent="0.25">
      <c r="A353" s="6" t="s">
        <v>2048</v>
      </c>
      <c r="B353" s="2" t="s">
        <v>2929</v>
      </c>
      <c r="C353" s="2" t="s">
        <v>3065</v>
      </c>
      <c r="D353" s="2" t="s">
        <v>683</v>
      </c>
      <c r="E353" s="23">
        <v>4691</v>
      </c>
      <c r="F353" s="24">
        <v>2574</v>
      </c>
      <c r="G353" s="44">
        <f>EmployeeData[[#This Row],[Sales_Target]]-EmployeeData[[#This Row],[Sales_Achieved]]</f>
        <v>2117</v>
      </c>
      <c r="H353" t="str">
        <f>IF(EmployeeData[[#This Row],[Sales_Achieved]]&gt;=2984,EmployeeData[[#This Row],[Sales_Achieved]],"N/A")</f>
        <v>N/A</v>
      </c>
      <c r="I353">
        <f>IF(EmployeeData[[#This Row],[Sales_Achieved]]&lt;2984,EmployeeData[[#This Row],[Sales_Achieved]],"N/A")</f>
        <v>2574</v>
      </c>
    </row>
    <row r="354" spans="1:9" hidden="1" x14ac:dyDescent="0.25">
      <c r="A354" s="6" t="s">
        <v>2049</v>
      </c>
      <c r="B354" s="2" t="s">
        <v>2919</v>
      </c>
      <c r="C354" s="2" t="s">
        <v>3065</v>
      </c>
      <c r="D354" s="2" t="s">
        <v>683</v>
      </c>
      <c r="E354" s="23">
        <v>1447</v>
      </c>
      <c r="F354" s="24">
        <v>4997</v>
      </c>
      <c r="G354" s="44">
        <f>EmployeeData[[#This Row],[Sales_Target]]-EmployeeData[[#This Row],[Sales_Achieved]]</f>
        <v>-3550</v>
      </c>
      <c r="H354">
        <f>IF(EmployeeData[[#This Row],[Sales_Achieved]]&gt;=2984,EmployeeData[[#This Row],[Sales_Achieved]],"N/A")</f>
        <v>4997</v>
      </c>
      <c r="I354" t="str">
        <f>IF(EmployeeData[[#This Row],[Sales_Achieved]]&lt;2984,EmployeeData[[#This Row],[Sales_Achieved]],"N/A")</f>
        <v>N/A</v>
      </c>
    </row>
    <row r="355" spans="1:9" hidden="1" x14ac:dyDescent="0.25">
      <c r="A355" s="6" t="s">
        <v>2050</v>
      </c>
      <c r="B355" s="2" t="s">
        <v>2930</v>
      </c>
      <c r="C355" s="2" t="s">
        <v>3063</v>
      </c>
      <c r="D355" s="2" t="s">
        <v>684</v>
      </c>
      <c r="E355" s="23">
        <v>4923</v>
      </c>
      <c r="F355" s="24">
        <v>5667</v>
      </c>
      <c r="G355" s="44">
        <f>EmployeeData[[#This Row],[Sales_Target]]-EmployeeData[[#This Row],[Sales_Achieved]]</f>
        <v>-744</v>
      </c>
      <c r="H355">
        <f>IF(EmployeeData[[#This Row],[Sales_Achieved]]&gt;=2984,EmployeeData[[#This Row],[Sales_Achieved]],"N/A")</f>
        <v>5667</v>
      </c>
      <c r="I355" t="str">
        <f>IF(EmployeeData[[#This Row],[Sales_Achieved]]&lt;2984,EmployeeData[[#This Row],[Sales_Achieved]],"N/A")</f>
        <v>N/A</v>
      </c>
    </row>
    <row r="356" spans="1:9" hidden="1" x14ac:dyDescent="0.25">
      <c r="A356" s="6" t="s">
        <v>2051</v>
      </c>
      <c r="B356" s="2" t="s">
        <v>2737</v>
      </c>
      <c r="C356" s="2" t="s">
        <v>3064</v>
      </c>
      <c r="D356" s="2" t="s">
        <v>682</v>
      </c>
      <c r="E356" s="23">
        <v>4985</v>
      </c>
      <c r="F356" s="24">
        <v>5128</v>
      </c>
      <c r="G356" s="44">
        <f>EmployeeData[[#This Row],[Sales_Target]]-EmployeeData[[#This Row],[Sales_Achieved]]</f>
        <v>-143</v>
      </c>
      <c r="H356">
        <f>IF(EmployeeData[[#This Row],[Sales_Achieved]]&gt;=2984,EmployeeData[[#This Row],[Sales_Achieved]],"N/A")</f>
        <v>5128</v>
      </c>
      <c r="I356" t="str">
        <f>IF(EmployeeData[[#This Row],[Sales_Achieved]]&lt;2984,EmployeeData[[#This Row],[Sales_Achieved]],"N/A")</f>
        <v>N/A</v>
      </c>
    </row>
    <row r="357" spans="1:9" hidden="1" x14ac:dyDescent="0.25">
      <c r="A357" s="6" t="s">
        <v>2052</v>
      </c>
      <c r="B357" s="2" t="s">
        <v>2931</v>
      </c>
      <c r="C357" s="2" t="s">
        <v>3063</v>
      </c>
      <c r="D357" s="2" t="s">
        <v>685</v>
      </c>
      <c r="E357" s="23">
        <v>4372</v>
      </c>
      <c r="F357" s="24">
        <v>5572</v>
      </c>
      <c r="G357" s="44">
        <f>EmployeeData[[#This Row],[Sales_Target]]-EmployeeData[[#This Row],[Sales_Achieved]]</f>
        <v>-1200</v>
      </c>
      <c r="H357">
        <f>IF(EmployeeData[[#This Row],[Sales_Achieved]]&gt;=2984,EmployeeData[[#This Row],[Sales_Achieved]],"N/A")</f>
        <v>5572</v>
      </c>
      <c r="I357" t="str">
        <f>IF(EmployeeData[[#This Row],[Sales_Achieved]]&lt;2984,EmployeeData[[#This Row],[Sales_Achieved]],"N/A")</f>
        <v>N/A</v>
      </c>
    </row>
    <row r="358" spans="1:9" hidden="1" x14ac:dyDescent="0.25">
      <c r="A358" s="6" t="s">
        <v>2053</v>
      </c>
      <c r="B358" s="2" t="s">
        <v>2932</v>
      </c>
      <c r="C358" s="2" t="s">
        <v>3064</v>
      </c>
      <c r="D358" s="2" t="s">
        <v>683</v>
      </c>
      <c r="E358" s="23">
        <v>4324</v>
      </c>
      <c r="F358" s="24">
        <v>3682</v>
      </c>
      <c r="G358" s="44">
        <f>EmployeeData[[#This Row],[Sales_Target]]-EmployeeData[[#This Row],[Sales_Achieved]]</f>
        <v>642</v>
      </c>
      <c r="H358">
        <f>IF(EmployeeData[[#This Row],[Sales_Achieved]]&gt;=2984,EmployeeData[[#This Row],[Sales_Achieved]],"N/A")</f>
        <v>3682</v>
      </c>
      <c r="I358" t="str">
        <f>IF(EmployeeData[[#This Row],[Sales_Achieved]]&lt;2984,EmployeeData[[#This Row],[Sales_Achieved]],"N/A")</f>
        <v>N/A</v>
      </c>
    </row>
    <row r="359" spans="1:9" x14ac:dyDescent="0.25">
      <c r="A359" s="6" t="s">
        <v>2054</v>
      </c>
      <c r="B359" s="2" t="s">
        <v>2703</v>
      </c>
      <c r="C359" s="2" t="s">
        <v>3063</v>
      </c>
      <c r="D359" s="2" t="s">
        <v>682</v>
      </c>
      <c r="E359" s="23">
        <v>3176</v>
      </c>
      <c r="F359" s="24">
        <v>2454</v>
      </c>
      <c r="G359" s="44">
        <f>EmployeeData[[#This Row],[Sales_Target]]-EmployeeData[[#This Row],[Sales_Achieved]]</f>
        <v>722</v>
      </c>
      <c r="H359" t="str">
        <f>IF(EmployeeData[[#This Row],[Sales_Achieved]]&gt;=2984,EmployeeData[[#This Row],[Sales_Achieved]],"N/A")</f>
        <v>N/A</v>
      </c>
      <c r="I359">
        <f>IF(EmployeeData[[#This Row],[Sales_Achieved]]&lt;2984,EmployeeData[[#This Row],[Sales_Achieved]],"N/A")</f>
        <v>2454</v>
      </c>
    </row>
    <row r="360" spans="1:9" hidden="1" x14ac:dyDescent="0.25">
      <c r="A360" s="6" t="s">
        <v>2055</v>
      </c>
      <c r="B360" s="2" t="s">
        <v>2933</v>
      </c>
      <c r="C360" s="2" t="s">
        <v>3063</v>
      </c>
      <c r="D360" s="2" t="s">
        <v>685</v>
      </c>
      <c r="E360" s="23">
        <v>1560</v>
      </c>
      <c r="F360" s="24">
        <v>4982</v>
      </c>
      <c r="G360" s="44">
        <f>EmployeeData[[#This Row],[Sales_Target]]-EmployeeData[[#This Row],[Sales_Achieved]]</f>
        <v>-3422</v>
      </c>
      <c r="H360">
        <f>IF(EmployeeData[[#This Row],[Sales_Achieved]]&gt;=2984,EmployeeData[[#This Row],[Sales_Achieved]],"N/A")</f>
        <v>4982</v>
      </c>
      <c r="I360" t="str">
        <f>IF(EmployeeData[[#This Row],[Sales_Achieved]]&lt;2984,EmployeeData[[#This Row],[Sales_Achieved]],"N/A")</f>
        <v>N/A</v>
      </c>
    </row>
    <row r="361" spans="1:9" hidden="1" x14ac:dyDescent="0.25">
      <c r="A361" s="6" t="s">
        <v>2056</v>
      </c>
      <c r="B361" s="2" t="s">
        <v>2934</v>
      </c>
      <c r="C361" s="2" t="s">
        <v>3064</v>
      </c>
      <c r="D361" s="2" t="s">
        <v>684</v>
      </c>
      <c r="E361" s="23">
        <v>2463</v>
      </c>
      <c r="F361" s="24">
        <v>3580</v>
      </c>
      <c r="G361" s="44">
        <f>EmployeeData[[#This Row],[Sales_Target]]-EmployeeData[[#This Row],[Sales_Achieved]]</f>
        <v>-1117</v>
      </c>
      <c r="H361">
        <f>IF(EmployeeData[[#This Row],[Sales_Achieved]]&gt;=2984,EmployeeData[[#This Row],[Sales_Achieved]],"N/A")</f>
        <v>3580</v>
      </c>
      <c r="I361" t="str">
        <f>IF(EmployeeData[[#This Row],[Sales_Achieved]]&lt;2984,EmployeeData[[#This Row],[Sales_Achieved]],"N/A")</f>
        <v>N/A</v>
      </c>
    </row>
    <row r="362" spans="1:9" hidden="1" x14ac:dyDescent="0.25">
      <c r="A362" s="6" t="s">
        <v>2057</v>
      </c>
      <c r="B362" s="2" t="s">
        <v>2935</v>
      </c>
      <c r="C362" s="2" t="s">
        <v>3064</v>
      </c>
      <c r="D362" s="2" t="s">
        <v>683</v>
      </c>
      <c r="E362" s="23">
        <v>4426</v>
      </c>
      <c r="F362" s="24">
        <v>4337</v>
      </c>
      <c r="G362" s="44">
        <f>EmployeeData[[#This Row],[Sales_Target]]-EmployeeData[[#This Row],[Sales_Achieved]]</f>
        <v>89</v>
      </c>
      <c r="H362">
        <f>IF(EmployeeData[[#This Row],[Sales_Achieved]]&gt;=2984,EmployeeData[[#This Row],[Sales_Achieved]],"N/A")</f>
        <v>4337</v>
      </c>
      <c r="I362" t="str">
        <f>IF(EmployeeData[[#This Row],[Sales_Achieved]]&lt;2984,EmployeeData[[#This Row],[Sales_Achieved]],"N/A")</f>
        <v>N/A</v>
      </c>
    </row>
    <row r="363" spans="1:9" x14ac:dyDescent="0.25">
      <c r="A363" s="6" t="s">
        <v>2058</v>
      </c>
      <c r="B363" s="2" t="s">
        <v>2730</v>
      </c>
      <c r="C363" s="2" t="s">
        <v>3064</v>
      </c>
      <c r="D363" s="2" t="s">
        <v>684</v>
      </c>
      <c r="E363" s="23">
        <v>3737</v>
      </c>
      <c r="F363" s="24">
        <v>2621</v>
      </c>
      <c r="G363" s="44">
        <f>EmployeeData[[#This Row],[Sales_Target]]-EmployeeData[[#This Row],[Sales_Achieved]]</f>
        <v>1116</v>
      </c>
      <c r="H363" t="str">
        <f>IF(EmployeeData[[#This Row],[Sales_Achieved]]&gt;=2984,EmployeeData[[#This Row],[Sales_Achieved]],"N/A")</f>
        <v>N/A</v>
      </c>
      <c r="I363">
        <f>IF(EmployeeData[[#This Row],[Sales_Achieved]]&lt;2984,EmployeeData[[#This Row],[Sales_Achieved]],"N/A")</f>
        <v>2621</v>
      </c>
    </row>
    <row r="364" spans="1:9" x14ac:dyDescent="0.25">
      <c r="A364" s="6" t="s">
        <v>2059</v>
      </c>
      <c r="B364" s="2" t="s">
        <v>2895</v>
      </c>
      <c r="C364" s="2" t="s">
        <v>3064</v>
      </c>
      <c r="D364" s="2" t="s">
        <v>684</v>
      </c>
      <c r="E364" s="23">
        <v>2199</v>
      </c>
      <c r="F364" s="24">
        <v>1368</v>
      </c>
      <c r="G364" s="44">
        <f>EmployeeData[[#This Row],[Sales_Target]]-EmployeeData[[#This Row],[Sales_Achieved]]</f>
        <v>831</v>
      </c>
      <c r="H364" t="str">
        <f>IF(EmployeeData[[#This Row],[Sales_Achieved]]&gt;=2984,EmployeeData[[#This Row],[Sales_Achieved]],"N/A")</f>
        <v>N/A</v>
      </c>
      <c r="I364">
        <f>IF(EmployeeData[[#This Row],[Sales_Achieved]]&lt;2984,EmployeeData[[#This Row],[Sales_Achieved]],"N/A")</f>
        <v>1368</v>
      </c>
    </row>
    <row r="365" spans="1:9" x14ac:dyDescent="0.25">
      <c r="A365" s="6" t="s">
        <v>2060</v>
      </c>
      <c r="B365" s="2" t="s">
        <v>2866</v>
      </c>
      <c r="C365" s="2" t="s">
        <v>3063</v>
      </c>
      <c r="D365" s="2" t="s">
        <v>685</v>
      </c>
      <c r="E365" s="23">
        <v>1572</v>
      </c>
      <c r="F365" s="24">
        <v>2192</v>
      </c>
      <c r="G365" s="44">
        <f>EmployeeData[[#This Row],[Sales_Target]]-EmployeeData[[#This Row],[Sales_Achieved]]</f>
        <v>-620</v>
      </c>
      <c r="H365" t="str">
        <f>IF(EmployeeData[[#This Row],[Sales_Achieved]]&gt;=2984,EmployeeData[[#This Row],[Sales_Achieved]],"N/A")</f>
        <v>N/A</v>
      </c>
      <c r="I365">
        <f>IF(EmployeeData[[#This Row],[Sales_Achieved]]&lt;2984,EmployeeData[[#This Row],[Sales_Achieved]],"N/A")</f>
        <v>2192</v>
      </c>
    </row>
    <row r="366" spans="1:9" hidden="1" x14ac:dyDescent="0.25">
      <c r="A366" s="6" t="s">
        <v>2061</v>
      </c>
      <c r="B366" s="2" t="s">
        <v>2936</v>
      </c>
      <c r="C366" s="2" t="s">
        <v>3065</v>
      </c>
      <c r="D366" s="2" t="s">
        <v>683</v>
      </c>
      <c r="E366" s="23">
        <v>4445</v>
      </c>
      <c r="F366" s="24">
        <v>3099</v>
      </c>
      <c r="G366" s="44">
        <f>EmployeeData[[#This Row],[Sales_Target]]-EmployeeData[[#This Row],[Sales_Achieved]]</f>
        <v>1346</v>
      </c>
      <c r="H366">
        <f>IF(EmployeeData[[#This Row],[Sales_Achieved]]&gt;=2984,EmployeeData[[#This Row],[Sales_Achieved]],"N/A")</f>
        <v>3099</v>
      </c>
      <c r="I366" t="str">
        <f>IF(EmployeeData[[#This Row],[Sales_Achieved]]&lt;2984,EmployeeData[[#This Row],[Sales_Achieved]],"N/A")</f>
        <v>N/A</v>
      </c>
    </row>
    <row r="367" spans="1:9" x14ac:dyDescent="0.25">
      <c r="A367" s="6" t="s">
        <v>2062</v>
      </c>
      <c r="B367" s="2" t="s">
        <v>2937</v>
      </c>
      <c r="C367" s="2" t="s">
        <v>3063</v>
      </c>
      <c r="D367" s="2" t="s">
        <v>682</v>
      </c>
      <c r="E367" s="23">
        <v>3443</v>
      </c>
      <c r="F367" s="24">
        <v>2602</v>
      </c>
      <c r="G367" s="44">
        <f>EmployeeData[[#This Row],[Sales_Target]]-EmployeeData[[#This Row],[Sales_Achieved]]</f>
        <v>841</v>
      </c>
      <c r="H367" t="str">
        <f>IF(EmployeeData[[#This Row],[Sales_Achieved]]&gt;=2984,EmployeeData[[#This Row],[Sales_Achieved]],"N/A")</f>
        <v>N/A</v>
      </c>
      <c r="I367">
        <f>IF(EmployeeData[[#This Row],[Sales_Achieved]]&lt;2984,EmployeeData[[#This Row],[Sales_Achieved]],"N/A")</f>
        <v>2602</v>
      </c>
    </row>
    <row r="368" spans="1:9" hidden="1" x14ac:dyDescent="0.25">
      <c r="A368" s="6" t="s">
        <v>2063</v>
      </c>
      <c r="B368" s="2" t="s">
        <v>2818</v>
      </c>
      <c r="C368" s="2" t="s">
        <v>3063</v>
      </c>
      <c r="D368" s="2" t="s">
        <v>685</v>
      </c>
      <c r="E368" s="23">
        <v>2989</v>
      </c>
      <c r="F368" s="24">
        <v>4008</v>
      </c>
      <c r="G368" s="44">
        <f>EmployeeData[[#This Row],[Sales_Target]]-EmployeeData[[#This Row],[Sales_Achieved]]</f>
        <v>-1019</v>
      </c>
      <c r="H368">
        <f>IF(EmployeeData[[#This Row],[Sales_Achieved]]&gt;=2984,EmployeeData[[#This Row],[Sales_Achieved]],"N/A")</f>
        <v>4008</v>
      </c>
      <c r="I368" t="str">
        <f>IF(EmployeeData[[#This Row],[Sales_Achieved]]&lt;2984,EmployeeData[[#This Row],[Sales_Achieved]],"N/A")</f>
        <v>N/A</v>
      </c>
    </row>
    <row r="369" spans="1:9" hidden="1" x14ac:dyDescent="0.25">
      <c r="A369" s="6" t="s">
        <v>2064</v>
      </c>
      <c r="B369" s="2" t="s">
        <v>2727</v>
      </c>
      <c r="C369" s="2" t="s">
        <v>3064</v>
      </c>
      <c r="D369" s="2" t="s">
        <v>683</v>
      </c>
      <c r="E369" s="23">
        <v>3285</v>
      </c>
      <c r="F369" s="24">
        <v>4508</v>
      </c>
      <c r="G369" s="44">
        <f>EmployeeData[[#This Row],[Sales_Target]]-EmployeeData[[#This Row],[Sales_Achieved]]</f>
        <v>-1223</v>
      </c>
      <c r="H369">
        <f>IF(EmployeeData[[#This Row],[Sales_Achieved]]&gt;=2984,EmployeeData[[#This Row],[Sales_Achieved]],"N/A")</f>
        <v>4508</v>
      </c>
      <c r="I369" t="str">
        <f>IF(EmployeeData[[#This Row],[Sales_Achieved]]&lt;2984,EmployeeData[[#This Row],[Sales_Achieved]],"N/A")</f>
        <v>N/A</v>
      </c>
    </row>
    <row r="370" spans="1:9" hidden="1" x14ac:dyDescent="0.25">
      <c r="A370" s="6" t="s">
        <v>2065</v>
      </c>
      <c r="B370" s="2" t="s">
        <v>2775</v>
      </c>
      <c r="C370" s="2" t="s">
        <v>3065</v>
      </c>
      <c r="D370" s="2" t="s">
        <v>684</v>
      </c>
      <c r="E370" s="23">
        <v>1577</v>
      </c>
      <c r="F370" s="24">
        <v>5493</v>
      </c>
      <c r="G370" s="44">
        <f>EmployeeData[[#This Row],[Sales_Target]]-EmployeeData[[#This Row],[Sales_Achieved]]</f>
        <v>-3916</v>
      </c>
      <c r="H370">
        <f>IF(EmployeeData[[#This Row],[Sales_Achieved]]&gt;=2984,EmployeeData[[#This Row],[Sales_Achieved]],"N/A")</f>
        <v>5493</v>
      </c>
      <c r="I370" t="str">
        <f>IF(EmployeeData[[#This Row],[Sales_Achieved]]&lt;2984,EmployeeData[[#This Row],[Sales_Achieved]],"N/A")</f>
        <v>N/A</v>
      </c>
    </row>
    <row r="371" spans="1:9" hidden="1" x14ac:dyDescent="0.25">
      <c r="A371" s="6" t="s">
        <v>2066</v>
      </c>
      <c r="B371" s="2" t="s">
        <v>2938</v>
      </c>
      <c r="C371" s="2" t="s">
        <v>3063</v>
      </c>
      <c r="D371" s="2" t="s">
        <v>683</v>
      </c>
      <c r="E371" s="23">
        <v>1005</v>
      </c>
      <c r="F371" s="24">
        <v>3189</v>
      </c>
      <c r="G371" s="44">
        <f>EmployeeData[[#This Row],[Sales_Target]]-EmployeeData[[#This Row],[Sales_Achieved]]</f>
        <v>-2184</v>
      </c>
      <c r="H371">
        <f>IF(EmployeeData[[#This Row],[Sales_Achieved]]&gt;=2984,EmployeeData[[#This Row],[Sales_Achieved]],"N/A")</f>
        <v>3189</v>
      </c>
      <c r="I371" t="str">
        <f>IF(EmployeeData[[#This Row],[Sales_Achieved]]&lt;2984,EmployeeData[[#This Row],[Sales_Achieved]],"N/A")</f>
        <v>N/A</v>
      </c>
    </row>
    <row r="372" spans="1:9" x14ac:dyDescent="0.25">
      <c r="A372" s="6" t="s">
        <v>2067</v>
      </c>
      <c r="B372" s="2" t="s">
        <v>2939</v>
      </c>
      <c r="C372" s="2" t="s">
        <v>3063</v>
      </c>
      <c r="D372" s="2" t="s">
        <v>682</v>
      </c>
      <c r="E372" s="23">
        <v>4553</v>
      </c>
      <c r="F372" s="24">
        <v>1469</v>
      </c>
      <c r="G372" s="44">
        <f>EmployeeData[[#This Row],[Sales_Target]]-EmployeeData[[#This Row],[Sales_Achieved]]</f>
        <v>3084</v>
      </c>
      <c r="H372" t="str">
        <f>IF(EmployeeData[[#This Row],[Sales_Achieved]]&gt;=2984,EmployeeData[[#This Row],[Sales_Achieved]],"N/A")</f>
        <v>N/A</v>
      </c>
      <c r="I372">
        <f>IF(EmployeeData[[#This Row],[Sales_Achieved]]&lt;2984,EmployeeData[[#This Row],[Sales_Achieved]],"N/A")</f>
        <v>1469</v>
      </c>
    </row>
    <row r="373" spans="1:9" hidden="1" x14ac:dyDescent="0.25">
      <c r="A373" s="6" t="s">
        <v>2068</v>
      </c>
      <c r="B373" s="2" t="s">
        <v>2771</v>
      </c>
      <c r="C373" s="2" t="s">
        <v>3064</v>
      </c>
      <c r="D373" s="2" t="s">
        <v>684</v>
      </c>
      <c r="E373" s="23">
        <v>4222</v>
      </c>
      <c r="F373" s="24">
        <v>5990</v>
      </c>
      <c r="G373" s="44">
        <f>EmployeeData[[#This Row],[Sales_Target]]-EmployeeData[[#This Row],[Sales_Achieved]]</f>
        <v>-1768</v>
      </c>
      <c r="H373">
        <f>IF(EmployeeData[[#This Row],[Sales_Achieved]]&gt;=2984,EmployeeData[[#This Row],[Sales_Achieved]],"N/A")</f>
        <v>5990</v>
      </c>
      <c r="I373" t="str">
        <f>IF(EmployeeData[[#This Row],[Sales_Achieved]]&lt;2984,EmployeeData[[#This Row],[Sales_Achieved]],"N/A")</f>
        <v>N/A</v>
      </c>
    </row>
    <row r="374" spans="1:9" hidden="1" x14ac:dyDescent="0.25">
      <c r="A374" s="6" t="s">
        <v>2069</v>
      </c>
      <c r="B374" s="2" t="s">
        <v>2909</v>
      </c>
      <c r="C374" s="2" t="s">
        <v>3065</v>
      </c>
      <c r="D374" s="2" t="s">
        <v>682</v>
      </c>
      <c r="E374" s="23">
        <v>1964</v>
      </c>
      <c r="F374" s="24">
        <v>4859</v>
      </c>
      <c r="G374" s="44">
        <f>EmployeeData[[#This Row],[Sales_Target]]-EmployeeData[[#This Row],[Sales_Achieved]]</f>
        <v>-2895</v>
      </c>
      <c r="H374">
        <f>IF(EmployeeData[[#This Row],[Sales_Achieved]]&gt;=2984,EmployeeData[[#This Row],[Sales_Achieved]],"N/A")</f>
        <v>4859</v>
      </c>
      <c r="I374" t="str">
        <f>IF(EmployeeData[[#This Row],[Sales_Achieved]]&lt;2984,EmployeeData[[#This Row],[Sales_Achieved]],"N/A")</f>
        <v>N/A</v>
      </c>
    </row>
    <row r="375" spans="1:9" hidden="1" x14ac:dyDescent="0.25">
      <c r="A375" s="6" t="s">
        <v>2070</v>
      </c>
      <c r="B375" s="2" t="s">
        <v>2885</v>
      </c>
      <c r="C375" s="2" t="s">
        <v>3065</v>
      </c>
      <c r="D375" s="2" t="s">
        <v>684</v>
      </c>
      <c r="E375" s="23">
        <v>1307</v>
      </c>
      <c r="F375" s="24">
        <v>5100</v>
      </c>
      <c r="G375" s="44">
        <f>EmployeeData[[#This Row],[Sales_Target]]-EmployeeData[[#This Row],[Sales_Achieved]]</f>
        <v>-3793</v>
      </c>
      <c r="H375">
        <f>IF(EmployeeData[[#This Row],[Sales_Achieved]]&gt;=2984,EmployeeData[[#This Row],[Sales_Achieved]],"N/A")</f>
        <v>5100</v>
      </c>
      <c r="I375" t="str">
        <f>IF(EmployeeData[[#This Row],[Sales_Achieved]]&lt;2984,EmployeeData[[#This Row],[Sales_Achieved]],"N/A")</f>
        <v>N/A</v>
      </c>
    </row>
    <row r="376" spans="1:9" x14ac:dyDescent="0.25">
      <c r="A376" s="6" t="s">
        <v>2071</v>
      </c>
      <c r="B376" s="2" t="s">
        <v>2940</v>
      </c>
      <c r="C376" s="2" t="s">
        <v>3064</v>
      </c>
      <c r="D376" s="2" t="s">
        <v>682</v>
      </c>
      <c r="E376" s="23">
        <v>4742</v>
      </c>
      <c r="F376" s="24">
        <v>2797</v>
      </c>
      <c r="G376" s="44">
        <f>EmployeeData[[#This Row],[Sales_Target]]-EmployeeData[[#This Row],[Sales_Achieved]]</f>
        <v>1945</v>
      </c>
      <c r="H376" t="str">
        <f>IF(EmployeeData[[#This Row],[Sales_Achieved]]&gt;=2984,EmployeeData[[#This Row],[Sales_Achieved]],"N/A")</f>
        <v>N/A</v>
      </c>
      <c r="I376">
        <f>IF(EmployeeData[[#This Row],[Sales_Achieved]]&lt;2984,EmployeeData[[#This Row],[Sales_Achieved]],"N/A")</f>
        <v>2797</v>
      </c>
    </row>
    <row r="377" spans="1:9" x14ac:dyDescent="0.25">
      <c r="A377" s="6" t="s">
        <v>2072</v>
      </c>
      <c r="B377" s="2" t="s">
        <v>2941</v>
      </c>
      <c r="C377" s="2" t="s">
        <v>3064</v>
      </c>
      <c r="D377" s="2" t="s">
        <v>682</v>
      </c>
      <c r="E377" s="23">
        <v>2476</v>
      </c>
      <c r="F377" s="24">
        <v>1147</v>
      </c>
      <c r="G377" s="44">
        <f>EmployeeData[[#This Row],[Sales_Target]]-EmployeeData[[#This Row],[Sales_Achieved]]</f>
        <v>1329</v>
      </c>
      <c r="H377" t="str">
        <f>IF(EmployeeData[[#This Row],[Sales_Achieved]]&gt;=2984,EmployeeData[[#This Row],[Sales_Achieved]],"N/A")</f>
        <v>N/A</v>
      </c>
      <c r="I377">
        <f>IF(EmployeeData[[#This Row],[Sales_Achieved]]&lt;2984,EmployeeData[[#This Row],[Sales_Achieved]],"N/A")</f>
        <v>1147</v>
      </c>
    </row>
    <row r="378" spans="1:9" hidden="1" x14ac:dyDescent="0.25">
      <c r="A378" s="6" t="s">
        <v>2073</v>
      </c>
      <c r="B378" s="2" t="s">
        <v>2938</v>
      </c>
      <c r="C378" s="2" t="s">
        <v>3064</v>
      </c>
      <c r="D378" s="2" t="s">
        <v>682</v>
      </c>
      <c r="E378" s="23">
        <v>1800</v>
      </c>
      <c r="F378" s="24">
        <v>5324</v>
      </c>
      <c r="G378" s="44">
        <f>EmployeeData[[#This Row],[Sales_Target]]-EmployeeData[[#This Row],[Sales_Achieved]]</f>
        <v>-3524</v>
      </c>
      <c r="H378">
        <f>IF(EmployeeData[[#This Row],[Sales_Achieved]]&gt;=2984,EmployeeData[[#This Row],[Sales_Achieved]],"N/A")</f>
        <v>5324</v>
      </c>
      <c r="I378" t="str">
        <f>IF(EmployeeData[[#This Row],[Sales_Achieved]]&lt;2984,EmployeeData[[#This Row],[Sales_Achieved]],"N/A")</f>
        <v>N/A</v>
      </c>
    </row>
    <row r="379" spans="1:9" x14ac:dyDescent="0.25">
      <c r="A379" s="6" t="s">
        <v>2074</v>
      </c>
      <c r="B379" s="2" t="s">
        <v>2782</v>
      </c>
      <c r="C379" s="2" t="s">
        <v>3065</v>
      </c>
      <c r="D379" s="2" t="s">
        <v>684</v>
      </c>
      <c r="E379" s="23">
        <v>1367</v>
      </c>
      <c r="F379" s="24">
        <v>1795</v>
      </c>
      <c r="G379" s="44">
        <f>EmployeeData[[#This Row],[Sales_Target]]-EmployeeData[[#This Row],[Sales_Achieved]]</f>
        <v>-428</v>
      </c>
      <c r="H379" t="str">
        <f>IF(EmployeeData[[#This Row],[Sales_Achieved]]&gt;=2984,EmployeeData[[#This Row],[Sales_Achieved]],"N/A")</f>
        <v>N/A</v>
      </c>
      <c r="I379">
        <f>IF(EmployeeData[[#This Row],[Sales_Achieved]]&lt;2984,EmployeeData[[#This Row],[Sales_Achieved]],"N/A")</f>
        <v>1795</v>
      </c>
    </row>
    <row r="380" spans="1:9" hidden="1" x14ac:dyDescent="0.25">
      <c r="A380" s="6" t="s">
        <v>2075</v>
      </c>
      <c r="B380" s="2" t="s">
        <v>2783</v>
      </c>
      <c r="C380" s="2" t="s">
        <v>3063</v>
      </c>
      <c r="D380" s="2" t="s">
        <v>682</v>
      </c>
      <c r="E380" s="23">
        <v>2701</v>
      </c>
      <c r="F380" s="24">
        <v>3209</v>
      </c>
      <c r="G380" s="44">
        <f>EmployeeData[[#This Row],[Sales_Target]]-EmployeeData[[#This Row],[Sales_Achieved]]</f>
        <v>-508</v>
      </c>
      <c r="H380">
        <f>IF(EmployeeData[[#This Row],[Sales_Achieved]]&gt;=2984,EmployeeData[[#This Row],[Sales_Achieved]],"N/A")</f>
        <v>3209</v>
      </c>
      <c r="I380" t="str">
        <f>IF(EmployeeData[[#This Row],[Sales_Achieved]]&lt;2984,EmployeeData[[#This Row],[Sales_Achieved]],"N/A")</f>
        <v>N/A</v>
      </c>
    </row>
    <row r="381" spans="1:9" hidden="1" x14ac:dyDescent="0.25">
      <c r="A381" s="6" t="s">
        <v>2076</v>
      </c>
      <c r="B381" s="2" t="s">
        <v>2898</v>
      </c>
      <c r="C381" s="2" t="s">
        <v>3064</v>
      </c>
      <c r="D381" s="2" t="s">
        <v>685</v>
      </c>
      <c r="E381" s="23">
        <v>3935</v>
      </c>
      <c r="F381" s="24">
        <v>4319</v>
      </c>
      <c r="G381" s="44">
        <f>EmployeeData[[#This Row],[Sales_Target]]-EmployeeData[[#This Row],[Sales_Achieved]]</f>
        <v>-384</v>
      </c>
      <c r="H381">
        <f>IF(EmployeeData[[#This Row],[Sales_Achieved]]&gt;=2984,EmployeeData[[#This Row],[Sales_Achieved]],"N/A")</f>
        <v>4319</v>
      </c>
      <c r="I381" t="str">
        <f>IF(EmployeeData[[#This Row],[Sales_Achieved]]&lt;2984,EmployeeData[[#This Row],[Sales_Achieved]],"N/A")</f>
        <v>N/A</v>
      </c>
    </row>
    <row r="382" spans="1:9" hidden="1" x14ac:dyDescent="0.25">
      <c r="A382" s="6" t="s">
        <v>2077</v>
      </c>
      <c r="B382" s="2" t="s">
        <v>2732</v>
      </c>
      <c r="C382" s="2" t="s">
        <v>3063</v>
      </c>
      <c r="D382" s="2" t="s">
        <v>685</v>
      </c>
      <c r="E382" s="23">
        <v>2842</v>
      </c>
      <c r="F382" s="24">
        <v>5878</v>
      </c>
      <c r="G382" s="44">
        <f>EmployeeData[[#This Row],[Sales_Target]]-EmployeeData[[#This Row],[Sales_Achieved]]</f>
        <v>-3036</v>
      </c>
      <c r="H382">
        <f>IF(EmployeeData[[#This Row],[Sales_Achieved]]&gt;=2984,EmployeeData[[#This Row],[Sales_Achieved]],"N/A")</f>
        <v>5878</v>
      </c>
      <c r="I382" t="str">
        <f>IF(EmployeeData[[#This Row],[Sales_Achieved]]&lt;2984,EmployeeData[[#This Row],[Sales_Achieved]],"N/A")</f>
        <v>N/A</v>
      </c>
    </row>
    <row r="383" spans="1:9" hidden="1" x14ac:dyDescent="0.25">
      <c r="A383" s="6" t="s">
        <v>2078</v>
      </c>
      <c r="B383" s="2" t="s">
        <v>2922</v>
      </c>
      <c r="C383" s="2" t="s">
        <v>3064</v>
      </c>
      <c r="D383" s="2" t="s">
        <v>682</v>
      </c>
      <c r="E383" s="23">
        <v>2051</v>
      </c>
      <c r="F383" s="24">
        <v>5547</v>
      </c>
      <c r="G383" s="44">
        <f>EmployeeData[[#This Row],[Sales_Target]]-EmployeeData[[#This Row],[Sales_Achieved]]</f>
        <v>-3496</v>
      </c>
      <c r="H383">
        <f>IF(EmployeeData[[#This Row],[Sales_Achieved]]&gt;=2984,EmployeeData[[#This Row],[Sales_Achieved]],"N/A")</f>
        <v>5547</v>
      </c>
      <c r="I383" t="str">
        <f>IF(EmployeeData[[#This Row],[Sales_Achieved]]&lt;2984,EmployeeData[[#This Row],[Sales_Achieved]],"N/A")</f>
        <v>N/A</v>
      </c>
    </row>
    <row r="384" spans="1:9" x14ac:dyDescent="0.25">
      <c r="A384" s="6" t="s">
        <v>2079</v>
      </c>
      <c r="B384" s="2" t="s">
        <v>2812</v>
      </c>
      <c r="C384" s="2" t="s">
        <v>3063</v>
      </c>
      <c r="D384" s="2" t="s">
        <v>684</v>
      </c>
      <c r="E384" s="23">
        <v>2801</v>
      </c>
      <c r="F384" s="24">
        <v>1239</v>
      </c>
      <c r="G384" s="44">
        <f>EmployeeData[[#This Row],[Sales_Target]]-EmployeeData[[#This Row],[Sales_Achieved]]</f>
        <v>1562</v>
      </c>
      <c r="H384" t="str">
        <f>IF(EmployeeData[[#This Row],[Sales_Achieved]]&gt;=2984,EmployeeData[[#This Row],[Sales_Achieved]],"N/A")</f>
        <v>N/A</v>
      </c>
      <c r="I384">
        <f>IF(EmployeeData[[#This Row],[Sales_Achieved]]&lt;2984,EmployeeData[[#This Row],[Sales_Achieved]],"N/A")</f>
        <v>1239</v>
      </c>
    </row>
    <row r="385" spans="1:9" hidden="1" x14ac:dyDescent="0.25">
      <c r="A385" s="6" t="s">
        <v>2080</v>
      </c>
      <c r="B385" s="2" t="s">
        <v>2942</v>
      </c>
      <c r="C385" s="2" t="s">
        <v>3063</v>
      </c>
      <c r="D385" s="2" t="s">
        <v>682</v>
      </c>
      <c r="E385" s="23">
        <v>4991</v>
      </c>
      <c r="F385" s="24">
        <v>3229</v>
      </c>
      <c r="G385" s="44">
        <f>EmployeeData[[#This Row],[Sales_Target]]-EmployeeData[[#This Row],[Sales_Achieved]]</f>
        <v>1762</v>
      </c>
      <c r="H385">
        <f>IF(EmployeeData[[#This Row],[Sales_Achieved]]&gt;=2984,EmployeeData[[#This Row],[Sales_Achieved]],"N/A")</f>
        <v>3229</v>
      </c>
      <c r="I385" t="str">
        <f>IF(EmployeeData[[#This Row],[Sales_Achieved]]&lt;2984,EmployeeData[[#This Row],[Sales_Achieved]],"N/A")</f>
        <v>N/A</v>
      </c>
    </row>
    <row r="386" spans="1:9" hidden="1" x14ac:dyDescent="0.25">
      <c r="A386" s="6" t="s">
        <v>2081</v>
      </c>
      <c r="B386" s="2" t="s">
        <v>2712</v>
      </c>
      <c r="C386" s="2" t="s">
        <v>3064</v>
      </c>
      <c r="D386" s="2" t="s">
        <v>685</v>
      </c>
      <c r="E386" s="23">
        <v>2377</v>
      </c>
      <c r="F386" s="24">
        <v>5588</v>
      </c>
      <c r="G386" s="44">
        <f>EmployeeData[[#This Row],[Sales_Target]]-EmployeeData[[#This Row],[Sales_Achieved]]</f>
        <v>-3211</v>
      </c>
      <c r="H386">
        <f>IF(EmployeeData[[#This Row],[Sales_Achieved]]&gt;=2984,EmployeeData[[#This Row],[Sales_Achieved]],"N/A")</f>
        <v>5588</v>
      </c>
      <c r="I386" t="str">
        <f>IF(EmployeeData[[#This Row],[Sales_Achieved]]&lt;2984,EmployeeData[[#This Row],[Sales_Achieved]],"N/A")</f>
        <v>N/A</v>
      </c>
    </row>
    <row r="387" spans="1:9" hidden="1" x14ac:dyDescent="0.25">
      <c r="A387" s="6" t="s">
        <v>2082</v>
      </c>
      <c r="B387" s="2" t="s">
        <v>2943</v>
      </c>
      <c r="C387" s="2" t="s">
        <v>3065</v>
      </c>
      <c r="D387" s="2" t="s">
        <v>685</v>
      </c>
      <c r="E387" s="23">
        <v>1459</v>
      </c>
      <c r="F387" s="24">
        <v>5679</v>
      </c>
      <c r="G387" s="44">
        <f>EmployeeData[[#This Row],[Sales_Target]]-EmployeeData[[#This Row],[Sales_Achieved]]</f>
        <v>-4220</v>
      </c>
      <c r="H387">
        <f>IF(EmployeeData[[#This Row],[Sales_Achieved]]&gt;=2984,EmployeeData[[#This Row],[Sales_Achieved]],"N/A")</f>
        <v>5679</v>
      </c>
      <c r="I387" t="str">
        <f>IF(EmployeeData[[#This Row],[Sales_Achieved]]&lt;2984,EmployeeData[[#This Row],[Sales_Achieved]],"N/A")</f>
        <v>N/A</v>
      </c>
    </row>
    <row r="388" spans="1:9" hidden="1" x14ac:dyDescent="0.25">
      <c r="A388" s="6" t="s">
        <v>2083</v>
      </c>
      <c r="B388" s="2" t="s">
        <v>2715</v>
      </c>
      <c r="C388" s="2" t="s">
        <v>3064</v>
      </c>
      <c r="D388" s="2" t="s">
        <v>683</v>
      </c>
      <c r="E388" s="23">
        <v>2703</v>
      </c>
      <c r="F388" s="24">
        <v>5410</v>
      </c>
      <c r="G388" s="44">
        <f>EmployeeData[[#This Row],[Sales_Target]]-EmployeeData[[#This Row],[Sales_Achieved]]</f>
        <v>-2707</v>
      </c>
      <c r="H388">
        <f>IF(EmployeeData[[#This Row],[Sales_Achieved]]&gt;=2984,EmployeeData[[#This Row],[Sales_Achieved]],"N/A")</f>
        <v>5410</v>
      </c>
      <c r="I388" t="str">
        <f>IF(EmployeeData[[#This Row],[Sales_Achieved]]&lt;2984,EmployeeData[[#This Row],[Sales_Achieved]],"N/A")</f>
        <v>N/A</v>
      </c>
    </row>
    <row r="389" spans="1:9" hidden="1" x14ac:dyDescent="0.25">
      <c r="A389" s="6" t="s">
        <v>2084</v>
      </c>
      <c r="B389" s="2" t="s">
        <v>2944</v>
      </c>
      <c r="C389" s="2" t="s">
        <v>3063</v>
      </c>
      <c r="D389" s="2" t="s">
        <v>683</v>
      </c>
      <c r="E389" s="23">
        <v>1554</v>
      </c>
      <c r="F389" s="24">
        <v>5696</v>
      </c>
      <c r="G389" s="44">
        <f>EmployeeData[[#This Row],[Sales_Target]]-EmployeeData[[#This Row],[Sales_Achieved]]</f>
        <v>-4142</v>
      </c>
      <c r="H389">
        <f>IF(EmployeeData[[#This Row],[Sales_Achieved]]&gt;=2984,EmployeeData[[#This Row],[Sales_Achieved]],"N/A")</f>
        <v>5696</v>
      </c>
      <c r="I389" t="str">
        <f>IF(EmployeeData[[#This Row],[Sales_Achieved]]&lt;2984,EmployeeData[[#This Row],[Sales_Achieved]],"N/A")</f>
        <v>N/A</v>
      </c>
    </row>
    <row r="390" spans="1:9" x14ac:dyDescent="0.25">
      <c r="A390" s="6" t="s">
        <v>2085</v>
      </c>
      <c r="B390" s="2" t="s">
        <v>2718</v>
      </c>
      <c r="C390" s="2" t="s">
        <v>3063</v>
      </c>
      <c r="D390" s="2" t="s">
        <v>685</v>
      </c>
      <c r="E390" s="23">
        <v>2218</v>
      </c>
      <c r="F390" s="24">
        <v>1449</v>
      </c>
      <c r="G390" s="44">
        <f>EmployeeData[[#This Row],[Sales_Target]]-EmployeeData[[#This Row],[Sales_Achieved]]</f>
        <v>769</v>
      </c>
      <c r="H390" t="str">
        <f>IF(EmployeeData[[#This Row],[Sales_Achieved]]&gt;=2984,EmployeeData[[#This Row],[Sales_Achieved]],"N/A")</f>
        <v>N/A</v>
      </c>
      <c r="I390">
        <f>IF(EmployeeData[[#This Row],[Sales_Achieved]]&lt;2984,EmployeeData[[#This Row],[Sales_Achieved]],"N/A")</f>
        <v>1449</v>
      </c>
    </row>
    <row r="391" spans="1:9" x14ac:dyDescent="0.25">
      <c r="A391" s="6" t="s">
        <v>2086</v>
      </c>
      <c r="B391" s="2" t="s">
        <v>2741</v>
      </c>
      <c r="C391" s="2" t="s">
        <v>3064</v>
      </c>
      <c r="D391" s="2" t="s">
        <v>683</v>
      </c>
      <c r="E391" s="23">
        <v>3284</v>
      </c>
      <c r="F391" s="24">
        <v>1575</v>
      </c>
      <c r="G391" s="44">
        <f>EmployeeData[[#This Row],[Sales_Target]]-EmployeeData[[#This Row],[Sales_Achieved]]</f>
        <v>1709</v>
      </c>
      <c r="H391" t="str">
        <f>IF(EmployeeData[[#This Row],[Sales_Achieved]]&gt;=2984,EmployeeData[[#This Row],[Sales_Achieved]],"N/A")</f>
        <v>N/A</v>
      </c>
      <c r="I391">
        <f>IF(EmployeeData[[#This Row],[Sales_Achieved]]&lt;2984,EmployeeData[[#This Row],[Sales_Achieved]],"N/A")</f>
        <v>1575</v>
      </c>
    </row>
    <row r="392" spans="1:9" hidden="1" x14ac:dyDescent="0.25">
      <c r="A392" s="6" t="s">
        <v>2087</v>
      </c>
      <c r="B392" s="2" t="s">
        <v>2745</v>
      </c>
      <c r="C392" s="2" t="s">
        <v>3064</v>
      </c>
      <c r="D392" s="2" t="s">
        <v>682</v>
      </c>
      <c r="E392" s="23">
        <v>4052</v>
      </c>
      <c r="F392" s="24">
        <v>3336</v>
      </c>
      <c r="G392" s="44">
        <f>EmployeeData[[#This Row],[Sales_Target]]-EmployeeData[[#This Row],[Sales_Achieved]]</f>
        <v>716</v>
      </c>
      <c r="H392">
        <f>IF(EmployeeData[[#This Row],[Sales_Achieved]]&gt;=2984,EmployeeData[[#This Row],[Sales_Achieved]],"N/A")</f>
        <v>3336</v>
      </c>
      <c r="I392" t="str">
        <f>IF(EmployeeData[[#This Row],[Sales_Achieved]]&lt;2984,EmployeeData[[#This Row],[Sales_Achieved]],"N/A")</f>
        <v>N/A</v>
      </c>
    </row>
    <row r="393" spans="1:9" hidden="1" x14ac:dyDescent="0.25">
      <c r="A393" s="6" t="s">
        <v>2088</v>
      </c>
      <c r="B393" s="2" t="s">
        <v>2789</v>
      </c>
      <c r="C393" s="2" t="s">
        <v>3064</v>
      </c>
      <c r="D393" s="2" t="s">
        <v>685</v>
      </c>
      <c r="E393" s="23">
        <v>1695</v>
      </c>
      <c r="F393" s="24">
        <v>3500</v>
      </c>
      <c r="G393" s="44">
        <f>EmployeeData[[#This Row],[Sales_Target]]-EmployeeData[[#This Row],[Sales_Achieved]]</f>
        <v>-1805</v>
      </c>
      <c r="H393">
        <f>IF(EmployeeData[[#This Row],[Sales_Achieved]]&gt;=2984,EmployeeData[[#This Row],[Sales_Achieved]],"N/A")</f>
        <v>3500</v>
      </c>
      <c r="I393" t="str">
        <f>IF(EmployeeData[[#This Row],[Sales_Achieved]]&lt;2984,EmployeeData[[#This Row],[Sales_Achieved]],"N/A")</f>
        <v>N/A</v>
      </c>
    </row>
    <row r="394" spans="1:9" hidden="1" x14ac:dyDescent="0.25">
      <c r="A394" s="6" t="s">
        <v>2089</v>
      </c>
      <c r="B394" s="2" t="s">
        <v>2740</v>
      </c>
      <c r="C394" s="2" t="s">
        <v>3065</v>
      </c>
      <c r="D394" s="2" t="s">
        <v>683</v>
      </c>
      <c r="E394" s="23">
        <v>4448</v>
      </c>
      <c r="F394" s="24">
        <v>5297</v>
      </c>
      <c r="G394" s="44">
        <f>EmployeeData[[#This Row],[Sales_Target]]-EmployeeData[[#This Row],[Sales_Achieved]]</f>
        <v>-849</v>
      </c>
      <c r="H394">
        <f>IF(EmployeeData[[#This Row],[Sales_Achieved]]&gt;=2984,EmployeeData[[#This Row],[Sales_Achieved]],"N/A")</f>
        <v>5297</v>
      </c>
      <c r="I394" t="str">
        <f>IF(EmployeeData[[#This Row],[Sales_Achieved]]&lt;2984,EmployeeData[[#This Row],[Sales_Achieved]],"N/A")</f>
        <v>N/A</v>
      </c>
    </row>
    <row r="395" spans="1:9" x14ac:dyDescent="0.25">
      <c r="A395" s="6" t="s">
        <v>2090</v>
      </c>
      <c r="B395" s="2" t="s">
        <v>2805</v>
      </c>
      <c r="C395" s="2" t="s">
        <v>3063</v>
      </c>
      <c r="D395" s="2" t="s">
        <v>683</v>
      </c>
      <c r="E395" s="23">
        <v>3996</v>
      </c>
      <c r="F395" s="24">
        <v>883</v>
      </c>
      <c r="G395" s="44">
        <f>EmployeeData[[#This Row],[Sales_Target]]-EmployeeData[[#This Row],[Sales_Achieved]]</f>
        <v>3113</v>
      </c>
      <c r="H395" t="str">
        <f>IF(EmployeeData[[#This Row],[Sales_Achieved]]&gt;=2984,EmployeeData[[#This Row],[Sales_Achieved]],"N/A")</f>
        <v>N/A</v>
      </c>
      <c r="I395">
        <f>IF(EmployeeData[[#This Row],[Sales_Achieved]]&lt;2984,EmployeeData[[#This Row],[Sales_Achieved]],"N/A")</f>
        <v>883</v>
      </c>
    </row>
    <row r="396" spans="1:9" x14ac:dyDescent="0.25">
      <c r="A396" s="6" t="s">
        <v>2091</v>
      </c>
      <c r="B396" s="2" t="s">
        <v>2945</v>
      </c>
      <c r="C396" s="2" t="s">
        <v>3063</v>
      </c>
      <c r="D396" s="2" t="s">
        <v>685</v>
      </c>
      <c r="E396" s="23">
        <v>4258</v>
      </c>
      <c r="F396" s="24">
        <v>2572</v>
      </c>
      <c r="G396" s="44">
        <f>EmployeeData[[#This Row],[Sales_Target]]-EmployeeData[[#This Row],[Sales_Achieved]]</f>
        <v>1686</v>
      </c>
      <c r="H396" t="str">
        <f>IF(EmployeeData[[#This Row],[Sales_Achieved]]&gt;=2984,EmployeeData[[#This Row],[Sales_Achieved]],"N/A")</f>
        <v>N/A</v>
      </c>
      <c r="I396">
        <f>IF(EmployeeData[[#This Row],[Sales_Achieved]]&lt;2984,EmployeeData[[#This Row],[Sales_Achieved]],"N/A")</f>
        <v>2572</v>
      </c>
    </row>
    <row r="397" spans="1:9" hidden="1" x14ac:dyDescent="0.25">
      <c r="A397" s="6" t="s">
        <v>2092</v>
      </c>
      <c r="B397" s="2" t="s">
        <v>2880</v>
      </c>
      <c r="C397" s="2" t="s">
        <v>3063</v>
      </c>
      <c r="D397" s="2" t="s">
        <v>685</v>
      </c>
      <c r="E397" s="23">
        <v>1117</v>
      </c>
      <c r="F397" s="24">
        <v>4012</v>
      </c>
      <c r="G397" s="44">
        <f>EmployeeData[[#This Row],[Sales_Target]]-EmployeeData[[#This Row],[Sales_Achieved]]</f>
        <v>-2895</v>
      </c>
      <c r="H397">
        <f>IF(EmployeeData[[#This Row],[Sales_Achieved]]&gt;=2984,EmployeeData[[#This Row],[Sales_Achieved]],"N/A")</f>
        <v>4012</v>
      </c>
      <c r="I397" t="str">
        <f>IF(EmployeeData[[#This Row],[Sales_Achieved]]&lt;2984,EmployeeData[[#This Row],[Sales_Achieved]],"N/A")</f>
        <v>N/A</v>
      </c>
    </row>
    <row r="398" spans="1:9" hidden="1" x14ac:dyDescent="0.25">
      <c r="A398" s="6" t="s">
        <v>2093</v>
      </c>
      <c r="B398" s="2" t="s">
        <v>2926</v>
      </c>
      <c r="C398" s="2" t="s">
        <v>3063</v>
      </c>
      <c r="D398" s="2" t="s">
        <v>684</v>
      </c>
      <c r="E398" s="23">
        <v>4969</v>
      </c>
      <c r="F398" s="24">
        <v>4150</v>
      </c>
      <c r="G398" s="44">
        <f>EmployeeData[[#This Row],[Sales_Target]]-EmployeeData[[#This Row],[Sales_Achieved]]</f>
        <v>819</v>
      </c>
      <c r="H398">
        <f>IF(EmployeeData[[#This Row],[Sales_Achieved]]&gt;=2984,EmployeeData[[#This Row],[Sales_Achieved]],"N/A")</f>
        <v>4150</v>
      </c>
      <c r="I398" t="str">
        <f>IF(EmployeeData[[#This Row],[Sales_Achieved]]&lt;2984,EmployeeData[[#This Row],[Sales_Achieved]],"N/A")</f>
        <v>N/A</v>
      </c>
    </row>
    <row r="399" spans="1:9" hidden="1" x14ac:dyDescent="0.25">
      <c r="A399" s="6" t="s">
        <v>2094</v>
      </c>
      <c r="B399" s="2" t="s">
        <v>2707</v>
      </c>
      <c r="C399" s="2" t="s">
        <v>3063</v>
      </c>
      <c r="D399" s="2" t="s">
        <v>682</v>
      </c>
      <c r="E399" s="23">
        <v>1218</v>
      </c>
      <c r="F399" s="24">
        <v>4885</v>
      </c>
      <c r="G399" s="44">
        <f>EmployeeData[[#This Row],[Sales_Target]]-EmployeeData[[#This Row],[Sales_Achieved]]</f>
        <v>-3667</v>
      </c>
      <c r="H399">
        <f>IF(EmployeeData[[#This Row],[Sales_Achieved]]&gt;=2984,EmployeeData[[#This Row],[Sales_Achieved]],"N/A")</f>
        <v>4885</v>
      </c>
      <c r="I399" t="str">
        <f>IF(EmployeeData[[#This Row],[Sales_Achieved]]&lt;2984,EmployeeData[[#This Row],[Sales_Achieved]],"N/A")</f>
        <v>N/A</v>
      </c>
    </row>
    <row r="400" spans="1:9" hidden="1" x14ac:dyDescent="0.25">
      <c r="A400" s="6" t="s">
        <v>2095</v>
      </c>
      <c r="B400" s="2" t="s">
        <v>2946</v>
      </c>
      <c r="C400" s="2" t="s">
        <v>3063</v>
      </c>
      <c r="D400" s="2" t="s">
        <v>683</v>
      </c>
      <c r="E400" s="23">
        <v>1435</v>
      </c>
      <c r="F400" s="24">
        <v>3905</v>
      </c>
      <c r="G400" s="44">
        <f>EmployeeData[[#This Row],[Sales_Target]]-EmployeeData[[#This Row],[Sales_Achieved]]</f>
        <v>-2470</v>
      </c>
      <c r="H400">
        <f>IF(EmployeeData[[#This Row],[Sales_Achieved]]&gt;=2984,EmployeeData[[#This Row],[Sales_Achieved]],"N/A")</f>
        <v>3905</v>
      </c>
      <c r="I400" t="str">
        <f>IF(EmployeeData[[#This Row],[Sales_Achieved]]&lt;2984,EmployeeData[[#This Row],[Sales_Achieved]],"N/A")</f>
        <v>N/A</v>
      </c>
    </row>
    <row r="401" spans="1:9" hidden="1" x14ac:dyDescent="0.25">
      <c r="A401" s="6" t="s">
        <v>2096</v>
      </c>
      <c r="B401" s="2" t="s">
        <v>2947</v>
      </c>
      <c r="C401" s="2" t="s">
        <v>3064</v>
      </c>
      <c r="D401" s="2" t="s">
        <v>685</v>
      </c>
      <c r="E401" s="23">
        <v>1118</v>
      </c>
      <c r="F401" s="24">
        <v>3514</v>
      </c>
      <c r="G401" s="44">
        <f>EmployeeData[[#This Row],[Sales_Target]]-EmployeeData[[#This Row],[Sales_Achieved]]</f>
        <v>-2396</v>
      </c>
      <c r="H401">
        <f>IF(EmployeeData[[#This Row],[Sales_Achieved]]&gt;=2984,EmployeeData[[#This Row],[Sales_Achieved]],"N/A")</f>
        <v>3514</v>
      </c>
      <c r="I401" t="str">
        <f>IF(EmployeeData[[#This Row],[Sales_Achieved]]&lt;2984,EmployeeData[[#This Row],[Sales_Achieved]],"N/A")</f>
        <v>N/A</v>
      </c>
    </row>
    <row r="402" spans="1:9" x14ac:dyDescent="0.25">
      <c r="A402" s="6" t="s">
        <v>2097</v>
      </c>
      <c r="B402" s="2" t="s">
        <v>2702</v>
      </c>
      <c r="C402" s="2" t="s">
        <v>3063</v>
      </c>
      <c r="D402" s="2" t="s">
        <v>684</v>
      </c>
      <c r="E402" s="23">
        <v>4484</v>
      </c>
      <c r="F402" s="24">
        <v>1740</v>
      </c>
      <c r="G402" s="44">
        <f>EmployeeData[[#This Row],[Sales_Target]]-EmployeeData[[#This Row],[Sales_Achieved]]</f>
        <v>2744</v>
      </c>
      <c r="H402" t="str">
        <f>IF(EmployeeData[[#This Row],[Sales_Achieved]]&gt;=2984,EmployeeData[[#This Row],[Sales_Achieved]],"N/A")</f>
        <v>N/A</v>
      </c>
      <c r="I402">
        <f>IF(EmployeeData[[#This Row],[Sales_Achieved]]&lt;2984,EmployeeData[[#This Row],[Sales_Achieved]],"N/A")</f>
        <v>1740</v>
      </c>
    </row>
    <row r="403" spans="1:9" hidden="1" x14ac:dyDescent="0.25">
      <c r="A403" s="6" t="s">
        <v>2098</v>
      </c>
      <c r="B403" s="2" t="s">
        <v>2948</v>
      </c>
      <c r="C403" s="2" t="s">
        <v>3063</v>
      </c>
      <c r="D403" s="2" t="s">
        <v>684</v>
      </c>
      <c r="E403" s="23">
        <v>3474</v>
      </c>
      <c r="F403" s="24">
        <v>5238</v>
      </c>
      <c r="G403" s="44">
        <f>EmployeeData[[#This Row],[Sales_Target]]-EmployeeData[[#This Row],[Sales_Achieved]]</f>
        <v>-1764</v>
      </c>
      <c r="H403">
        <f>IF(EmployeeData[[#This Row],[Sales_Achieved]]&gt;=2984,EmployeeData[[#This Row],[Sales_Achieved]],"N/A")</f>
        <v>5238</v>
      </c>
      <c r="I403" t="str">
        <f>IF(EmployeeData[[#This Row],[Sales_Achieved]]&lt;2984,EmployeeData[[#This Row],[Sales_Achieved]],"N/A")</f>
        <v>N/A</v>
      </c>
    </row>
    <row r="404" spans="1:9" hidden="1" x14ac:dyDescent="0.25">
      <c r="A404" s="6" t="s">
        <v>2099</v>
      </c>
      <c r="B404" s="2" t="s">
        <v>2949</v>
      </c>
      <c r="C404" s="2" t="s">
        <v>3064</v>
      </c>
      <c r="D404" s="2" t="s">
        <v>684</v>
      </c>
      <c r="E404" s="23">
        <v>3176</v>
      </c>
      <c r="F404" s="24">
        <v>3106</v>
      </c>
      <c r="G404" s="44">
        <f>EmployeeData[[#This Row],[Sales_Target]]-EmployeeData[[#This Row],[Sales_Achieved]]</f>
        <v>70</v>
      </c>
      <c r="H404">
        <f>IF(EmployeeData[[#This Row],[Sales_Achieved]]&gt;=2984,EmployeeData[[#This Row],[Sales_Achieved]],"N/A")</f>
        <v>3106</v>
      </c>
      <c r="I404" t="str">
        <f>IF(EmployeeData[[#This Row],[Sales_Achieved]]&lt;2984,EmployeeData[[#This Row],[Sales_Achieved]],"N/A")</f>
        <v>N/A</v>
      </c>
    </row>
    <row r="405" spans="1:9" hidden="1" x14ac:dyDescent="0.25">
      <c r="A405" s="6" t="s">
        <v>2100</v>
      </c>
      <c r="B405" s="2" t="s">
        <v>2950</v>
      </c>
      <c r="C405" s="2" t="s">
        <v>3064</v>
      </c>
      <c r="D405" s="2" t="s">
        <v>683</v>
      </c>
      <c r="E405" s="23">
        <v>4933</v>
      </c>
      <c r="F405" s="24">
        <v>3440</v>
      </c>
      <c r="G405" s="44">
        <f>EmployeeData[[#This Row],[Sales_Target]]-EmployeeData[[#This Row],[Sales_Achieved]]</f>
        <v>1493</v>
      </c>
      <c r="H405">
        <f>IF(EmployeeData[[#This Row],[Sales_Achieved]]&gt;=2984,EmployeeData[[#This Row],[Sales_Achieved]],"N/A")</f>
        <v>3440</v>
      </c>
      <c r="I405" t="str">
        <f>IF(EmployeeData[[#This Row],[Sales_Achieved]]&lt;2984,EmployeeData[[#This Row],[Sales_Achieved]],"N/A")</f>
        <v>N/A</v>
      </c>
    </row>
    <row r="406" spans="1:9" hidden="1" x14ac:dyDescent="0.25">
      <c r="A406" s="6" t="s">
        <v>2101</v>
      </c>
      <c r="B406" s="2" t="s">
        <v>2951</v>
      </c>
      <c r="C406" s="2" t="s">
        <v>3064</v>
      </c>
      <c r="D406" s="2" t="s">
        <v>683</v>
      </c>
      <c r="E406" s="23">
        <v>2463</v>
      </c>
      <c r="F406" s="24">
        <v>3394</v>
      </c>
      <c r="G406" s="44">
        <f>EmployeeData[[#This Row],[Sales_Target]]-EmployeeData[[#This Row],[Sales_Achieved]]</f>
        <v>-931</v>
      </c>
      <c r="H406">
        <f>IF(EmployeeData[[#This Row],[Sales_Achieved]]&gt;=2984,EmployeeData[[#This Row],[Sales_Achieved]],"N/A")</f>
        <v>3394</v>
      </c>
      <c r="I406" t="str">
        <f>IF(EmployeeData[[#This Row],[Sales_Achieved]]&lt;2984,EmployeeData[[#This Row],[Sales_Achieved]],"N/A")</f>
        <v>N/A</v>
      </c>
    </row>
    <row r="407" spans="1:9" x14ac:dyDescent="0.25">
      <c r="A407" s="6" t="s">
        <v>2102</v>
      </c>
      <c r="B407" s="2" t="s">
        <v>2952</v>
      </c>
      <c r="C407" s="2" t="s">
        <v>3063</v>
      </c>
      <c r="D407" s="2" t="s">
        <v>683</v>
      </c>
      <c r="E407" s="23">
        <v>1054</v>
      </c>
      <c r="F407" s="24">
        <v>1550</v>
      </c>
      <c r="G407" s="44">
        <f>EmployeeData[[#This Row],[Sales_Target]]-EmployeeData[[#This Row],[Sales_Achieved]]</f>
        <v>-496</v>
      </c>
      <c r="H407" t="str">
        <f>IF(EmployeeData[[#This Row],[Sales_Achieved]]&gt;=2984,EmployeeData[[#This Row],[Sales_Achieved]],"N/A")</f>
        <v>N/A</v>
      </c>
      <c r="I407">
        <f>IF(EmployeeData[[#This Row],[Sales_Achieved]]&lt;2984,EmployeeData[[#This Row],[Sales_Achieved]],"N/A")</f>
        <v>1550</v>
      </c>
    </row>
    <row r="408" spans="1:9" hidden="1" x14ac:dyDescent="0.25">
      <c r="A408" s="6" t="s">
        <v>2103</v>
      </c>
      <c r="B408" s="2" t="s">
        <v>2736</v>
      </c>
      <c r="C408" s="2" t="s">
        <v>3064</v>
      </c>
      <c r="D408" s="2" t="s">
        <v>685</v>
      </c>
      <c r="E408" s="23">
        <v>4448</v>
      </c>
      <c r="F408" s="24">
        <v>5178</v>
      </c>
      <c r="G408" s="44">
        <f>EmployeeData[[#This Row],[Sales_Target]]-EmployeeData[[#This Row],[Sales_Achieved]]</f>
        <v>-730</v>
      </c>
      <c r="H408">
        <f>IF(EmployeeData[[#This Row],[Sales_Achieved]]&gt;=2984,EmployeeData[[#This Row],[Sales_Achieved]],"N/A")</f>
        <v>5178</v>
      </c>
      <c r="I408" t="str">
        <f>IF(EmployeeData[[#This Row],[Sales_Achieved]]&lt;2984,EmployeeData[[#This Row],[Sales_Achieved]],"N/A")</f>
        <v>N/A</v>
      </c>
    </row>
    <row r="409" spans="1:9" hidden="1" x14ac:dyDescent="0.25">
      <c r="A409" s="6" t="s">
        <v>2104</v>
      </c>
      <c r="B409" s="2" t="s">
        <v>2813</v>
      </c>
      <c r="C409" s="2" t="s">
        <v>3064</v>
      </c>
      <c r="D409" s="2" t="s">
        <v>682</v>
      </c>
      <c r="E409" s="23">
        <v>4580</v>
      </c>
      <c r="F409" s="24">
        <v>3406</v>
      </c>
      <c r="G409" s="44">
        <f>EmployeeData[[#This Row],[Sales_Target]]-EmployeeData[[#This Row],[Sales_Achieved]]</f>
        <v>1174</v>
      </c>
      <c r="H409">
        <f>IF(EmployeeData[[#This Row],[Sales_Achieved]]&gt;=2984,EmployeeData[[#This Row],[Sales_Achieved]],"N/A")</f>
        <v>3406</v>
      </c>
      <c r="I409" t="str">
        <f>IF(EmployeeData[[#This Row],[Sales_Achieved]]&lt;2984,EmployeeData[[#This Row],[Sales_Achieved]],"N/A")</f>
        <v>N/A</v>
      </c>
    </row>
    <row r="410" spans="1:9" x14ac:dyDescent="0.25">
      <c r="A410" s="6" t="s">
        <v>2105</v>
      </c>
      <c r="B410" s="2" t="s">
        <v>2887</v>
      </c>
      <c r="C410" s="2" t="s">
        <v>3065</v>
      </c>
      <c r="D410" s="2" t="s">
        <v>684</v>
      </c>
      <c r="E410" s="23">
        <v>2691</v>
      </c>
      <c r="F410" s="24">
        <v>2129</v>
      </c>
      <c r="G410" s="44">
        <f>EmployeeData[[#This Row],[Sales_Target]]-EmployeeData[[#This Row],[Sales_Achieved]]</f>
        <v>562</v>
      </c>
      <c r="H410" t="str">
        <f>IF(EmployeeData[[#This Row],[Sales_Achieved]]&gt;=2984,EmployeeData[[#This Row],[Sales_Achieved]],"N/A")</f>
        <v>N/A</v>
      </c>
      <c r="I410">
        <f>IF(EmployeeData[[#This Row],[Sales_Achieved]]&lt;2984,EmployeeData[[#This Row],[Sales_Achieved]],"N/A")</f>
        <v>2129</v>
      </c>
    </row>
    <row r="411" spans="1:9" hidden="1" x14ac:dyDescent="0.25">
      <c r="A411" s="6" t="s">
        <v>2106</v>
      </c>
      <c r="B411" s="2" t="s">
        <v>2854</v>
      </c>
      <c r="C411" s="2" t="s">
        <v>3064</v>
      </c>
      <c r="D411" s="2" t="s">
        <v>682</v>
      </c>
      <c r="E411" s="23">
        <v>4331</v>
      </c>
      <c r="F411" s="24">
        <v>4120</v>
      </c>
      <c r="G411" s="44">
        <f>EmployeeData[[#This Row],[Sales_Target]]-EmployeeData[[#This Row],[Sales_Achieved]]</f>
        <v>211</v>
      </c>
      <c r="H411">
        <f>IF(EmployeeData[[#This Row],[Sales_Achieved]]&gt;=2984,EmployeeData[[#This Row],[Sales_Achieved]],"N/A")</f>
        <v>4120</v>
      </c>
      <c r="I411" t="str">
        <f>IF(EmployeeData[[#This Row],[Sales_Achieved]]&lt;2984,EmployeeData[[#This Row],[Sales_Achieved]],"N/A")</f>
        <v>N/A</v>
      </c>
    </row>
    <row r="412" spans="1:9" x14ac:dyDescent="0.25">
      <c r="A412" s="6" t="s">
        <v>2107</v>
      </c>
      <c r="B412" s="2" t="s">
        <v>2953</v>
      </c>
      <c r="C412" s="2" t="s">
        <v>3065</v>
      </c>
      <c r="D412" s="2" t="s">
        <v>685</v>
      </c>
      <c r="E412" s="23">
        <v>4033</v>
      </c>
      <c r="F412" s="24">
        <v>1587</v>
      </c>
      <c r="G412" s="44">
        <f>EmployeeData[[#This Row],[Sales_Target]]-EmployeeData[[#This Row],[Sales_Achieved]]</f>
        <v>2446</v>
      </c>
      <c r="H412" t="str">
        <f>IF(EmployeeData[[#This Row],[Sales_Achieved]]&gt;=2984,EmployeeData[[#This Row],[Sales_Achieved]],"N/A")</f>
        <v>N/A</v>
      </c>
      <c r="I412">
        <f>IF(EmployeeData[[#This Row],[Sales_Achieved]]&lt;2984,EmployeeData[[#This Row],[Sales_Achieved]],"N/A")</f>
        <v>1587</v>
      </c>
    </row>
    <row r="413" spans="1:9" hidden="1" x14ac:dyDescent="0.25">
      <c r="A413" s="6" t="s">
        <v>2108</v>
      </c>
      <c r="B413" s="2" t="s">
        <v>2832</v>
      </c>
      <c r="C413" s="2" t="s">
        <v>3064</v>
      </c>
      <c r="D413" s="2" t="s">
        <v>683</v>
      </c>
      <c r="E413" s="23">
        <v>2908</v>
      </c>
      <c r="F413" s="24">
        <v>4023</v>
      </c>
      <c r="G413" s="44">
        <f>EmployeeData[[#This Row],[Sales_Target]]-EmployeeData[[#This Row],[Sales_Achieved]]</f>
        <v>-1115</v>
      </c>
      <c r="H413">
        <f>IF(EmployeeData[[#This Row],[Sales_Achieved]]&gt;=2984,EmployeeData[[#This Row],[Sales_Achieved]],"N/A")</f>
        <v>4023</v>
      </c>
      <c r="I413" t="str">
        <f>IF(EmployeeData[[#This Row],[Sales_Achieved]]&lt;2984,EmployeeData[[#This Row],[Sales_Achieved]],"N/A")</f>
        <v>N/A</v>
      </c>
    </row>
    <row r="414" spans="1:9" x14ac:dyDescent="0.25">
      <c r="A414" s="6" t="s">
        <v>2109</v>
      </c>
      <c r="B414" s="2" t="s">
        <v>2947</v>
      </c>
      <c r="C414" s="2" t="s">
        <v>3065</v>
      </c>
      <c r="D414" s="2" t="s">
        <v>682</v>
      </c>
      <c r="E414" s="23">
        <v>2810</v>
      </c>
      <c r="F414" s="24">
        <v>1885</v>
      </c>
      <c r="G414" s="44">
        <f>EmployeeData[[#This Row],[Sales_Target]]-EmployeeData[[#This Row],[Sales_Achieved]]</f>
        <v>925</v>
      </c>
      <c r="H414" t="str">
        <f>IF(EmployeeData[[#This Row],[Sales_Achieved]]&gt;=2984,EmployeeData[[#This Row],[Sales_Achieved]],"N/A")</f>
        <v>N/A</v>
      </c>
      <c r="I414">
        <f>IF(EmployeeData[[#This Row],[Sales_Achieved]]&lt;2984,EmployeeData[[#This Row],[Sales_Achieved]],"N/A")</f>
        <v>1885</v>
      </c>
    </row>
    <row r="415" spans="1:9" hidden="1" x14ac:dyDescent="0.25">
      <c r="A415" s="6" t="s">
        <v>2110</v>
      </c>
      <c r="B415" s="2" t="s">
        <v>2786</v>
      </c>
      <c r="C415" s="2" t="s">
        <v>3065</v>
      </c>
      <c r="D415" s="2" t="s">
        <v>683</v>
      </c>
      <c r="E415" s="23">
        <v>3705</v>
      </c>
      <c r="F415" s="24">
        <v>5125</v>
      </c>
      <c r="G415" s="44">
        <f>EmployeeData[[#This Row],[Sales_Target]]-EmployeeData[[#This Row],[Sales_Achieved]]</f>
        <v>-1420</v>
      </c>
      <c r="H415">
        <f>IF(EmployeeData[[#This Row],[Sales_Achieved]]&gt;=2984,EmployeeData[[#This Row],[Sales_Achieved]],"N/A")</f>
        <v>5125</v>
      </c>
      <c r="I415" t="str">
        <f>IF(EmployeeData[[#This Row],[Sales_Achieved]]&lt;2984,EmployeeData[[#This Row],[Sales_Achieved]],"N/A")</f>
        <v>N/A</v>
      </c>
    </row>
    <row r="416" spans="1:9" x14ac:dyDescent="0.25">
      <c r="A416" s="6" t="s">
        <v>2111</v>
      </c>
      <c r="B416" s="2" t="s">
        <v>2786</v>
      </c>
      <c r="C416" s="2" t="s">
        <v>3063</v>
      </c>
      <c r="D416" s="2" t="s">
        <v>683</v>
      </c>
      <c r="E416" s="23">
        <v>3095</v>
      </c>
      <c r="F416" s="24">
        <v>2045</v>
      </c>
      <c r="G416" s="44">
        <f>EmployeeData[[#This Row],[Sales_Target]]-EmployeeData[[#This Row],[Sales_Achieved]]</f>
        <v>1050</v>
      </c>
      <c r="H416" t="str">
        <f>IF(EmployeeData[[#This Row],[Sales_Achieved]]&gt;=2984,EmployeeData[[#This Row],[Sales_Achieved]],"N/A")</f>
        <v>N/A</v>
      </c>
      <c r="I416">
        <f>IF(EmployeeData[[#This Row],[Sales_Achieved]]&lt;2984,EmployeeData[[#This Row],[Sales_Achieved]],"N/A")</f>
        <v>2045</v>
      </c>
    </row>
    <row r="417" spans="1:9" x14ac:dyDescent="0.25">
      <c r="A417" s="6" t="s">
        <v>2112</v>
      </c>
      <c r="B417" s="2" t="s">
        <v>2710</v>
      </c>
      <c r="C417" s="2" t="s">
        <v>3063</v>
      </c>
      <c r="D417" s="2" t="s">
        <v>682</v>
      </c>
      <c r="E417" s="23">
        <v>2996</v>
      </c>
      <c r="F417" s="24">
        <v>951</v>
      </c>
      <c r="G417" s="44">
        <f>EmployeeData[[#This Row],[Sales_Target]]-EmployeeData[[#This Row],[Sales_Achieved]]</f>
        <v>2045</v>
      </c>
      <c r="H417" t="str">
        <f>IF(EmployeeData[[#This Row],[Sales_Achieved]]&gt;=2984,EmployeeData[[#This Row],[Sales_Achieved]],"N/A")</f>
        <v>N/A</v>
      </c>
      <c r="I417">
        <f>IF(EmployeeData[[#This Row],[Sales_Achieved]]&lt;2984,EmployeeData[[#This Row],[Sales_Achieved]],"N/A")</f>
        <v>951</v>
      </c>
    </row>
    <row r="418" spans="1:9" hidden="1" x14ac:dyDescent="0.25">
      <c r="A418" s="6" t="s">
        <v>2113</v>
      </c>
      <c r="B418" s="2" t="s">
        <v>2954</v>
      </c>
      <c r="C418" s="2" t="s">
        <v>3064</v>
      </c>
      <c r="D418" s="2" t="s">
        <v>682</v>
      </c>
      <c r="E418" s="23">
        <v>3646</v>
      </c>
      <c r="F418" s="24">
        <v>4629</v>
      </c>
      <c r="G418" s="44">
        <f>EmployeeData[[#This Row],[Sales_Target]]-EmployeeData[[#This Row],[Sales_Achieved]]</f>
        <v>-983</v>
      </c>
      <c r="H418">
        <f>IF(EmployeeData[[#This Row],[Sales_Achieved]]&gt;=2984,EmployeeData[[#This Row],[Sales_Achieved]],"N/A")</f>
        <v>4629</v>
      </c>
      <c r="I418" t="str">
        <f>IF(EmployeeData[[#This Row],[Sales_Achieved]]&lt;2984,EmployeeData[[#This Row],[Sales_Achieved]],"N/A")</f>
        <v>N/A</v>
      </c>
    </row>
    <row r="419" spans="1:9" hidden="1" x14ac:dyDescent="0.25">
      <c r="A419" s="6" t="s">
        <v>2114</v>
      </c>
      <c r="B419" s="2" t="s">
        <v>2724</v>
      </c>
      <c r="C419" s="2" t="s">
        <v>3064</v>
      </c>
      <c r="D419" s="2" t="s">
        <v>683</v>
      </c>
      <c r="E419" s="23">
        <v>1002</v>
      </c>
      <c r="F419" s="24">
        <v>4220</v>
      </c>
      <c r="G419" s="44">
        <f>EmployeeData[[#This Row],[Sales_Target]]-EmployeeData[[#This Row],[Sales_Achieved]]</f>
        <v>-3218</v>
      </c>
      <c r="H419">
        <f>IF(EmployeeData[[#This Row],[Sales_Achieved]]&gt;=2984,EmployeeData[[#This Row],[Sales_Achieved]],"N/A")</f>
        <v>4220</v>
      </c>
      <c r="I419" t="str">
        <f>IF(EmployeeData[[#This Row],[Sales_Achieved]]&lt;2984,EmployeeData[[#This Row],[Sales_Achieved]],"N/A")</f>
        <v>N/A</v>
      </c>
    </row>
    <row r="420" spans="1:9" x14ac:dyDescent="0.25">
      <c r="A420" s="6" t="s">
        <v>2115</v>
      </c>
      <c r="B420" s="2" t="s">
        <v>2793</v>
      </c>
      <c r="C420" s="2" t="s">
        <v>3064</v>
      </c>
      <c r="D420" s="2" t="s">
        <v>682</v>
      </c>
      <c r="E420" s="23">
        <v>3586</v>
      </c>
      <c r="F420" s="24">
        <v>2630</v>
      </c>
      <c r="G420" s="44">
        <f>EmployeeData[[#This Row],[Sales_Target]]-EmployeeData[[#This Row],[Sales_Achieved]]</f>
        <v>956</v>
      </c>
      <c r="H420" t="str">
        <f>IF(EmployeeData[[#This Row],[Sales_Achieved]]&gt;=2984,EmployeeData[[#This Row],[Sales_Achieved]],"N/A")</f>
        <v>N/A</v>
      </c>
      <c r="I420">
        <f>IF(EmployeeData[[#This Row],[Sales_Achieved]]&lt;2984,EmployeeData[[#This Row],[Sales_Achieved]],"N/A")</f>
        <v>2630</v>
      </c>
    </row>
    <row r="421" spans="1:9" hidden="1" x14ac:dyDescent="0.25">
      <c r="A421" s="6" t="s">
        <v>2116</v>
      </c>
      <c r="B421" s="2" t="s">
        <v>2955</v>
      </c>
      <c r="C421" s="2" t="s">
        <v>3063</v>
      </c>
      <c r="D421" s="2" t="s">
        <v>683</v>
      </c>
      <c r="E421" s="23">
        <v>2069</v>
      </c>
      <c r="F421" s="24">
        <v>5044</v>
      </c>
      <c r="G421" s="44">
        <f>EmployeeData[[#This Row],[Sales_Target]]-EmployeeData[[#This Row],[Sales_Achieved]]</f>
        <v>-2975</v>
      </c>
      <c r="H421">
        <f>IF(EmployeeData[[#This Row],[Sales_Achieved]]&gt;=2984,EmployeeData[[#This Row],[Sales_Achieved]],"N/A")</f>
        <v>5044</v>
      </c>
      <c r="I421" t="str">
        <f>IF(EmployeeData[[#This Row],[Sales_Achieved]]&lt;2984,EmployeeData[[#This Row],[Sales_Achieved]],"N/A")</f>
        <v>N/A</v>
      </c>
    </row>
    <row r="422" spans="1:9" x14ac:dyDescent="0.25">
      <c r="A422" s="6" t="s">
        <v>2117</v>
      </c>
      <c r="B422" s="2" t="s">
        <v>2889</v>
      </c>
      <c r="C422" s="2" t="s">
        <v>3064</v>
      </c>
      <c r="D422" s="2" t="s">
        <v>684</v>
      </c>
      <c r="E422" s="23">
        <v>4904</v>
      </c>
      <c r="F422" s="24">
        <v>2746</v>
      </c>
      <c r="G422" s="44">
        <f>EmployeeData[[#This Row],[Sales_Target]]-EmployeeData[[#This Row],[Sales_Achieved]]</f>
        <v>2158</v>
      </c>
      <c r="H422" t="str">
        <f>IF(EmployeeData[[#This Row],[Sales_Achieved]]&gt;=2984,EmployeeData[[#This Row],[Sales_Achieved]],"N/A")</f>
        <v>N/A</v>
      </c>
      <c r="I422">
        <f>IF(EmployeeData[[#This Row],[Sales_Achieved]]&lt;2984,EmployeeData[[#This Row],[Sales_Achieved]],"N/A")</f>
        <v>2746</v>
      </c>
    </row>
    <row r="423" spans="1:9" x14ac:dyDescent="0.25">
      <c r="A423" s="6" t="s">
        <v>2118</v>
      </c>
      <c r="B423" s="2" t="s">
        <v>2780</v>
      </c>
      <c r="C423" s="2" t="s">
        <v>3064</v>
      </c>
      <c r="D423" s="2" t="s">
        <v>685</v>
      </c>
      <c r="E423" s="23">
        <v>4053</v>
      </c>
      <c r="F423" s="24">
        <v>2330</v>
      </c>
      <c r="G423" s="44">
        <f>EmployeeData[[#This Row],[Sales_Target]]-EmployeeData[[#This Row],[Sales_Achieved]]</f>
        <v>1723</v>
      </c>
      <c r="H423" t="str">
        <f>IF(EmployeeData[[#This Row],[Sales_Achieved]]&gt;=2984,EmployeeData[[#This Row],[Sales_Achieved]],"N/A")</f>
        <v>N/A</v>
      </c>
      <c r="I423">
        <f>IF(EmployeeData[[#This Row],[Sales_Achieved]]&lt;2984,EmployeeData[[#This Row],[Sales_Achieved]],"N/A")</f>
        <v>2330</v>
      </c>
    </row>
    <row r="424" spans="1:9" hidden="1" x14ac:dyDescent="0.25">
      <c r="A424" s="6" t="s">
        <v>2119</v>
      </c>
      <c r="B424" s="2" t="s">
        <v>2843</v>
      </c>
      <c r="C424" s="2" t="s">
        <v>3063</v>
      </c>
      <c r="D424" s="2" t="s">
        <v>682</v>
      </c>
      <c r="E424" s="23">
        <v>4624</v>
      </c>
      <c r="F424" s="24">
        <v>5111</v>
      </c>
      <c r="G424" s="44">
        <f>EmployeeData[[#This Row],[Sales_Target]]-EmployeeData[[#This Row],[Sales_Achieved]]</f>
        <v>-487</v>
      </c>
      <c r="H424">
        <f>IF(EmployeeData[[#This Row],[Sales_Achieved]]&gt;=2984,EmployeeData[[#This Row],[Sales_Achieved]],"N/A")</f>
        <v>5111</v>
      </c>
      <c r="I424" t="str">
        <f>IF(EmployeeData[[#This Row],[Sales_Achieved]]&lt;2984,EmployeeData[[#This Row],[Sales_Achieved]],"N/A")</f>
        <v>N/A</v>
      </c>
    </row>
    <row r="425" spans="1:9" x14ac:dyDescent="0.25">
      <c r="A425" s="6" t="s">
        <v>2120</v>
      </c>
      <c r="B425" s="2" t="s">
        <v>2742</v>
      </c>
      <c r="C425" s="2" t="s">
        <v>3063</v>
      </c>
      <c r="D425" s="2" t="s">
        <v>685</v>
      </c>
      <c r="E425" s="23">
        <v>2586</v>
      </c>
      <c r="F425" s="24">
        <v>1992</v>
      </c>
      <c r="G425" s="44">
        <f>EmployeeData[[#This Row],[Sales_Target]]-EmployeeData[[#This Row],[Sales_Achieved]]</f>
        <v>594</v>
      </c>
      <c r="H425" t="str">
        <f>IF(EmployeeData[[#This Row],[Sales_Achieved]]&gt;=2984,EmployeeData[[#This Row],[Sales_Achieved]],"N/A")</f>
        <v>N/A</v>
      </c>
      <c r="I425">
        <f>IF(EmployeeData[[#This Row],[Sales_Achieved]]&lt;2984,EmployeeData[[#This Row],[Sales_Achieved]],"N/A")</f>
        <v>1992</v>
      </c>
    </row>
    <row r="426" spans="1:9" hidden="1" x14ac:dyDescent="0.25">
      <c r="A426" s="6" t="s">
        <v>2121</v>
      </c>
      <c r="B426" s="2" t="s">
        <v>2752</v>
      </c>
      <c r="C426" s="2" t="s">
        <v>3065</v>
      </c>
      <c r="D426" s="2" t="s">
        <v>684</v>
      </c>
      <c r="E426" s="23">
        <v>2841</v>
      </c>
      <c r="F426" s="24">
        <v>3688</v>
      </c>
      <c r="G426" s="44">
        <f>EmployeeData[[#This Row],[Sales_Target]]-EmployeeData[[#This Row],[Sales_Achieved]]</f>
        <v>-847</v>
      </c>
      <c r="H426">
        <f>IF(EmployeeData[[#This Row],[Sales_Achieved]]&gt;=2984,EmployeeData[[#This Row],[Sales_Achieved]],"N/A")</f>
        <v>3688</v>
      </c>
      <c r="I426" t="str">
        <f>IF(EmployeeData[[#This Row],[Sales_Achieved]]&lt;2984,EmployeeData[[#This Row],[Sales_Achieved]],"N/A")</f>
        <v>N/A</v>
      </c>
    </row>
    <row r="427" spans="1:9" x14ac:dyDescent="0.25">
      <c r="A427" s="6" t="s">
        <v>2122</v>
      </c>
      <c r="B427" s="2" t="s">
        <v>2945</v>
      </c>
      <c r="C427" s="2" t="s">
        <v>3065</v>
      </c>
      <c r="D427" s="2" t="s">
        <v>685</v>
      </c>
      <c r="E427" s="23">
        <v>4719</v>
      </c>
      <c r="F427" s="24">
        <v>2603</v>
      </c>
      <c r="G427" s="44">
        <f>EmployeeData[[#This Row],[Sales_Target]]-EmployeeData[[#This Row],[Sales_Achieved]]</f>
        <v>2116</v>
      </c>
      <c r="H427" t="str">
        <f>IF(EmployeeData[[#This Row],[Sales_Achieved]]&gt;=2984,EmployeeData[[#This Row],[Sales_Achieved]],"N/A")</f>
        <v>N/A</v>
      </c>
      <c r="I427">
        <f>IF(EmployeeData[[#This Row],[Sales_Achieved]]&lt;2984,EmployeeData[[#This Row],[Sales_Achieved]],"N/A")</f>
        <v>2603</v>
      </c>
    </row>
    <row r="428" spans="1:9" hidden="1" x14ac:dyDescent="0.25">
      <c r="A428" s="6" t="s">
        <v>2123</v>
      </c>
      <c r="B428" s="2" t="s">
        <v>2937</v>
      </c>
      <c r="C428" s="2" t="s">
        <v>3063</v>
      </c>
      <c r="D428" s="2" t="s">
        <v>684</v>
      </c>
      <c r="E428" s="23">
        <v>3620</v>
      </c>
      <c r="F428" s="24">
        <v>5730</v>
      </c>
      <c r="G428" s="44">
        <f>EmployeeData[[#This Row],[Sales_Target]]-EmployeeData[[#This Row],[Sales_Achieved]]</f>
        <v>-2110</v>
      </c>
      <c r="H428">
        <f>IF(EmployeeData[[#This Row],[Sales_Achieved]]&gt;=2984,EmployeeData[[#This Row],[Sales_Achieved]],"N/A")</f>
        <v>5730</v>
      </c>
      <c r="I428" t="str">
        <f>IF(EmployeeData[[#This Row],[Sales_Achieved]]&lt;2984,EmployeeData[[#This Row],[Sales_Achieved]],"N/A")</f>
        <v>N/A</v>
      </c>
    </row>
    <row r="429" spans="1:9" hidden="1" x14ac:dyDescent="0.25">
      <c r="A429" s="6" t="s">
        <v>2124</v>
      </c>
      <c r="B429" s="2" t="s">
        <v>2893</v>
      </c>
      <c r="C429" s="2" t="s">
        <v>3064</v>
      </c>
      <c r="D429" s="2" t="s">
        <v>684</v>
      </c>
      <c r="E429" s="23">
        <v>4397</v>
      </c>
      <c r="F429" s="24">
        <v>4292</v>
      </c>
      <c r="G429" s="44">
        <f>EmployeeData[[#This Row],[Sales_Target]]-EmployeeData[[#This Row],[Sales_Achieved]]</f>
        <v>105</v>
      </c>
      <c r="H429">
        <f>IF(EmployeeData[[#This Row],[Sales_Achieved]]&gt;=2984,EmployeeData[[#This Row],[Sales_Achieved]],"N/A")</f>
        <v>4292</v>
      </c>
      <c r="I429" t="str">
        <f>IF(EmployeeData[[#This Row],[Sales_Achieved]]&lt;2984,EmployeeData[[#This Row],[Sales_Achieved]],"N/A")</f>
        <v>N/A</v>
      </c>
    </row>
    <row r="430" spans="1:9" x14ac:dyDescent="0.25">
      <c r="A430" s="6" t="s">
        <v>2125</v>
      </c>
      <c r="B430" s="2" t="s">
        <v>2956</v>
      </c>
      <c r="C430" s="2" t="s">
        <v>3064</v>
      </c>
      <c r="D430" s="2" t="s">
        <v>683</v>
      </c>
      <c r="E430" s="23">
        <v>4198</v>
      </c>
      <c r="F430" s="24">
        <v>1265</v>
      </c>
      <c r="G430" s="44">
        <f>EmployeeData[[#This Row],[Sales_Target]]-EmployeeData[[#This Row],[Sales_Achieved]]</f>
        <v>2933</v>
      </c>
      <c r="H430" t="str">
        <f>IF(EmployeeData[[#This Row],[Sales_Achieved]]&gt;=2984,EmployeeData[[#This Row],[Sales_Achieved]],"N/A")</f>
        <v>N/A</v>
      </c>
      <c r="I430">
        <f>IF(EmployeeData[[#This Row],[Sales_Achieved]]&lt;2984,EmployeeData[[#This Row],[Sales_Achieved]],"N/A")</f>
        <v>1265</v>
      </c>
    </row>
    <row r="431" spans="1:9" hidden="1" x14ac:dyDescent="0.25">
      <c r="A431" s="6" t="s">
        <v>2126</v>
      </c>
      <c r="B431" s="2" t="s">
        <v>2743</v>
      </c>
      <c r="C431" s="2" t="s">
        <v>3064</v>
      </c>
      <c r="D431" s="2" t="s">
        <v>684</v>
      </c>
      <c r="E431" s="23">
        <v>2661</v>
      </c>
      <c r="F431" s="24">
        <v>5611</v>
      </c>
      <c r="G431" s="44">
        <f>EmployeeData[[#This Row],[Sales_Target]]-EmployeeData[[#This Row],[Sales_Achieved]]</f>
        <v>-2950</v>
      </c>
      <c r="H431">
        <f>IF(EmployeeData[[#This Row],[Sales_Achieved]]&gt;=2984,EmployeeData[[#This Row],[Sales_Achieved]],"N/A")</f>
        <v>5611</v>
      </c>
      <c r="I431" t="str">
        <f>IF(EmployeeData[[#This Row],[Sales_Achieved]]&lt;2984,EmployeeData[[#This Row],[Sales_Achieved]],"N/A")</f>
        <v>N/A</v>
      </c>
    </row>
    <row r="432" spans="1:9" hidden="1" x14ac:dyDescent="0.25">
      <c r="A432" s="6" t="s">
        <v>2127</v>
      </c>
      <c r="B432" s="2" t="s">
        <v>2905</v>
      </c>
      <c r="C432" s="2" t="s">
        <v>3063</v>
      </c>
      <c r="D432" s="2" t="s">
        <v>683</v>
      </c>
      <c r="E432" s="23">
        <v>1225</v>
      </c>
      <c r="F432" s="24">
        <v>4818</v>
      </c>
      <c r="G432" s="44">
        <f>EmployeeData[[#This Row],[Sales_Target]]-EmployeeData[[#This Row],[Sales_Achieved]]</f>
        <v>-3593</v>
      </c>
      <c r="H432">
        <f>IF(EmployeeData[[#This Row],[Sales_Achieved]]&gt;=2984,EmployeeData[[#This Row],[Sales_Achieved]],"N/A")</f>
        <v>4818</v>
      </c>
      <c r="I432" t="str">
        <f>IF(EmployeeData[[#This Row],[Sales_Achieved]]&lt;2984,EmployeeData[[#This Row],[Sales_Achieved]],"N/A")</f>
        <v>N/A</v>
      </c>
    </row>
    <row r="433" spans="1:9" hidden="1" x14ac:dyDescent="0.25">
      <c r="A433" s="6" t="s">
        <v>2128</v>
      </c>
      <c r="B433" s="2" t="s">
        <v>2903</v>
      </c>
      <c r="C433" s="2" t="s">
        <v>3063</v>
      </c>
      <c r="D433" s="2" t="s">
        <v>684</v>
      </c>
      <c r="E433" s="23">
        <v>3427</v>
      </c>
      <c r="F433" s="24">
        <v>5300</v>
      </c>
      <c r="G433" s="44">
        <f>EmployeeData[[#This Row],[Sales_Target]]-EmployeeData[[#This Row],[Sales_Achieved]]</f>
        <v>-1873</v>
      </c>
      <c r="H433">
        <f>IF(EmployeeData[[#This Row],[Sales_Achieved]]&gt;=2984,EmployeeData[[#This Row],[Sales_Achieved]],"N/A")</f>
        <v>5300</v>
      </c>
      <c r="I433" t="str">
        <f>IF(EmployeeData[[#This Row],[Sales_Achieved]]&lt;2984,EmployeeData[[#This Row],[Sales_Achieved]],"N/A")</f>
        <v>N/A</v>
      </c>
    </row>
    <row r="434" spans="1:9" x14ac:dyDescent="0.25">
      <c r="A434" s="6" t="s">
        <v>2129</v>
      </c>
      <c r="B434" s="2" t="s">
        <v>2836</v>
      </c>
      <c r="C434" s="2" t="s">
        <v>3063</v>
      </c>
      <c r="D434" s="2" t="s">
        <v>684</v>
      </c>
      <c r="E434" s="23">
        <v>3625</v>
      </c>
      <c r="F434" s="24">
        <v>2127</v>
      </c>
      <c r="G434" s="44">
        <f>EmployeeData[[#This Row],[Sales_Target]]-EmployeeData[[#This Row],[Sales_Achieved]]</f>
        <v>1498</v>
      </c>
      <c r="H434" t="str">
        <f>IF(EmployeeData[[#This Row],[Sales_Achieved]]&gt;=2984,EmployeeData[[#This Row],[Sales_Achieved]],"N/A")</f>
        <v>N/A</v>
      </c>
      <c r="I434">
        <f>IF(EmployeeData[[#This Row],[Sales_Achieved]]&lt;2984,EmployeeData[[#This Row],[Sales_Achieved]],"N/A")</f>
        <v>2127</v>
      </c>
    </row>
    <row r="435" spans="1:9" x14ac:dyDescent="0.25">
      <c r="A435" s="6" t="s">
        <v>2130</v>
      </c>
      <c r="B435" s="2" t="s">
        <v>2957</v>
      </c>
      <c r="C435" s="2" t="s">
        <v>3064</v>
      </c>
      <c r="D435" s="2" t="s">
        <v>682</v>
      </c>
      <c r="E435" s="23">
        <v>1012</v>
      </c>
      <c r="F435" s="24">
        <v>2818</v>
      </c>
      <c r="G435" s="44">
        <f>EmployeeData[[#This Row],[Sales_Target]]-EmployeeData[[#This Row],[Sales_Achieved]]</f>
        <v>-1806</v>
      </c>
      <c r="H435" t="str">
        <f>IF(EmployeeData[[#This Row],[Sales_Achieved]]&gt;=2984,EmployeeData[[#This Row],[Sales_Achieved]],"N/A")</f>
        <v>N/A</v>
      </c>
      <c r="I435">
        <f>IF(EmployeeData[[#This Row],[Sales_Achieved]]&lt;2984,EmployeeData[[#This Row],[Sales_Achieved]],"N/A")</f>
        <v>2818</v>
      </c>
    </row>
    <row r="436" spans="1:9" hidden="1" x14ac:dyDescent="0.25">
      <c r="A436" s="6" t="s">
        <v>2131</v>
      </c>
      <c r="B436" s="2" t="s">
        <v>2800</v>
      </c>
      <c r="C436" s="2" t="s">
        <v>3063</v>
      </c>
      <c r="D436" s="2" t="s">
        <v>683</v>
      </c>
      <c r="E436" s="23">
        <v>4703</v>
      </c>
      <c r="F436" s="24">
        <v>5705</v>
      </c>
      <c r="G436" s="44">
        <f>EmployeeData[[#This Row],[Sales_Target]]-EmployeeData[[#This Row],[Sales_Achieved]]</f>
        <v>-1002</v>
      </c>
      <c r="H436">
        <f>IF(EmployeeData[[#This Row],[Sales_Achieved]]&gt;=2984,EmployeeData[[#This Row],[Sales_Achieved]],"N/A")</f>
        <v>5705</v>
      </c>
      <c r="I436" t="str">
        <f>IF(EmployeeData[[#This Row],[Sales_Achieved]]&lt;2984,EmployeeData[[#This Row],[Sales_Achieved]],"N/A")</f>
        <v>N/A</v>
      </c>
    </row>
    <row r="437" spans="1:9" x14ac:dyDescent="0.25">
      <c r="A437" s="6" t="s">
        <v>2132</v>
      </c>
      <c r="B437" s="2" t="s">
        <v>2841</v>
      </c>
      <c r="C437" s="2" t="s">
        <v>3063</v>
      </c>
      <c r="D437" s="2" t="s">
        <v>682</v>
      </c>
      <c r="E437" s="23">
        <v>2468</v>
      </c>
      <c r="F437" s="24">
        <v>878</v>
      </c>
      <c r="G437" s="44">
        <f>EmployeeData[[#This Row],[Sales_Target]]-EmployeeData[[#This Row],[Sales_Achieved]]</f>
        <v>1590</v>
      </c>
      <c r="H437" t="str">
        <f>IF(EmployeeData[[#This Row],[Sales_Achieved]]&gt;=2984,EmployeeData[[#This Row],[Sales_Achieved]],"N/A")</f>
        <v>N/A</v>
      </c>
      <c r="I437">
        <f>IF(EmployeeData[[#This Row],[Sales_Achieved]]&lt;2984,EmployeeData[[#This Row],[Sales_Achieved]],"N/A")</f>
        <v>878</v>
      </c>
    </row>
    <row r="438" spans="1:9" x14ac:dyDescent="0.25">
      <c r="A438" s="6" t="s">
        <v>2133</v>
      </c>
      <c r="B438" s="2" t="s">
        <v>2958</v>
      </c>
      <c r="C438" s="2" t="s">
        <v>3065</v>
      </c>
      <c r="D438" s="2" t="s">
        <v>682</v>
      </c>
      <c r="E438" s="23">
        <v>1551</v>
      </c>
      <c r="F438" s="24">
        <v>1373</v>
      </c>
      <c r="G438" s="44">
        <f>EmployeeData[[#This Row],[Sales_Target]]-EmployeeData[[#This Row],[Sales_Achieved]]</f>
        <v>178</v>
      </c>
      <c r="H438" t="str">
        <f>IF(EmployeeData[[#This Row],[Sales_Achieved]]&gt;=2984,EmployeeData[[#This Row],[Sales_Achieved]],"N/A")</f>
        <v>N/A</v>
      </c>
      <c r="I438">
        <f>IF(EmployeeData[[#This Row],[Sales_Achieved]]&lt;2984,EmployeeData[[#This Row],[Sales_Achieved]],"N/A")</f>
        <v>1373</v>
      </c>
    </row>
    <row r="439" spans="1:9" hidden="1" x14ac:dyDescent="0.25">
      <c r="A439" s="6" t="s">
        <v>2134</v>
      </c>
      <c r="B439" s="2" t="s">
        <v>2937</v>
      </c>
      <c r="C439" s="2" t="s">
        <v>3063</v>
      </c>
      <c r="D439" s="2" t="s">
        <v>685</v>
      </c>
      <c r="E439" s="23">
        <v>4412</v>
      </c>
      <c r="F439" s="24">
        <v>5663</v>
      </c>
      <c r="G439" s="44">
        <f>EmployeeData[[#This Row],[Sales_Target]]-EmployeeData[[#This Row],[Sales_Achieved]]</f>
        <v>-1251</v>
      </c>
      <c r="H439">
        <f>IF(EmployeeData[[#This Row],[Sales_Achieved]]&gt;=2984,EmployeeData[[#This Row],[Sales_Achieved]],"N/A")</f>
        <v>5663</v>
      </c>
      <c r="I439" t="str">
        <f>IF(EmployeeData[[#This Row],[Sales_Achieved]]&lt;2984,EmployeeData[[#This Row],[Sales_Achieved]],"N/A")</f>
        <v>N/A</v>
      </c>
    </row>
    <row r="440" spans="1:9" hidden="1" x14ac:dyDescent="0.25">
      <c r="A440" s="6" t="s">
        <v>2135</v>
      </c>
      <c r="B440" s="2" t="s">
        <v>2698</v>
      </c>
      <c r="C440" s="2" t="s">
        <v>3063</v>
      </c>
      <c r="D440" s="2" t="s">
        <v>682</v>
      </c>
      <c r="E440" s="23">
        <v>1940</v>
      </c>
      <c r="F440" s="24">
        <v>3905</v>
      </c>
      <c r="G440" s="44">
        <f>EmployeeData[[#This Row],[Sales_Target]]-EmployeeData[[#This Row],[Sales_Achieved]]</f>
        <v>-1965</v>
      </c>
      <c r="H440">
        <f>IF(EmployeeData[[#This Row],[Sales_Achieved]]&gt;=2984,EmployeeData[[#This Row],[Sales_Achieved]],"N/A")</f>
        <v>3905</v>
      </c>
      <c r="I440" t="str">
        <f>IF(EmployeeData[[#This Row],[Sales_Achieved]]&lt;2984,EmployeeData[[#This Row],[Sales_Achieved]],"N/A")</f>
        <v>N/A</v>
      </c>
    </row>
    <row r="441" spans="1:9" hidden="1" x14ac:dyDescent="0.25">
      <c r="A441" s="6" t="s">
        <v>2136</v>
      </c>
      <c r="B441" s="2" t="s">
        <v>2808</v>
      </c>
      <c r="C441" s="2" t="s">
        <v>3065</v>
      </c>
      <c r="D441" s="2" t="s">
        <v>685</v>
      </c>
      <c r="E441" s="23">
        <v>2100</v>
      </c>
      <c r="F441" s="24">
        <v>5273</v>
      </c>
      <c r="G441" s="44">
        <f>EmployeeData[[#This Row],[Sales_Target]]-EmployeeData[[#This Row],[Sales_Achieved]]</f>
        <v>-3173</v>
      </c>
      <c r="H441">
        <f>IF(EmployeeData[[#This Row],[Sales_Achieved]]&gt;=2984,EmployeeData[[#This Row],[Sales_Achieved]],"N/A")</f>
        <v>5273</v>
      </c>
      <c r="I441" t="str">
        <f>IF(EmployeeData[[#This Row],[Sales_Achieved]]&lt;2984,EmployeeData[[#This Row],[Sales_Achieved]],"N/A")</f>
        <v>N/A</v>
      </c>
    </row>
    <row r="442" spans="1:9" hidden="1" x14ac:dyDescent="0.25">
      <c r="A442" s="6" t="s">
        <v>2137</v>
      </c>
      <c r="B442" s="2" t="s">
        <v>2782</v>
      </c>
      <c r="C442" s="2" t="s">
        <v>3063</v>
      </c>
      <c r="D442" s="2" t="s">
        <v>683</v>
      </c>
      <c r="E442" s="23">
        <v>2292</v>
      </c>
      <c r="F442" s="24">
        <v>5233</v>
      </c>
      <c r="G442" s="44">
        <f>EmployeeData[[#This Row],[Sales_Target]]-EmployeeData[[#This Row],[Sales_Achieved]]</f>
        <v>-2941</v>
      </c>
      <c r="H442">
        <f>IF(EmployeeData[[#This Row],[Sales_Achieved]]&gt;=2984,EmployeeData[[#This Row],[Sales_Achieved]],"N/A")</f>
        <v>5233</v>
      </c>
      <c r="I442" t="str">
        <f>IF(EmployeeData[[#This Row],[Sales_Achieved]]&lt;2984,EmployeeData[[#This Row],[Sales_Achieved]],"N/A")</f>
        <v>N/A</v>
      </c>
    </row>
    <row r="443" spans="1:9" x14ac:dyDescent="0.25">
      <c r="A443" s="6" t="s">
        <v>2138</v>
      </c>
      <c r="B443" s="2" t="s">
        <v>2959</v>
      </c>
      <c r="C443" s="2" t="s">
        <v>3065</v>
      </c>
      <c r="D443" s="2" t="s">
        <v>684</v>
      </c>
      <c r="E443" s="23">
        <v>1682</v>
      </c>
      <c r="F443" s="24">
        <v>2110</v>
      </c>
      <c r="G443" s="44">
        <f>EmployeeData[[#This Row],[Sales_Target]]-EmployeeData[[#This Row],[Sales_Achieved]]</f>
        <v>-428</v>
      </c>
      <c r="H443" t="str">
        <f>IF(EmployeeData[[#This Row],[Sales_Achieved]]&gt;=2984,EmployeeData[[#This Row],[Sales_Achieved]],"N/A")</f>
        <v>N/A</v>
      </c>
      <c r="I443">
        <f>IF(EmployeeData[[#This Row],[Sales_Achieved]]&lt;2984,EmployeeData[[#This Row],[Sales_Achieved]],"N/A")</f>
        <v>2110</v>
      </c>
    </row>
    <row r="444" spans="1:9" hidden="1" x14ac:dyDescent="0.25">
      <c r="A444" s="6" t="s">
        <v>2139</v>
      </c>
      <c r="B444" s="2" t="s">
        <v>2960</v>
      </c>
      <c r="C444" s="2" t="s">
        <v>3064</v>
      </c>
      <c r="D444" s="2" t="s">
        <v>683</v>
      </c>
      <c r="E444" s="23">
        <v>3261</v>
      </c>
      <c r="F444" s="24">
        <v>4452</v>
      </c>
      <c r="G444" s="44">
        <f>EmployeeData[[#This Row],[Sales_Target]]-EmployeeData[[#This Row],[Sales_Achieved]]</f>
        <v>-1191</v>
      </c>
      <c r="H444">
        <f>IF(EmployeeData[[#This Row],[Sales_Achieved]]&gt;=2984,EmployeeData[[#This Row],[Sales_Achieved]],"N/A")</f>
        <v>4452</v>
      </c>
      <c r="I444" t="str">
        <f>IF(EmployeeData[[#This Row],[Sales_Achieved]]&lt;2984,EmployeeData[[#This Row],[Sales_Achieved]],"N/A")</f>
        <v>N/A</v>
      </c>
    </row>
    <row r="445" spans="1:9" hidden="1" x14ac:dyDescent="0.25">
      <c r="A445" s="6" t="s">
        <v>2140</v>
      </c>
      <c r="B445" s="2" t="s">
        <v>2737</v>
      </c>
      <c r="C445" s="2" t="s">
        <v>3064</v>
      </c>
      <c r="D445" s="2" t="s">
        <v>683</v>
      </c>
      <c r="E445" s="23">
        <v>1725</v>
      </c>
      <c r="F445" s="24">
        <v>5320</v>
      </c>
      <c r="G445" s="44">
        <f>EmployeeData[[#This Row],[Sales_Target]]-EmployeeData[[#This Row],[Sales_Achieved]]</f>
        <v>-3595</v>
      </c>
      <c r="H445">
        <f>IF(EmployeeData[[#This Row],[Sales_Achieved]]&gt;=2984,EmployeeData[[#This Row],[Sales_Achieved]],"N/A")</f>
        <v>5320</v>
      </c>
      <c r="I445" t="str">
        <f>IF(EmployeeData[[#This Row],[Sales_Achieved]]&lt;2984,EmployeeData[[#This Row],[Sales_Achieved]],"N/A")</f>
        <v>N/A</v>
      </c>
    </row>
    <row r="446" spans="1:9" hidden="1" x14ac:dyDescent="0.25">
      <c r="A446" s="6" t="s">
        <v>2141</v>
      </c>
      <c r="B446" s="2" t="s">
        <v>2904</v>
      </c>
      <c r="C446" s="2" t="s">
        <v>3064</v>
      </c>
      <c r="D446" s="2" t="s">
        <v>685</v>
      </c>
      <c r="E446" s="23">
        <v>3306</v>
      </c>
      <c r="F446" s="24">
        <v>5588</v>
      </c>
      <c r="G446" s="44">
        <f>EmployeeData[[#This Row],[Sales_Target]]-EmployeeData[[#This Row],[Sales_Achieved]]</f>
        <v>-2282</v>
      </c>
      <c r="H446">
        <f>IF(EmployeeData[[#This Row],[Sales_Achieved]]&gt;=2984,EmployeeData[[#This Row],[Sales_Achieved]],"N/A")</f>
        <v>5588</v>
      </c>
      <c r="I446" t="str">
        <f>IF(EmployeeData[[#This Row],[Sales_Achieved]]&lt;2984,EmployeeData[[#This Row],[Sales_Achieved]],"N/A")</f>
        <v>N/A</v>
      </c>
    </row>
    <row r="447" spans="1:9" x14ac:dyDescent="0.25">
      <c r="A447" s="6" t="s">
        <v>2142</v>
      </c>
      <c r="B447" s="2" t="s">
        <v>2891</v>
      </c>
      <c r="C447" s="2" t="s">
        <v>3063</v>
      </c>
      <c r="D447" s="2" t="s">
        <v>683</v>
      </c>
      <c r="E447" s="23">
        <v>3449</v>
      </c>
      <c r="F447" s="24">
        <v>2381</v>
      </c>
      <c r="G447" s="44">
        <f>EmployeeData[[#This Row],[Sales_Target]]-EmployeeData[[#This Row],[Sales_Achieved]]</f>
        <v>1068</v>
      </c>
      <c r="H447" t="str">
        <f>IF(EmployeeData[[#This Row],[Sales_Achieved]]&gt;=2984,EmployeeData[[#This Row],[Sales_Achieved]],"N/A")</f>
        <v>N/A</v>
      </c>
      <c r="I447">
        <f>IF(EmployeeData[[#This Row],[Sales_Achieved]]&lt;2984,EmployeeData[[#This Row],[Sales_Achieved]],"N/A")</f>
        <v>2381</v>
      </c>
    </row>
    <row r="448" spans="1:9" x14ac:dyDescent="0.25">
      <c r="A448" s="6" t="s">
        <v>2143</v>
      </c>
      <c r="B448" s="2" t="s">
        <v>2961</v>
      </c>
      <c r="C448" s="2" t="s">
        <v>3063</v>
      </c>
      <c r="D448" s="2" t="s">
        <v>683</v>
      </c>
      <c r="E448" s="23">
        <v>3109</v>
      </c>
      <c r="F448" s="24">
        <v>1490</v>
      </c>
      <c r="G448" s="44">
        <f>EmployeeData[[#This Row],[Sales_Target]]-EmployeeData[[#This Row],[Sales_Achieved]]</f>
        <v>1619</v>
      </c>
      <c r="H448" t="str">
        <f>IF(EmployeeData[[#This Row],[Sales_Achieved]]&gt;=2984,EmployeeData[[#This Row],[Sales_Achieved]],"N/A")</f>
        <v>N/A</v>
      </c>
      <c r="I448">
        <f>IF(EmployeeData[[#This Row],[Sales_Achieved]]&lt;2984,EmployeeData[[#This Row],[Sales_Achieved]],"N/A")</f>
        <v>1490</v>
      </c>
    </row>
    <row r="449" spans="1:9" x14ac:dyDescent="0.25">
      <c r="A449" s="6" t="s">
        <v>2144</v>
      </c>
      <c r="B449" s="2" t="s">
        <v>2859</v>
      </c>
      <c r="C449" s="2" t="s">
        <v>3065</v>
      </c>
      <c r="D449" s="2" t="s">
        <v>682</v>
      </c>
      <c r="E449" s="23">
        <v>4371</v>
      </c>
      <c r="F449" s="24">
        <v>2131</v>
      </c>
      <c r="G449" s="44">
        <f>EmployeeData[[#This Row],[Sales_Target]]-EmployeeData[[#This Row],[Sales_Achieved]]</f>
        <v>2240</v>
      </c>
      <c r="H449" t="str">
        <f>IF(EmployeeData[[#This Row],[Sales_Achieved]]&gt;=2984,EmployeeData[[#This Row],[Sales_Achieved]],"N/A")</f>
        <v>N/A</v>
      </c>
      <c r="I449">
        <f>IF(EmployeeData[[#This Row],[Sales_Achieved]]&lt;2984,EmployeeData[[#This Row],[Sales_Achieved]],"N/A")</f>
        <v>2131</v>
      </c>
    </row>
    <row r="450" spans="1:9" x14ac:dyDescent="0.25">
      <c r="A450" s="6" t="s">
        <v>2145</v>
      </c>
      <c r="B450" s="2" t="s">
        <v>2962</v>
      </c>
      <c r="C450" s="2" t="s">
        <v>3064</v>
      </c>
      <c r="D450" s="2" t="s">
        <v>682</v>
      </c>
      <c r="E450" s="23">
        <v>2588</v>
      </c>
      <c r="F450" s="24">
        <v>2960</v>
      </c>
      <c r="G450" s="44">
        <f>EmployeeData[[#This Row],[Sales_Target]]-EmployeeData[[#This Row],[Sales_Achieved]]</f>
        <v>-372</v>
      </c>
      <c r="H450" t="str">
        <f>IF(EmployeeData[[#This Row],[Sales_Achieved]]&gt;=2984,EmployeeData[[#This Row],[Sales_Achieved]],"N/A")</f>
        <v>N/A</v>
      </c>
      <c r="I450">
        <f>IF(EmployeeData[[#This Row],[Sales_Achieved]]&lt;2984,EmployeeData[[#This Row],[Sales_Achieved]],"N/A")</f>
        <v>2960</v>
      </c>
    </row>
    <row r="451" spans="1:9" hidden="1" x14ac:dyDescent="0.25">
      <c r="A451" s="6" t="s">
        <v>2146</v>
      </c>
      <c r="B451" s="2" t="s">
        <v>2882</v>
      </c>
      <c r="C451" s="2" t="s">
        <v>3064</v>
      </c>
      <c r="D451" s="2" t="s">
        <v>682</v>
      </c>
      <c r="E451" s="23">
        <v>3764</v>
      </c>
      <c r="F451" s="24">
        <v>3488</v>
      </c>
      <c r="G451" s="44">
        <f>EmployeeData[[#This Row],[Sales_Target]]-EmployeeData[[#This Row],[Sales_Achieved]]</f>
        <v>276</v>
      </c>
      <c r="H451">
        <f>IF(EmployeeData[[#This Row],[Sales_Achieved]]&gt;=2984,EmployeeData[[#This Row],[Sales_Achieved]],"N/A")</f>
        <v>3488</v>
      </c>
      <c r="I451" t="str">
        <f>IF(EmployeeData[[#This Row],[Sales_Achieved]]&lt;2984,EmployeeData[[#This Row],[Sales_Achieved]],"N/A")</f>
        <v>N/A</v>
      </c>
    </row>
    <row r="452" spans="1:9" hidden="1" x14ac:dyDescent="0.25">
      <c r="A452" s="6" t="s">
        <v>2147</v>
      </c>
      <c r="B452" s="2" t="s">
        <v>2953</v>
      </c>
      <c r="C452" s="2" t="s">
        <v>3064</v>
      </c>
      <c r="D452" s="2" t="s">
        <v>682</v>
      </c>
      <c r="E452" s="23">
        <v>1212</v>
      </c>
      <c r="F452" s="24">
        <v>4800</v>
      </c>
      <c r="G452" s="44">
        <f>EmployeeData[[#This Row],[Sales_Target]]-EmployeeData[[#This Row],[Sales_Achieved]]</f>
        <v>-3588</v>
      </c>
      <c r="H452">
        <f>IF(EmployeeData[[#This Row],[Sales_Achieved]]&gt;=2984,EmployeeData[[#This Row],[Sales_Achieved]],"N/A")</f>
        <v>4800</v>
      </c>
      <c r="I452" t="str">
        <f>IF(EmployeeData[[#This Row],[Sales_Achieved]]&lt;2984,EmployeeData[[#This Row],[Sales_Achieved]],"N/A")</f>
        <v>N/A</v>
      </c>
    </row>
    <row r="453" spans="1:9" x14ac:dyDescent="0.25">
      <c r="A453" s="6" t="s">
        <v>2148</v>
      </c>
      <c r="B453" s="2" t="s">
        <v>2758</v>
      </c>
      <c r="C453" s="2" t="s">
        <v>3063</v>
      </c>
      <c r="D453" s="2" t="s">
        <v>682</v>
      </c>
      <c r="E453" s="23">
        <v>4633</v>
      </c>
      <c r="F453" s="24">
        <v>1506</v>
      </c>
      <c r="G453" s="44">
        <f>EmployeeData[[#This Row],[Sales_Target]]-EmployeeData[[#This Row],[Sales_Achieved]]</f>
        <v>3127</v>
      </c>
      <c r="H453" t="str">
        <f>IF(EmployeeData[[#This Row],[Sales_Achieved]]&gt;=2984,EmployeeData[[#This Row],[Sales_Achieved]],"N/A")</f>
        <v>N/A</v>
      </c>
      <c r="I453">
        <f>IF(EmployeeData[[#This Row],[Sales_Achieved]]&lt;2984,EmployeeData[[#This Row],[Sales_Achieved]],"N/A")</f>
        <v>1506</v>
      </c>
    </row>
    <row r="454" spans="1:9" hidden="1" x14ac:dyDescent="0.25">
      <c r="A454" s="6" t="s">
        <v>2149</v>
      </c>
      <c r="B454" s="2" t="s">
        <v>2905</v>
      </c>
      <c r="C454" s="2" t="s">
        <v>3065</v>
      </c>
      <c r="D454" s="2" t="s">
        <v>685</v>
      </c>
      <c r="E454" s="23">
        <v>4546</v>
      </c>
      <c r="F454" s="24">
        <v>4562</v>
      </c>
      <c r="G454" s="44">
        <f>EmployeeData[[#This Row],[Sales_Target]]-EmployeeData[[#This Row],[Sales_Achieved]]</f>
        <v>-16</v>
      </c>
      <c r="H454">
        <f>IF(EmployeeData[[#This Row],[Sales_Achieved]]&gt;=2984,EmployeeData[[#This Row],[Sales_Achieved]],"N/A")</f>
        <v>4562</v>
      </c>
      <c r="I454" t="str">
        <f>IF(EmployeeData[[#This Row],[Sales_Achieved]]&lt;2984,EmployeeData[[#This Row],[Sales_Achieved]],"N/A")</f>
        <v>N/A</v>
      </c>
    </row>
    <row r="455" spans="1:9" hidden="1" x14ac:dyDescent="0.25">
      <c r="A455" s="6" t="s">
        <v>2150</v>
      </c>
      <c r="B455" s="2" t="s">
        <v>2698</v>
      </c>
      <c r="C455" s="2" t="s">
        <v>3065</v>
      </c>
      <c r="D455" s="2" t="s">
        <v>685</v>
      </c>
      <c r="E455" s="23">
        <v>3968</v>
      </c>
      <c r="F455" s="24">
        <v>3433</v>
      </c>
      <c r="G455" s="44">
        <f>EmployeeData[[#This Row],[Sales_Target]]-EmployeeData[[#This Row],[Sales_Achieved]]</f>
        <v>535</v>
      </c>
      <c r="H455">
        <f>IF(EmployeeData[[#This Row],[Sales_Achieved]]&gt;=2984,EmployeeData[[#This Row],[Sales_Achieved]],"N/A")</f>
        <v>3433</v>
      </c>
      <c r="I455" t="str">
        <f>IF(EmployeeData[[#This Row],[Sales_Achieved]]&lt;2984,EmployeeData[[#This Row],[Sales_Achieved]],"N/A")</f>
        <v>N/A</v>
      </c>
    </row>
    <row r="456" spans="1:9" hidden="1" x14ac:dyDescent="0.25">
      <c r="A456" s="6" t="s">
        <v>2151</v>
      </c>
      <c r="B456" s="2" t="s">
        <v>2959</v>
      </c>
      <c r="C456" s="2" t="s">
        <v>3064</v>
      </c>
      <c r="D456" s="2" t="s">
        <v>683</v>
      </c>
      <c r="E456" s="23">
        <v>1672</v>
      </c>
      <c r="F456" s="24">
        <v>5340</v>
      </c>
      <c r="G456" s="44">
        <f>EmployeeData[[#This Row],[Sales_Target]]-EmployeeData[[#This Row],[Sales_Achieved]]</f>
        <v>-3668</v>
      </c>
      <c r="H456">
        <f>IF(EmployeeData[[#This Row],[Sales_Achieved]]&gt;=2984,EmployeeData[[#This Row],[Sales_Achieved]],"N/A")</f>
        <v>5340</v>
      </c>
      <c r="I456" t="str">
        <f>IF(EmployeeData[[#This Row],[Sales_Achieved]]&lt;2984,EmployeeData[[#This Row],[Sales_Achieved]],"N/A")</f>
        <v>N/A</v>
      </c>
    </row>
    <row r="457" spans="1:9" x14ac:dyDescent="0.25">
      <c r="A457" s="6" t="s">
        <v>2152</v>
      </c>
      <c r="B457" s="2" t="s">
        <v>2833</v>
      </c>
      <c r="C457" s="2" t="s">
        <v>3064</v>
      </c>
      <c r="D457" s="2" t="s">
        <v>682</v>
      </c>
      <c r="E457" s="23">
        <v>3164</v>
      </c>
      <c r="F457" s="24">
        <v>1390</v>
      </c>
      <c r="G457" s="44">
        <f>EmployeeData[[#This Row],[Sales_Target]]-EmployeeData[[#This Row],[Sales_Achieved]]</f>
        <v>1774</v>
      </c>
      <c r="H457" t="str">
        <f>IF(EmployeeData[[#This Row],[Sales_Achieved]]&gt;=2984,EmployeeData[[#This Row],[Sales_Achieved]],"N/A")</f>
        <v>N/A</v>
      </c>
      <c r="I457">
        <f>IF(EmployeeData[[#This Row],[Sales_Achieved]]&lt;2984,EmployeeData[[#This Row],[Sales_Achieved]],"N/A")</f>
        <v>1390</v>
      </c>
    </row>
    <row r="458" spans="1:9" x14ac:dyDescent="0.25">
      <c r="A458" s="6" t="s">
        <v>2153</v>
      </c>
      <c r="B458" s="2" t="s">
        <v>2871</v>
      </c>
      <c r="C458" s="2" t="s">
        <v>3063</v>
      </c>
      <c r="D458" s="2" t="s">
        <v>683</v>
      </c>
      <c r="E458" s="23">
        <v>4139</v>
      </c>
      <c r="F458" s="24">
        <v>2979</v>
      </c>
      <c r="G458" s="44">
        <f>EmployeeData[[#This Row],[Sales_Target]]-EmployeeData[[#This Row],[Sales_Achieved]]</f>
        <v>1160</v>
      </c>
      <c r="H458" t="str">
        <f>IF(EmployeeData[[#This Row],[Sales_Achieved]]&gt;=2984,EmployeeData[[#This Row],[Sales_Achieved]],"N/A")</f>
        <v>N/A</v>
      </c>
      <c r="I458">
        <f>IF(EmployeeData[[#This Row],[Sales_Achieved]]&lt;2984,EmployeeData[[#This Row],[Sales_Achieved]],"N/A")</f>
        <v>2979</v>
      </c>
    </row>
    <row r="459" spans="1:9" hidden="1" x14ac:dyDescent="0.25">
      <c r="A459" s="6" t="s">
        <v>2154</v>
      </c>
      <c r="B459" s="2" t="s">
        <v>2963</v>
      </c>
      <c r="C459" s="2" t="s">
        <v>3063</v>
      </c>
      <c r="D459" s="2" t="s">
        <v>684</v>
      </c>
      <c r="E459" s="23">
        <v>1437</v>
      </c>
      <c r="F459" s="24">
        <v>5243</v>
      </c>
      <c r="G459" s="44">
        <f>EmployeeData[[#This Row],[Sales_Target]]-EmployeeData[[#This Row],[Sales_Achieved]]</f>
        <v>-3806</v>
      </c>
      <c r="H459">
        <f>IF(EmployeeData[[#This Row],[Sales_Achieved]]&gt;=2984,EmployeeData[[#This Row],[Sales_Achieved]],"N/A")</f>
        <v>5243</v>
      </c>
      <c r="I459" t="str">
        <f>IF(EmployeeData[[#This Row],[Sales_Achieved]]&lt;2984,EmployeeData[[#This Row],[Sales_Achieved]],"N/A")</f>
        <v>N/A</v>
      </c>
    </row>
    <row r="460" spans="1:9" x14ac:dyDescent="0.25">
      <c r="A460" s="6" t="s">
        <v>2155</v>
      </c>
      <c r="B460" s="2" t="s">
        <v>2964</v>
      </c>
      <c r="C460" s="2" t="s">
        <v>3064</v>
      </c>
      <c r="D460" s="2" t="s">
        <v>683</v>
      </c>
      <c r="E460" s="23">
        <v>2163</v>
      </c>
      <c r="F460" s="24">
        <v>2851</v>
      </c>
      <c r="G460" s="44">
        <f>EmployeeData[[#This Row],[Sales_Target]]-EmployeeData[[#This Row],[Sales_Achieved]]</f>
        <v>-688</v>
      </c>
      <c r="H460" t="str">
        <f>IF(EmployeeData[[#This Row],[Sales_Achieved]]&gt;=2984,EmployeeData[[#This Row],[Sales_Achieved]],"N/A")</f>
        <v>N/A</v>
      </c>
      <c r="I460">
        <f>IF(EmployeeData[[#This Row],[Sales_Achieved]]&lt;2984,EmployeeData[[#This Row],[Sales_Achieved]],"N/A")</f>
        <v>2851</v>
      </c>
    </row>
    <row r="461" spans="1:9" x14ac:dyDescent="0.25">
      <c r="A461" s="6" t="s">
        <v>2156</v>
      </c>
      <c r="B461" s="2" t="s">
        <v>2965</v>
      </c>
      <c r="C461" s="2" t="s">
        <v>3064</v>
      </c>
      <c r="D461" s="2" t="s">
        <v>682</v>
      </c>
      <c r="E461" s="23">
        <v>1994</v>
      </c>
      <c r="F461" s="24">
        <v>1866</v>
      </c>
      <c r="G461" s="44">
        <f>EmployeeData[[#This Row],[Sales_Target]]-EmployeeData[[#This Row],[Sales_Achieved]]</f>
        <v>128</v>
      </c>
      <c r="H461" t="str">
        <f>IF(EmployeeData[[#This Row],[Sales_Achieved]]&gt;=2984,EmployeeData[[#This Row],[Sales_Achieved]],"N/A")</f>
        <v>N/A</v>
      </c>
      <c r="I461">
        <f>IF(EmployeeData[[#This Row],[Sales_Achieved]]&lt;2984,EmployeeData[[#This Row],[Sales_Achieved]],"N/A")</f>
        <v>1866</v>
      </c>
    </row>
    <row r="462" spans="1:9" hidden="1" x14ac:dyDescent="0.25">
      <c r="A462" s="6" t="s">
        <v>2157</v>
      </c>
      <c r="B462" s="2" t="s">
        <v>2825</v>
      </c>
      <c r="C462" s="2" t="s">
        <v>3063</v>
      </c>
      <c r="D462" s="2" t="s">
        <v>683</v>
      </c>
      <c r="E462" s="23">
        <v>1055</v>
      </c>
      <c r="F462" s="24">
        <v>5160</v>
      </c>
      <c r="G462" s="44">
        <f>EmployeeData[[#This Row],[Sales_Target]]-EmployeeData[[#This Row],[Sales_Achieved]]</f>
        <v>-4105</v>
      </c>
      <c r="H462">
        <f>IF(EmployeeData[[#This Row],[Sales_Achieved]]&gt;=2984,EmployeeData[[#This Row],[Sales_Achieved]],"N/A")</f>
        <v>5160</v>
      </c>
      <c r="I462" t="str">
        <f>IF(EmployeeData[[#This Row],[Sales_Achieved]]&lt;2984,EmployeeData[[#This Row],[Sales_Achieved]],"N/A")</f>
        <v>N/A</v>
      </c>
    </row>
    <row r="463" spans="1:9" x14ac:dyDescent="0.25">
      <c r="A463" s="6" t="s">
        <v>2158</v>
      </c>
      <c r="B463" s="2" t="s">
        <v>2762</v>
      </c>
      <c r="C463" s="2" t="s">
        <v>3064</v>
      </c>
      <c r="D463" s="2" t="s">
        <v>682</v>
      </c>
      <c r="E463" s="23">
        <v>1680</v>
      </c>
      <c r="F463" s="24">
        <v>1521</v>
      </c>
      <c r="G463" s="44">
        <f>EmployeeData[[#This Row],[Sales_Target]]-EmployeeData[[#This Row],[Sales_Achieved]]</f>
        <v>159</v>
      </c>
      <c r="H463" t="str">
        <f>IF(EmployeeData[[#This Row],[Sales_Achieved]]&gt;=2984,EmployeeData[[#This Row],[Sales_Achieved]],"N/A")</f>
        <v>N/A</v>
      </c>
      <c r="I463">
        <f>IF(EmployeeData[[#This Row],[Sales_Achieved]]&lt;2984,EmployeeData[[#This Row],[Sales_Achieved]],"N/A")</f>
        <v>1521</v>
      </c>
    </row>
    <row r="464" spans="1:9" x14ac:dyDescent="0.25">
      <c r="A464" s="6" t="s">
        <v>2159</v>
      </c>
      <c r="B464" s="2" t="s">
        <v>2853</v>
      </c>
      <c r="C464" s="2" t="s">
        <v>3063</v>
      </c>
      <c r="D464" s="2" t="s">
        <v>683</v>
      </c>
      <c r="E464" s="23">
        <v>3178</v>
      </c>
      <c r="F464" s="24">
        <v>2308</v>
      </c>
      <c r="G464" s="44">
        <f>EmployeeData[[#This Row],[Sales_Target]]-EmployeeData[[#This Row],[Sales_Achieved]]</f>
        <v>870</v>
      </c>
      <c r="H464" t="str">
        <f>IF(EmployeeData[[#This Row],[Sales_Achieved]]&gt;=2984,EmployeeData[[#This Row],[Sales_Achieved]],"N/A")</f>
        <v>N/A</v>
      </c>
      <c r="I464">
        <f>IF(EmployeeData[[#This Row],[Sales_Achieved]]&lt;2984,EmployeeData[[#This Row],[Sales_Achieved]],"N/A")</f>
        <v>2308</v>
      </c>
    </row>
    <row r="465" spans="1:9" hidden="1" x14ac:dyDescent="0.25">
      <c r="A465" s="6" t="s">
        <v>2160</v>
      </c>
      <c r="B465" s="2" t="s">
        <v>2858</v>
      </c>
      <c r="C465" s="2" t="s">
        <v>3063</v>
      </c>
      <c r="D465" s="2" t="s">
        <v>684</v>
      </c>
      <c r="E465" s="23">
        <v>3485</v>
      </c>
      <c r="F465" s="24">
        <v>5936</v>
      </c>
      <c r="G465" s="44">
        <f>EmployeeData[[#This Row],[Sales_Target]]-EmployeeData[[#This Row],[Sales_Achieved]]</f>
        <v>-2451</v>
      </c>
      <c r="H465">
        <f>IF(EmployeeData[[#This Row],[Sales_Achieved]]&gt;=2984,EmployeeData[[#This Row],[Sales_Achieved]],"N/A")</f>
        <v>5936</v>
      </c>
      <c r="I465" t="str">
        <f>IF(EmployeeData[[#This Row],[Sales_Achieved]]&lt;2984,EmployeeData[[#This Row],[Sales_Achieved]],"N/A")</f>
        <v>N/A</v>
      </c>
    </row>
    <row r="466" spans="1:9" hidden="1" x14ac:dyDescent="0.25">
      <c r="A466" s="6" t="s">
        <v>2161</v>
      </c>
      <c r="B466" s="2" t="s">
        <v>2824</v>
      </c>
      <c r="C466" s="2" t="s">
        <v>3063</v>
      </c>
      <c r="D466" s="2" t="s">
        <v>685</v>
      </c>
      <c r="E466" s="23">
        <v>2029</v>
      </c>
      <c r="F466" s="24">
        <v>5872</v>
      </c>
      <c r="G466" s="44">
        <f>EmployeeData[[#This Row],[Sales_Target]]-EmployeeData[[#This Row],[Sales_Achieved]]</f>
        <v>-3843</v>
      </c>
      <c r="H466">
        <f>IF(EmployeeData[[#This Row],[Sales_Achieved]]&gt;=2984,EmployeeData[[#This Row],[Sales_Achieved]],"N/A")</f>
        <v>5872</v>
      </c>
      <c r="I466" t="str">
        <f>IF(EmployeeData[[#This Row],[Sales_Achieved]]&lt;2984,EmployeeData[[#This Row],[Sales_Achieved]],"N/A")</f>
        <v>N/A</v>
      </c>
    </row>
    <row r="467" spans="1:9" hidden="1" x14ac:dyDescent="0.25">
      <c r="A467" s="6" t="s">
        <v>2162</v>
      </c>
      <c r="B467" s="2" t="s">
        <v>2789</v>
      </c>
      <c r="C467" s="2" t="s">
        <v>3064</v>
      </c>
      <c r="D467" s="2" t="s">
        <v>682</v>
      </c>
      <c r="E467" s="23">
        <v>2573</v>
      </c>
      <c r="F467" s="24">
        <v>5460</v>
      </c>
      <c r="G467" s="44">
        <f>EmployeeData[[#This Row],[Sales_Target]]-EmployeeData[[#This Row],[Sales_Achieved]]</f>
        <v>-2887</v>
      </c>
      <c r="H467">
        <f>IF(EmployeeData[[#This Row],[Sales_Achieved]]&gt;=2984,EmployeeData[[#This Row],[Sales_Achieved]],"N/A")</f>
        <v>5460</v>
      </c>
      <c r="I467" t="str">
        <f>IF(EmployeeData[[#This Row],[Sales_Achieved]]&lt;2984,EmployeeData[[#This Row],[Sales_Achieved]],"N/A")</f>
        <v>N/A</v>
      </c>
    </row>
    <row r="468" spans="1:9" x14ac:dyDescent="0.25">
      <c r="A468" s="6" t="s">
        <v>2163</v>
      </c>
      <c r="B468" s="2" t="s">
        <v>2966</v>
      </c>
      <c r="C468" s="2" t="s">
        <v>3065</v>
      </c>
      <c r="D468" s="2" t="s">
        <v>684</v>
      </c>
      <c r="E468" s="23">
        <v>1526</v>
      </c>
      <c r="F468" s="24">
        <v>2894</v>
      </c>
      <c r="G468" s="44">
        <f>EmployeeData[[#This Row],[Sales_Target]]-EmployeeData[[#This Row],[Sales_Achieved]]</f>
        <v>-1368</v>
      </c>
      <c r="H468" t="str">
        <f>IF(EmployeeData[[#This Row],[Sales_Achieved]]&gt;=2984,EmployeeData[[#This Row],[Sales_Achieved]],"N/A")</f>
        <v>N/A</v>
      </c>
      <c r="I468">
        <f>IF(EmployeeData[[#This Row],[Sales_Achieved]]&lt;2984,EmployeeData[[#This Row],[Sales_Achieved]],"N/A")</f>
        <v>2894</v>
      </c>
    </row>
    <row r="469" spans="1:9" x14ac:dyDescent="0.25">
      <c r="A469" s="6" t="s">
        <v>2164</v>
      </c>
      <c r="B469" s="2" t="s">
        <v>2967</v>
      </c>
      <c r="C469" s="2" t="s">
        <v>3064</v>
      </c>
      <c r="D469" s="2" t="s">
        <v>683</v>
      </c>
      <c r="E469" s="23">
        <v>2797</v>
      </c>
      <c r="F469" s="24">
        <v>2394</v>
      </c>
      <c r="G469" s="44">
        <f>EmployeeData[[#This Row],[Sales_Target]]-EmployeeData[[#This Row],[Sales_Achieved]]</f>
        <v>403</v>
      </c>
      <c r="H469" t="str">
        <f>IF(EmployeeData[[#This Row],[Sales_Achieved]]&gt;=2984,EmployeeData[[#This Row],[Sales_Achieved]],"N/A")</f>
        <v>N/A</v>
      </c>
      <c r="I469">
        <f>IF(EmployeeData[[#This Row],[Sales_Achieved]]&lt;2984,EmployeeData[[#This Row],[Sales_Achieved]],"N/A")</f>
        <v>2394</v>
      </c>
    </row>
    <row r="470" spans="1:9" hidden="1" x14ac:dyDescent="0.25">
      <c r="A470" s="6" t="s">
        <v>2165</v>
      </c>
      <c r="B470" s="2" t="s">
        <v>2900</v>
      </c>
      <c r="C470" s="2" t="s">
        <v>3065</v>
      </c>
      <c r="D470" s="2" t="s">
        <v>682</v>
      </c>
      <c r="E470" s="23">
        <v>3863</v>
      </c>
      <c r="F470" s="24">
        <v>3264</v>
      </c>
      <c r="G470" s="44">
        <f>EmployeeData[[#This Row],[Sales_Target]]-EmployeeData[[#This Row],[Sales_Achieved]]</f>
        <v>599</v>
      </c>
      <c r="H470">
        <f>IF(EmployeeData[[#This Row],[Sales_Achieved]]&gt;=2984,EmployeeData[[#This Row],[Sales_Achieved]],"N/A")</f>
        <v>3264</v>
      </c>
      <c r="I470" t="str">
        <f>IF(EmployeeData[[#This Row],[Sales_Achieved]]&lt;2984,EmployeeData[[#This Row],[Sales_Achieved]],"N/A")</f>
        <v>N/A</v>
      </c>
    </row>
    <row r="471" spans="1:9" x14ac:dyDescent="0.25">
      <c r="A471" s="6" t="s">
        <v>2166</v>
      </c>
      <c r="B471" s="2" t="s">
        <v>2968</v>
      </c>
      <c r="C471" s="2" t="s">
        <v>3064</v>
      </c>
      <c r="D471" s="2" t="s">
        <v>683</v>
      </c>
      <c r="E471" s="23">
        <v>3272</v>
      </c>
      <c r="F471" s="24">
        <v>900</v>
      </c>
      <c r="G471" s="44">
        <f>EmployeeData[[#This Row],[Sales_Target]]-EmployeeData[[#This Row],[Sales_Achieved]]</f>
        <v>2372</v>
      </c>
      <c r="H471" t="str">
        <f>IF(EmployeeData[[#This Row],[Sales_Achieved]]&gt;=2984,EmployeeData[[#This Row],[Sales_Achieved]],"N/A")</f>
        <v>N/A</v>
      </c>
      <c r="I471">
        <f>IF(EmployeeData[[#This Row],[Sales_Achieved]]&lt;2984,EmployeeData[[#This Row],[Sales_Achieved]],"N/A")</f>
        <v>900</v>
      </c>
    </row>
    <row r="472" spans="1:9" x14ac:dyDescent="0.25">
      <c r="A472" s="6" t="s">
        <v>2167</v>
      </c>
      <c r="B472" s="2" t="s">
        <v>2969</v>
      </c>
      <c r="C472" s="2" t="s">
        <v>3063</v>
      </c>
      <c r="D472" s="2" t="s">
        <v>682</v>
      </c>
      <c r="E472" s="23">
        <v>3707</v>
      </c>
      <c r="F472" s="24">
        <v>1478</v>
      </c>
      <c r="G472" s="44">
        <f>EmployeeData[[#This Row],[Sales_Target]]-EmployeeData[[#This Row],[Sales_Achieved]]</f>
        <v>2229</v>
      </c>
      <c r="H472" t="str">
        <f>IF(EmployeeData[[#This Row],[Sales_Achieved]]&gt;=2984,EmployeeData[[#This Row],[Sales_Achieved]],"N/A")</f>
        <v>N/A</v>
      </c>
      <c r="I472">
        <f>IF(EmployeeData[[#This Row],[Sales_Achieved]]&lt;2984,EmployeeData[[#This Row],[Sales_Achieved]],"N/A")</f>
        <v>1478</v>
      </c>
    </row>
    <row r="473" spans="1:9" hidden="1" x14ac:dyDescent="0.25">
      <c r="A473" s="6" t="s">
        <v>2168</v>
      </c>
      <c r="B473" s="2" t="s">
        <v>2842</v>
      </c>
      <c r="C473" s="2" t="s">
        <v>3063</v>
      </c>
      <c r="D473" s="2" t="s">
        <v>685</v>
      </c>
      <c r="E473" s="23">
        <v>1440</v>
      </c>
      <c r="F473" s="24">
        <v>3087</v>
      </c>
      <c r="G473" s="44">
        <f>EmployeeData[[#This Row],[Sales_Target]]-EmployeeData[[#This Row],[Sales_Achieved]]</f>
        <v>-1647</v>
      </c>
      <c r="H473">
        <f>IF(EmployeeData[[#This Row],[Sales_Achieved]]&gt;=2984,EmployeeData[[#This Row],[Sales_Achieved]],"N/A")</f>
        <v>3087</v>
      </c>
      <c r="I473" t="str">
        <f>IF(EmployeeData[[#This Row],[Sales_Achieved]]&lt;2984,EmployeeData[[#This Row],[Sales_Achieved]],"N/A")</f>
        <v>N/A</v>
      </c>
    </row>
    <row r="474" spans="1:9" x14ac:dyDescent="0.25">
      <c r="A474" s="6" t="s">
        <v>2169</v>
      </c>
      <c r="B474" s="2" t="s">
        <v>2970</v>
      </c>
      <c r="C474" s="2" t="s">
        <v>3064</v>
      </c>
      <c r="D474" s="2" t="s">
        <v>685</v>
      </c>
      <c r="E474" s="23">
        <v>3750</v>
      </c>
      <c r="F474" s="24">
        <v>2239</v>
      </c>
      <c r="G474" s="44">
        <f>EmployeeData[[#This Row],[Sales_Target]]-EmployeeData[[#This Row],[Sales_Achieved]]</f>
        <v>1511</v>
      </c>
      <c r="H474" t="str">
        <f>IF(EmployeeData[[#This Row],[Sales_Achieved]]&gt;=2984,EmployeeData[[#This Row],[Sales_Achieved]],"N/A")</f>
        <v>N/A</v>
      </c>
      <c r="I474">
        <f>IF(EmployeeData[[#This Row],[Sales_Achieved]]&lt;2984,EmployeeData[[#This Row],[Sales_Achieved]],"N/A")</f>
        <v>2239</v>
      </c>
    </row>
    <row r="475" spans="1:9" hidden="1" x14ac:dyDescent="0.25">
      <c r="A475" s="6" t="s">
        <v>2170</v>
      </c>
      <c r="B475" s="2" t="s">
        <v>2895</v>
      </c>
      <c r="C475" s="2" t="s">
        <v>3064</v>
      </c>
      <c r="D475" s="2" t="s">
        <v>685</v>
      </c>
      <c r="E475" s="23">
        <v>4740</v>
      </c>
      <c r="F475" s="24">
        <v>4636</v>
      </c>
      <c r="G475" s="44">
        <f>EmployeeData[[#This Row],[Sales_Target]]-EmployeeData[[#This Row],[Sales_Achieved]]</f>
        <v>104</v>
      </c>
      <c r="H475">
        <f>IF(EmployeeData[[#This Row],[Sales_Achieved]]&gt;=2984,EmployeeData[[#This Row],[Sales_Achieved]],"N/A")</f>
        <v>4636</v>
      </c>
      <c r="I475" t="str">
        <f>IF(EmployeeData[[#This Row],[Sales_Achieved]]&lt;2984,EmployeeData[[#This Row],[Sales_Achieved]],"N/A")</f>
        <v>N/A</v>
      </c>
    </row>
    <row r="476" spans="1:9" hidden="1" x14ac:dyDescent="0.25">
      <c r="A476" s="6" t="s">
        <v>2171</v>
      </c>
      <c r="B476" s="2" t="s">
        <v>2818</v>
      </c>
      <c r="C476" s="2" t="s">
        <v>3064</v>
      </c>
      <c r="D476" s="2" t="s">
        <v>683</v>
      </c>
      <c r="E476" s="23">
        <v>1570</v>
      </c>
      <c r="F476" s="24">
        <v>4513</v>
      </c>
      <c r="G476" s="44">
        <f>EmployeeData[[#This Row],[Sales_Target]]-EmployeeData[[#This Row],[Sales_Achieved]]</f>
        <v>-2943</v>
      </c>
      <c r="H476">
        <f>IF(EmployeeData[[#This Row],[Sales_Achieved]]&gt;=2984,EmployeeData[[#This Row],[Sales_Achieved]],"N/A")</f>
        <v>4513</v>
      </c>
      <c r="I476" t="str">
        <f>IF(EmployeeData[[#This Row],[Sales_Achieved]]&lt;2984,EmployeeData[[#This Row],[Sales_Achieved]],"N/A")</f>
        <v>N/A</v>
      </c>
    </row>
    <row r="477" spans="1:9" hidden="1" x14ac:dyDescent="0.25">
      <c r="A477" s="6" t="s">
        <v>2172</v>
      </c>
      <c r="B477" s="2" t="s">
        <v>2971</v>
      </c>
      <c r="C477" s="2" t="s">
        <v>3063</v>
      </c>
      <c r="D477" s="2" t="s">
        <v>683</v>
      </c>
      <c r="E477" s="23">
        <v>1514</v>
      </c>
      <c r="F477" s="24">
        <v>4785</v>
      </c>
      <c r="G477" s="44">
        <f>EmployeeData[[#This Row],[Sales_Target]]-EmployeeData[[#This Row],[Sales_Achieved]]</f>
        <v>-3271</v>
      </c>
      <c r="H477">
        <f>IF(EmployeeData[[#This Row],[Sales_Achieved]]&gt;=2984,EmployeeData[[#This Row],[Sales_Achieved]],"N/A")</f>
        <v>4785</v>
      </c>
      <c r="I477" t="str">
        <f>IF(EmployeeData[[#This Row],[Sales_Achieved]]&lt;2984,EmployeeData[[#This Row],[Sales_Achieved]],"N/A")</f>
        <v>N/A</v>
      </c>
    </row>
    <row r="478" spans="1:9" hidden="1" x14ac:dyDescent="0.25">
      <c r="A478" s="6" t="s">
        <v>2173</v>
      </c>
      <c r="B478" s="2" t="s">
        <v>2825</v>
      </c>
      <c r="C478" s="2" t="s">
        <v>3064</v>
      </c>
      <c r="D478" s="2" t="s">
        <v>685</v>
      </c>
      <c r="E478" s="23">
        <v>1792</v>
      </c>
      <c r="F478" s="24">
        <v>5489</v>
      </c>
      <c r="G478" s="44">
        <f>EmployeeData[[#This Row],[Sales_Target]]-EmployeeData[[#This Row],[Sales_Achieved]]</f>
        <v>-3697</v>
      </c>
      <c r="H478">
        <f>IF(EmployeeData[[#This Row],[Sales_Achieved]]&gt;=2984,EmployeeData[[#This Row],[Sales_Achieved]],"N/A")</f>
        <v>5489</v>
      </c>
      <c r="I478" t="str">
        <f>IF(EmployeeData[[#This Row],[Sales_Achieved]]&lt;2984,EmployeeData[[#This Row],[Sales_Achieved]],"N/A")</f>
        <v>N/A</v>
      </c>
    </row>
    <row r="479" spans="1:9" hidden="1" x14ac:dyDescent="0.25">
      <c r="A479" s="6" t="s">
        <v>2174</v>
      </c>
      <c r="B479" s="2" t="s">
        <v>2772</v>
      </c>
      <c r="C479" s="2" t="s">
        <v>3065</v>
      </c>
      <c r="D479" s="2" t="s">
        <v>682</v>
      </c>
      <c r="E479" s="23">
        <v>3651</v>
      </c>
      <c r="F479" s="24">
        <v>4713</v>
      </c>
      <c r="G479" s="44">
        <f>EmployeeData[[#This Row],[Sales_Target]]-EmployeeData[[#This Row],[Sales_Achieved]]</f>
        <v>-1062</v>
      </c>
      <c r="H479">
        <f>IF(EmployeeData[[#This Row],[Sales_Achieved]]&gt;=2984,EmployeeData[[#This Row],[Sales_Achieved]],"N/A")</f>
        <v>4713</v>
      </c>
      <c r="I479" t="str">
        <f>IF(EmployeeData[[#This Row],[Sales_Achieved]]&lt;2984,EmployeeData[[#This Row],[Sales_Achieved]],"N/A")</f>
        <v>N/A</v>
      </c>
    </row>
    <row r="480" spans="1:9" hidden="1" x14ac:dyDescent="0.25">
      <c r="A480" s="6" t="s">
        <v>2175</v>
      </c>
      <c r="B480" s="2" t="s">
        <v>2751</v>
      </c>
      <c r="C480" s="2" t="s">
        <v>3063</v>
      </c>
      <c r="D480" s="2" t="s">
        <v>685</v>
      </c>
      <c r="E480" s="23">
        <v>1479</v>
      </c>
      <c r="F480" s="24">
        <v>3530</v>
      </c>
      <c r="G480" s="44">
        <f>EmployeeData[[#This Row],[Sales_Target]]-EmployeeData[[#This Row],[Sales_Achieved]]</f>
        <v>-2051</v>
      </c>
      <c r="H480">
        <f>IF(EmployeeData[[#This Row],[Sales_Achieved]]&gt;=2984,EmployeeData[[#This Row],[Sales_Achieved]],"N/A")</f>
        <v>3530</v>
      </c>
      <c r="I480" t="str">
        <f>IF(EmployeeData[[#This Row],[Sales_Achieved]]&lt;2984,EmployeeData[[#This Row],[Sales_Achieved]],"N/A")</f>
        <v>N/A</v>
      </c>
    </row>
    <row r="481" spans="1:9" x14ac:dyDescent="0.25">
      <c r="A481" s="6" t="s">
        <v>2176</v>
      </c>
      <c r="B481" s="2" t="s">
        <v>2972</v>
      </c>
      <c r="C481" s="2" t="s">
        <v>3063</v>
      </c>
      <c r="D481" s="2" t="s">
        <v>682</v>
      </c>
      <c r="E481" s="23">
        <v>1440</v>
      </c>
      <c r="F481" s="24">
        <v>2020</v>
      </c>
      <c r="G481" s="44">
        <f>EmployeeData[[#This Row],[Sales_Target]]-EmployeeData[[#This Row],[Sales_Achieved]]</f>
        <v>-580</v>
      </c>
      <c r="H481" t="str">
        <f>IF(EmployeeData[[#This Row],[Sales_Achieved]]&gt;=2984,EmployeeData[[#This Row],[Sales_Achieved]],"N/A")</f>
        <v>N/A</v>
      </c>
      <c r="I481">
        <f>IF(EmployeeData[[#This Row],[Sales_Achieved]]&lt;2984,EmployeeData[[#This Row],[Sales_Achieved]],"N/A")</f>
        <v>2020</v>
      </c>
    </row>
    <row r="482" spans="1:9" x14ac:dyDescent="0.25">
      <c r="A482" s="6" t="s">
        <v>2177</v>
      </c>
      <c r="B482" s="2" t="s">
        <v>2702</v>
      </c>
      <c r="C482" s="2" t="s">
        <v>3063</v>
      </c>
      <c r="D482" s="2" t="s">
        <v>682</v>
      </c>
      <c r="E482" s="23">
        <v>2495</v>
      </c>
      <c r="F482" s="24">
        <v>2400</v>
      </c>
      <c r="G482" s="44">
        <f>EmployeeData[[#This Row],[Sales_Target]]-EmployeeData[[#This Row],[Sales_Achieved]]</f>
        <v>95</v>
      </c>
      <c r="H482" t="str">
        <f>IF(EmployeeData[[#This Row],[Sales_Achieved]]&gt;=2984,EmployeeData[[#This Row],[Sales_Achieved]],"N/A")</f>
        <v>N/A</v>
      </c>
      <c r="I482">
        <f>IF(EmployeeData[[#This Row],[Sales_Achieved]]&lt;2984,EmployeeData[[#This Row],[Sales_Achieved]],"N/A")</f>
        <v>2400</v>
      </c>
    </row>
    <row r="483" spans="1:9" x14ac:dyDescent="0.25">
      <c r="A483" s="6" t="s">
        <v>2178</v>
      </c>
      <c r="B483" s="2" t="s">
        <v>2973</v>
      </c>
      <c r="C483" s="2" t="s">
        <v>3063</v>
      </c>
      <c r="D483" s="2" t="s">
        <v>684</v>
      </c>
      <c r="E483" s="23">
        <v>1325</v>
      </c>
      <c r="F483" s="24">
        <v>2688</v>
      </c>
      <c r="G483" s="44">
        <f>EmployeeData[[#This Row],[Sales_Target]]-EmployeeData[[#This Row],[Sales_Achieved]]</f>
        <v>-1363</v>
      </c>
      <c r="H483" t="str">
        <f>IF(EmployeeData[[#This Row],[Sales_Achieved]]&gt;=2984,EmployeeData[[#This Row],[Sales_Achieved]],"N/A")</f>
        <v>N/A</v>
      </c>
      <c r="I483">
        <f>IF(EmployeeData[[#This Row],[Sales_Achieved]]&lt;2984,EmployeeData[[#This Row],[Sales_Achieved]],"N/A")</f>
        <v>2688</v>
      </c>
    </row>
    <row r="484" spans="1:9" hidden="1" x14ac:dyDescent="0.25">
      <c r="A484" s="6" t="s">
        <v>2179</v>
      </c>
      <c r="B484" s="2" t="s">
        <v>2956</v>
      </c>
      <c r="C484" s="2" t="s">
        <v>3063</v>
      </c>
      <c r="D484" s="2" t="s">
        <v>682</v>
      </c>
      <c r="E484" s="23">
        <v>3696</v>
      </c>
      <c r="F484" s="24">
        <v>5755</v>
      </c>
      <c r="G484" s="44">
        <f>EmployeeData[[#This Row],[Sales_Target]]-EmployeeData[[#This Row],[Sales_Achieved]]</f>
        <v>-2059</v>
      </c>
      <c r="H484">
        <f>IF(EmployeeData[[#This Row],[Sales_Achieved]]&gt;=2984,EmployeeData[[#This Row],[Sales_Achieved]],"N/A")</f>
        <v>5755</v>
      </c>
      <c r="I484" t="str">
        <f>IF(EmployeeData[[#This Row],[Sales_Achieved]]&lt;2984,EmployeeData[[#This Row],[Sales_Achieved]],"N/A")</f>
        <v>N/A</v>
      </c>
    </row>
    <row r="485" spans="1:9" hidden="1" x14ac:dyDescent="0.25">
      <c r="A485" s="6" t="s">
        <v>2180</v>
      </c>
      <c r="B485" s="2" t="s">
        <v>2974</v>
      </c>
      <c r="C485" s="2" t="s">
        <v>3063</v>
      </c>
      <c r="D485" s="2" t="s">
        <v>683</v>
      </c>
      <c r="E485" s="23">
        <v>1737</v>
      </c>
      <c r="F485" s="24">
        <v>3114</v>
      </c>
      <c r="G485" s="44">
        <f>EmployeeData[[#This Row],[Sales_Target]]-EmployeeData[[#This Row],[Sales_Achieved]]</f>
        <v>-1377</v>
      </c>
      <c r="H485">
        <f>IF(EmployeeData[[#This Row],[Sales_Achieved]]&gt;=2984,EmployeeData[[#This Row],[Sales_Achieved]],"N/A")</f>
        <v>3114</v>
      </c>
      <c r="I485" t="str">
        <f>IF(EmployeeData[[#This Row],[Sales_Achieved]]&lt;2984,EmployeeData[[#This Row],[Sales_Achieved]],"N/A")</f>
        <v>N/A</v>
      </c>
    </row>
    <row r="486" spans="1:9" hidden="1" x14ac:dyDescent="0.25">
      <c r="A486" s="6" t="s">
        <v>2181</v>
      </c>
      <c r="B486" s="2" t="s">
        <v>2792</v>
      </c>
      <c r="C486" s="2" t="s">
        <v>3063</v>
      </c>
      <c r="D486" s="2" t="s">
        <v>684</v>
      </c>
      <c r="E486" s="23">
        <v>1329</v>
      </c>
      <c r="F486" s="24">
        <v>5845</v>
      </c>
      <c r="G486" s="44">
        <f>EmployeeData[[#This Row],[Sales_Target]]-EmployeeData[[#This Row],[Sales_Achieved]]</f>
        <v>-4516</v>
      </c>
      <c r="H486">
        <f>IF(EmployeeData[[#This Row],[Sales_Achieved]]&gt;=2984,EmployeeData[[#This Row],[Sales_Achieved]],"N/A")</f>
        <v>5845</v>
      </c>
      <c r="I486" t="str">
        <f>IF(EmployeeData[[#This Row],[Sales_Achieved]]&lt;2984,EmployeeData[[#This Row],[Sales_Achieved]],"N/A")</f>
        <v>N/A</v>
      </c>
    </row>
    <row r="487" spans="1:9" x14ac:dyDescent="0.25">
      <c r="A487" s="6" t="s">
        <v>2182</v>
      </c>
      <c r="B487" s="2" t="s">
        <v>2833</v>
      </c>
      <c r="C487" s="2" t="s">
        <v>3064</v>
      </c>
      <c r="D487" s="2" t="s">
        <v>684</v>
      </c>
      <c r="E487" s="23">
        <v>3051</v>
      </c>
      <c r="F487" s="24">
        <v>1313</v>
      </c>
      <c r="G487" s="44">
        <f>EmployeeData[[#This Row],[Sales_Target]]-EmployeeData[[#This Row],[Sales_Achieved]]</f>
        <v>1738</v>
      </c>
      <c r="H487" t="str">
        <f>IF(EmployeeData[[#This Row],[Sales_Achieved]]&gt;=2984,EmployeeData[[#This Row],[Sales_Achieved]],"N/A")</f>
        <v>N/A</v>
      </c>
      <c r="I487">
        <f>IF(EmployeeData[[#This Row],[Sales_Achieved]]&lt;2984,EmployeeData[[#This Row],[Sales_Achieved]],"N/A")</f>
        <v>1313</v>
      </c>
    </row>
    <row r="488" spans="1:9" x14ac:dyDescent="0.25">
      <c r="A488" s="6" t="s">
        <v>2183</v>
      </c>
      <c r="B488" s="2" t="s">
        <v>2975</v>
      </c>
      <c r="C488" s="2" t="s">
        <v>3063</v>
      </c>
      <c r="D488" s="2" t="s">
        <v>685</v>
      </c>
      <c r="E488" s="23">
        <v>4159</v>
      </c>
      <c r="F488" s="24">
        <v>1245</v>
      </c>
      <c r="G488" s="44">
        <f>EmployeeData[[#This Row],[Sales_Target]]-EmployeeData[[#This Row],[Sales_Achieved]]</f>
        <v>2914</v>
      </c>
      <c r="H488" t="str">
        <f>IF(EmployeeData[[#This Row],[Sales_Achieved]]&gt;=2984,EmployeeData[[#This Row],[Sales_Achieved]],"N/A")</f>
        <v>N/A</v>
      </c>
      <c r="I488">
        <f>IF(EmployeeData[[#This Row],[Sales_Achieved]]&lt;2984,EmployeeData[[#This Row],[Sales_Achieved]],"N/A")</f>
        <v>1245</v>
      </c>
    </row>
    <row r="489" spans="1:9" x14ac:dyDescent="0.25">
      <c r="A489" s="6" t="s">
        <v>2184</v>
      </c>
      <c r="B489" s="2" t="s">
        <v>2830</v>
      </c>
      <c r="C489" s="2" t="s">
        <v>3064</v>
      </c>
      <c r="D489" s="2" t="s">
        <v>682</v>
      </c>
      <c r="E489" s="23">
        <v>4509</v>
      </c>
      <c r="F489" s="24">
        <v>2265</v>
      </c>
      <c r="G489" s="44">
        <f>EmployeeData[[#This Row],[Sales_Target]]-EmployeeData[[#This Row],[Sales_Achieved]]</f>
        <v>2244</v>
      </c>
      <c r="H489" t="str">
        <f>IF(EmployeeData[[#This Row],[Sales_Achieved]]&gt;=2984,EmployeeData[[#This Row],[Sales_Achieved]],"N/A")</f>
        <v>N/A</v>
      </c>
      <c r="I489">
        <f>IF(EmployeeData[[#This Row],[Sales_Achieved]]&lt;2984,EmployeeData[[#This Row],[Sales_Achieved]],"N/A")</f>
        <v>2265</v>
      </c>
    </row>
    <row r="490" spans="1:9" x14ac:dyDescent="0.25">
      <c r="A490" s="6" t="s">
        <v>2185</v>
      </c>
      <c r="B490" s="2" t="s">
        <v>2976</v>
      </c>
      <c r="C490" s="2" t="s">
        <v>3064</v>
      </c>
      <c r="D490" s="2" t="s">
        <v>682</v>
      </c>
      <c r="E490" s="23">
        <v>4558</v>
      </c>
      <c r="F490" s="24">
        <v>1296</v>
      </c>
      <c r="G490" s="44">
        <f>EmployeeData[[#This Row],[Sales_Target]]-EmployeeData[[#This Row],[Sales_Achieved]]</f>
        <v>3262</v>
      </c>
      <c r="H490" t="str">
        <f>IF(EmployeeData[[#This Row],[Sales_Achieved]]&gt;=2984,EmployeeData[[#This Row],[Sales_Achieved]],"N/A")</f>
        <v>N/A</v>
      </c>
      <c r="I490">
        <f>IF(EmployeeData[[#This Row],[Sales_Achieved]]&lt;2984,EmployeeData[[#This Row],[Sales_Achieved]],"N/A")</f>
        <v>1296</v>
      </c>
    </row>
    <row r="491" spans="1:9" hidden="1" x14ac:dyDescent="0.25">
      <c r="A491" s="6" t="s">
        <v>2186</v>
      </c>
      <c r="B491" s="2" t="s">
        <v>2890</v>
      </c>
      <c r="C491" s="2" t="s">
        <v>3065</v>
      </c>
      <c r="D491" s="2" t="s">
        <v>685</v>
      </c>
      <c r="E491" s="23">
        <v>4745</v>
      </c>
      <c r="F491" s="24">
        <v>4778</v>
      </c>
      <c r="G491" s="44">
        <f>EmployeeData[[#This Row],[Sales_Target]]-EmployeeData[[#This Row],[Sales_Achieved]]</f>
        <v>-33</v>
      </c>
      <c r="H491">
        <f>IF(EmployeeData[[#This Row],[Sales_Achieved]]&gt;=2984,EmployeeData[[#This Row],[Sales_Achieved]],"N/A")</f>
        <v>4778</v>
      </c>
      <c r="I491" t="str">
        <f>IF(EmployeeData[[#This Row],[Sales_Achieved]]&lt;2984,EmployeeData[[#This Row],[Sales_Achieved]],"N/A")</f>
        <v>N/A</v>
      </c>
    </row>
    <row r="492" spans="1:9" x14ac:dyDescent="0.25">
      <c r="A492" s="6" t="s">
        <v>2187</v>
      </c>
      <c r="B492" s="2" t="s">
        <v>2805</v>
      </c>
      <c r="C492" s="2" t="s">
        <v>3065</v>
      </c>
      <c r="D492" s="2" t="s">
        <v>683</v>
      </c>
      <c r="E492" s="23">
        <v>3036</v>
      </c>
      <c r="F492" s="24">
        <v>1045</v>
      </c>
      <c r="G492" s="44">
        <f>EmployeeData[[#This Row],[Sales_Target]]-EmployeeData[[#This Row],[Sales_Achieved]]</f>
        <v>1991</v>
      </c>
      <c r="H492" t="str">
        <f>IF(EmployeeData[[#This Row],[Sales_Achieved]]&gt;=2984,EmployeeData[[#This Row],[Sales_Achieved]],"N/A")</f>
        <v>N/A</v>
      </c>
      <c r="I492">
        <f>IF(EmployeeData[[#This Row],[Sales_Achieved]]&lt;2984,EmployeeData[[#This Row],[Sales_Achieved]],"N/A")</f>
        <v>1045</v>
      </c>
    </row>
    <row r="493" spans="1:9" x14ac:dyDescent="0.25">
      <c r="A493" s="6" t="s">
        <v>2188</v>
      </c>
      <c r="B493" s="2" t="s">
        <v>2878</v>
      </c>
      <c r="C493" s="2" t="s">
        <v>3065</v>
      </c>
      <c r="D493" s="2" t="s">
        <v>683</v>
      </c>
      <c r="E493" s="23">
        <v>3548</v>
      </c>
      <c r="F493" s="24">
        <v>1301</v>
      </c>
      <c r="G493" s="44">
        <f>EmployeeData[[#This Row],[Sales_Target]]-EmployeeData[[#This Row],[Sales_Achieved]]</f>
        <v>2247</v>
      </c>
      <c r="H493" t="str">
        <f>IF(EmployeeData[[#This Row],[Sales_Achieved]]&gt;=2984,EmployeeData[[#This Row],[Sales_Achieved]],"N/A")</f>
        <v>N/A</v>
      </c>
      <c r="I493">
        <f>IF(EmployeeData[[#This Row],[Sales_Achieved]]&lt;2984,EmployeeData[[#This Row],[Sales_Achieved]],"N/A")</f>
        <v>1301</v>
      </c>
    </row>
    <row r="494" spans="1:9" hidden="1" x14ac:dyDescent="0.25">
      <c r="A494" s="6" t="s">
        <v>2189</v>
      </c>
      <c r="B494" s="2" t="s">
        <v>2954</v>
      </c>
      <c r="C494" s="2" t="s">
        <v>3064</v>
      </c>
      <c r="D494" s="2" t="s">
        <v>682</v>
      </c>
      <c r="E494" s="23">
        <v>2265</v>
      </c>
      <c r="F494" s="24">
        <v>5962</v>
      </c>
      <c r="G494" s="44">
        <f>EmployeeData[[#This Row],[Sales_Target]]-EmployeeData[[#This Row],[Sales_Achieved]]</f>
        <v>-3697</v>
      </c>
      <c r="H494">
        <f>IF(EmployeeData[[#This Row],[Sales_Achieved]]&gt;=2984,EmployeeData[[#This Row],[Sales_Achieved]],"N/A")</f>
        <v>5962</v>
      </c>
      <c r="I494" t="str">
        <f>IF(EmployeeData[[#This Row],[Sales_Achieved]]&lt;2984,EmployeeData[[#This Row],[Sales_Achieved]],"N/A")</f>
        <v>N/A</v>
      </c>
    </row>
    <row r="495" spans="1:9" x14ac:dyDescent="0.25">
      <c r="A495" s="6" t="s">
        <v>2190</v>
      </c>
      <c r="B495" s="2" t="s">
        <v>2883</v>
      </c>
      <c r="C495" s="2" t="s">
        <v>3064</v>
      </c>
      <c r="D495" s="2" t="s">
        <v>682</v>
      </c>
      <c r="E495" s="23">
        <v>2994</v>
      </c>
      <c r="F495" s="24">
        <v>2386</v>
      </c>
      <c r="G495" s="44">
        <f>EmployeeData[[#This Row],[Sales_Target]]-EmployeeData[[#This Row],[Sales_Achieved]]</f>
        <v>608</v>
      </c>
      <c r="H495" t="str">
        <f>IF(EmployeeData[[#This Row],[Sales_Achieved]]&gt;=2984,EmployeeData[[#This Row],[Sales_Achieved]],"N/A")</f>
        <v>N/A</v>
      </c>
      <c r="I495">
        <f>IF(EmployeeData[[#This Row],[Sales_Achieved]]&lt;2984,EmployeeData[[#This Row],[Sales_Achieved]],"N/A")</f>
        <v>2386</v>
      </c>
    </row>
    <row r="496" spans="1:9" hidden="1" x14ac:dyDescent="0.25">
      <c r="A496" s="6" t="s">
        <v>2191</v>
      </c>
      <c r="B496" s="2" t="s">
        <v>2977</v>
      </c>
      <c r="C496" s="2" t="s">
        <v>3064</v>
      </c>
      <c r="D496" s="2" t="s">
        <v>685</v>
      </c>
      <c r="E496" s="23">
        <v>2194</v>
      </c>
      <c r="F496" s="24">
        <v>5305</v>
      </c>
      <c r="G496" s="44">
        <f>EmployeeData[[#This Row],[Sales_Target]]-EmployeeData[[#This Row],[Sales_Achieved]]</f>
        <v>-3111</v>
      </c>
      <c r="H496">
        <f>IF(EmployeeData[[#This Row],[Sales_Achieved]]&gt;=2984,EmployeeData[[#This Row],[Sales_Achieved]],"N/A")</f>
        <v>5305</v>
      </c>
      <c r="I496" t="str">
        <f>IF(EmployeeData[[#This Row],[Sales_Achieved]]&lt;2984,EmployeeData[[#This Row],[Sales_Achieved]],"N/A")</f>
        <v>N/A</v>
      </c>
    </row>
    <row r="497" spans="1:9" x14ac:dyDescent="0.25">
      <c r="A497" s="6" t="s">
        <v>2192</v>
      </c>
      <c r="B497" s="2" t="s">
        <v>2723</v>
      </c>
      <c r="C497" s="2" t="s">
        <v>3064</v>
      </c>
      <c r="D497" s="2" t="s">
        <v>684</v>
      </c>
      <c r="E497" s="23">
        <v>1880</v>
      </c>
      <c r="F497" s="24">
        <v>1138</v>
      </c>
      <c r="G497" s="44">
        <f>EmployeeData[[#This Row],[Sales_Target]]-EmployeeData[[#This Row],[Sales_Achieved]]</f>
        <v>742</v>
      </c>
      <c r="H497" t="str">
        <f>IF(EmployeeData[[#This Row],[Sales_Achieved]]&gt;=2984,EmployeeData[[#This Row],[Sales_Achieved]],"N/A")</f>
        <v>N/A</v>
      </c>
      <c r="I497">
        <f>IF(EmployeeData[[#This Row],[Sales_Achieved]]&lt;2984,EmployeeData[[#This Row],[Sales_Achieved]],"N/A")</f>
        <v>1138</v>
      </c>
    </row>
    <row r="498" spans="1:9" hidden="1" x14ac:dyDescent="0.25">
      <c r="A498" s="6" t="s">
        <v>2193</v>
      </c>
      <c r="B498" s="2" t="s">
        <v>2705</v>
      </c>
      <c r="C498" s="2" t="s">
        <v>3065</v>
      </c>
      <c r="D498" s="2" t="s">
        <v>683</v>
      </c>
      <c r="E498" s="23">
        <v>2500</v>
      </c>
      <c r="F498" s="24">
        <v>5703</v>
      </c>
      <c r="G498" s="44">
        <f>EmployeeData[[#This Row],[Sales_Target]]-EmployeeData[[#This Row],[Sales_Achieved]]</f>
        <v>-3203</v>
      </c>
      <c r="H498">
        <f>IF(EmployeeData[[#This Row],[Sales_Achieved]]&gt;=2984,EmployeeData[[#This Row],[Sales_Achieved]],"N/A")</f>
        <v>5703</v>
      </c>
      <c r="I498" t="str">
        <f>IF(EmployeeData[[#This Row],[Sales_Achieved]]&lt;2984,EmployeeData[[#This Row],[Sales_Achieved]],"N/A")</f>
        <v>N/A</v>
      </c>
    </row>
    <row r="499" spans="1:9" hidden="1" x14ac:dyDescent="0.25">
      <c r="A499" s="6" t="s">
        <v>2194</v>
      </c>
      <c r="B499" s="2" t="s">
        <v>2864</v>
      </c>
      <c r="C499" s="2" t="s">
        <v>3065</v>
      </c>
      <c r="D499" s="2" t="s">
        <v>684</v>
      </c>
      <c r="E499" s="23">
        <v>2997</v>
      </c>
      <c r="F499" s="24">
        <v>4351</v>
      </c>
      <c r="G499" s="44">
        <f>EmployeeData[[#This Row],[Sales_Target]]-EmployeeData[[#This Row],[Sales_Achieved]]</f>
        <v>-1354</v>
      </c>
      <c r="H499">
        <f>IF(EmployeeData[[#This Row],[Sales_Achieved]]&gt;=2984,EmployeeData[[#This Row],[Sales_Achieved]],"N/A")</f>
        <v>4351</v>
      </c>
      <c r="I499" t="str">
        <f>IF(EmployeeData[[#This Row],[Sales_Achieved]]&lt;2984,EmployeeData[[#This Row],[Sales_Achieved]],"N/A")</f>
        <v>N/A</v>
      </c>
    </row>
    <row r="500" spans="1:9" hidden="1" x14ac:dyDescent="0.25">
      <c r="A500" s="6" t="s">
        <v>2195</v>
      </c>
      <c r="B500" s="2" t="s">
        <v>2854</v>
      </c>
      <c r="C500" s="2" t="s">
        <v>3063</v>
      </c>
      <c r="D500" s="2" t="s">
        <v>684</v>
      </c>
      <c r="E500" s="23">
        <v>2046</v>
      </c>
      <c r="F500" s="24">
        <v>5837</v>
      </c>
      <c r="G500" s="44">
        <f>EmployeeData[[#This Row],[Sales_Target]]-EmployeeData[[#This Row],[Sales_Achieved]]</f>
        <v>-3791</v>
      </c>
      <c r="H500">
        <f>IF(EmployeeData[[#This Row],[Sales_Achieved]]&gt;=2984,EmployeeData[[#This Row],[Sales_Achieved]],"N/A")</f>
        <v>5837</v>
      </c>
      <c r="I500" t="str">
        <f>IF(EmployeeData[[#This Row],[Sales_Achieved]]&lt;2984,EmployeeData[[#This Row],[Sales_Achieved]],"N/A")</f>
        <v>N/A</v>
      </c>
    </row>
    <row r="501" spans="1:9" x14ac:dyDescent="0.25">
      <c r="A501" s="6" t="s">
        <v>2196</v>
      </c>
      <c r="B501" s="2" t="s">
        <v>2978</v>
      </c>
      <c r="C501" s="2" t="s">
        <v>3063</v>
      </c>
      <c r="D501" s="2" t="s">
        <v>683</v>
      </c>
      <c r="E501" s="23">
        <v>1799</v>
      </c>
      <c r="F501" s="24">
        <v>2538</v>
      </c>
      <c r="G501" s="44">
        <f>EmployeeData[[#This Row],[Sales_Target]]-EmployeeData[[#This Row],[Sales_Achieved]]</f>
        <v>-739</v>
      </c>
      <c r="H501" t="str">
        <f>IF(EmployeeData[[#This Row],[Sales_Achieved]]&gt;=2984,EmployeeData[[#This Row],[Sales_Achieved]],"N/A")</f>
        <v>N/A</v>
      </c>
      <c r="I501">
        <f>IF(EmployeeData[[#This Row],[Sales_Achieved]]&lt;2984,EmployeeData[[#This Row],[Sales_Achieved]],"N/A")</f>
        <v>2538</v>
      </c>
    </row>
    <row r="502" spans="1:9" hidden="1" x14ac:dyDescent="0.25">
      <c r="A502" s="6" t="s">
        <v>2197</v>
      </c>
      <c r="B502" s="2" t="s">
        <v>2730</v>
      </c>
      <c r="C502" s="2" t="s">
        <v>3065</v>
      </c>
      <c r="D502" s="2" t="s">
        <v>685</v>
      </c>
      <c r="E502" s="23">
        <v>2517</v>
      </c>
      <c r="F502" s="24">
        <v>4412</v>
      </c>
      <c r="G502" s="44">
        <f>EmployeeData[[#This Row],[Sales_Target]]-EmployeeData[[#This Row],[Sales_Achieved]]</f>
        <v>-1895</v>
      </c>
      <c r="H502">
        <f>IF(EmployeeData[[#This Row],[Sales_Achieved]]&gt;=2984,EmployeeData[[#This Row],[Sales_Achieved]],"N/A")</f>
        <v>4412</v>
      </c>
      <c r="I502" t="str">
        <f>IF(EmployeeData[[#This Row],[Sales_Achieved]]&lt;2984,EmployeeData[[#This Row],[Sales_Achieved]],"N/A")</f>
        <v>N/A</v>
      </c>
    </row>
    <row r="503" spans="1:9" hidden="1" x14ac:dyDescent="0.25">
      <c r="A503" s="6" t="s">
        <v>2198</v>
      </c>
      <c r="B503" s="2" t="s">
        <v>2745</v>
      </c>
      <c r="C503" s="2" t="s">
        <v>3064</v>
      </c>
      <c r="D503" s="2" t="s">
        <v>685</v>
      </c>
      <c r="E503" s="23">
        <v>3124</v>
      </c>
      <c r="F503" s="24">
        <v>5617</v>
      </c>
      <c r="G503" s="44">
        <f>EmployeeData[[#This Row],[Sales_Target]]-EmployeeData[[#This Row],[Sales_Achieved]]</f>
        <v>-2493</v>
      </c>
      <c r="H503">
        <f>IF(EmployeeData[[#This Row],[Sales_Achieved]]&gt;=2984,EmployeeData[[#This Row],[Sales_Achieved]],"N/A")</f>
        <v>5617</v>
      </c>
      <c r="I503" t="str">
        <f>IF(EmployeeData[[#This Row],[Sales_Achieved]]&lt;2984,EmployeeData[[#This Row],[Sales_Achieved]],"N/A")</f>
        <v>N/A</v>
      </c>
    </row>
    <row r="504" spans="1:9" hidden="1" x14ac:dyDescent="0.25">
      <c r="A504" s="6" t="s">
        <v>2199</v>
      </c>
      <c r="B504" s="2" t="s">
        <v>2830</v>
      </c>
      <c r="C504" s="2" t="s">
        <v>3064</v>
      </c>
      <c r="D504" s="2" t="s">
        <v>685</v>
      </c>
      <c r="E504" s="23">
        <v>2161</v>
      </c>
      <c r="F504" s="24">
        <v>4326</v>
      </c>
      <c r="G504" s="44">
        <f>EmployeeData[[#This Row],[Sales_Target]]-EmployeeData[[#This Row],[Sales_Achieved]]</f>
        <v>-2165</v>
      </c>
      <c r="H504">
        <f>IF(EmployeeData[[#This Row],[Sales_Achieved]]&gt;=2984,EmployeeData[[#This Row],[Sales_Achieved]],"N/A")</f>
        <v>4326</v>
      </c>
      <c r="I504" t="str">
        <f>IF(EmployeeData[[#This Row],[Sales_Achieved]]&lt;2984,EmployeeData[[#This Row],[Sales_Achieved]],"N/A")</f>
        <v>N/A</v>
      </c>
    </row>
    <row r="505" spans="1:9" x14ac:dyDescent="0.25">
      <c r="A505" s="6" t="s">
        <v>2200</v>
      </c>
      <c r="B505" s="2" t="s">
        <v>2979</v>
      </c>
      <c r="C505" s="2" t="s">
        <v>3063</v>
      </c>
      <c r="D505" s="2" t="s">
        <v>685</v>
      </c>
      <c r="E505" s="23">
        <v>1383</v>
      </c>
      <c r="F505" s="24">
        <v>2667</v>
      </c>
      <c r="G505" s="44">
        <f>EmployeeData[[#This Row],[Sales_Target]]-EmployeeData[[#This Row],[Sales_Achieved]]</f>
        <v>-1284</v>
      </c>
      <c r="H505" t="str">
        <f>IF(EmployeeData[[#This Row],[Sales_Achieved]]&gt;=2984,EmployeeData[[#This Row],[Sales_Achieved]],"N/A")</f>
        <v>N/A</v>
      </c>
      <c r="I505">
        <f>IF(EmployeeData[[#This Row],[Sales_Achieved]]&lt;2984,EmployeeData[[#This Row],[Sales_Achieved]],"N/A")</f>
        <v>2667</v>
      </c>
    </row>
    <row r="506" spans="1:9" x14ac:dyDescent="0.25">
      <c r="A506" s="6" t="s">
        <v>2201</v>
      </c>
      <c r="B506" s="2" t="s">
        <v>2879</v>
      </c>
      <c r="C506" s="2" t="s">
        <v>3064</v>
      </c>
      <c r="D506" s="2" t="s">
        <v>684</v>
      </c>
      <c r="E506" s="23">
        <v>2043</v>
      </c>
      <c r="F506" s="24">
        <v>2255</v>
      </c>
      <c r="G506" s="44">
        <f>EmployeeData[[#This Row],[Sales_Target]]-EmployeeData[[#This Row],[Sales_Achieved]]</f>
        <v>-212</v>
      </c>
      <c r="H506" t="str">
        <f>IF(EmployeeData[[#This Row],[Sales_Achieved]]&gt;=2984,EmployeeData[[#This Row],[Sales_Achieved]],"N/A")</f>
        <v>N/A</v>
      </c>
      <c r="I506">
        <f>IF(EmployeeData[[#This Row],[Sales_Achieved]]&lt;2984,EmployeeData[[#This Row],[Sales_Achieved]],"N/A")</f>
        <v>2255</v>
      </c>
    </row>
    <row r="507" spans="1:9" hidden="1" x14ac:dyDescent="0.25">
      <c r="A507" s="6" t="s">
        <v>2202</v>
      </c>
      <c r="B507" s="2" t="s">
        <v>2980</v>
      </c>
      <c r="C507" s="2" t="s">
        <v>3063</v>
      </c>
      <c r="D507" s="2" t="s">
        <v>683</v>
      </c>
      <c r="E507" s="23">
        <v>3406</v>
      </c>
      <c r="F507" s="24">
        <v>3323</v>
      </c>
      <c r="G507" s="44">
        <f>EmployeeData[[#This Row],[Sales_Target]]-EmployeeData[[#This Row],[Sales_Achieved]]</f>
        <v>83</v>
      </c>
      <c r="H507">
        <f>IF(EmployeeData[[#This Row],[Sales_Achieved]]&gt;=2984,EmployeeData[[#This Row],[Sales_Achieved]],"N/A")</f>
        <v>3323</v>
      </c>
      <c r="I507" t="str">
        <f>IF(EmployeeData[[#This Row],[Sales_Achieved]]&lt;2984,EmployeeData[[#This Row],[Sales_Achieved]],"N/A")</f>
        <v>N/A</v>
      </c>
    </row>
    <row r="508" spans="1:9" x14ac:dyDescent="0.25">
      <c r="A508" s="6" t="s">
        <v>2203</v>
      </c>
      <c r="B508" s="2" t="s">
        <v>2977</v>
      </c>
      <c r="C508" s="2" t="s">
        <v>3065</v>
      </c>
      <c r="D508" s="2" t="s">
        <v>682</v>
      </c>
      <c r="E508" s="23">
        <v>1742</v>
      </c>
      <c r="F508" s="24">
        <v>2104</v>
      </c>
      <c r="G508" s="44">
        <f>EmployeeData[[#This Row],[Sales_Target]]-EmployeeData[[#This Row],[Sales_Achieved]]</f>
        <v>-362</v>
      </c>
      <c r="H508" t="str">
        <f>IF(EmployeeData[[#This Row],[Sales_Achieved]]&gt;=2984,EmployeeData[[#This Row],[Sales_Achieved]],"N/A")</f>
        <v>N/A</v>
      </c>
      <c r="I508">
        <f>IF(EmployeeData[[#This Row],[Sales_Achieved]]&lt;2984,EmployeeData[[#This Row],[Sales_Achieved]],"N/A")</f>
        <v>2104</v>
      </c>
    </row>
    <row r="509" spans="1:9" hidden="1" x14ac:dyDescent="0.25">
      <c r="A509" s="6" t="s">
        <v>2204</v>
      </c>
      <c r="B509" s="2" t="s">
        <v>2981</v>
      </c>
      <c r="C509" s="2" t="s">
        <v>3063</v>
      </c>
      <c r="D509" s="2" t="s">
        <v>684</v>
      </c>
      <c r="E509" s="23">
        <v>1216</v>
      </c>
      <c r="F509" s="24">
        <v>3991</v>
      </c>
      <c r="G509" s="44">
        <f>EmployeeData[[#This Row],[Sales_Target]]-EmployeeData[[#This Row],[Sales_Achieved]]</f>
        <v>-2775</v>
      </c>
      <c r="H509">
        <f>IF(EmployeeData[[#This Row],[Sales_Achieved]]&gt;=2984,EmployeeData[[#This Row],[Sales_Achieved]],"N/A")</f>
        <v>3991</v>
      </c>
      <c r="I509" t="str">
        <f>IF(EmployeeData[[#This Row],[Sales_Achieved]]&lt;2984,EmployeeData[[#This Row],[Sales_Achieved]],"N/A")</f>
        <v>N/A</v>
      </c>
    </row>
    <row r="510" spans="1:9" hidden="1" x14ac:dyDescent="0.25">
      <c r="A510" s="6" t="s">
        <v>2205</v>
      </c>
      <c r="B510" s="2" t="s">
        <v>2982</v>
      </c>
      <c r="C510" s="2" t="s">
        <v>3065</v>
      </c>
      <c r="D510" s="2" t="s">
        <v>683</v>
      </c>
      <c r="E510" s="23">
        <v>2969</v>
      </c>
      <c r="F510" s="24">
        <v>3007</v>
      </c>
      <c r="G510" s="44">
        <f>EmployeeData[[#This Row],[Sales_Target]]-EmployeeData[[#This Row],[Sales_Achieved]]</f>
        <v>-38</v>
      </c>
      <c r="H510">
        <f>IF(EmployeeData[[#This Row],[Sales_Achieved]]&gt;=2984,EmployeeData[[#This Row],[Sales_Achieved]],"N/A")</f>
        <v>3007</v>
      </c>
      <c r="I510" t="str">
        <f>IF(EmployeeData[[#This Row],[Sales_Achieved]]&lt;2984,EmployeeData[[#This Row],[Sales_Achieved]],"N/A")</f>
        <v>N/A</v>
      </c>
    </row>
    <row r="511" spans="1:9" x14ac:dyDescent="0.25">
      <c r="A511" s="6" t="s">
        <v>2206</v>
      </c>
      <c r="B511" s="2" t="s">
        <v>2983</v>
      </c>
      <c r="C511" s="2" t="s">
        <v>3063</v>
      </c>
      <c r="D511" s="2" t="s">
        <v>685</v>
      </c>
      <c r="E511" s="23">
        <v>2059</v>
      </c>
      <c r="F511" s="24">
        <v>2757</v>
      </c>
      <c r="G511" s="44">
        <f>EmployeeData[[#This Row],[Sales_Target]]-EmployeeData[[#This Row],[Sales_Achieved]]</f>
        <v>-698</v>
      </c>
      <c r="H511" t="str">
        <f>IF(EmployeeData[[#This Row],[Sales_Achieved]]&gt;=2984,EmployeeData[[#This Row],[Sales_Achieved]],"N/A")</f>
        <v>N/A</v>
      </c>
      <c r="I511">
        <f>IF(EmployeeData[[#This Row],[Sales_Achieved]]&lt;2984,EmployeeData[[#This Row],[Sales_Achieved]],"N/A")</f>
        <v>2757</v>
      </c>
    </row>
    <row r="512" spans="1:9" x14ac:dyDescent="0.25">
      <c r="A512" s="6" t="s">
        <v>2207</v>
      </c>
      <c r="B512" s="2" t="s">
        <v>2934</v>
      </c>
      <c r="C512" s="2" t="s">
        <v>3063</v>
      </c>
      <c r="D512" s="2" t="s">
        <v>682</v>
      </c>
      <c r="E512" s="23">
        <v>1630</v>
      </c>
      <c r="F512" s="24">
        <v>1293</v>
      </c>
      <c r="G512" s="44">
        <f>EmployeeData[[#This Row],[Sales_Target]]-EmployeeData[[#This Row],[Sales_Achieved]]</f>
        <v>337</v>
      </c>
      <c r="H512" t="str">
        <f>IF(EmployeeData[[#This Row],[Sales_Achieved]]&gt;=2984,EmployeeData[[#This Row],[Sales_Achieved]],"N/A")</f>
        <v>N/A</v>
      </c>
      <c r="I512">
        <f>IF(EmployeeData[[#This Row],[Sales_Achieved]]&lt;2984,EmployeeData[[#This Row],[Sales_Achieved]],"N/A")</f>
        <v>1293</v>
      </c>
    </row>
    <row r="513" spans="1:9" hidden="1" x14ac:dyDescent="0.25">
      <c r="A513" s="6" t="s">
        <v>2208</v>
      </c>
      <c r="B513" s="2" t="s">
        <v>2984</v>
      </c>
      <c r="C513" s="2" t="s">
        <v>3065</v>
      </c>
      <c r="D513" s="2" t="s">
        <v>685</v>
      </c>
      <c r="E513" s="23">
        <v>3530</v>
      </c>
      <c r="F513" s="24">
        <v>5957</v>
      </c>
      <c r="G513" s="44">
        <f>EmployeeData[[#This Row],[Sales_Target]]-EmployeeData[[#This Row],[Sales_Achieved]]</f>
        <v>-2427</v>
      </c>
      <c r="H513">
        <f>IF(EmployeeData[[#This Row],[Sales_Achieved]]&gt;=2984,EmployeeData[[#This Row],[Sales_Achieved]],"N/A")</f>
        <v>5957</v>
      </c>
      <c r="I513" t="str">
        <f>IF(EmployeeData[[#This Row],[Sales_Achieved]]&lt;2984,EmployeeData[[#This Row],[Sales_Achieved]],"N/A")</f>
        <v>N/A</v>
      </c>
    </row>
    <row r="514" spans="1:9" hidden="1" x14ac:dyDescent="0.25">
      <c r="A514" s="6" t="s">
        <v>2209</v>
      </c>
      <c r="B514" s="2" t="s">
        <v>2745</v>
      </c>
      <c r="C514" s="2" t="s">
        <v>3065</v>
      </c>
      <c r="D514" s="2" t="s">
        <v>683</v>
      </c>
      <c r="E514" s="23">
        <v>2414</v>
      </c>
      <c r="F514" s="24">
        <v>5230</v>
      </c>
      <c r="G514" s="44">
        <f>EmployeeData[[#This Row],[Sales_Target]]-EmployeeData[[#This Row],[Sales_Achieved]]</f>
        <v>-2816</v>
      </c>
      <c r="H514">
        <f>IF(EmployeeData[[#This Row],[Sales_Achieved]]&gt;=2984,EmployeeData[[#This Row],[Sales_Achieved]],"N/A")</f>
        <v>5230</v>
      </c>
      <c r="I514" t="str">
        <f>IF(EmployeeData[[#This Row],[Sales_Achieved]]&lt;2984,EmployeeData[[#This Row],[Sales_Achieved]],"N/A")</f>
        <v>N/A</v>
      </c>
    </row>
    <row r="515" spans="1:9" hidden="1" x14ac:dyDescent="0.25">
      <c r="A515" s="6" t="s">
        <v>2210</v>
      </c>
      <c r="B515" s="2" t="s">
        <v>2804</v>
      </c>
      <c r="C515" s="2" t="s">
        <v>3065</v>
      </c>
      <c r="D515" s="2" t="s">
        <v>684</v>
      </c>
      <c r="E515" s="23">
        <v>1974</v>
      </c>
      <c r="F515" s="24">
        <v>3540</v>
      </c>
      <c r="G515" s="44">
        <f>EmployeeData[[#This Row],[Sales_Target]]-EmployeeData[[#This Row],[Sales_Achieved]]</f>
        <v>-1566</v>
      </c>
      <c r="H515">
        <f>IF(EmployeeData[[#This Row],[Sales_Achieved]]&gt;=2984,EmployeeData[[#This Row],[Sales_Achieved]],"N/A")</f>
        <v>3540</v>
      </c>
      <c r="I515" t="str">
        <f>IF(EmployeeData[[#This Row],[Sales_Achieved]]&lt;2984,EmployeeData[[#This Row],[Sales_Achieved]],"N/A")</f>
        <v>N/A</v>
      </c>
    </row>
    <row r="516" spans="1:9" hidden="1" x14ac:dyDescent="0.25">
      <c r="A516" s="6" t="s">
        <v>2211</v>
      </c>
      <c r="B516" s="2" t="s">
        <v>2733</v>
      </c>
      <c r="C516" s="2" t="s">
        <v>3063</v>
      </c>
      <c r="D516" s="2" t="s">
        <v>684</v>
      </c>
      <c r="E516" s="23">
        <v>4889</v>
      </c>
      <c r="F516" s="24">
        <v>5572</v>
      </c>
      <c r="G516" s="44">
        <f>EmployeeData[[#This Row],[Sales_Target]]-EmployeeData[[#This Row],[Sales_Achieved]]</f>
        <v>-683</v>
      </c>
      <c r="H516">
        <f>IF(EmployeeData[[#This Row],[Sales_Achieved]]&gt;=2984,EmployeeData[[#This Row],[Sales_Achieved]],"N/A")</f>
        <v>5572</v>
      </c>
      <c r="I516" t="str">
        <f>IF(EmployeeData[[#This Row],[Sales_Achieved]]&lt;2984,EmployeeData[[#This Row],[Sales_Achieved]],"N/A")</f>
        <v>N/A</v>
      </c>
    </row>
    <row r="517" spans="1:9" x14ac:dyDescent="0.25">
      <c r="A517" s="6" t="s">
        <v>2212</v>
      </c>
      <c r="B517" s="2" t="s">
        <v>2756</v>
      </c>
      <c r="C517" s="2" t="s">
        <v>3064</v>
      </c>
      <c r="D517" s="2" t="s">
        <v>682</v>
      </c>
      <c r="E517" s="23">
        <v>1667</v>
      </c>
      <c r="F517" s="24">
        <v>1336</v>
      </c>
      <c r="G517" s="44">
        <f>EmployeeData[[#This Row],[Sales_Target]]-EmployeeData[[#This Row],[Sales_Achieved]]</f>
        <v>331</v>
      </c>
      <c r="H517" t="str">
        <f>IF(EmployeeData[[#This Row],[Sales_Achieved]]&gt;=2984,EmployeeData[[#This Row],[Sales_Achieved]],"N/A")</f>
        <v>N/A</v>
      </c>
      <c r="I517">
        <f>IF(EmployeeData[[#This Row],[Sales_Achieved]]&lt;2984,EmployeeData[[#This Row],[Sales_Achieved]],"N/A")</f>
        <v>1336</v>
      </c>
    </row>
    <row r="518" spans="1:9" hidden="1" x14ac:dyDescent="0.25">
      <c r="A518" s="6" t="s">
        <v>2213</v>
      </c>
      <c r="B518" s="2" t="s">
        <v>2705</v>
      </c>
      <c r="C518" s="2" t="s">
        <v>3063</v>
      </c>
      <c r="D518" s="2" t="s">
        <v>684</v>
      </c>
      <c r="E518" s="23">
        <v>3048</v>
      </c>
      <c r="F518" s="24">
        <v>4174</v>
      </c>
      <c r="G518" s="44">
        <f>EmployeeData[[#This Row],[Sales_Target]]-EmployeeData[[#This Row],[Sales_Achieved]]</f>
        <v>-1126</v>
      </c>
      <c r="H518">
        <f>IF(EmployeeData[[#This Row],[Sales_Achieved]]&gt;=2984,EmployeeData[[#This Row],[Sales_Achieved]],"N/A")</f>
        <v>4174</v>
      </c>
      <c r="I518" t="str">
        <f>IF(EmployeeData[[#This Row],[Sales_Achieved]]&lt;2984,EmployeeData[[#This Row],[Sales_Achieved]],"N/A")</f>
        <v>N/A</v>
      </c>
    </row>
    <row r="519" spans="1:9" hidden="1" x14ac:dyDescent="0.25">
      <c r="A519" s="6" t="s">
        <v>2214</v>
      </c>
      <c r="B519" s="2" t="s">
        <v>2810</v>
      </c>
      <c r="C519" s="2" t="s">
        <v>3063</v>
      </c>
      <c r="D519" s="2" t="s">
        <v>684</v>
      </c>
      <c r="E519" s="23">
        <v>1411</v>
      </c>
      <c r="F519" s="24">
        <v>4863</v>
      </c>
      <c r="G519" s="44">
        <f>EmployeeData[[#This Row],[Sales_Target]]-EmployeeData[[#This Row],[Sales_Achieved]]</f>
        <v>-3452</v>
      </c>
      <c r="H519">
        <f>IF(EmployeeData[[#This Row],[Sales_Achieved]]&gt;=2984,EmployeeData[[#This Row],[Sales_Achieved]],"N/A")</f>
        <v>4863</v>
      </c>
      <c r="I519" t="str">
        <f>IF(EmployeeData[[#This Row],[Sales_Achieved]]&lt;2984,EmployeeData[[#This Row],[Sales_Achieved]],"N/A")</f>
        <v>N/A</v>
      </c>
    </row>
    <row r="520" spans="1:9" hidden="1" x14ac:dyDescent="0.25">
      <c r="A520" s="6" t="s">
        <v>2215</v>
      </c>
      <c r="B520" s="2" t="s">
        <v>2758</v>
      </c>
      <c r="C520" s="2" t="s">
        <v>3063</v>
      </c>
      <c r="D520" s="2" t="s">
        <v>685</v>
      </c>
      <c r="E520" s="23">
        <v>2203</v>
      </c>
      <c r="F520" s="24">
        <v>3403</v>
      </c>
      <c r="G520" s="44">
        <f>EmployeeData[[#This Row],[Sales_Target]]-EmployeeData[[#This Row],[Sales_Achieved]]</f>
        <v>-1200</v>
      </c>
      <c r="H520">
        <f>IF(EmployeeData[[#This Row],[Sales_Achieved]]&gt;=2984,EmployeeData[[#This Row],[Sales_Achieved]],"N/A")</f>
        <v>3403</v>
      </c>
      <c r="I520" t="str">
        <f>IF(EmployeeData[[#This Row],[Sales_Achieved]]&lt;2984,EmployeeData[[#This Row],[Sales_Achieved]],"N/A")</f>
        <v>N/A</v>
      </c>
    </row>
    <row r="521" spans="1:9" hidden="1" x14ac:dyDescent="0.25">
      <c r="A521" s="6" t="s">
        <v>2216</v>
      </c>
      <c r="B521" s="2" t="s">
        <v>2985</v>
      </c>
      <c r="C521" s="2" t="s">
        <v>3065</v>
      </c>
      <c r="D521" s="2" t="s">
        <v>682</v>
      </c>
      <c r="E521" s="23">
        <v>1754</v>
      </c>
      <c r="F521" s="24">
        <v>5769</v>
      </c>
      <c r="G521" s="44">
        <f>EmployeeData[[#This Row],[Sales_Target]]-EmployeeData[[#This Row],[Sales_Achieved]]</f>
        <v>-4015</v>
      </c>
      <c r="H521">
        <f>IF(EmployeeData[[#This Row],[Sales_Achieved]]&gt;=2984,EmployeeData[[#This Row],[Sales_Achieved]],"N/A")</f>
        <v>5769</v>
      </c>
      <c r="I521" t="str">
        <f>IF(EmployeeData[[#This Row],[Sales_Achieved]]&lt;2984,EmployeeData[[#This Row],[Sales_Achieved]],"N/A")</f>
        <v>N/A</v>
      </c>
    </row>
    <row r="522" spans="1:9" hidden="1" x14ac:dyDescent="0.25">
      <c r="A522" s="6" t="s">
        <v>2217</v>
      </c>
      <c r="B522" s="2" t="s">
        <v>2855</v>
      </c>
      <c r="C522" s="2" t="s">
        <v>3065</v>
      </c>
      <c r="D522" s="2" t="s">
        <v>682</v>
      </c>
      <c r="E522" s="23">
        <v>4498</v>
      </c>
      <c r="F522" s="24">
        <v>4201</v>
      </c>
      <c r="G522" s="44">
        <f>EmployeeData[[#This Row],[Sales_Target]]-EmployeeData[[#This Row],[Sales_Achieved]]</f>
        <v>297</v>
      </c>
      <c r="H522">
        <f>IF(EmployeeData[[#This Row],[Sales_Achieved]]&gt;=2984,EmployeeData[[#This Row],[Sales_Achieved]],"N/A")</f>
        <v>4201</v>
      </c>
      <c r="I522" t="str">
        <f>IF(EmployeeData[[#This Row],[Sales_Achieved]]&lt;2984,EmployeeData[[#This Row],[Sales_Achieved]],"N/A")</f>
        <v>N/A</v>
      </c>
    </row>
    <row r="523" spans="1:9" x14ac:dyDescent="0.25">
      <c r="A523" s="6" t="s">
        <v>2218</v>
      </c>
      <c r="B523" s="2" t="s">
        <v>2986</v>
      </c>
      <c r="C523" s="2" t="s">
        <v>3063</v>
      </c>
      <c r="D523" s="2" t="s">
        <v>683</v>
      </c>
      <c r="E523" s="23">
        <v>2087</v>
      </c>
      <c r="F523" s="24">
        <v>1557</v>
      </c>
      <c r="G523" s="44">
        <f>EmployeeData[[#This Row],[Sales_Target]]-EmployeeData[[#This Row],[Sales_Achieved]]</f>
        <v>530</v>
      </c>
      <c r="H523" t="str">
        <f>IF(EmployeeData[[#This Row],[Sales_Achieved]]&gt;=2984,EmployeeData[[#This Row],[Sales_Achieved]],"N/A")</f>
        <v>N/A</v>
      </c>
      <c r="I523">
        <f>IF(EmployeeData[[#This Row],[Sales_Achieved]]&lt;2984,EmployeeData[[#This Row],[Sales_Achieved]],"N/A")</f>
        <v>1557</v>
      </c>
    </row>
    <row r="524" spans="1:9" hidden="1" x14ac:dyDescent="0.25">
      <c r="A524" s="6" t="s">
        <v>2219</v>
      </c>
      <c r="B524" s="2" t="s">
        <v>2788</v>
      </c>
      <c r="C524" s="2" t="s">
        <v>3064</v>
      </c>
      <c r="D524" s="2" t="s">
        <v>682</v>
      </c>
      <c r="E524" s="23">
        <v>1019</v>
      </c>
      <c r="F524" s="24">
        <v>4424</v>
      </c>
      <c r="G524" s="44">
        <f>EmployeeData[[#This Row],[Sales_Target]]-EmployeeData[[#This Row],[Sales_Achieved]]</f>
        <v>-3405</v>
      </c>
      <c r="H524">
        <f>IF(EmployeeData[[#This Row],[Sales_Achieved]]&gt;=2984,EmployeeData[[#This Row],[Sales_Achieved]],"N/A")</f>
        <v>4424</v>
      </c>
      <c r="I524" t="str">
        <f>IF(EmployeeData[[#This Row],[Sales_Achieved]]&lt;2984,EmployeeData[[#This Row],[Sales_Achieved]],"N/A")</f>
        <v>N/A</v>
      </c>
    </row>
    <row r="525" spans="1:9" hidden="1" x14ac:dyDescent="0.25">
      <c r="A525" s="6" t="s">
        <v>2220</v>
      </c>
      <c r="B525" s="2" t="s">
        <v>2987</v>
      </c>
      <c r="C525" s="2" t="s">
        <v>3065</v>
      </c>
      <c r="D525" s="2" t="s">
        <v>684</v>
      </c>
      <c r="E525" s="23">
        <v>2717</v>
      </c>
      <c r="F525" s="24">
        <v>4806</v>
      </c>
      <c r="G525" s="44">
        <f>EmployeeData[[#This Row],[Sales_Target]]-EmployeeData[[#This Row],[Sales_Achieved]]</f>
        <v>-2089</v>
      </c>
      <c r="H525">
        <f>IF(EmployeeData[[#This Row],[Sales_Achieved]]&gt;=2984,EmployeeData[[#This Row],[Sales_Achieved]],"N/A")</f>
        <v>4806</v>
      </c>
      <c r="I525" t="str">
        <f>IF(EmployeeData[[#This Row],[Sales_Achieved]]&lt;2984,EmployeeData[[#This Row],[Sales_Achieved]],"N/A")</f>
        <v>N/A</v>
      </c>
    </row>
    <row r="526" spans="1:9" hidden="1" x14ac:dyDescent="0.25">
      <c r="A526" s="6" t="s">
        <v>2221</v>
      </c>
      <c r="B526" s="2" t="s">
        <v>2802</v>
      </c>
      <c r="C526" s="2" t="s">
        <v>3064</v>
      </c>
      <c r="D526" s="2" t="s">
        <v>683</v>
      </c>
      <c r="E526" s="23">
        <v>1018</v>
      </c>
      <c r="F526" s="24">
        <v>4110</v>
      </c>
      <c r="G526" s="44">
        <f>EmployeeData[[#This Row],[Sales_Target]]-EmployeeData[[#This Row],[Sales_Achieved]]</f>
        <v>-3092</v>
      </c>
      <c r="H526">
        <f>IF(EmployeeData[[#This Row],[Sales_Achieved]]&gt;=2984,EmployeeData[[#This Row],[Sales_Achieved]],"N/A")</f>
        <v>4110</v>
      </c>
      <c r="I526" t="str">
        <f>IF(EmployeeData[[#This Row],[Sales_Achieved]]&lt;2984,EmployeeData[[#This Row],[Sales_Achieved]],"N/A")</f>
        <v>N/A</v>
      </c>
    </row>
    <row r="527" spans="1:9" hidden="1" x14ac:dyDescent="0.25">
      <c r="A527" s="6" t="s">
        <v>2222</v>
      </c>
      <c r="B527" s="2" t="s">
        <v>2708</v>
      </c>
      <c r="C527" s="2" t="s">
        <v>3064</v>
      </c>
      <c r="D527" s="2" t="s">
        <v>685</v>
      </c>
      <c r="E527" s="23">
        <v>4894</v>
      </c>
      <c r="F527" s="24">
        <v>5063</v>
      </c>
      <c r="G527" s="44">
        <f>EmployeeData[[#This Row],[Sales_Target]]-EmployeeData[[#This Row],[Sales_Achieved]]</f>
        <v>-169</v>
      </c>
      <c r="H527">
        <f>IF(EmployeeData[[#This Row],[Sales_Achieved]]&gt;=2984,EmployeeData[[#This Row],[Sales_Achieved]],"N/A")</f>
        <v>5063</v>
      </c>
      <c r="I527" t="str">
        <f>IF(EmployeeData[[#This Row],[Sales_Achieved]]&lt;2984,EmployeeData[[#This Row],[Sales_Achieved]],"N/A")</f>
        <v>N/A</v>
      </c>
    </row>
    <row r="528" spans="1:9" x14ac:dyDescent="0.25">
      <c r="A528" s="6" t="s">
        <v>2223</v>
      </c>
      <c r="B528" s="2" t="s">
        <v>2789</v>
      </c>
      <c r="C528" s="2" t="s">
        <v>3065</v>
      </c>
      <c r="D528" s="2" t="s">
        <v>683</v>
      </c>
      <c r="E528" s="23">
        <v>1314</v>
      </c>
      <c r="F528" s="24">
        <v>1287</v>
      </c>
      <c r="G528" s="44">
        <f>EmployeeData[[#This Row],[Sales_Target]]-EmployeeData[[#This Row],[Sales_Achieved]]</f>
        <v>27</v>
      </c>
      <c r="H528" t="str">
        <f>IF(EmployeeData[[#This Row],[Sales_Achieved]]&gt;=2984,EmployeeData[[#This Row],[Sales_Achieved]],"N/A")</f>
        <v>N/A</v>
      </c>
      <c r="I528">
        <f>IF(EmployeeData[[#This Row],[Sales_Achieved]]&lt;2984,EmployeeData[[#This Row],[Sales_Achieved]],"N/A")</f>
        <v>1287</v>
      </c>
    </row>
    <row r="529" spans="1:9" hidden="1" x14ac:dyDescent="0.25">
      <c r="A529" s="6" t="s">
        <v>2224</v>
      </c>
      <c r="B529" s="2" t="s">
        <v>2988</v>
      </c>
      <c r="C529" s="2" t="s">
        <v>3063</v>
      </c>
      <c r="D529" s="2" t="s">
        <v>682</v>
      </c>
      <c r="E529" s="23">
        <v>4652</v>
      </c>
      <c r="F529" s="24">
        <v>3007</v>
      </c>
      <c r="G529" s="44">
        <f>EmployeeData[[#This Row],[Sales_Target]]-EmployeeData[[#This Row],[Sales_Achieved]]</f>
        <v>1645</v>
      </c>
      <c r="H529">
        <f>IF(EmployeeData[[#This Row],[Sales_Achieved]]&gt;=2984,EmployeeData[[#This Row],[Sales_Achieved]],"N/A")</f>
        <v>3007</v>
      </c>
      <c r="I529" t="str">
        <f>IF(EmployeeData[[#This Row],[Sales_Achieved]]&lt;2984,EmployeeData[[#This Row],[Sales_Achieved]],"N/A")</f>
        <v>N/A</v>
      </c>
    </row>
    <row r="530" spans="1:9" hidden="1" x14ac:dyDescent="0.25">
      <c r="A530" s="6" t="s">
        <v>2225</v>
      </c>
      <c r="B530" s="2" t="s">
        <v>2890</v>
      </c>
      <c r="C530" s="2" t="s">
        <v>3064</v>
      </c>
      <c r="D530" s="2" t="s">
        <v>683</v>
      </c>
      <c r="E530" s="23">
        <v>4502</v>
      </c>
      <c r="F530" s="24">
        <v>3370</v>
      </c>
      <c r="G530" s="44">
        <f>EmployeeData[[#This Row],[Sales_Target]]-EmployeeData[[#This Row],[Sales_Achieved]]</f>
        <v>1132</v>
      </c>
      <c r="H530">
        <f>IF(EmployeeData[[#This Row],[Sales_Achieved]]&gt;=2984,EmployeeData[[#This Row],[Sales_Achieved]],"N/A")</f>
        <v>3370</v>
      </c>
      <c r="I530" t="str">
        <f>IF(EmployeeData[[#This Row],[Sales_Achieved]]&lt;2984,EmployeeData[[#This Row],[Sales_Achieved]],"N/A")</f>
        <v>N/A</v>
      </c>
    </row>
    <row r="531" spans="1:9" hidden="1" x14ac:dyDescent="0.25">
      <c r="A531" s="6" t="s">
        <v>2226</v>
      </c>
      <c r="B531" s="2" t="s">
        <v>2935</v>
      </c>
      <c r="C531" s="2" t="s">
        <v>3064</v>
      </c>
      <c r="D531" s="2" t="s">
        <v>683</v>
      </c>
      <c r="E531" s="23">
        <v>2575</v>
      </c>
      <c r="F531" s="24">
        <v>3969</v>
      </c>
      <c r="G531" s="44">
        <f>EmployeeData[[#This Row],[Sales_Target]]-EmployeeData[[#This Row],[Sales_Achieved]]</f>
        <v>-1394</v>
      </c>
      <c r="H531">
        <f>IF(EmployeeData[[#This Row],[Sales_Achieved]]&gt;=2984,EmployeeData[[#This Row],[Sales_Achieved]],"N/A")</f>
        <v>3969</v>
      </c>
      <c r="I531" t="str">
        <f>IF(EmployeeData[[#This Row],[Sales_Achieved]]&lt;2984,EmployeeData[[#This Row],[Sales_Achieved]],"N/A")</f>
        <v>N/A</v>
      </c>
    </row>
    <row r="532" spans="1:9" hidden="1" x14ac:dyDescent="0.25">
      <c r="A532" s="6" t="s">
        <v>2227</v>
      </c>
      <c r="B532" s="2" t="s">
        <v>2989</v>
      </c>
      <c r="C532" s="2" t="s">
        <v>3063</v>
      </c>
      <c r="D532" s="2" t="s">
        <v>685</v>
      </c>
      <c r="E532" s="23">
        <v>3742</v>
      </c>
      <c r="F532" s="24">
        <v>3279</v>
      </c>
      <c r="G532" s="44">
        <f>EmployeeData[[#This Row],[Sales_Target]]-EmployeeData[[#This Row],[Sales_Achieved]]</f>
        <v>463</v>
      </c>
      <c r="H532">
        <f>IF(EmployeeData[[#This Row],[Sales_Achieved]]&gt;=2984,EmployeeData[[#This Row],[Sales_Achieved]],"N/A")</f>
        <v>3279</v>
      </c>
      <c r="I532" t="str">
        <f>IF(EmployeeData[[#This Row],[Sales_Achieved]]&lt;2984,EmployeeData[[#This Row],[Sales_Achieved]],"N/A")</f>
        <v>N/A</v>
      </c>
    </row>
    <row r="533" spans="1:9" hidden="1" x14ac:dyDescent="0.25">
      <c r="A533" s="6" t="s">
        <v>2229</v>
      </c>
      <c r="B533" s="2" t="s">
        <v>2872</v>
      </c>
      <c r="C533" s="2" t="s">
        <v>3065</v>
      </c>
      <c r="D533" s="2" t="s">
        <v>683</v>
      </c>
      <c r="E533" s="23">
        <v>3489</v>
      </c>
      <c r="F533" s="24">
        <v>3317</v>
      </c>
      <c r="G533" s="44">
        <f>EmployeeData[[#This Row],[Sales_Target]]-EmployeeData[[#This Row],[Sales_Achieved]]</f>
        <v>172</v>
      </c>
      <c r="H533">
        <f>IF(EmployeeData[[#This Row],[Sales_Achieved]]&gt;=2984,EmployeeData[[#This Row],[Sales_Achieved]],"N/A")</f>
        <v>3317</v>
      </c>
      <c r="I533" t="str">
        <f>IF(EmployeeData[[#This Row],[Sales_Achieved]]&lt;2984,EmployeeData[[#This Row],[Sales_Achieved]],"N/A")</f>
        <v>N/A</v>
      </c>
    </row>
    <row r="534" spans="1:9" x14ac:dyDescent="0.25">
      <c r="A534" s="6" t="s">
        <v>2228</v>
      </c>
      <c r="B534" s="2" t="s">
        <v>2854</v>
      </c>
      <c r="C534" s="2" t="s">
        <v>3065</v>
      </c>
      <c r="D534" s="2" t="s">
        <v>685</v>
      </c>
      <c r="E534" s="23">
        <v>4647</v>
      </c>
      <c r="F534" s="24">
        <v>1993</v>
      </c>
      <c r="G534" s="44">
        <f>EmployeeData[[#This Row],[Sales_Target]]-EmployeeData[[#This Row],[Sales_Achieved]]</f>
        <v>2654</v>
      </c>
      <c r="H534" t="str">
        <f>IF(EmployeeData[[#This Row],[Sales_Achieved]]&gt;=2984,EmployeeData[[#This Row],[Sales_Achieved]],"N/A")</f>
        <v>N/A</v>
      </c>
      <c r="I534">
        <f>IF(EmployeeData[[#This Row],[Sales_Achieved]]&lt;2984,EmployeeData[[#This Row],[Sales_Achieved]],"N/A")</f>
        <v>1993</v>
      </c>
    </row>
    <row r="535" spans="1:9" x14ac:dyDescent="0.25">
      <c r="A535" s="6" t="s">
        <v>2230</v>
      </c>
      <c r="B535" s="2" t="s">
        <v>2795</v>
      </c>
      <c r="C535" s="2" t="s">
        <v>3065</v>
      </c>
      <c r="D535" s="2" t="s">
        <v>685</v>
      </c>
      <c r="E535" s="23">
        <v>1228</v>
      </c>
      <c r="F535" s="24">
        <v>2756</v>
      </c>
      <c r="G535" s="44">
        <f>EmployeeData[[#This Row],[Sales_Target]]-EmployeeData[[#This Row],[Sales_Achieved]]</f>
        <v>-1528</v>
      </c>
      <c r="H535" t="str">
        <f>IF(EmployeeData[[#This Row],[Sales_Achieved]]&gt;=2984,EmployeeData[[#This Row],[Sales_Achieved]],"N/A")</f>
        <v>N/A</v>
      </c>
      <c r="I535">
        <f>IF(EmployeeData[[#This Row],[Sales_Achieved]]&lt;2984,EmployeeData[[#This Row],[Sales_Achieved]],"N/A")</f>
        <v>2756</v>
      </c>
    </row>
    <row r="536" spans="1:9" x14ac:dyDescent="0.25">
      <c r="A536" s="6" t="s">
        <v>2231</v>
      </c>
      <c r="B536" s="2" t="s">
        <v>2748</v>
      </c>
      <c r="C536" s="2" t="s">
        <v>3064</v>
      </c>
      <c r="D536" s="2" t="s">
        <v>685</v>
      </c>
      <c r="E536" s="23">
        <v>2001</v>
      </c>
      <c r="F536" s="24">
        <v>2740</v>
      </c>
      <c r="G536" s="44">
        <f>EmployeeData[[#This Row],[Sales_Target]]-EmployeeData[[#This Row],[Sales_Achieved]]</f>
        <v>-739</v>
      </c>
      <c r="H536" t="str">
        <f>IF(EmployeeData[[#This Row],[Sales_Achieved]]&gt;=2984,EmployeeData[[#This Row],[Sales_Achieved]],"N/A")</f>
        <v>N/A</v>
      </c>
      <c r="I536">
        <f>IF(EmployeeData[[#This Row],[Sales_Achieved]]&lt;2984,EmployeeData[[#This Row],[Sales_Achieved]],"N/A")</f>
        <v>2740</v>
      </c>
    </row>
    <row r="537" spans="1:9" hidden="1" x14ac:dyDescent="0.25">
      <c r="A537" s="6" t="s">
        <v>2232</v>
      </c>
      <c r="B537" s="2" t="s">
        <v>2713</v>
      </c>
      <c r="C537" s="2" t="s">
        <v>3064</v>
      </c>
      <c r="D537" s="2" t="s">
        <v>682</v>
      </c>
      <c r="E537" s="23">
        <v>2531</v>
      </c>
      <c r="F537" s="24">
        <v>3015</v>
      </c>
      <c r="G537" s="44">
        <f>EmployeeData[[#This Row],[Sales_Target]]-EmployeeData[[#This Row],[Sales_Achieved]]</f>
        <v>-484</v>
      </c>
      <c r="H537">
        <f>IF(EmployeeData[[#This Row],[Sales_Achieved]]&gt;=2984,EmployeeData[[#This Row],[Sales_Achieved]],"N/A")</f>
        <v>3015</v>
      </c>
      <c r="I537" t="str">
        <f>IF(EmployeeData[[#This Row],[Sales_Achieved]]&lt;2984,EmployeeData[[#This Row],[Sales_Achieved]],"N/A")</f>
        <v>N/A</v>
      </c>
    </row>
    <row r="538" spans="1:9" hidden="1" x14ac:dyDescent="0.25">
      <c r="A538" s="6" t="s">
        <v>2233</v>
      </c>
      <c r="B538" s="2" t="s">
        <v>2990</v>
      </c>
      <c r="C538" s="2" t="s">
        <v>3065</v>
      </c>
      <c r="D538" s="2" t="s">
        <v>683</v>
      </c>
      <c r="E538" s="23">
        <v>2097</v>
      </c>
      <c r="F538" s="24">
        <v>5769</v>
      </c>
      <c r="G538" s="44">
        <f>EmployeeData[[#This Row],[Sales_Target]]-EmployeeData[[#This Row],[Sales_Achieved]]</f>
        <v>-3672</v>
      </c>
      <c r="H538">
        <f>IF(EmployeeData[[#This Row],[Sales_Achieved]]&gt;=2984,EmployeeData[[#This Row],[Sales_Achieved]],"N/A")</f>
        <v>5769</v>
      </c>
      <c r="I538" t="str">
        <f>IF(EmployeeData[[#This Row],[Sales_Achieved]]&lt;2984,EmployeeData[[#This Row],[Sales_Achieved]],"N/A")</f>
        <v>N/A</v>
      </c>
    </row>
    <row r="539" spans="1:9" x14ac:dyDescent="0.25">
      <c r="A539" s="6" t="s">
        <v>2234</v>
      </c>
      <c r="B539" s="2" t="s">
        <v>2707</v>
      </c>
      <c r="C539" s="2" t="s">
        <v>3064</v>
      </c>
      <c r="D539" s="2" t="s">
        <v>684</v>
      </c>
      <c r="E539" s="23">
        <v>2034</v>
      </c>
      <c r="F539" s="24">
        <v>2963</v>
      </c>
      <c r="G539" s="44">
        <f>EmployeeData[[#This Row],[Sales_Target]]-EmployeeData[[#This Row],[Sales_Achieved]]</f>
        <v>-929</v>
      </c>
      <c r="H539" t="str">
        <f>IF(EmployeeData[[#This Row],[Sales_Achieved]]&gt;=2984,EmployeeData[[#This Row],[Sales_Achieved]],"N/A")</f>
        <v>N/A</v>
      </c>
      <c r="I539">
        <f>IF(EmployeeData[[#This Row],[Sales_Achieved]]&lt;2984,EmployeeData[[#This Row],[Sales_Achieved]],"N/A")</f>
        <v>2963</v>
      </c>
    </row>
    <row r="540" spans="1:9" hidden="1" x14ac:dyDescent="0.25">
      <c r="A540" s="6" t="s">
        <v>2235</v>
      </c>
      <c r="B540" s="2" t="s">
        <v>2991</v>
      </c>
      <c r="C540" s="2" t="s">
        <v>3065</v>
      </c>
      <c r="D540" s="2" t="s">
        <v>682</v>
      </c>
      <c r="E540" s="23">
        <v>1920</v>
      </c>
      <c r="F540" s="24">
        <v>4700</v>
      </c>
      <c r="G540" s="44">
        <f>EmployeeData[[#This Row],[Sales_Target]]-EmployeeData[[#This Row],[Sales_Achieved]]</f>
        <v>-2780</v>
      </c>
      <c r="H540">
        <f>IF(EmployeeData[[#This Row],[Sales_Achieved]]&gt;=2984,EmployeeData[[#This Row],[Sales_Achieved]],"N/A")</f>
        <v>4700</v>
      </c>
      <c r="I540" t="str">
        <f>IF(EmployeeData[[#This Row],[Sales_Achieved]]&lt;2984,EmployeeData[[#This Row],[Sales_Achieved]],"N/A")</f>
        <v>N/A</v>
      </c>
    </row>
    <row r="541" spans="1:9" hidden="1" x14ac:dyDescent="0.25">
      <c r="A541" s="6" t="s">
        <v>2236</v>
      </c>
      <c r="B541" s="2" t="s">
        <v>2867</v>
      </c>
      <c r="C541" s="2" t="s">
        <v>3065</v>
      </c>
      <c r="D541" s="2" t="s">
        <v>685</v>
      </c>
      <c r="E541" s="23">
        <v>4013</v>
      </c>
      <c r="F541" s="24">
        <v>3632</v>
      </c>
      <c r="G541" s="44">
        <f>EmployeeData[[#This Row],[Sales_Target]]-EmployeeData[[#This Row],[Sales_Achieved]]</f>
        <v>381</v>
      </c>
      <c r="H541">
        <f>IF(EmployeeData[[#This Row],[Sales_Achieved]]&gt;=2984,EmployeeData[[#This Row],[Sales_Achieved]],"N/A")</f>
        <v>3632</v>
      </c>
      <c r="I541" t="str">
        <f>IF(EmployeeData[[#This Row],[Sales_Achieved]]&lt;2984,EmployeeData[[#This Row],[Sales_Achieved]],"N/A")</f>
        <v>N/A</v>
      </c>
    </row>
    <row r="542" spans="1:9" hidden="1" x14ac:dyDescent="0.25">
      <c r="A542" s="6" t="s">
        <v>2237</v>
      </c>
      <c r="B542" s="2" t="s">
        <v>2992</v>
      </c>
      <c r="C542" s="2" t="s">
        <v>3064</v>
      </c>
      <c r="D542" s="2" t="s">
        <v>682</v>
      </c>
      <c r="E542" s="23">
        <v>1809</v>
      </c>
      <c r="F542" s="24">
        <v>5502</v>
      </c>
      <c r="G542" s="44">
        <f>EmployeeData[[#This Row],[Sales_Target]]-EmployeeData[[#This Row],[Sales_Achieved]]</f>
        <v>-3693</v>
      </c>
      <c r="H542">
        <f>IF(EmployeeData[[#This Row],[Sales_Achieved]]&gt;=2984,EmployeeData[[#This Row],[Sales_Achieved]],"N/A")</f>
        <v>5502</v>
      </c>
      <c r="I542" t="str">
        <f>IF(EmployeeData[[#This Row],[Sales_Achieved]]&lt;2984,EmployeeData[[#This Row],[Sales_Achieved]],"N/A")</f>
        <v>N/A</v>
      </c>
    </row>
    <row r="543" spans="1:9" hidden="1" x14ac:dyDescent="0.25">
      <c r="A543" s="6" t="s">
        <v>2238</v>
      </c>
      <c r="B543" s="2" t="s">
        <v>2923</v>
      </c>
      <c r="C543" s="2" t="s">
        <v>3065</v>
      </c>
      <c r="D543" s="2" t="s">
        <v>684</v>
      </c>
      <c r="E543" s="23">
        <v>1044</v>
      </c>
      <c r="F543" s="24">
        <v>4942</v>
      </c>
      <c r="G543" s="44">
        <f>EmployeeData[[#This Row],[Sales_Target]]-EmployeeData[[#This Row],[Sales_Achieved]]</f>
        <v>-3898</v>
      </c>
      <c r="H543">
        <f>IF(EmployeeData[[#This Row],[Sales_Achieved]]&gt;=2984,EmployeeData[[#This Row],[Sales_Achieved]],"N/A")</f>
        <v>4942</v>
      </c>
      <c r="I543" t="str">
        <f>IF(EmployeeData[[#This Row],[Sales_Achieved]]&lt;2984,EmployeeData[[#This Row],[Sales_Achieved]],"N/A")</f>
        <v>N/A</v>
      </c>
    </row>
    <row r="544" spans="1:9" hidden="1" x14ac:dyDescent="0.25">
      <c r="A544" s="6" t="s">
        <v>2239</v>
      </c>
      <c r="B544" s="2" t="s">
        <v>2773</v>
      </c>
      <c r="C544" s="2" t="s">
        <v>3065</v>
      </c>
      <c r="D544" s="2" t="s">
        <v>683</v>
      </c>
      <c r="E544" s="23">
        <v>4581</v>
      </c>
      <c r="F544" s="24">
        <v>4758</v>
      </c>
      <c r="G544" s="44">
        <f>EmployeeData[[#This Row],[Sales_Target]]-EmployeeData[[#This Row],[Sales_Achieved]]</f>
        <v>-177</v>
      </c>
      <c r="H544">
        <f>IF(EmployeeData[[#This Row],[Sales_Achieved]]&gt;=2984,EmployeeData[[#This Row],[Sales_Achieved]],"N/A")</f>
        <v>4758</v>
      </c>
      <c r="I544" t="str">
        <f>IF(EmployeeData[[#This Row],[Sales_Achieved]]&lt;2984,EmployeeData[[#This Row],[Sales_Achieved]],"N/A")</f>
        <v>N/A</v>
      </c>
    </row>
    <row r="545" spans="1:9" hidden="1" x14ac:dyDescent="0.25">
      <c r="A545" s="6" t="s">
        <v>2240</v>
      </c>
      <c r="B545" s="2" t="s">
        <v>2872</v>
      </c>
      <c r="C545" s="2" t="s">
        <v>3065</v>
      </c>
      <c r="D545" s="2" t="s">
        <v>685</v>
      </c>
      <c r="E545" s="23">
        <v>1066</v>
      </c>
      <c r="F545" s="24">
        <v>4083</v>
      </c>
      <c r="G545" s="44">
        <f>EmployeeData[[#This Row],[Sales_Target]]-EmployeeData[[#This Row],[Sales_Achieved]]</f>
        <v>-3017</v>
      </c>
      <c r="H545">
        <f>IF(EmployeeData[[#This Row],[Sales_Achieved]]&gt;=2984,EmployeeData[[#This Row],[Sales_Achieved]],"N/A")</f>
        <v>4083</v>
      </c>
      <c r="I545" t="str">
        <f>IF(EmployeeData[[#This Row],[Sales_Achieved]]&lt;2984,EmployeeData[[#This Row],[Sales_Achieved]],"N/A")</f>
        <v>N/A</v>
      </c>
    </row>
    <row r="546" spans="1:9" x14ac:dyDescent="0.25">
      <c r="A546" s="6" t="s">
        <v>2241</v>
      </c>
      <c r="B546" s="2" t="s">
        <v>2993</v>
      </c>
      <c r="C546" s="2" t="s">
        <v>3064</v>
      </c>
      <c r="D546" s="2" t="s">
        <v>685</v>
      </c>
      <c r="E546" s="23">
        <v>4489</v>
      </c>
      <c r="F546" s="24">
        <v>2650</v>
      </c>
      <c r="G546" s="44">
        <f>EmployeeData[[#This Row],[Sales_Target]]-EmployeeData[[#This Row],[Sales_Achieved]]</f>
        <v>1839</v>
      </c>
      <c r="H546" t="str">
        <f>IF(EmployeeData[[#This Row],[Sales_Achieved]]&gt;=2984,EmployeeData[[#This Row],[Sales_Achieved]],"N/A")</f>
        <v>N/A</v>
      </c>
      <c r="I546">
        <f>IF(EmployeeData[[#This Row],[Sales_Achieved]]&lt;2984,EmployeeData[[#This Row],[Sales_Achieved]],"N/A")</f>
        <v>2650</v>
      </c>
    </row>
    <row r="547" spans="1:9" x14ac:dyDescent="0.25">
      <c r="A547" s="6" t="s">
        <v>2242</v>
      </c>
      <c r="B547" s="2" t="s">
        <v>2994</v>
      </c>
      <c r="C547" s="2" t="s">
        <v>3064</v>
      </c>
      <c r="D547" s="2" t="s">
        <v>684</v>
      </c>
      <c r="E547" s="23">
        <v>2582</v>
      </c>
      <c r="F547" s="24">
        <v>1405</v>
      </c>
      <c r="G547" s="44">
        <f>EmployeeData[[#This Row],[Sales_Target]]-EmployeeData[[#This Row],[Sales_Achieved]]</f>
        <v>1177</v>
      </c>
      <c r="H547" t="str">
        <f>IF(EmployeeData[[#This Row],[Sales_Achieved]]&gt;=2984,EmployeeData[[#This Row],[Sales_Achieved]],"N/A")</f>
        <v>N/A</v>
      </c>
      <c r="I547">
        <f>IF(EmployeeData[[#This Row],[Sales_Achieved]]&lt;2984,EmployeeData[[#This Row],[Sales_Achieved]],"N/A")</f>
        <v>1405</v>
      </c>
    </row>
    <row r="548" spans="1:9" hidden="1" x14ac:dyDescent="0.25">
      <c r="A548" s="6" t="s">
        <v>2243</v>
      </c>
      <c r="B548" s="2" t="s">
        <v>2983</v>
      </c>
      <c r="C548" s="2" t="s">
        <v>3065</v>
      </c>
      <c r="D548" s="2" t="s">
        <v>683</v>
      </c>
      <c r="E548" s="23">
        <v>2779</v>
      </c>
      <c r="F548" s="24">
        <v>4057</v>
      </c>
      <c r="G548" s="44">
        <f>EmployeeData[[#This Row],[Sales_Target]]-EmployeeData[[#This Row],[Sales_Achieved]]</f>
        <v>-1278</v>
      </c>
      <c r="H548">
        <f>IF(EmployeeData[[#This Row],[Sales_Achieved]]&gt;=2984,EmployeeData[[#This Row],[Sales_Achieved]],"N/A")</f>
        <v>4057</v>
      </c>
      <c r="I548" t="str">
        <f>IF(EmployeeData[[#This Row],[Sales_Achieved]]&lt;2984,EmployeeData[[#This Row],[Sales_Achieved]],"N/A")</f>
        <v>N/A</v>
      </c>
    </row>
    <row r="549" spans="1:9" hidden="1" x14ac:dyDescent="0.25">
      <c r="A549" s="6" t="s">
        <v>2244</v>
      </c>
      <c r="B549" s="2" t="s">
        <v>2995</v>
      </c>
      <c r="C549" s="2" t="s">
        <v>3063</v>
      </c>
      <c r="D549" s="2" t="s">
        <v>685</v>
      </c>
      <c r="E549" s="23">
        <v>4024</v>
      </c>
      <c r="F549" s="24">
        <v>5163</v>
      </c>
      <c r="G549" s="44">
        <f>EmployeeData[[#This Row],[Sales_Target]]-EmployeeData[[#This Row],[Sales_Achieved]]</f>
        <v>-1139</v>
      </c>
      <c r="H549">
        <f>IF(EmployeeData[[#This Row],[Sales_Achieved]]&gt;=2984,EmployeeData[[#This Row],[Sales_Achieved]],"N/A")</f>
        <v>5163</v>
      </c>
      <c r="I549" t="str">
        <f>IF(EmployeeData[[#This Row],[Sales_Achieved]]&lt;2984,EmployeeData[[#This Row],[Sales_Achieved]],"N/A")</f>
        <v>N/A</v>
      </c>
    </row>
    <row r="550" spans="1:9" hidden="1" x14ac:dyDescent="0.25">
      <c r="A550" s="6" t="s">
        <v>2245</v>
      </c>
      <c r="B550" s="2" t="s">
        <v>2873</v>
      </c>
      <c r="C550" s="2" t="s">
        <v>3065</v>
      </c>
      <c r="D550" s="2" t="s">
        <v>683</v>
      </c>
      <c r="E550" s="23">
        <v>1789</v>
      </c>
      <c r="F550" s="24">
        <v>5831</v>
      </c>
      <c r="G550" s="44">
        <f>EmployeeData[[#This Row],[Sales_Target]]-EmployeeData[[#This Row],[Sales_Achieved]]</f>
        <v>-4042</v>
      </c>
      <c r="H550">
        <f>IF(EmployeeData[[#This Row],[Sales_Achieved]]&gt;=2984,EmployeeData[[#This Row],[Sales_Achieved]],"N/A")</f>
        <v>5831</v>
      </c>
      <c r="I550" t="str">
        <f>IF(EmployeeData[[#This Row],[Sales_Achieved]]&lt;2984,EmployeeData[[#This Row],[Sales_Achieved]],"N/A")</f>
        <v>N/A</v>
      </c>
    </row>
    <row r="551" spans="1:9" hidden="1" x14ac:dyDescent="0.25">
      <c r="A551" s="6" t="s">
        <v>2246</v>
      </c>
      <c r="B551" s="2" t="s">
        <v>2882</v>
      </c>
      <c r="C551" s="2" t="s">
        <v>3063</v>
      </c>
      <c r="D551" s="2" t="s">
        <v>685</v>
      </c>
      <c r="E551" s="23">
        <v>1016</v>
      </c>
      <c r="F551" s="24">
        <v>4701</v>
      </c>
      <c r="G551" s="44">
        <f>EmployeeData[[#This Row],[Sales_Target]]-EmployeeData[[#This Row],[Sales_Achieved]]</f>
        <v>-3685</v>
      </c>
      <c r="H551">
        <f>IF(EmployeeData[[#This Row],[Sales_Achieved]]&gt;=2984,EmployeeData[[#This Row],[Sales_Achieved]],"N/A")</f>
        <v>4701</v>
      </c>
      <c r="I551" t="str">
        <f>IF(EmployeeData[[#This Row],[Sales_Achieved]]&lt;2984,EmployeeData[[#This Row],[Sales_Achieved]],"N/A")</f>
        <v>N/A</v>
      </c>
    </row>
    <row r="552" spans="1:9" x14ac:dyDescent="0.25">
      <c r="A552" s="6" t="s">
        <v>2247</v>
      </c>
      <c r="B552" s="2" t="s">
        <v>2954</v>
      </c>
      <c r="C552" s="2" t="s">
        <v>3064</v>
      </c>
      <c r="D552" s="2" t="s">
        <v>683</v>
      </c>
      <c r="E552" s="23">
        <v>1537</v>
      </c>
      <c r="F552" s="24">
        <v>2894</v>
      </c>
      <c r="G552" s="44">
        <f>EmployeeData[[#This Row],[Sales_Target]]-EmployeeData[[#This Row],[Sales_Achieved]]</f>
        <v>-1357</v>
      </c>
      <c r="H552" t="str">
        <f>IF(EmployeeData[[#This Row],[Sales_Achieved]]&gt;=2984,EmployeeData[[#This Row],[Sales_Achieved]],"N/A")</f>
        <v>N/A</v>
      </c>
      <c r="I552">
        <f>IF(EmployeeData[[#This Row],[Sales_Achieved]]&lt;2984,EmployeeData[[#This Row],[Sales_Achieved]],"N/A")</f>
        <v>2894</v>
      </c>
    </row>
    <row r="553" spans="1:9" hidden="1" x14ac:dyDescent="0.25">
      <c r="A553" s="6" t="s">
        <v>2248</v>
      </c>
      <c r="B553" s="2" t="s">
        <v>2758</v>
      </c>
      <c r="C553" s="2" t="s">
        <v>3064</v>
      </c>
      <c r="D553" s="2" t="s">
        <v>683</v>
      </c>
      <c r="E553" s="23">
        <v>1981</v>
      </c>
      <c r="F553" s="24">
        <v>3428</v>
      </c>
      <c r="G553" s="44">
        <f>EmployeeData[[#This Row],[Sales_Target]]-EmployeeData[[#This Row],[Sales_Achieved]]</f>
        <v>-1447</v>
      </c>
      <c r="H553">
        <f>IF(EmployeeData[[#This Row],[Sales_Achieved]]&gt;=2984,EmployeeData[[#This Row],[Sales_Achieved]],"N/A")</f>
        <v>3428</v>
      </c>
      <c r="I553" t="str">
        <f>IF(EmployeeData[[#This Row],[Sales_Achieved]]&lt;2984,EmployeeData[[#This Row],[Sales_Achieved]],"N/A")</f>
        <v>N/A</v>
      </c>
    </row>
    <row r="554" spans="1:9" hidden="1" x14ac:dyDescent="0.25">
      <c r="A554" s="6" t="s">
        <v>2249</v>
      </c>
      <c r="B554" s="2" t="s">
        <v>2777</v>
      </c>
      <c r="C554" s="2" t="s">
        <v>3065</v>
      </c>
      <c r="D554" s="2" t="s">
        <v>684</v>
      </c>
      <c r="E554" s="23">
        <v>3730</v>
      </c>
      <c r="F554" s="24">
        <v>5929</v>
      </c>
      <c r="G554" s="44">
        <f>EmployeeData[[#This Row],[Sales_Target]]-EmployeeData[[#This Row],[Sales_Achieved]]</f>
        <v>-2199</v>
      </c>
      <c r="H554">
        <f>IF(EmployeeData[[#This Row],[Sales_Achieved]]&gt;=2984,EmployeeData[[#This Row],[Sales_Achieved]],"N/A")</f>
        <v>5929</v>
      </c>
      <c r="I554" t="str">
        <f>IF(EmployeeData[[#This Row],[Sales_Achieved]]&lt;2984,EmployeeData[[#This Row],[Sales_Achieved]],"N/A")</f>
        <v>N/A</v>
      </c>
    </row>
    <row r="555" spans="1:9" x14ac:dyDescent="0.25">
      <c r="A555" s="6" t="s">
        <v>2250</v>
      </c>
      <c r="B555" s="2" t="s">
        <v>2813</v>
      </c>
      <c r="C555" s="2" t="s">
        <v>3064</v>
      </c>
      <c r="D555" s="2" t="s">
        <v>682</v>
      </c>
      <c r="E555" s="23">
        <v>4912</v>
      </c>
      <c r="F555" s="24">
        <v>1878</v>
      </c>
      <c r="G555" s="44">
        <f>EmployeeData[[#This Row],[Sales_Target]]-EmployeeData[[#This Row],[Sales_Achieved]]</f>
        <v>3034</v>
      </c>
      <c r="H555" t="str">
        <f>IF(EmployeeData[[#This Row],[Sales_Achieved]]&gt;=2984,EmployeeData[[#This Row],[Sales_Achieved]],"N/A")</f>
        <v>N/A</v>
      </c>
      <c r="I555">
        <f>IF(EmployeeData[[#This Row],[Sales_Achieved]]&lt;2984,EmployeeData[[#This Row],[Sales_Achieved]],"N/A")</f>
        <v>1878</v>
      </c>
    </row>
    <row r="556" spans="1:9" x14ac:dyDescent="0.25">
      <c r="A556" s="6" t="s">
        <v>2251</v>
      </c>
      <c r="B556" s="2" t="s">
        <v>2738</v>
      </c>
      <c r="C556" s="2" t="s">
        <v>3065</v>
      </c>
      <c r="D556" s="2" t="s">
        <v>685</v>
      </c>
      <c r="E556" s="23">
        <v>1194</v>
      </c>
      <c r="F556" s="24">
        <v>894</v>
      </c>
      <c r="G556" s="44">
        <f>EmployeeData[[#This Row],[Sales_Target]]-EmployeeData[[#This Row],[Sales_Achieved]]</f>
        <v>300</v>
      </c>
      <c r="H556" t="str">
        <f>IF(EmployeeData[[#This Row],[Sales_Achieved]]&gt;=2984,EmployeeData[[#This Row],[Sales_Achieved]],"N/A")</f>
        <v>N/A</v>
      </c>
      <c r="I556">
        <f>IF(EmployeeData[[#This Row],[Sales_Achieved]]&lt;2984,EmployeeData[[#This Row],[Sales_Achieved]],"N/A")</f>
        <v>894</v>
      </c>
    </row>
    <row r="557" spans="1:9" hidden="1" x14ac:dyDescent="0.25">
      <c r="A557" s="6" t="s">
        <v>2252</v>
      </c>
      <c r="B557" s="2" t="s">
        <v>2988</v>
      </c>
      <c r="C557" s="2" t="s">
        <v>3064</v>
      </c>
      <c r="D557" s="2" t="s">
        <v>683</v>
      </c>
      <c r="E557" s="23">
        <v>4554</v>
      </c>
      <c r="F557" s="24">
        <v>3547</v>
      </c>
      <c r="G557" s="44">
        <f>EmployeeData[[#This Row],[Sales_Target]]-EmployeeData[[#This Row],[Sales_Achieved]]</f>
        <v>1007</v>
      </c>
      <c r="H557">
        <f>IF(EmployeeData[[#This Row],[Sales_Achieved]]&gt;=2984,EmployeeData[[#This Row],[Sales_Achieved]],"N/A")</f>
        <v>3547</v>
      </c>
      <c r="I557" t="str">
        <f>IF(EmployeeData[[#This Row],[Sales_Achieved]]&lt;2984,EmployeeData[[#This Row],[Sales_Achieved]],"N/A")</f>
        <v>N/A</v>
      </c>
    </row>
    <row r="558" spans="1:9" x14ac:dyDescent="0.25">
      <c r="A558" s="6" t="s">
        <v>2253</v>
      </c>
      <c r="B558" s="2" t="s">
        <v>2840</v>
      </c>
      <c r="C558" s="2" t="s">
        <v>3064</v>
      </c>
      <c r="D558" s="2" t="s">
        <v>683</v>
      </c>
      <c r="E558" s="23">
        <v>3224</v>
      </c>
      <c r="F558" s="24">
        <v>1918</v>
      </c>
      <c r="G558" s="44">
        <f>EmployeeData[[#This Row],[Sales_Target]]-EmployeeData[[#This Row],[Sales_Achieved]]</f>
        <v>1306</v>
      </c>
      <c r="H558" t="str">
        <f>IF(EmployeeData[[#This Row],[Sales_Achieved]]&gt;=2984,EmployeeData[[#This Row],[Sales_Achieved]],"N/A")</f>
        <v>N/A</v>
      </c>
      <c r="I558">
        <f>IF(EmployeeData[[#This Row],[Sales_Achieved]]&lt;2984,EmployeeData[[#This Row],[Sales_Achieved]],"N/A")</f>
        <v>1918</v>
      </c>
    </row>
    <row r="559" spans="1:9" x14ac:dyDescent="0.25">
      <c r="A559" s="6" t="s">
        <v>2254</v>
      </c>
      <c r="B559" s="2" t="s">
        <v>2903</v>
      </c>
      <c r="C559" s="2" t="s">
        <v>3064</v>
      </c>
      <c r="D559" s="2" t="s">
        <v>683</v>
      </c>
      <c r="E559" s="23">
        <v>4336</v>
      </c>
      <c r="F559" s="24">
        <v>2824</v>
      </c>
      <c r="G559" s="44">
        <f>EmployeeData[[#This Row],[Sales_Target]]-EmployeeData[[#This Row],[Sales_Achieved]]</f>
        <v>1512</v>
      </c>
      <c r="H559" t="str">
        <f>IF(EmployeeData[[#This Row],[Sales_Achieved]]&gt;=2984,EmployeeData[[#This Row],[Sales_Achieved]],"N/A")</f>
        <v>N/A</v>
      </c>
      <c r="I559">
        <f>IF(EmployeeData[[#This Row],[Sales_Achieved]]&lt;2984,EmployeeData[[#This Row],[Sales_Achieved]],"N/A")</f>
        <v>2824</v>
      </c>
    </row>
    <row r="560" spans="1:9" hidden="1" x14ac:dyDescent="0.25">
      <c r="A560" s="6" t="s">
        <v>2255</v>
      </c>
      <c r="B560" s="2" t="s">
        <v>2996</v>
      </c>
      <c r="C560" s="2" t="s">
        <v>3063</v>
      </c>
      <c r="D560" s="2" t="s">
        <v>682</v>
      </c>
      <c r="E560" s="23">
        <v>3170</v>
      </c>
      <c r="F560" s="24">
        <v>3101</v>
      </c>
      <c r="G560" s="44">
        <f>EmployeeData[[#This Row],[Sales_Target]]-EmployeeData[[#This Row],[Sales_Achieved]]</f>
        <v>69</v>
      </c>
      <c r="H560">
        <f>IF(EmployeeData[[#This Row],[Sales_Achieved]]&gt;=2984,EmployeeData[[#This Row],[Sales_Achieved]],"N/A")</f>
        <v>3101</v>
      </c>
      <c r="I560" t="str">
        <f>IF(EmployeeData[[#This Row],[Sales_Achieved]]&lt;2984,EmployeeData[[#This Row],[Sales_Achieved]],"N/A")</f>
        <v>N/A</v>
      </c>
    </row>
    <row r="561" spans="1:9" hidden="1" x14ac:dyDescent="0.25">
      <c r="A561" s="6" t="s">
        <v>2256</v>
      </c>
      <c r="B561" s="2" t="s">
        <v>2714</v>
      </c>
      <c r="C561" s="2" t="s">
        <v>3064</v>
      </c>
      <c r="D561" s="2" t="s">
        <v>685</v>
      </c>
      <c r="E561" s="23">
        <v>1568</v>
      </c>
      <c r="F561" s="24">
        <v>3425</v>
      </c>
      <c r="G561" s="44">
        <f>EmployeeData[[#This Row],[Sales_Target]]-EmployeeData[[#This Row],[Sales_Achieved]]</f>
        <v>-1857</v>
      </c>
      <c r="H561">
        <f>IF(EmployeeData[[#This Row],[Sales_Achieved]]&gt;=2984,EmployeeData[[#This Row],[Sales_Achieved]],"N/A")</f>
        <v>3425</v>
      </c>
      <c r="I561" t="str">
        <f>IF(EmployeeData[[#This Row],[Sales_Achieved]]&lt;2984,EmployeeData[[#This Row],[Sales_Achieved]],"N/A")</f>
        <v>N/A</v>
      </c>
    </row>
    <row r="562" spans="1:9" hidden="1" x14ac:dyDescent="0.25">
      <c r="A562" s="6" t="s">
        <v>2257</v>
      </c>
      <c r="B562" s="2" t="s">
        <v>2964</v>
      </c>
      <c r="C562" s="2" t="s">
        <v>3064</v>
      </c>
      <c r="D562" s="2" t="s">
        <v>682</v>
      </c>
      <c r="E562" s="23">
        <v>1084</v>
      </c>
      <c r="F562" s="24">
        <v>3230</v>
      </c>
      <c r="G562" s="44">
        <f>EmployeeData[[#This Row],[Sales_Target]]-EmployeeData[[#This Row],[Sales_Achieved]]</f>
        <v>-2146</v>
      </c>
      <c r="H562">
        <f>IF(EmployeeData[[#This Row],[Sales_Achieved]]&gt;=2984,EmployeeData[[#This Row],[Sales_Achieved]],"N/A")</f>
        <v>3230</v>
      </c>
      <c r="I562" t="str">
        <f>IF(EmployeeData[[#This Row],[Sales_Achieved]]&lt;2984,EmployeeData[[#This Row],[Sales_Achieved]],"N/A")</f>
        <v>N/A</v>
      </c>
    </row>
    <row r="563" spans="1:9" x14ac:dyDescent="0.25">
      <c r="A563" s="6" t="s">
        <v>2258</v>
      </c>
      <c r="B563" s="2" t="s">
        <v>2830</v>
      </c>
      <c r="C563" s="2" t="s">
        <v>3063</v>
      </c>
      <c r="D563" s="2" t="s">
        <v>682</v>
      </c>
      <c r="E563" s="23">
        <v>2358</v>
      </c>
      <c r="F563" s="24">
        <v>1229</v>
      </c>
      <c r="G563" s="44">
        <f>EmployeeData[[#This Row],[Sales_Target]]-EmployeeData[[#This Row],[Sales_Achieved]]</f>
        <v>1129</v>
      </c>
      <c r="H563" t="str">
        <f>IF(EmployeeData[[#This Row],[Sales_Achieved]]&gt;=2984,EmployeeData[[#This Row],[Sales_Achieved]],"N/A")</f>
        <v>N/A</v>
      </c>
      <c r="I563">
        <f>IF(EmployeeData[[#This Row],[Sales_Achieved]]&lt;2984,EmployeeData[[#This Row],[Sales_Achieved]],"N/A")</f>
        <v>1229</v>
      </c>
    </row>
    <row r="564" spans="1:9" x14ac:dyDescent="0.25">
      <c r="A564" s="6" t="s">
        <v>2259</v>
      </c>
      <c r="B564" s="2" t="s">
        <v>2760</v>
      </c>
      <c r="C564" s="2" t="s">
        <v>3064</v>
      </c>
      <c r="D564" s="2" t="s">
        <v>684</v>
      </c>
      <c r="E564" s="23">
        <v>4136</v>
      </c>
      <c r="F564" s="24">
        <v>1616</v>
      </c>
      <c r="G564" s="44">
        <f>EmployeeData[[#This Row],[Sales_Target]]-EmployeeData[[#This Row],[Sales_Achieved]]</f>
        <v>2520</v>
      </c>
      <c r="H564" t="str">
        <f>IF(EmployeeData[[#This Row],[Sales_Achieved]]&gt;=2984,EmployeeData[[#This Row],[Sales_Achieved]],"N/A")</f>
        <v>N/A</v>
      </c>
      <c r="I564">
        <f>IF(EmployeeData[[#This Row],[Sales_Achieved]]&lt;2984,EmployeeData[[#This Row],[Sales_Achieved]],"N/A")</f>
        <v>1616</v>
      </c>
    </row>
    <row r="565" spans="1:9" x14ac:dyDescent="0.25">
      <c r="A565" s="6" t="s">
        <v>2260</v>
      </c>
      <c r="B565" s="2" t="s">
        <v>2997</v>
      </c>
      <c r="C565" s="2" t="s">
        <v>3064</v>
      </c>
      <c r="D565" s="2" t="s">
        <v>682</v>
      </c>
      <c r="E565" s="23">
        <v>2551</v>
      </c>
      <c r="F565" s="24">
        <v>1757</v>
      </c>
      <c r="G565" s="44">
        <f>EmployeeData[[#This Row],[Sales_Target]]-EmployeeData[[#This Row],[Sales_Achieved]]</f>
        <v>794</v>
      </c>
      <c r="H565" t="str">
        <f>IF(EmployeeData[[#This Row],[Sales_Achieved]]&gt;=2984,EmployeeData[[#This Row],[Sales_Achieved]],"N/A")</f>
        <v>N/A</v>
      </c>
      <c r="I565">
        <f>IF(EmployeeData[[#This Row],[Sales_Achieved]]&lt;2984,EmployeeData[[#This Row],[Sales_Achieved]],"N/A")</f>
        <v>1757</v>
      </c>
    </row>
    <row r="566" spans="1:9" x14ac:dyDescent="0.25">
      <c r="A566" s="6" t="s">
        <v>2261</v>
      </c>
      <c r="B566" s="2" t="s">
        <v>2741</v>
      </c>
      <c r="C566" s="2" t="s">
        <v>3063</v>
      </c>
      <c r="D566" s="2" t="s">
        <v>682</v>
      </c>
      <c r="E566" s="23">
        <v>4194</v>
      </c>
      <c r="F566" s="24">
        <v>2294</v>
      </c>
      <c r="G566" s="44">
        <f>EmployeeData[[#This Row],[Sales_Target]]-EmployeeData[[#This Row],[Sales_Achieved]]</f>
        <v>1900</v>
      </c>
      <c r="H566" t="str">
        <f>IF(EmployeeData[[#This Row],[Sales_Achieved]]&gt;=2984,EmployeeData[[#This Row],[Sales_Achieved]],"N/A")</f>
        <v>N/A</v>
      </c>
      <c r="I566">
        <f>IF(EmployeeData[[#This Row],[Sales_Achieved]]&lt;2984,EmployeeData[[#This Row],[Sales_Achieved]],"N/A")</f>
        <v>2294</v>
      </c>
    </row>
    <row r="567" spans="1:9" hidden="1" x14ac:dyDescent="0.25">
      <c r="A567" s="6" t="s">
        <v>2262</v>
      </c>
      <c r="B567" s="2" t="s">
        <v>2889</v>
      </c>
      <c r="C567" s="2" t="s">
        <v>3065</v>
      </c>
      <c r="D567" s="2" t="s">
        <v>684</v>
      </c>
      <c r="E567" s="23">
        <v>4494</v>
      </c>
      <c r="F567" s="24">
        <v>5482</v>
      </c>
      <c r="G567" s="44">
        <f>EmployeeData[[#This Row],[Sales_Target]]-EmployeeData[[#This Row],[Sales_Achieved]]</f>
        <v>-988</v>
      </c>
      <c r="H567">
        <f>IF(EmployeeData[[#This Row],[Sales_Achieved]]&gt;=2984,EmployeeData[[#This Row],[Sales_Achieved]],"N/A")</f>
        <v>5482</v>
      </c>
      <c r="I567" t="str">
        <f>IF(EmployeeData[[#This Row],[Sales_Achieved]]&lt;2984,EmployeeData[[#This Row],[Sales_Achieved]],"N/A")</f>
        <v>N/A</v>
      </c>
    </row>
    <row r="568" spans="1:9" x14ac:dyDescent="0.25">
      <c r="A568" s="6" t="s">
        <v>2263</v>
      </c>
      <c r="B568" s="2" t="s">
        <v>2819</v>
      </c>
      <c r="C568" s="2" t="s">
        <v>3065</v>
      </c>
      <c r="D568" s="2" t="s">
        <v>682</v>
      </c>
      <c r="E568" s="23">
        <v>3468</v>
      </c>
      <c r="F568" s="24">
        <v>2334</v>
      </c>
      <c r="G568" s="44">
        <f>EmployeeData[[#This Row],[Sales_Target]]-EmployeeData[[#This Row],[Sales_Achieved]]</f>
        <v>1134</v>
      </c>
      <c r="H568" t="str">
        <f>IF(EmployeeData[[#This Row],[Sales_Achieved]]&gt;=2984,EmployeeData[[#This Row],[Sales_Achieved]],"N/A")</f>
        <v>N/A</v>
      </c>
      <c r="I568">
        <f>IF(EmployeeData[[#This Row],[Sales_Achieved]]&lt;2984,EmployeeData[[#This Row],[Sales_Achieved]],"N/A")</f>
        <v>2334</v>
      </c>
    </row>
    <row r="569" spans="1:9" x14ac:dyDescent="0.25">
      <c r="A569" s="6" t="s">
        <v>2264</v>
      </c>
      <c r="B569" s="2" t="s">
        <v>2960</v>
      </c>
      <c r="C569" s="2" t="s">
        <v>3063</v>
      </c>
      <c r="D569" s="2" t="s">
        <v>685</v>
      </c>
      <c r="E569" s="23">
        <v>3313</v>
      </c>
      <c r="F569" s="24">
        <v>2598</v>
      </c>
      <c r="G569" s="44">
        <f>EmployeeData[[#This Row],[Sales_Target]]-EmployeeData[[#This Row],[Sales_Achieved]]</f>
        <v>715</v>
      </c>
      <c r="H569" t="str">
        <f>IF(EmployeeData[[#This Row],[Sales_Achieved]]&gt;=2984,EmployeeData[[#This Row],[Sales_Achieved]],"N/A")</f>
        <v>N/A</v>
      </c>
      <c r="I569">
        <f>IF(EmployeeData[[#This Row],[Sales_Achieved]]&lt;2984,EmployeeData[[#This Row],[Sales_Achieved]],"N/A")</f>
        <v>2598</v>
      </c>
    </row>
    <row r="570" spans="1:9" x14ac:dyDescent="0.25">
      <c r="A570" s="6" t="s">
        <v>2265</v>
      </c>
      <c r="B570" s="2" t="s">
        <v>2957</v>
      </c>
      <c r="C570" s="2" t="s">
        <v>3063</v>
      </c>
      <c r="D570" s="2" t="s">
        <v>684</v>
      </c>
      <c r="E570" s="23">
        <v>1680</v>
      </c>
      <c r="F570" s="24">
        <v>2132</v>
      </c>
      <c r="G570" s="44">
        <f>EmployeeData[[#This Row],[Sales_Target]]-EmployeeData[[#This Row],[Sales_Achieved]]</f>
        <v>-452</v>
      </c>
      <c r="H570" t="str">
        <f>IF(EmployeeData[[#This Row],[Sales_Achieved]]&gt;=2984,EmployeeData[[#This Row],[Sales_Achieved]],"N/A")</f>
        <v>N/A</v>
      </c>
      <c r="I570">
        <f>IF(EmployeeData[[#This Row],[Sales_Achieved]]&lt;2984,EmployeeData[[#This Row],[Sales_Achieved]],"N/A")</f>
        <v>2132</v>
      </c>
    </row>
    <row r="571" spans="1:9" hidden="1" x14ac:dyDescent="0.25">
      <c r="A571" s="6" t="s">
        <v>2266</v>
      </c>
      <c r="B571" s="2" t="s">
        <v>2712</v>
      </c>
      <c r="C571" s="2" t="s">
        <v>3064</v>
      </c>
      <c r="D571" s="2" t="s">
        <v>684</v>
      </c>
      <c r="E571" s="23">
        <v>1666</v>
      </c>
      <c r="F571" s="24">
        <v>3183</v>
      </c>
      <c r="G571" s="44">
        <f>EmployeeData[[#This Row],[Sales_Target]]-EmployeeData[[#This Row],[Sales_Achieved]]</f>
        <v>-1517</v>
      </c>
      <c r="H571">
        <f>IF(EmployeeData[[#This Row],[Sales_Achieved]]&gt;=2984,EmployeeData[[#This Row],[Sales_Achieved]],"N/A")</f>
        <v>3183</v>
      </c>
      <c r="I571" t="str">
        <f>IF(EmployeeData[[#This Row],[Sales_Achieved]]&lt;2984,EmployeeData[[#This Row],[Sales_Achieved]],"N/A")</f>
        <v>N/A</v>
      </c>
    </row>
    <row r="572" spans="1:9" hidden="1" x14ac:dyDescent="0.25">
      <c r="A572" s="6" t="s">
        <v>2267</v>
      </c>
      <c r="B572" s="2" t="s">
        <v>2998</v>
      </c>
      <c r="C572" s="2" t="s">
        <v>3065</v>
      </c>
      <c r="D572" s="2" t="s">
        <v>682</v>
      </c>
      <c r="E572" s="23">
        <v>3493</v>
      </c>
      <c r="F572" s="24">
        <v>4304</v>
      </c>
      <c r="G572" s="44">
        <f>EmployeeData[[#This Row],[Sales_Target]]-EmployeeData[[#This Row],[Sales_Achieved]]</f>
        <v>-811</v>
      </c>
      <c r="H572">
        <f>IF(EmployeeData[[#This Row],[Sales_Achieved]]&gt;=2984,EmployeeData[[#This Row],[Sales_Achieved]],"N/A")</f>
        <v>4304</v>
      </c>
      <c r="I572" t="str">
        <f>IF(EmployeeData[[#This Row],[Sales_Achieved]]&lt;2984,EmployeeData[[#This Row],[Sales_Achieved]],"N/A")</f>
        <v>N/A</v>
      </c>
    </row>
    <row r="573" spans="1:9" hidden="1" x14ac:dyDescent="0.25">
      <c r="A573" s="6" t="s">
        <v>2268</v>
      </c>
      <c r="B573" s="2" t="s">
        <v>2999</v>
      </c>
      <c r="C573" s="2" t="s">
        <v>3064</v>
      </c>
      <c r="D573" s="2" t="s">
        <v>685</v>
      </c>
      <c r="E573" s="23">
        <v>1269</v>
      </c>
      <c r="F573" s="24">
        <v>4502</v>
      </c>
      <c r="G573" s="44">
        <f>EmployeeData[[#This Row],[Sales_Target]]-EmployeeData[[#This Row],[Sales_Achieved]]</f>
        <v>-3233</v>
      </c>
      <c r="H573">
        <f>IF(EmployeeData[[#This Row],[Sales_Achieved]]&gt;=2984,EmployeeData[[#This Row],[Sales_Achieved]],"N/A")</f>
        <v>4502</v>
      </c>
      <c r="I573" t="str">
        <f>IF(EmployeeData[[#This Row],[Sales_Achieved]]&lt;2984,EmployeeData[[#This Row],[Sales_Achieved]],"N/A")</f>
        <v>N/A</v>
      </c>
    </row>
    <row r="574" spans="1:9" x14ac:dyDescent="0.25">
      <c r="A574" s="6" t="s">
        <v>2269</v>
      </c>
      <c r="B574" s="2" t="s">
        <v>3000</v>
      </c>
      <c r="C574" s="2" t="s">
        <v>3064</v>
      </c>
      <c r="D574" s="2" t="s">
        <v>685</v>
      </c>
      <c r="E574" s="23">
        <v>3871</v>
      </c>
      <c r="F574" s="24">
        <v>2862</v>
      </c>
      <c r="G574" s="44">
        <f>EmployeeData[[#This Row],[Sales_Target]]-EmployeeData[[#This Row],[Sales_Achieved]]</f>
        <v>1009</v>
      </c>
      <c r="H574" t="str">
        <f>IF(EmployeeData[[#This Row],[Sales_Achieved]]&gt;=2984,EmployeeData[[#This Row],[Sales_Achieved]],"N/A")</f>
        <v>N/A</v>
      </c>
      <c r="I574">
        <f>IF(EmployeeData[[#This Row],[Sales_Achieved]]&lt;2984,EmployeeData[[#This Row],[Sales_Achieved]],"N/A")</f>
        <v>2862</v>
      </c>
    </row>
    <row r="575" spans="1:9" x14ac:dyDescent="0.25">
      <c r="A575" s="6" t="s">
        <v>2270</v>
      </c>
      <c r="B575" s="2" t="s">
        <v>2926</v>
      </c>
      <c r="C575" s="2" t="s">
        <v>3065</v>
      </c>
      <c r="D575" s="2" t="s">
        <v>684</v>
      </c>
      <c r="E575" s="23">
        <v>4360</v>
      </c>
      <c r="F575" s="24">
        <v>2288</v>
      </c>
      <c r="G575" s="44">
        <f>EmployeeData[[#This Row],[Sales_Target]]-EmployeeData[[#This Row],[Sales_Achieved]]</f>
        <v>2072</v>
      </c>
      <c r="H575" t="str">
        <f>IF(EmployeeData[[#This Row],[Sales_Achieved]]&gt;=2984,EmployeeData[[#This Row],[Sales_Achieved]],"N/A")</f>
        <v>N/A</v>
      </c>
      <c r="I575">
        <f>IF(EmployeeData[[#This Row],[Sales_Achieved]]&lt;2984,EmployeeData[[#This Row],[Sales_Achieved]],"N/A")</f>
        <v>2288</v>
      </c>
    </row>
    <row r="576" spans="1:9" x14ac:dyDescent="0.25">
      <c r="A576" s="6" t="s">
        <v>2271</v>
      </c>
      <c r="B576" s="2" t="s">
        <v>2776</v>
      </c>
      <c r="C576" s="2" t="s">
        <v>3063</v>
      </c>
      <c r="D576" s="2" t="s">
        <v>683</v>
      </c>
      <c r="E576" s="23">
        <v>4782</v>
      </c>
      <c r="F576" s="24">
        <v>2747</v>
      </c>
      <c r="G576" s="44">
        <f>EmployeeData[[#This Row],[Sales_Target]]-EmployeeData[[#This Row],[Sales_Achieved]]</f>
        <v>2035</v>
      </c>
      <c r="H576" t="str">
        <f>IF(EmployeeData[[#This Row],[Sales_Achieved]]&gt;=2984,EmployeeData[[#This Row],[Sales_Achieved]],"N/A")</f>
        <v>N/A</v>
      </c>
      <c r="I576">
        <f>IF(EmployeeData[[#This Row],[Sales_Achieved]]&lt;2984,EmployeeData[[#This Row],[Sales_Achieved]],"N/A")</f>
        <v>2747</v>
      </c>
    </row>
    <row r="577" spans="1:9" x14ac:dyDescent="0.25">
      <c r="A577" s="6" t="s">
        <v>2272</v>
      </c>
      <c r="B577" s="2" t="s">
        <v>3001</v>
      </c>
      <c r="C577" s="2" t="s">
        <v>3065</v>
      </c>
      <c r="D577" s="2" t="s">
        <v>684</v>
      </c>
      <c r="E577" s="23">
        <v>3530</v>
      </c>
      <c r="F577" s="24">
        <v>1390</v>
      </c>
      <c r="G577" s="44">
        <f>EmployeeData[[#This Row],[Sales_Target]]-EmployeeData[[#This Row],[Sales_Achieved]]</f>
        <v>2140</v>
      </c>
      <c r="H577" t="str">
        <f>IF(EmployeeData[[#This Row],[Sales_Achieved]]&gt;=2984,EmployeeData[[#This Row],[Sales_Achieved]],"N/A")</f>
        <v>N/A</v>
      </c>
      <c r="I577">
        <f>IF(EmployeeData[[#This Row],[Sales_Achieved]]&lt;2984,EmployeeData[[#This Row],[Sales_Achieved]],"N/A")</f>
        <v>1390</v>
      </c>
    </row>
    <row r="578" spans="1:9" x14ac:dyDescent="0.25">
      <c r="A578" s="6" t="s">
        <v>2273</v>
      </c>
      <c r="B578" s="2" t="s">
        <v>2916</v>
      </c>
      <c r="C578" s="2" t="s">
        <v>3064</v>
      </c>
      <c r="D578" s="2" t="s">
        <v>685</v>
      </c>
      <c r="E578" s="23">
        <v>3496</v>
      </c>
      <c r="F578" s="24">
        <v>2785</v>
      </c>
      <c r="G578" s="44">
        <f>EmployeeData[[#This Row],[Sales_Target]]-EmployeeData[[#This Row],[Sales_Achieved]]</f>
        <v>711</v>
      </c>
      <c r="H578" t="str">
        <f>IF(EmployeeData[[#This Row],[Sales_Achieved]]&gt;=2984,EmployeeData[[#This Row],[Sales_Achieved]],"N/A")</f>
        <v>N/A</v>
      </c>
      <c r="I578">
        <f>IF(EmployeeData[[#This Row],[Sales_Achieved]]&lt;2984,EmployeeData[[#This Row],[Sales_Achieved]],"N/A")</f>
        <v>2785</v>
      </c>
    </row>
    <row r="579" spans="1:9" x14ac:dyDescent="0.25">
      <c r="A579" s="6" t="s">
        <v>2274</v>
      </c>
      <c r="B579" s="2" t="s">
        <v>2897</v>
      </c>
      <c r="C579" s="2" t="s">
        <v>3065</v>
      </c>
      <c r="D579" s="2" t="s">
        <v>685</v>
      </c>
      <c r="E579" s="23">
        <v>3568</v>
      </c>
      <c r="F579" s="24">
        <v>1164</v>
      </c>
      <c r="G579" s="44">
        <f>EmployeeData[[#This Row],[Sales_Target]]-EmployeeData[[#This Row],[Sales_Achieved]]</f>
        <v>2404</v>
      </c>
      <c r="H579" t="str">
        <f>IF(EmployeeData[[#This Row],[Sales_Achieved]]&gt;=2984,EmployeeData[[#This Row],[Sales_Achieved]],"N/A")</f>
        <v>N/A</v>
      </c>
      <c r="I579">
        <f>IF(EmployeeData[[#This Row],[Sales_Achieved]]&lt;2984,EmployeeData[[#This Row],[Sales_Achieved]],"N/A")</f>
        <v>1164</v>
      </c>
    </row>
    <row r="580" spans="1:9" hidden="1" x14ac:dyDescent="0.25">
      <c r="A580" s="6" t="s">
        <v>2275</v>
      </c>
      <c r="B580" s="2" t="s">
        <v>2833</v>
      </c>
      <c r="C580" s="2" t="s">
        <v>3065</v>
      </c>
      <c r="D580" s="2" t="s">
        <v>685</v>
      </c>
      <c r="E580" s="23">
        <v>2496</v>
      </c>
      <c r="F580" s="24">
        <v>4112</v>
      </c>
      <c r="G580" s="44">
        <f>EmployeeData[[#This Row],[Sales_Target]]-EmployeeData[[#This Row],[Sales_Achieved]]</f>
        <v>-1616</v>
      </c>
      <c r="H580">
        <f>IF(EmployeeData[[#This Row],[Sales_Achieved]]&gt;=2984,EmployeeData[[#This Row],[Sales_Achieved]],"N/A")</f>
        <v>4112</v>
      </c>
      <c r="I580" t="str">
        <f>IF(EmployeeData[[#This Row],[Sales_Achieved]]&lt;2984,EmployeeData[[#This Row],[Sales_Achieved]],"N/A")</f>
        <v>N/A</v>
      </c>
    </row>
    <row r="581" spans="1:9" hidden="1" x14ac:dyDescent="0.25">
      <c r="A581" s="6" t="s">
        <v>2276</v>
      </c>
      <c r="B581" s="2" t="s">
        <v>3002</v>
      </c>
      <c r="C581" s="2" t="s">
        <v>3065</v>
      </c>
      <c r="D581" s="2" t="s">
        <v>685</v>
      </c>
      <c r="E581" s="23">
        <v>1794</v>
      </c>
      <c r="F581" s="24">
        <v>5228</v>
      </c>
      <c r="G581" s="44">
        <f>EmployeeData[[#This Row],[Sales_Target]]-EmployeeData[[#This Row],[Sales_Achieved]]</f>
        <v>-3434</v>
      </c>
      <c r="H581">
        <f>IF(EmployeeData[[#This Row],[Sales_Achieved]]&gt;=2984,EmployeeData[[#This Row],[Sales_Achieved]],"N/A")</f>
        <v>5228</v>
      </c>
      <c r="I581" t="str">
        <f>IF(EmployeeData[[#This Row],[Sales_Achieved]]&lt;2984,EmployeeData[[#This Row],[Sales_Achieved]],"N/A")</f>
        <v>N/A</v>
      </c>
    </row>
    <row r="582" spans="1:9" x14ac:dyDescent="0.25">
      <c r="A582" s="6" t="s">
        <v>2277</v>
      </c>
      <c r="B582" s="2" t="s">
        <v>2837</v>
      </c>
      <c r="C582" s="2" t="s">
        <v>3064</v>
      </c>
      <c r="D582" s="2" t="s">
        <v>683</v>
      </c>
      <c r="E582" s="23">
        <v>4026</v>
      </c>
      <c r="F582" s="24">
        <v>1740</v>
      </c>
      <c r="G582" s="44">
        <f>EmployeeData[[#This Row],[Sales_Target]]-EmployeeData[[#This Row],[Sales_Achieved]]</f>
        <v>2286</v>
      </c>
      <c r="H582" t="str">
        <f>IF(EmployeeData[[#This Row],[Sales_Achieved]]&gt;=2984,EmployeeData[[#This Row],[Sales_Achieved]],"N/A")</f>
        <v>N/A</v>
      </c>
      <c r="I582">
        <f>IF(EmployeeData[[#This Row],[Sales_Achieved]]&lt;2984,EmployeeData[[#This Row],[Sales_Achieved]],"N/A")</f>
        <v>1740</v>
      </c>
    </row>
    <row r="583" spans="1:9" hidden="1" x14ac:dyDescent="0.25">
      <c r="A583" s="6" t="s">
        <v>2278</v>
      </c>
      <c r="B583" s="2" t="s">
        <v>2743</v>
      </c>
      <c r="C583" s="2" t="s">
        <v>3063</v>
      </c>
      <c r="D583" s="2" t="s">
        <v>684</v>
      </c>
      <c r="E583" s="23">
        <v>2327</v>
      </c>
      <c r="F583" s="24">
        <v>3264</v>
      </c>
      <c r="G583" s="44">
        <f>EmployeeData[[#This Row],[Sales_Target]]-EmployeeData[[#This Row],[Sales_Achieved]]</f>
        <v>-937</v>
      </c>
      <c r="H583">
        <f>IF(EmployeeData[[#This Row],[Sales_Achieved]]&gt;=2984,EmployeeData[[#This Row],[Sales_Achieved]],"N/A")</f>
        <v>3264</v>
      </c>
      <c r="I583" t="str">
        <f>IF(EmployeeData[[#This Row],[Sales_Achieved]]&lt;2984,EmployeeData[[#This Row],[Sales_Achieved]],"N/A")</f>
        <v>N/A</v>
      </c>
    </row>
    <row r="584" spans="1:9" hidden="1" x14ac:dyDescent="0.25">
      <c r="A584" s="6" t="s">
        <v>2279</v>
      </c>
      <c r="B584" s="2" t="s">
        <v>2745</v>
      </c>
      <c r="C584" s="2" t="s">
        <v>3064</v>
      </c>
      <c r="D584" s="2" t="s">
        <v>683</v>
      </c>
      <c r="E584" s="23">
        <v>4869</v>
      </c>
      <c r="F584" s="24">
        <v>5531</v>
      </c>
      <c r="G584" s="44">
        <f>EmployeeData[[#This Row],[Sales_Target]]-EmployeeData[[#This Row],[Sales_Achieved]]</f>
        <v>-662</v>
      </c>
      <c r="H584">
        <f>IF(EmployeeData[[#This Row],[Sales_Achieved]]&gt;=2984,EmployeeData[[#This Row],[Sales_Achieved]],"N/A")</f>
        <v>5531</v>
      </c>
      <c r="I584" t="str">
        <f>IF(EmployeeData[[#This Row],[Sales_Achieved]]&lt;2984,EmployeeData[[#This Row],[Sales_Achieved]],"N/A")</f>
        <v>N/A</v>
      </c>
    </row>
    <row r="585" spans="1:9" x14ac:dyDescent="0.25">
      <c r="A585" s="6" t="s">
        <v>2280</v>
      </c>
      <c r="B585" s="2" t="s">
        <v>3003</v>
      </c>
      <c r="C585" s="2" t="s">
        <v>3063</v>
      </c>
      <c r="D585" s="2" t="s">
        <v>683</v>
      </c>
      <c r="E585" s="23">
        <v>4073</v>
      </c>
      <c r="F585" s="24">
        <v>1302</v>
      </c>
      <c r="G585" s="44">
        <f>EmployeeData[[#This Row],[Sales_Target]]-EmployeeData[[#This Row],[Sales_Achieved]]</f>
        <v>2771</v>
      </c>
      <c r="H585" t="str">
        <f>IF(EmployeeData[[#This Row],[Sales_Achieved]]&gt;=2984,EmployeeData[[#This Row],[Sales_Achieved]],"N/A")</f>
        <v>N/A</v>
      </c>
      <c r="I585">
        <f>IF(EmployeeData[[#This Row],[Sales_Achieved]]&lt;2984,EmployeeData[[#This Row],[Sales_Achieved]],"N/A")</f>
        <v>1302</v>
      </c>
    </row>
    <row r="586" spans="1:9" hidden="1" x14ac:dyDescent="0.25">
      <c r="A586" s="6" t="s">
        <v>2281</v>
      </c>
      <c r="B586" s="2" t="s">
        <v>3004</v>
      </c>
      <c r="C586" s="2" t="s">
        <v>3064</v>
      </c>
      <c r="D586" s="2" t="s">
        <v>684</v>
      </c>
      <c r="E586" s="23">
        <v>4452</v>
      </c>
      <c r="F586" s="24">
        <v>5304</v>
      </c>
      <c r="G586" s="44">
        <f>EmployeeData[[#This Row],[Sales_Target]]-EmployeeData[[#This Row],[Sales_Achieved]]</f>
        <v>-852</v>
      </c>
      <c r="H586">
        <f>IF(EmployeeData[[#This Row],[Sales_Achieved]]&gt;=2984,EmployeeData[[#This Row],[Sales_Achieved]],"N/A")</f>
        <v>5304</v>
      </c>
      <c r="I586" t="str">
        <f>IF(EmployeeData[[#This Row],[Sales_Achieved]]&lt;2984,EmployeeData[[#This Row],[Sales_Achieved]],"N/A")</f>
        <v>N/A</v>
      </c>
    </row>
    <row r="587" spans="1:9" x14ac:dyDescent="0.25">
      <c r="A587" s="6" t="s">
        <v>2282</v>
      </c>
      <c r="B587" s="2" t="s">
        <v>3005</v>
      </c>
      <c r="C587" s="2" t="s">
        <v>3065</v>
      </c>
      <c r="D587" s="2" t="s">
        <v>683</v>
      </c>
      <c r="E587" s="23">
        <v>1067</v>
      </c>
      <c r="F587" s="24">
        <v>2959</v>
      </c>
      <c r="G587" s="44">
        <f>EmployeeData[[#This Row],[Sales_Target]]-EmployeeData[[#This Row],[Sales_Achieved]]</f>
        <v>-1892</v>
      </c>
      <c r="H587" t="str">
        <f>IF(EmployeeData[[#This Row],[Sales_Achieved]]&gt;=2984,EmployeeData[[#This Row],[Sales_Achieved]],"N/A")</f>
        <v>N/A</v>
      </c>
      <c r="I587">
        <f>IF(EmployeeData[[#This Row],[Sales_Achieved]]&lt;2984,EmployeeData[[#This Row],[Sales_Achieved]],"N/A")</f>
        <v>2959</v>
      </c>
    </row>
    <row r="588" spans="1:9" hidden="1" x14ac:dyDescent="0.25">
      <c r="A588" s="6" t="s">
        <v>2283</v>
      </c>
      <c r="B588" s="2" t="s">
        <v>2846</v>
      </c>
      <c r="C588" s="2" t="s">
        <v>3065</v>
      </c>
      <c r="D588" s="2" t="s">
        <v>684</v>
      </c>
      <c r="E588" s="23">
        <v>4186</v>
      </c>
      <c r="F588" s="24">
        <v>3873</v>
      </c>
      <c r="G588" s="44">
        <f>EmployeeData[[#This Row],[Sales_Target]]-EmployeeData[[#This Row],[Sales_Achieved]]</f>
        <v>313</v>
      </c>
      <c r="H588">
        <f>IF(EmployeeData[[#This Row],[Sales_Achieved]]&gt;=2984,EmployeeData[[#This Row],[Sales_Achieved]],"N/A")</f>
        <v>3873</v>
      </c>
      <c r="I588" t="str">
        <f>IF(EmployeeData[[#This Row],[Sales_Achieved]]&lt;2984,EmployeeData[[#This Row],[Sales_Achieved]],"N/A")</f>
        <v>N/A</v>
      </c>
    </row>
    <row r="589" spans="1:9" x14ac:dyDescent="0.25">
      <c r="A589" s="6" t="s">
        <v>2284</v>
      </c>
      <c r="B589" s="2" t="s">
        <v>2738</v>
      </c>
      <c r="C589" s="2" t="s">
        <v>3063</v>
      </c>
      <c r="D589" s="2" t="s">
        <v>685</v>
      </c>
      <c r="E589" s="23">
        <v>4904</v>
      </c>
      <c r="F589" s="24">
        <v>2070</v>
      </c>
      <c r="G589" s="44">
        <f>EmployeeData[[#This Row],[Sales_Target]]-EmployeeData[[#This Row],[Sales_Achieved]]</f>
        <v>2834</v>
      </c>
      <c r="H589" t="str">
        <f>IF(EmployeeData[[#This Row],[Sales_Achieved]]&gt;=2984,EmployeeData[[#This Row],[Sales_Achieved]],"N/A")</f>
        <v>N/A</v>
      </c>
      <c r="I589">
        <f>IF(EmployeeData[[#This Row],[Sales_Achieved]]&lt;2984,EmployeeData[[#This Row],[Sales_Achieved]],"N/A")</f>
        <v>2070</v>
      </c>
    </row>
    <row r="590" spans="1:9" x14ac:dyDescent="0.25">
      <c r="A590" s="6" t="s">
        <v>2285</v>
      </c>
      <c r="B590" s="2" t="s">
        <v>2728</v>
      </c>
      <c r="C590" s="2" t="s">
        <v>3064</v>
      </c>
      <c r="D590" s="2" t="s">
        <v>684</v>
      </c>
      <c r="E590" s="23">
        <v>2274</v>
      </c>
      <c r="F590" s="24">
        <v>1821</v>
      </c>
      <c r="G590" s="44">
        <f>EmployeeData[[#This Row],[Sales_Target]]-EmployeeData[[#This Row],[Sales_Achieved]]</f>
        <v>453</v>
      </c>
      <c r="H590" t="str">
        <f>IF(EmployeeData[[#This Row],[Sales_Achieved]]&gt;=2984,EmployeeData[[#This Row],[Sales_Achieved]],"N/A")</f>
        <v>N/A</v>
      </c>
      <c r="I590">
        <f>IF(EmployeeData[[#This Row],[Sales_Achieved]]&lt;2984,EmployeeData[[#This Row],[Sales_Achieved]],"N/A")</f>
        <v>1821</v>
      </c>
    </row>
    <row r="591" spans="1:9" hidden="1" x14ac:dyDescent="0.25">
      <c r="A591" s="6" t="s">
        <v>2286</v>
      </c>
      <c r="B591" s="2" t="s">
        <v>2769</v>
      </c>
      <c r="C591" s="2" t="s">
        <v>3063</v>
      </c>
      <c r="D591" s="2" t="s">
        <v>685</v>
      </c>
      <c r="E591" s="23">
        <v>2275</v>
      </c>
      <c r="F591" s="24">
        <v>5853</v>
      </c>
      <c r="G591" s="44">
        <f>EmployeeData[[#This Row],[Sales_Target]]-EmployeeData[[#This Row],[Sales_Achieved]]</f>
        <v>-3578</v>
      </c>
      <c r="H591">
        <f>IF(EmployeeData[[#This Row],[Sales_Achieved]]&gt;=2984,EmployeeData[[#This Row],[Sales_Achieved]],"N/A")</f>
        <v>5853</v>
      </c>
      <c r="I591" t="str">
        <f>IF(EmployeeData[[#This Row],[Sales_Achieved]]&lt;2984,EmployeeData[[#This Row],[Sales_Achieved]],"N/A")</f>
        <v>N/A</v>
      </c>
    </row>
    <row r="592" spans="1:9" hidden="1" x14ac:dyDescent="0.25">
      <c r="A592" s="6" t="s">
        <v>2287</v>
      </c>
      <c r="B592" s="2" t="s">
        <v>2817</v>
      </c>
      <c r="C592" s="2" t="s">
        <v>3063</v>
      </c>
      <c r="D592" s="2" t="s">
        <v>683</v>
      </c>
      <c r="E592" s="23">
        <v>1063</v>
      </c>
      <c r="F592" s="24">
        <v>5565</v>
      </c>
      <c r="G592" s="44">
        <f>EmployeeData[[#This Row],[Sales_Target]]-EmployeeData[[#This Row],[Sales_Achieved]]</f>
        <v>-4502</v>
      </c>
      <c r="H592">
        <f>IF(EmployeeData[[#This Row],[Sales_Achieved]]&gt;=2984,EmployeeData[[#This Row],[Sales_Achieved]],"N/A")</f>
        <v>5565</v>
      </c>
      <c r="I592" t="str">
        <f>IF(EmployeeData[[#This Row],[Sales_Achieved]]&lt;2984,EmployeeData[[#This Row],[Sales_Achieved]],"N/A")</f>
        <v>N/A</v>
      </c>
    </row>
    <row r="593" spans="1:9" hidden="1" x14ac:dyDescent="0.25">
      <c r="A593" s="6" t="s">
        <v>2288</v>
      </c>
      <c r="B593" s="2" t="s">
        <v>3006</v>
      </c>
      <c r="C593" s="2" t="s">
        <v>3065</v>
      </c>
      <c r="D593" s="2" t="s">
        <v>685</v>
      </c>
      <c r="E593" s="23">
        <v>2066</v>
      </c>
      <c r="F593" s="24">
        <v>4442</v>
      </c>
      <c r="G593" s="44">
        <f>EmployeeData[[#This Row],[Sales_Target]]-EmployeeData[[#This Row],[Sales_Achieved]]</f>
        <v>-2376</v>
      </c>
      <c r="H593">
        <f>IF(EmployeeData[[#This Row],[Sales_Achieved]]&gt;=2984,EmployeeData[[#This Row],[Sales_Achieved]],"N/A")</f>
        <v>4442</v>
      </c>
      <c r="I593" t="str">
        <f>IF(EmployeeData[[#This Row],[Sales_Achieved]]&lt;2984,EmployeeData[[#This Row],[Sales_Achieved]],"N/A")</f>
        <v>N/A</v>
      </c>
    </row>
    <row r="594" spans="1:9" hidden="1" x14ac:dyDescent="0.25">
      <c r="A594" s="6" t="s">
        <v>2289</v>
      </c>
      <c r="B594" s="2" t="s">
        <v>2727</v>
      </c>
      <c r="C594" s="2" t="s">
        <v>3063</v>
      </c>
      <c r="D594" s="2" t="s">
        <v>685</v>
      </c>
      <c r="E594" s="23">
        <v>2147</v>
      </c>
      <c r="F594" s="24">
        <v>5160</v>
      </c>
      <c r="G594" s="44">
        <f>EmployeeData[[#This Row],[Sales_Target]]-EmployeeData[[#This Row],[Sales_Achieved]]</f>
        <v>-3013</v>
      </c>
      <c r="H594">
        <f>IF(EmployeeData[[#This Row],[Sales_Achieved]]&gt;=2984,EmployeeData[[#This Row],[Sales_Achieved]],"N/A")</f>
        <v>5160</v>
      </c>
      <c r="I594" t="str">
        <f>IF(EmployeeData[[#This Row],[Sales_Achieved]]&lt;2984,EmployeeData[[#This Row],[Sales_Achieved]],"N/A")</f>
        <v>N/A</v>
      </c>
    </row>
    <row r="595" spans="1:9" hidden="1" x14ac:dyDescent="0.25">
      <c r="A595" s="6" t="s">
        <v>2290</v>
      </c>
      <c r="B595" s="2" t="s">
        <v>2844</v>
      </c>
      <c r="C595" s="2" t="s">
        <v>3063</v>
      </c>
      <c r="D595" s="2" t="s">
        <v>684</v>
      </c>
      <c r="E595" s="23">
        <v>2978</v>
      </c>
      <c r="F595" s="24">
        <v>4849</v>
      </c>
      <c r="G595" s="44">
        <f>EmployeeData[[#This Row],[Sales_Target]]-EmployeeData[[#This Row],[Sales_Achieved]]</f>
        <v>-1871</v>
      </c>
      <c r="H595">
        <f>IF(EmployeeData[[#This Row],[Sales_Achieved]]&gt;=2984,EmployeeData[[#This Row],[Sales_Achieved]],"N/A")</f>
        <v>4849</v>
      </c>
      <c r="I595" t="str">
        <f>IF(EmployeeData[[#This Row],[Sales_Achieved]]&lt;2984,EmployeeData[[#This Row],[Sales_Achieved]],"N/A")</f>
        <v>N/A</v>
      </c>
    </row>
    <row r="596" spans="1:9" x14ac:dyDescent="0.25">
      <c r="A596" s="6" t="s">
        <v>2291</v>
      </c>
      <c r="B596" s="2" t="s">
        <v>3007</v>
      </c>
      <c r="C596" s="2" t="s">
        <v>3064</v>
      </c>
      <c r="D596" s="2" t="s">
        <v>684</v>
      </c>
      <c r="E596" s="23">
        <v>3773</v>
      </c>
      <c r="F596" s="24">
        <v>2708</v>
      </c>
      <c r="G596" s="44">
        <f>EmployeeData[[#This Row],[Sales_Target]]-EmployeeData[[#This Row],[Sales_Achieved]]</f>
        <v>1065</v>
      </c>
      <c r="H596" t="str">
        <f>IF(EmployeeData[[#This Row],[Sales_Achieved]]&gt;=2984,EmployeeData[[#This Row],[Sales_Achieved]],"N/A")</f>
        <v>N/A</v>
      </c>
      <c r="I596">
        <f>IF(EmployeeData[[#This Row],[Sales_Achieved]]&lt;2984,EmployeeData[[#This Row],[Sales_Achieved]],"N/A")</f>
        <v>2708</v>
      </c>
    </row>
    <row r="597" spans="1:9" hidden="1" x14ac:dyDescent="0.25">
      <c r="A597" s="6" t="s">
        <v>2292</v>
      </c>
      <c r="B597" s="2" t="s">
        <v>2997</v>
      </c>
      <c r="C597" s="2" t="s">
        <v>3064</v>
      </c>
      <c r="D597" s="2" t="s">
        <v>685</v>
      </c>
      <c r="E597" s="23">
        <v>3657</v>
      </c>
      <c r="F597" s="24">
        <v>5157</v>
      </c>
      <c r="G597" s="44">
        <f>EmployeeData[[#This Row],[Sales_Target]]-EmployeeData[[#This Row],[Sales_Achieved]]</f>
        <v>-1500</v>
      </c>
      <c r="H597">
        <f>IF(EmployeeData[[#This Row],[Sales_Achieved]]&gt;=2984,EmployeeData[[#This Row],[Sales_Achieved]],"N/A")</f>
        <v>5157</v>
      </c>
      <c r="I597" t="str">
        <f>IF(EmployeeData[[#This Row],[Sales_Achieved]]&lt;2984,EmployeeData[[#This Row],[Sales_Achieved]],"N/A")</f>
        <v>N/A</v>
      </c>
    </row>
    <row r="598" spans="1:9" x14ac:dyDescent="0.25">
      <c r="A598" s="6" t="s">
        <v>2293</v>
      </c>
      <c r="B598" s="2" t="s">
        <v>3008</v>
      </c>
      <c r="C598" s="2" t="s">
        <v>3063</v>
      </c>
      <c r="D598" s="2" t="s">
        <v>685</v>
      </c>
      <c r="E598" s="23">
        <v>2406</v>
      </c>
      <c r="F598" s="24">
        <v>828</v>
      </c>
      <c r="G598" s="44">
        <f>EmployeeData[[#This Row],[Sales_Target]]-EmployeeData[[#This Row],[Sales_Achieved]]</f>
        <v>1578</v>
      </c>
      <c r="H598" t="str">
        <f>IF(EmployeeData[[#This Row],[Sales_Achieved]]&gt;=2984,EmployeeData[[#This Row],[Sales_Achieved]],"N/A")</f>
        <v>N/A</v>
      </c>
      <c r="I598">
        <f>IF(EmployeeData[[#This Row],[Sales_Achieved]]&lt;2984,EmployeeData[[#This Row],[Sales_Achieved]],"N/A")</f>
        <v>828</v>
      </c>
    </row>
    <row r="599" spans="1:9" hidden="1" x14ac:dyDescent="0.25">
      <c r="A599" s="6" t="s">
        <v>2294</v>
      </c>
      <c r="B599" s="2" t="s">
        <v>2840</v>
      </c>
      <c r="C599" s="2" t="s">
        <v>3064</v>
      </c>
      <c r="D599" s="2" t="s">
        <v>684</v>
      </c>
      <c r="E599" s="23">
        <v>3102</v>
      </c>
      <c r="F599" s="24">
        <v>3683</v>
      </c>
      <c r="G599" s="44">
        <f>EmployeeData[[#This Row],[Sales_Target]]-EmployeeData[[#This Row],[Sales_Achieved]]</f>
        <v>-581</v>
      </c>
      <c r="H599">
        <f>IF(EmployeeData[[#This Row],[Sales_Achieved]]&gt;=2984,EmployeeData[[#This Row],[Sales_Achieved]],"N/A")</f>
        <v>3683</v>
      </c>
      <c r="I599" t="str">
        <f>IF(EmployeeData[[#This Row],[Sales_Achieved]]&lt;2984,EmployeeData[[#This Row],[Sales_Achieved]],"N/A")</f>
        <v>N/A</v>
      </c>
    </row>
    <row r="600" spans="1:9" x14ac:dyDescent="0.25">
      <c r="A600" s="6" t="s">
        <v>2295</v>
      </c>
      <c r="B600" s="2" t="s">
        <v>2751</v>
      </c>
      <c r="C600" s="2" t="s">
        <v>3063</v>
      </c>
      <c r="D600" s="2" t="s">
        <v>683</v>
      </c>
      <c r="E600" s="23">
        <v>4667</v>
      </c>
      <c r="F600" s="24">
        <v>1785</v>
      </c>
      <c r="G600" s="44">
        <f>EmployeeData[[#This Row],[Sales_Target]]-EmployeeData[[#This Row],[Sales_Achieved]]</f>
        <v>2882</v>
      </c>
      <c r="H600" t="str">
        <f>IF(EmployeeData[[#This Row],[Sales_Achieved]]&gt;=2984,EmployeeData[[#This Row],[Sales_Achieved]],"N/A")</f>
        <v>N/A</v>
      </c>
      <c r="I600">
        <f>IF(EmployeeData[[#This Row],[Sales_Achieved]]&lt;2984,EmployeeData[[#This Row],[Sales_Achieved]],"N/A")</f>
        <v>1785</v>
      </c>
    </row>
    <row r="601" spans="1:9" x14ac:dyDescent="0.25">
      <c r="A601" s="6" t="s">
        <v>2296</v>
      </c>
      <c r="B601" s="2" t="s">
        <v>2718</v>
      </c>
      <c r="C601" s="2" t="s">
        <v>3065</v>
      </c>
      <c r="D601" s="2" t="s">
        <v>682</v>
      </c>
      <c r="E601" s="23">
        <v>1902</v>
      </c>
      <c r="F601" s="24">
        <v>2693</v>
      </c>
      <c r="G601" s="44">
        <f>EmployeeData[[#This Row],[Sales_Target]]-EmployeeData[[#This Row],[Sales_Achieved]]</f>
        <v>-791</v>
      </c>
      <c r="H601" t="str">
        <f>IF(EmployeeData[[#This Row],[Sales_Achieved]]&gt;=2984,EmployeeData[[#This Row],[Sales_Achieved]],"N/A")</f>
        <v>N/A</v>
      </c>
      <c r="I601">
        <f>IF(EmployeeData[[#This Row],[Sales_Achieved]]&lt;2984,EmployeeData[[#This Row],[Sales_Achieved]],"N/A")</f>
        <v>2693</v>
      </c>
    </row>
    <row r="602" spans="1:9" x14ac:dyDescent="0.25">
      <c r="A602" s="6" t="s">
        <v>2297</v>
      </c>
      <c r="B602" s="2" t="s">
        <v>2723</v>
      </c>
      <c r="C602" s="2" t="s">
        <v>3065</v>
      </c>
      <c r="D602" s="2" t="s">
        <v>683</v>
      </c>
      <c r="E602" s="23">
        <v>2390</v>
      </c>
      <c r="F602" s="24">
        <v>1160</v>
      </c>
      <c r="G602" s="44">
        <f>EmployeeData[[#This Row],[Sales_Target]]-EmployeeData[[#This Row],[Sales_Achieved]]</f>
        <v>1230</v>
      </c>
      <c r="H602" t="str">
        <f>IF(EmployeeData[[#This Row],[Sales_Achieved]]&gt;=2984,EmployeeData[[#This Row],[Sales_Achieved]],"N/A")</f>
        <v>N/A</v>
      </c>
      <c r="I602">
        <f>IF(EmployeeData[[#This Row],[Sales_Achieved]]&lt;2984,EmployeeData[[#This Row],[Sales_Achieved]],"N/A")</f>
        <v>1160</v>
      </c>
    </row>
    <row r="603" spans="1:9" hidden="1" x14ac:dyDescent="0.25">
      <c r="A603" s="6" t="s">
        <v>2298</v>
      </c>
      <c r="B603" s="2" t="s">
        <v>2821</v>
      </c>
      <c r="C603" s="2" t="s">
        <v>3065</v>
      </c>
      <c r="D603" s="2" t="s">
        <v>683</v>
      </c>
      <c r="E603" s="23">
        <v>2883</v>
      </c>
      <c r="F603" s="24">
        <v>4497</v>
      </c>
      <c r="G603" s="44">
        <f>EmployeeData[[#This Row],[Sales_Target]]-EmployeeData[[#This Row],[Sales_Achieved]]</f>
        <v>-1614</v>
      </c>
      <c r="H603">
        <f>IF(EmployeeData[[#This Row],[Sales_Achieved]]&gt;=2984,EmployeeData[[#This Row],[Sales_Achieved]],"N/A")</f>
        <v>4497</v>
      </c>
      <c r="I603" t="str">
        <f>IF(EmployeeData[[#This Row],[Sales_Achieved]]&lt;2984,EmployeeData[[#This Row],[Sales_Achieved]],"N/A")</f>
        <v>N/A</v>
      </c>
    </row>
    <row r="604" spans="1:9" x14ac:dyDescent="0.25">
      <c r="A604" s="6" t="s">
        <v>2299</v>
      </c>
      <c r="B604" s="2" t="s">
        <v>2900</v>
      </c>
      <c r="C604" s="2" t="s">
        <v>3063</v>
      </c>
      <c r="D604" s="2" t="s">
        <v>683</v>
      </c>
      <c r="E604" s="23">
        <v>1824</v>
      </c>
      <c r="F604" s="24">
        <v>2263</v>
      </c>
      <c r="G604" s="44">
        <f>EmployeeData[[#This Row],[Sales_Target]]-EmployeeData[[#This Row],[Sales_Achieved]]</f>
        <v>-439</v>
      </c>
      <c r="H604" t="str">
        <f>IF(EmployeeData[[#This Row],[Sales_Achieved]]&gt;=2984,EmployeeData[[#This Row],[Sales_Achieved]],"N/A")</f>
        <v>N/A</v>
      </c>
      <c r="I604">
        <f>IF(EmployeeData[[#This Row],[Sales_Achieved]]&lt;2984,EmployeeData[[#This Row],[Sales_Achieved]],"N/A")</f>
        <v>2263</v>
      </c>
    </row>
    <row r="605" spans="1:9" hidden="1" x14ac:dyDescent="0.25">
      <c r="A605" s="6" t="s">
        <v>2300</v>
      </c>
      <c r="B605" s="2" t="s">
        <v>3009</v>
      </c>
      <c r="C605" s="2" t="s">
        <v>3065</v>
      </c>
      <c r="D605" s="2" t="s">
        <v>683</v>
      </c>
      <c r="E605" s="23">
        <v>4748</v>
      </c>
      <c r="F605" s="24">
        <v>5547</v>
      </c>
      <c r="G605" s="44">
        <f>EmployeeData[[#This Row],[Sales_Target]]-EmployeeData[[#This Row],[Sales_Achieved]]</f>
        <v>-799</v>
      </c>
      <c r="H605">
        <f>IF(EmployeeData[[#This Row],[Sales_Achieved]]&gt;=2984,EmployeeData[[#This Row],[Sales_Achieved]],"N/A")</f>
        <v>5547</v>
      </c>
      <c r="I605" t="str">
        <f>IF(EmployeeData[[#This Row],[Sales_Achieved]]&lt;2984,EmployeeData[[#This Row],[Sales_Achieved]],"N/A")</f>
        <v>N/A</v>
      </c>
    </row>
    <row r="606" spans="1:9" hidden="1" x14ac:dyDescent="0.25">
      <c r="A606" s="6" t="s">
        <v>2301</v>
      </c>
      <c r="B606" s="2" t="s">
        <v>2710</v>
      </c>
      <c r="C606" s="2" t="s">
        <v>3065</v>
      </c>
      <c r="D606" s="2" t="s">
        <v>682</v>
      </c>
      <c r="E606" s="23">
        <v>4926</v>
      </c>
      <c r="F606" s="24">
        <v>5405</v>
      </c>
      <c r="G606" s="44">
        <f>EmployeeData[[#This Row],[Sales_Target]]-EmployeeData[[#This Row],[Sales_Achieved]]</f>
        <v>-479</v>
      </c>
      <c r="H606">
        <f>IF(EmployeeData[[#This Row],[Sales_Achieved]]&gt;=2984,EmployeeData[[#This Row],[Sales_Achieved]],"N/A")</f>
        <v>5405</v>
      </c>
      <c r="I606" t="str">
        <f>IF(EmployeeData[[#This Row],[Sales_Achieved]]&lt;2984,EmployeeData[[#This Row],[Sales_Achieved]],"N/A")</f>
        <v>N/A</v>
      </c>
    </row>
    <row r="607" spans="1:9" hidden="1" x14ac:dyDescent="0.25">
      <c r="A607" s="6" t="s">
        <v>2302</v>
      </c>
      <c r="B607" s="2" t="s">
        <v>3010</v>
      </c>
      <c r="C607" s="2" t="s">
        <v>3065</v>
      </c>
      <c r="D607" s="2" t="s">
        <v>683</v>
      </c>
      <c r="E607" s="23">
        <v>1039</v>
      </c>
      <c r="F607" s="24">
        <v>3002</v>
      </c>
      <c r="G607" s="44">
        <f>EmployeeData[[#This Row],[Sales_Target]]-EmployeeData[[#This Row],[Sales_Achieved]]</f>
        <v>-1963</v>
      </c>
      <c r="H607">
        <f>IF(EmployeeData[[#This Row],[Sales_Achieved]]&gt;=2984,EmployeeData[[#This Row],[Sales_Achieved]],"N/A")</f>
        <v>3002</v>
      </c>
      <c r="I607" t="str">
        <f>IF(EmployeeData[[#This Row],[Sales_Achieved]]&lt;2984,EmployeeData[[#This Row],[Sales_Achieved]],"N/A")</f>
        <v>N/A</v>
      </c>
    </row>
    <row r="608" spans="1:9" x14ac:dyDescent="0.25">
      <c r="A608" s="6" t="s">
        <v>2303</v>
      </c>
      <c r="B608" s="2" t="s">
        <v>2907</v>
      </c>
      <c r="C608" s="2" t="s">
        <v>3064</v>
      </c>
      <c r="D608" s="2" t="s">
        <v>683</v>
      </c>
      <c r="E608" s="23">
        <v>2622</v>
      </c>
      <c r="F608" s="24">
        <v>2270</v>
      </c>
      <c r="G608" s="44">
        <f>EmployeeData[[#This Row],[Sales_Target]]-EmployeeData[[#This Row],[Sales_Achieved]]</f>
        <v>352</v>
      </c>
      <c r="H608" t="str">
        <f>IF(EmployeeData[[#This Row],[Sales_Achieved]]&gt;=2984,EmployeeData[[#This Row],[Sales_Achieved]],"N/A")</f>
        <v>N/A</v>
      </c>
      <c r="I608">
        <f>IF(EmployeeData[[#This Row],[Sales_Achieved]]&lt;2984,EmployeeData[[#This Row],[Sales_Achieved]],"N/A")</f>
        <v>2270</v>
      </c>
    </row>
    <row r="609" spans="1:9" hidden="1" x14ac:dyDescent="0.25">
      <c r="A609" s="6" t="s">
        <v>2304</v>
      </c>
      <c r="B609" s="2" t="s">
        <v>2737</v>
      </c>
      <c r="C609" s="2" t="s">
        <v>3064</v>
      </c>
      <c r="D609" s="2" t="s">
        <v>684</v>
      </c>
      <c r="E609" s="23">
        <v>4119</v>
      </c>
      <c r="F609" s="24">
        <v>3325</v>
      </c>
      <c r="G609" s="44">
        <f>EmployeeData[[#This Row],[Sales_Target]]-EmployeeData[[#This Row],[Sales_Achieved]]</f>
        <v>794</v>
      </c>
      <c r="H609">
        <f>IF(EmployeeData[[#This Row],[Sales_Achieved]]&gt;=2984,EmployeeData[[#This Row],[Sales_Achieved]],"N/A")</f>
        <v>3325</v>
      </c>
      <c r="I609" t="str">
        <f>IF(EmployeeData[[#This Row],[Sales_Achieved]]&lt;2984,EmployeeData[[#This Row],[Sales_Achieved]],"N/A")</f>
        <v>N/A</v>
      </c>
    </row>
    <row r="610" spans="1:9" x14ac:dyDescent="0.25">
      <c r="A610" s="6" t="s">
        <v>2305</v>
      </c>
      <c r="B610" s="2" t="s">
        <v>2881</v>
      </c>
      <c r="C610" s="2" t="s">
        <v>3064</v>
      </c>
      <c r="D610" s="2" t="s">
        <v>684</v>
      </c>
      <c r="E610" s="23">
        <v>1950</v>
      </c>
      <c r="F610" s="24">
        <v>1143</v>
      </c>
      <c r="G610" s="44">
        <f>EmployeeData[[#This Row],[Sales_Target]]-EmployeeData[[#This Row],[Sales_Achieved]]</f>
        <v>807</v>
      </c>
      <c r="H610" t="str">
        <f>IF(EmployeeData[[#This Row],[Sales_Achieved]]&gt;=2984,EmployeeData[[#This Row],[Sales_Achieved]],"N/A")</f>
        <v>N/A</v>
      </c>
      <c r="I610">
        <f>IF(EmployeeData[[#This Row],[Sales_Achieved]]&lt;2984,EmployeeData[[#This Row],[Sales_Achieved]],"N/A")</f>
        <v>1143</v>
      </c>
    </row>
    <row r="611" spans="1:9" hidden="1" x14ac:dyDescent="0.25">
      <c r="A611" s="6" t="s">
        <v>2306</v>
      </c>
      <c r="B611" s="2" t="s">
        <v>2968</v>
      </c>
      <c r="C611" s="2" t="s">
        <v>3063</v>
      </c>
      <c r="D611" s="2" t="s">
        <v>683</v>
      </c>
      <c r="E611" s="23">
        <v>3169</v>
      </c>
      <c r="F611" s="24">
        <v>4270</v>
      </c>
      <c r="G611" s="44">
        <f>EmployeeData[[#This Row],[Sales_Target]]-EmployeeData[[#This Row],[Sales_Achieved]]</f>
        <v>-1101</v>
      </c>
      <c r="H611">
        <f>IF(EmployeeData[[#This Row],[Sales_Achieved]]&gt;=2984,EmployeeData[[#This Row],[Sales_Achieved]],"N/A")</f>
        <v>4270</v>
      </c>
      <c r="I611" t="str">
        <f>IF(EmployeeData[[#This Row],[Sales_Achieved]]&lt;2984,EmployeeData[[#This Row],[Sales_Achieved]],"N/A")</f>
        <v>N/A</v>
      </c>
    </row>
    <row r="612" spans="1:9" hidden="1" x14ac:dyDescent="0.25">
      <c r="A612" s="6" t="s">
        <v>2307</v>
      </c>
      <c r="B612" s="2" t="s">
        <v>2966</v>
      </c>
      <c r="C612" s="2" t="s">
        <v>3063</v>
      </c>
      <c r="D612" s="2" t="s">
        <v>682</v>
      </c>
      <c r="E612" s="23">
        <v>3085</v>
      </c>
      <c r="F612" s="24">
        <v>5897</v>
      </c>
      <c r="G612" s="44">
        <f>EmployeeData[[#This Row],[Sales_Target]]-EmployeeData[[#This Row],[Sales_Achieved]]</f>
        <v>-2812</v>
      </c>
      <c r="H612">
        <f>IF(EmployeeData[[#This Row],[Sales_Achieved]]&gt;=2984,EmployeeData[[#This Row],[Sales_Achieved]],"N/A")</f>
        <v>5897</v>
      </c>
      <c r="I612" t="str">
        <f>IF(EmployeeData[[#This Row],[Sales_Achieved]]&lt;2984,EmployeeData[[#This Row],[Sales_Achieved]],"N/A")</f>
        <v>N/A</v>
      </c>
    </row>
    <row r="613" spans="1:9" x14ac:dyDescent="0.25">
      <c r="A613" s="6" t="s">
        <v>2308</v>
      </c>
      <c r="B613" s="2" t="s">
        <v>2947</v>
      </c>
      <c r="C613" s="2" t="s">
        <v>3064</v>
      </c>
      <c r="D613" s="2" t="s">
        <v>684</v>
      </c>
      <c r="E613" s="23">
        <v>4299</v>
      </c>
      <c r="F613" s="24">
        <v>2021</v>
      </c>
      <c r="G613" s="44">
        <f>EmployeeData[[#This Row],[Sales_Target]]-EmployeeData[[#This Row],[Sales_Achieved]]</f>
        <v>2278</v>
      </c>
      <c r="H613" t="str">
        <f>IF(EmployeeData[[#This Row],[Sales_Achieved]]&gt;=2984,EmployeeData[[#This Row],[Sales_Achieved]],"N/A")</f>
        <v>N/A</v>
      </c>
      <c r="I613">
        <f>IF(EmployeeData[[#This Row],[Sales_Achieved]]&lt;2984,EmployeeData[[#This Row],[Sales_Achieved]],"N/A")</f>
        <v>2021</v>
      </c>
    </row>
    <row r="614" spans="1:9" hidden="1" x14ac:dyDescent="0.25">
      <c r="A614" s="6" t="s">
        <v>2309</v>
      </c>
      <c r="B614" s="2" t="s">
        <v>2926</v>
      </c>
      <c r="C614" s="2" t="s">
        <v>3065</v>
      </c>
      <c r="D614" s="2" t="s">
        <v>683</v>
      </c>
      <c r="E614" s="23">
        <v>3099</v>
      </c>
      <c r="F614" s="24">
        <v>3254</v>
      </c>
      <c r="G614" s="44">
        <f>EmployeeData[[#This Row],[Sales_Target]]-EmployeeData[[#This Row],[Sales_Achieved]]</f>
        <v>-155</v>
      </c>
      <c r="H614">
        <f>IF(EmployeeData[[#This Row],[Sales_Achieved]]&gt;=2984,EmployeeData[[#This Row],[Sales_Achieved]],"N/A")</f>
        <v>3254</v>
      </c>
      <c r="I614" t="str">
        <f>IF(EmployeeData[[#This Row],[Sales_Achieved]]&lt;2984,EmployeeData[[#This Row],[Sales_Achieved]],"N/A")</f>
        <v>N/A</v>
      </c>
    </row>
    <row r="615" spans="1:9" x14ac:dyDescent="0.25">
      <c r="A615" s="6" t="s">
        <v>2310</v>
      </c>
      <c r="B615" s="2" t="s">
        <v>3011</v>
      </c>
      <c r="C615" s="2" t="s">
        <v>3064</v>
      </c>
      <c r="D615" s="2" t="s">
        <v>685</v>
      </c>
      <c r="E615" s="23">
        <v>4590</v>
      </c>
      <c r="F615" s="24">
        <v>1119</v>
      </c>
      <c r="G615" s="44">
        <f>EmployeeData[[#This Row],[Sales_Target]]-EmployeeData[[#This Row],[Sales_Achieved]]</f>
        <v>3471</v>
      </c>
      <c r="H615" t="str">
        <f>IF(EmployeeData[[#This Row],[Sales_Achieved]]&gt;=2984,EmployeeData[[#This Row],[Sales_Achieved]],"N/A")</f>
        <v>N/A</v>
      </c>
      <c r="I615">
        <f>IF(EmployeeData[[#This Row],[Sales_Achieved]]&lt;2984,EmployeeData[[#This Row],[Sales_Achieved]],"N/A")</f>
        <v>1119</v>
      </c>
    </row>
    <row r="616" spans="1:9" hidden="1" x14ac:dyDescent="0.25">
      <c r="A616" s="6" t="s">
        <v>2311</v>
      </c>
      <c r="B616" s="2" t="s">
        <v>2819</v>
      </c>
      <c r="C616" s="2" t="s">
        <v>3064</v>
      </c>
      <c r="D616" s="2" t="s">
        <v>683</v>
      </c>
      <c r="E616" s="23">
        <v>4446</v>
      </c>
      <c r="F616" s="24">
        <v>5489</v>
      </c>
      <c r="G616" s="44">
        <f>EmployeeData[[#This Row],[Sales_Target]]-EmployeeData[[#This Row],[Sales_Achieved]]</f>
        <v>-1043</v>
      </c>
      <c r="H616">
        <f>IF(EmployeeData[[#This Row],[Sales_Achieved]]&gt;=2984,EmployeeData[[#This Row],[Sales_Achieved]],"N/A")</f>
        <v>5489</v>
      </c>
      <c r="I616" t="str">
        <f>IF(EmployeeData[[#This Row],[Sales_Achieved]]&lt;2984,EmployeeData[[#This Row],[Sales_Achieved]],"N/A")</f>
        <v>N/A</v>
      </c>
    </row>
    <row r="617" spans="1:9" hidden="1" x14ac:dyDescent="0.25">
      <c r="A617" s="6" t="s">
        <v>2312</v>
      </c>
      <c r="B617" s="2" t="s">
        <v>2771</v>
      </c>
      <c r="C617" s="2" t="s">
        <v>3063</v>
      </c>
      <c r="D617" s="2" t="s">
        <v>684</v>
      </c>
      <c r="E617" s="23">
        <v>3656</v>
      </c>
      <c r="F617" s="24">
        <v>3763</v>
      </c>
      <c r="G617" s="44">
        <f>EmployeeData[[#This Row],[Sales_Target]]-EmployeeData[[#This Row],[Sales_Achieved]]</f>
        <v>-107</v>
      </c>
      <c r="H617">
        <f>IF(EmployeeData[[#This Row],[Sales_Achieved]]&gt;=2984,EmployeeData[[#This Row],[Sales_Achieved]],"N/A")</f>
        <v>3763</v>
      </c>
      <c r="I617" t="str">
        <f>IF(EmployeeData[[#This Row],[Sales_Achieved]]&lt;2984,EmployeeData[[#This Row],[Sales_Achieved]],"N/A")</f>
        <v>N/A</v>
      </c>
    </row>
    <row r="618" spans="1:9" hidden="1" x14ac:dyDescent="0.25">
      <c r="A618" s="6" t="s">
        <v>2313</v>
      </c>
      <c r="B618" s="2" t="s">
        <v>2960</v>
      </c>
      <c r="C618" s="2" t="s">
        <v>3065</v>
      </c>
      <c r="D618" s="2" t="s">
        <v>684</v>
      </c>
      <c r="E618" s="23">
        <v>3154</v>
      </c>
      <c r="F618" s="24">
        <v>4139</v>
      </c>
      <c r="G618" s="44">
        <f>EmployeeData[[#This Row],[Sales_Target]]-EmployeeData[[#This Row],[Sales_Achieved]]</f>
        <v>-985</v>
      </c>
      <c r="H618">
        <f>IF(EmployeeData[[#This Row],[Sales_Achieved]]&gt;=2984,EmployeeData[[#This Row],[Sales_Achieved]],"N/A")</f>
        <v>4139</v>
      </c>
      <c r="I618" t="str">
        <f>IF(EmployeeData[[#This Row],[Sales_Achieved]]&lt;2984,EmployeeData[[#This Row],[Sales_Achieved]],"N/A")</f>
        <v>N/A</v>
      </c>
    </row>
    <row r="619" spans="1:9" x14ac:dyDescent="0.25">
      <c r="A619" s="6" t="s">
        <v>2314</v>
      </c>
      <c r="B619" s="2" t="s">
        <v>2804</v>
      </c>
      <c r="C619" s="2" t="s">
        <v>3064</v>
      </c>
      <c r="D619" s="2" t="s">
        <v>683</v>
      </c>
      <c r="E619" s="23">
        <v>3909</v>
      </c>
      <c r="F619" s="24">
        <v>1807</v>
      </c>
      <c r="G619" s="44">
        <f>EmployeeData[[#This Row],[Sales_Target]]-EmployeeData[[#This Row],[Sales_Achieved]]</f>
        <v>2102</v>
      </c>
      <c r="H619" t="str">
        <f>IF(EmployeeData[[#This Row],[Sales_Achieved]]&gt;=2984,EmployeeData[[#This Row],[Sales_Achieved]],"N/A")</f>
        <v>N/A</v>
      </c>
      <c r="I619">
        <f>IF(EmployeeData[[#This Row],[Sales_Achieved]]&lt;2984,EmployeeData[[#This Row],[Sales_Achieved]],"N/A")</f>
        <v>1807</v>
      </c>
    </row>
    <row r="620" spans="1:9" x14ac:dyDescent="0.25">
      <c r="A620" s="6" t="s">
        <v>2315</v>
      </c>
      <c r="B620" s="2" t="s">
        <v>2843</v>
      </c>
      <c r="C620" s="2" t="s">
        <v>3063</v>
      </c>
      <c r="D620" s="2" t="s">
        <v>683</v>
      </c>
      <c r="E620" s="23">
        <v>1551</v>
      </c>
      <c r="F620" s="24">
        <v>1763</v>
      </c>
      <c r="G620" s="44">
        <f>EmployeeData[[#This Row],[Sales_Target]]-EmployeeData[[#This Row],[Sales_Achieved]]</f>
        <v>-212</v>
      </c>
      <c r="H620" t="str">
        <f>IF(EmployeeData[[#This Row],[Sales_Achieved]]&gt;=2984,EmployeeData[[#This Row],[Sales_Achieved]],"N/A")</f>
        <v>N/A</v>
      </c>
      <c r="I620">
        <f>IF(EmployeeData[[#This Row],[Sales_Achieved]]&lt;2984,EmployeeData[[#This Row],[Sales_Achieved]],"N/A")</f>
        <v>1763</v>
      </c>
    </row>
    <row r="621" spans="1:9" x14ac:dyDescent="0.25">
      <c r="A621" s="6" t="s">
        <v>2316</v>
      </c>
      <c r="B621" s="2" t="s">
        <v>2843</v>
      </c>
      <c r="C621" s="2" t="s">
        <v>3064</v>
      </c>
      <c r="D621" s="2" t="s">
        <v>683</v>
      </c>
      <c r="E621" s="23">
        <v>4739</v>
      </c>
      <c r="F621" s="24">
        <v>1642</v>
      </c>
      <c r="G621" s="44">
        <f>EmployeeData[[#This Row],[Sales_Target]]-EmployeeData[[#This Row],[Sales_Achieved]]</f>
        <v>3097</v>
      </c>
      <c r="H621" t="str">
        <f>IF(EmployeeData[[#This Row],[Sales_Achieved]]&gt;=2984,EmployeeData[[#This Row],[Sales_Achieved]],"N/A")</f>
        <v>N/A</v>
      </c>
      <c r="I621">
        <f>IF(EmployeeData[[#This Row],[Sales_Achieved]]&lt;2984,EmployeeData[[#This Row],[Sales_Achieved]],"N/A")</f>
        <v>1642</v>
      </c>
    </row>
    <row r="622" spans="1:9" hidden="1" x14ac:dyDescent="0.25">
      <c r="A622" s="6" t="s">
        <v>2317</v>
      </c>
      <c r="B622" s="2" t="s">
        <v>2795</v>
      </c>
      <c r="C622" s="2" t="s">
        <v>3063</v>
      </c>
      <c r="D622" s="2" t="s">
        <v>682</v>
      </c>
      <c r="E622" s="23">
        <v>4481</v>
      </c>
      <c r="F622" s="24">
        <v>5949</v>
      </c>
      <c r="G622" s="44">
        <f>EmployeeData[[#This Row],[Sales_Target]]-EmployeeData[[#This Row],[Sales_Achieved]]</f>
        <v>-1468</v>
      </c>
      <c r="H622">
        <f>IF(EmployeeData[[#This Row],[Sales_Achieved]]&gt;=2984,EmployeeData[[#This Row],[Sales_Achieved]],"N/A")</f>
        <v>5949</v>
      </c>
      <c r="I622" t="str">
        <f>IF(EmployeeData[[#This Row],[Sales_Achieved]]&lt;2984,EmployeeData[[#This Row],[Sales_Achieved]],"N/A")</f>
        <v>N/A</v>
      </c>
    </row>
    <row r="623" spans="1:9" x14ac:dyDescent="0.25">
      <c r="A623" s="6" t="s">
        <v>2318</v>
      </c>
      <c r="B623" s="2" t="s">
        <v>2871</v>
      </c>
      <c r="C623" s="2" t="s">
        <v>3064</v>
      </c>
      <c r="D623" s="2" t="s">
        <v>684</v>
      </c>
      <c r="E623" s="23">
        <v>1198</v>
      </c>
      <c r="F623" s="24">
        <v>2317</v>
      </c>
      <c r="G623" s="44">
        <f>EmployeeData[[#This Row],[Sales_Target]]-EmployeeData[[#This Row],[Sales_Achieved]]</f>
        <v>-1119</v>
      </c>
      <c r="H623" t="str">
        <f>IF(EmployeeData[[#This Row],[Sales_Achieved]]&gt;=2984,EmployeeData[[#This Row],[Sales_Achieved]],"N/A")</f>
        <v>N/A</v>
      </c>
      <c r="I623">
        <f>IF(EmployeeData[[#This Row],[Sales_Achieved]]&lt;2984,EmployeeData[[#This Row],[Sales_Achieved]],"N/A")</f>
        <v>2317</v>
      </c>
    </row>
    <row r="624" spans="1:9" hidden="1" x14ac:dyDescent="0.25">
      <c r="A624" s="6" t="s">
        <v>2319</v>
      </c>
      <c r="B624" s="2" t="s">
        <v>2764</v>
      </c>
      <c r="C624" s="2" t="s">
        <v>3063</v>
      </c>
      <c r="D624" s="2" t="s">
        <v>682</v>
      </c>
      <c r="E624" s="23">
        <v>3903</v>
      </c>
      <c r="F624" s="24">
        <v>4885</v>
      </c>
      <c r="G624" s="44">
        <f>EmployeeData[[#This Row],[Sales_Target]]-EmployeeData[[#This Row],[Sales_Achieved]]</f>
        <v>-982</v>
      </c>
      <c r="H624">
        <f>IF(EmployeeData[[#This Row],[Sales_Achieved]]&gt;=2984,EmployeeData[[#This Row],[Sales_Achieved]],"N/A")</f>
        <v>4885</v>
      </c>
      <c r="I624" t="str">
        <f>IF(EmployeeData[[#This Row],[Sales_Achieved]]&lt;2984,EmployeeData[[#This Row],[Sales_Achieved]],"N/A")</f>
        <v>N/A</v>
      </c>
    </row>
    <row r="625" spans="1:9" hidden="1" x14ac:dyDescent="0.25">
      <c r="A625" s="6" t="s">
        <v>2320</v>
      </c>
      <c r="B625" s="2" t="s">
        <v>3012</v>
      </c>
      <c r="C625" s="2" t="s">
        <v>3065</v>
      </c>
      <c r="D625" s="2" t="s">
        <v>685</v>
      </c>
      <c r="E625" s="23">
        <v>1836</v>
      </c>
      <c r="F625" s="24">
        <v>3638</v>
      </c>
      <c r="G625" s="44">
        <f>EmployeeData[[#This Row],[Sales_Target]]-EmployeeData[[#This Row],[Sales_Achieved]]</f>
        <v>-1802</v>
      </c>
      <c r="H625">
        <f>IF(EmployeeData[[#This Row],[Sales_Achieved]]&gt;=2984,EmployeeData[[#This Row],[Sales_Achieved]],"N/A")</f>
        <v>3638</v>
      </c>
      <c r="I625" t="str">
        <f>IF(EmployeeData[[#This Row],[Sales_Achieved]]&lt;2984,EmployeeData[[#This Row],[Sales_Achieved]],"N/A")</f>
        <v>N/A</v>
      </c>
    </row>
    <row r="626" spans="1:9" hidden="1" x14ac:dyDescent="0.25">
      <c r="A626" s="6" t="s">
        <v>2321</v>
      </c>
      <c r="B626" s="2" t="s">
        <v>2934</v>
      </c>
      <c r="C626" s="2" t="s">
        <v>3064</v>
      </c>
      <c r="D626" s="2" t="s">
        <v>682</v>
      </c>
      <c r="E626" s="23">
        <v>1213</v>
      </c>
      <c r="F626" s="24">
        <v>3944</v>
      </c>
      <c r="G626" s="44">
        <f>EmployeeData[[#This Row],[Sales_Target]]-EmployeeData[[#This Row],[Sales_Achieved]]</f>
        <v>-2731</v>
      </c>
      <c r="H626">
        <f>IF(EmployeeData[[#This Row],[Sales_Achieved]]&gt;=2984,EmployeeData[[#This Row],[Sales_Achieved]],"N/A")</f>
        <v>3944</v>
      </c>
      <c r="I626" t="str">
        <f>IF(EmployeeData[[#This Row],[Sales_Achieved]]&lt;2984,EmployeeData[[#This Row],[Sales_Achieved]],"N/A")</f>
        <v>N/A</v>
      </c>
    </row>
    <row r="627" spans="1:9" hidden="1" x14ac:dyDescent="0.25">
      <c r="A627" s="6" t="s">
        <v>2322</v>
      </c>
      <c r="B627" s="2" t="s">
        <v>2806</v>
      </c>
      <c r="C627" s="2" t="s">
        <v>3064</v>
      </c>
      <c r="D627" s="2" t="s">
        <v>683</v>
      </c>
      <c r="E627" s="23">
        <v>3340</v>
      </c>
      <c r="F627" s="24">
        <v>3597</v>
      </c>
      <c r="G627" s="44">
        <f>EmployeeData[[#This Row],[Sales_Target]]-EmployeeData[[#This Row],[Sales_Achieved]]</f>
        <v>-257</v>
      </c>
      <c r="H627">
        <f>IF(EmployeeData[[#This Row],[Sales_Achieved]]&gt;=2984,EmployeeData[[#This Row],[Sales_Achieved]],"N/A")</f>
        <v>3597</v>
      </c>
      <c r="I627" t="str">
        <f>IF(EmployeeData[[#This Row],[Sales_Achieved]]&lt;2984,EmployeeData[[#This Row],[Sales_Achieved]],"N/A")</f>
        <v>N/A</v>
      </c>
    </row>
    <row r="628" spans="1:9" x14ac:dyDescent="0.25">
      <c r="A628" s="6" t="s">
        <v>2323</v>
      </c>
      <c r="B628" s="2" t="s">
        <v>2761</v>
      </c>
      <c r="C628" s="2" t="s">
        <v>3065</v>
      </c>
      <c r="D628" s="2" t="s">
        <v>682</v>
      </c>
      <c r="E628" s="23">
        <v>3568</v>
      </c>
      <c r="F628" s="24">
        <v>950</v>
      </c>
      <c r="G628" s="44">
        <f>EmployeeData[[#This Row],[Sales_Target]]-EmployeeData[[#This Row],[Sales_Achieved]]</f>
        <v>2618</v>
      </c>
      <c r="H628" t="str">
        <f>IF(EmployeeData[[#This Row],[Sales_Achieved]]&gt;=2984,EmployeeData[[#This Row],[Sales_Achieved]],"N/A")</f>
        <v>N/A</v>
      </c>
      <c r="I628">
        <f>IF(EmployeeData[[#This Row],[Sales_Achieved]]&lt;2984,EmployeeData[[#This Row],[Sales_Achieved]],"N/A")</f>
        <v>950</v>
      </c>
    </row>
    <row r="629" spans="1:9" hidden="1" x14ac:dyDescent="0.25">
      <c r="A629" s="6" t="s">
        <v>2324</v>
      </c>
      <c r="B629" s="2" t="s">
        <v>2964</v>
      </c>
      <c r="C629" s="2" t="s">
        <v>3064</v>
      </c>
      <c r="D629" s="2" t="s">
        <v>685</v>
      </c>
      <c r="E629" s="23">
        <v>3283</v>
      </c>
      <c r="F629" s="24">
        <v>3433</v>
      </c>
      <c r="G629" s="44">
        <f>EmployeeData[[#This Row],[Sales_Target]]-EmployeeData[[#This Row],[Sales_Achieved]]</f>
        <v>-150</v>
      </c>
      <c r="H629">
        <f>IF(EmployeeData[[#This Row],[Sales_Achieved]]&gt;=2984,EmployeeData[[#This Row],[Sales_Achieved]],"N/A")</f>
        <v>3433</v>
      </c>
      <c r="I629" t="str">
        <f>IF(EmployeeData[[#This Row],[Sales_Achieved]]&lt;2984,EmployeeData[[#This Row],[Sales_Achieved]],"N/A")</f>
        <v>N/A</v>
      </c>
    </row>
    <row r="630" spans="1:9" hidden="1" x14ac:dyDescent="0.25">
      <c r="A630" s="6" t="s">
        <v>2325</v>
      </c>
      <c r="B630" s="2" t="s">
        <v>2769</v>
      </c>
      <c r="C630" s="2" t="s">
        <v>3063</v>
      </c>
      <c r="D630" s="2" t="s">
        <v>685</v>
      </c>
      <c r="E630" s="23">
        <v>2646</v>
      </c>
      <c r="F630" s="24">
        <v>5836</v>
      </c>
      <c r="G630" s="44">
        <f>EmployeeData[[#This Row],[Sales_Target]]-EmployeeData[[#This Row],[Sales_Achieved]]</f>
        <v>-3190</v>
      </c>
      <c r="H630">
        <f>IF(EmployeeData[[#This Row],[Sales_Achieved]]&gt;=2984,EmployeeData[[#This Row],[Sales_Achieved]],"N/A")</f>
        <v>5836</v>
      </c>
      <c r="I630" t="str">
        <f>IF(EmployeeData[[#This Row],[Sales_Achieved]]&lt;2984,EmployeeData[[#This Row],[Sales_Achieved]],"N/A")</f>
        <v>N/A</v>
      </c>
    </row>
    <row r="631" spans="1:9" hidden="1" x14ac:dyDescent="0.25">
      <c r="A631" s="6" t="s">
        <v>2326</v>
      </c>
      <c r="B631" s="2" t="s">
        <v>2966</v>
      </c>
      <c r="C631" s="2" t="s">
        <v>3065</v>
      </c>
      <c r="D631" s="2" t="s">
        <v>684</v>
      </c>
      <c r="E631" s="23">
        <v>3426</v>
      </c>
      <c r="F631" s="24">
        <v>4582</v>
      </c>
      <c r="G631" s="44">
        <f>EmployeeData[[#This Row],[Sales_Target]]-EmployeeData[[#This Row],[Sales_Achieved]]</f>
        <v>-1156</v>
      </c>
      <c r="H631">
        <f>IF(EmployeeData[[#This Row],[Sales_Achieved]]&gt;=2984,EmployeeData[[#This Row],[Sales_Achieved]],"N/A")</f>
        <v>4582</v>
      </c>
      <c r="I631" t="str">
        <f>IF(EmployeeData[[#This Row],[Sales_Achieved]]&lt;2984,EmployeeData[[#This Row],[Sales_Achieved]],"N/A")</f>
        <v>N/A</v>
      </c>
    </row>
    <row r="632" spans="1:9" hidden="1" x14ac:dyDescent="0.25">
      <c r="A632" s="6" t="s">
        <v>2327</v>
      </c>
      <c r="B632" s="2" t="s">
        <v>2969</v>
      </c>
      <c r="C632" s="2" t="s">
        <v>3064</v>
      </c>
      <c r="D632" s="2" t="s">
        <v>683</v>
      </c>
      <c r="E632" s="23">
        <v>3761</v>
      </c>
      <c r="F632" s="24">
        <v>4834</v>
      </c>
      <c r="G632" s="44">
        <f>EmployeeData[[#This Row],[Sales_Target]]-EmployeeData[[#This Row],[Sales_Achieved]]</f>
        <v>-1073</v>
      </c>
      <c r="H632">
        <f>IF(EmployeeData[[#This Row],[Sales_Achieved]]&gt;=2984,EmployeeData[[#This Row],[Sales_Achieved]],"N/A")</f>
        <v>4834</v>
      </c>
      <c r="I632" t="str">
        <f>IF(EmployeeData[[#This Row],[Sales_Achieved]]&lt;2984,EmployeeData[[#This Row],[Sales_Achieved]],"N/A")</f>
        <v>N/A</v>
      </c>
    </row>
    <row r="633" spans="1:9" hidden="1" x14ac:dyDescent="0.25">
      <c r="A633" s="6" t="s">
        <v>2328</v>
      </c>
      <c r="B633" s="2" t="s">
        <v>2899</v>
      </c>
      <c r="C633" s="2" t="s">
        <v>3063</v>
      </c>
      <c r="D633" s="2" t="s">
        <v>682</v>
      </c>
      <c r="E633" s="23">
        <v>3873</v>
      </c>
      <c r="F633" s="24">
        <v>3311</v>
      </c>
      <c r="G633" s="44">
        <f>EmployeeData[[#This Row],[Sales_Target]]-EmployeeData[[#This Row],[Sales_Achieved]]</f>
        <v>562</v>
      </c>
      <c r="H633">
        <f>IF(EmployeeData[[#This Row],[Sales_Achieved]]&gt;=2984,EmployeeData[[#This Row],[Sales_Achieved]],"N/A")</f>
        <v>3311</v>
      </c>
      <c r="I633" t="str">
        <f>IF(EmployeeData[[#This Row],[Sales_Achieved]]&lt;2984,EmployeeData[[#This Row],[Sales_Achieved]],"N/A")</f>
        <v>N/A</v>
      </c>
    </row>
    <row r="634" spans="1:9" hidden="1" x14ac:dyDescent="0.25">
      <c r="A634" s="6" t="s">
        <v>2329</v>
      </c>
      <c r="B634" s="2" t="s">
        <v>2924</v>
      </c>
      <c r="C634" s="2" t="s">
        <v>3065</v>
      </c>
      <c r="D634" s="2" t="s">
        <v>684</v>
      </c>
      <c r="E634" s="23">
        <v>3414</v>
      </c>
      <c r="F634" s="24">
        <v>3892</v>
      </c>
      <c r="G634" s="44">
        <f>EmployeeData[[#This Row],[Sales_Target]]-EmployeeData[[#This Row],[Sales_Achieved]]</f>
        <v>-478</v>
      </c>
      <c r="H634">
        <f>IF(EmployeeData[[#This Row],[Sales_Achieved]]&gt;=2984,EmployeeData[[#This Row],[Sales_Achieved]],"N/A")</f>
        <v>3892</v>
      </c>
      <c r="I634" t="str">
        <f>IF(EmployeeData[[#This Row],[Sales_Achieved]]&lt;2984,EmployeeData[[#This Row],[Sales_Achieved]],"N/A")</f>
        <v>N/A</v>
      </c>
    </row>
    <row r="635" spans="1:9" x14ac:dyDescent="0.25">
      <c r="A635" s="6" t="s">
        <v>2330</v>
      </c>
      <c r="B635" s="2" t="s">
        <v>2822</v>
      </c>
      <c r="C635" s="2" t="s">
        <v>3063</v>
      </c>
      <c r="D635" s="2" t="s">
        <v>683</v>
      </c>
      <c r="E635" s="23">
        <v>2068</v>
      </c>
      <c r="F635" s="24">
        <v>1908</v>
      </c>
      <c r="G635" s="44">
        <f>EmployeeData[[#This Row],[Sales_Target]]-EmployeeData[[#This Row],[Sales_Achieved]]</f>
        <v>160</v>
      </c>
      <c r="H635" t="str">
        <f>IF(EmployeeData[[#This Row],[Sales_Achieved]]&gt;=2984,EmployeeData[[#This Row],[Sales_Achieved]],"N/A")</f>
        <v>N/A</v>
      </c>
      <c r="I635">
        <f>IF(EmployeeData[[#This Row],[Sales_Achieved]]&lt;2984,EmployeeData[[#This Row],[Sales_Achieved]],"N/A")</f>
        <v>1908</v>
      </c>
    </row>
    <row r="636" spans="1:9" hidden="1" x14ac:dyDescent="0.25">
      <c r="A636" s="6" t="s">
        <v>2331</v>
      </c>
      <c r="B636" s="2" t="s">
        <v>2834</v>
      </c>
      <c r="C636" s="2" t="s">
        <v>3063</v>
      </c>
      <c r="D636" s="2" t="s">
        <v>683</v>
      </c>
      <c r="E636" s="23">
        <v>4687</v>
      </c>
      <c r="F636" s="24">
        <v>5278</v>
      </c>
      <c r="G636" s="44">
        <f>EmployeeData[[#This Row],[Sales_Target]]-EmployeeData[[#This Row],[Sales_Achieved]]</f>
        <v>-591</v>
      </c>
      <c r="H636">
        <f>IF(EmployeeData[[#This Row],[Sales_Achieved]]&gt;=2984,EmployeeData[[#This Row],[Sales_Achieved]],"N/A")</f>
        <v>5278</v>
      </c>
      <c r="I636" t="str">
        <f>IF(EmployeeData[[#This Row],[Sales_Achieved]]&lt;2984,EmployeeData[[#This Row],[Sales_Achieved]],"N/A")</f>
        <v>N/A</v>
      </c>
    </row>
    <row r="637" spans="1:9" hidden="1" x14ac:dyDescent="0.25">
      <c r="A637" s="6" t="s">
        <v>2332</v>
      </c>
      <c r="B637" s="2" t="s">
        <v>3002</v>
      </c>
      <c r="C637" s="2" t="s">
        <v>3065</v>
      </c>
      <c r="D637" s="2" t="s">
        <v>685</v>
      </c>
      <c r="E637" s="23">
        <v>3192</v>
      </c>
      <c r="F637" s="24">
        <v>3028</v>
      </c>
      <c r="G637" s="44">
        <f>EmployeeData[[#This Row],[Sales_Target]]-EmployeeData[[#This Row],[Sales_Achieved]]</f>
        <v>164</v>
      </c>
      <c r="H637">
        <f>IF(EmployeeData[[#This Row],[Sales_Achieved]]&gt;=2984,EmployeeData[[#This Row],[Sales_Achieved]],"N/A")</f>
        <v>3028</v>
      </c>
      <c r="I637" t="str">
        <f>IF(EmployeeData[[#This Row],[Sales_Achieved]]&lt;2984,EmployeeData[[#This Row],[Sales_Achieved]],"N/A")</f>
        <v>N/A</v>
      </c>
    </row>
    <row r="638" spans="1:9" x14ac:dyDescent="0.25">
      <c r="A638" s="6" t="s">
        <v>2333</v>
      </c>
      <c r="B638" s="2" t="s">
        <v>2893</v>
      </c>
      <c r="C638" s="2" t="s">
        <v>3063</v>
      </c>
      <c r="D638" s="2" t="s">
        <v>684</v>
      </c>
      <c r="E638" s="23">
        <v>4903</v>
      </c>
      <c r="F638" s="24">
        <v>2671</v>
      </c>
      <c r="G638" s="44">
        <f>EmployeeData[[#This Row],[Sales_Target]]-EmployeeData[[#This Row],[Sales_Achieved]]</f>
        <v>2232</v>
      </c>
      <c r="H638" t="str">
        <f>IF(EmployeeData[[#This Row],[Sales_Achieved]]&gt;=2984,EmployeeData[[#This Row],[Sales_Achieved]],"N/A")</f>
        <v>N/A</v>
      </c>
      <c r="I638">
        <f>IF(EmployeeData[[#This Row],[Sales_Achieved]]&lt;2984,EmployeeData[[#This Row],[Sales_Achieved]],"N/A")</f>
        <v>2671</v>
      </c>
    </row>
    <row r="639" spans="1:9" hidden="1" x14ac:dyDescent="0.25">
      <c r="A639" s="6" t="s">
        <v>2334</v>
      </c>
      <c r="B639" s="2" t="s">
        <v>2917</v>
      </c>
      <c r="C639" s="2" t="s">
        <v>3063</v>
      </c>
      <c r="D639" s="2" t="s">
        <v>684</v>
      </c>
      <c r="E639" s="23">
        <v>4187</v>
      </c>
      <c r="F639" s="24">
        <v>5397</v>
      </c>
      <c r="G639" s="44">
        <f>EmployeeData[[#This Row],[Sales_Target]]-EmployeeData[[#This Row],[Sales_Achieved]]</f>
        <v>-1210</v>
      </c>
      <c r="H639">
        <f>IF(EmployeeData[[#This Row],[Sales_Achieved]]&gt;=2984,EmployeeData[[#This Row],[Sales_Achieved]],"N/A")</f>
        <v>5397</v>
      </c>
      <c r="I639" t="str">
        <f>IF(EmployeeData[[#This Row],[Sales_Achieved]]&lt;2984,EmployeeData[[#This Row],[Sales_Achieved]],"N/A")</f>
        <v>N/A</v>
      </c>
    </row>
    <row r="640" spans="1:9" hidden="1" x14ac:dyDescent="0.25">
      <c r="A640" s="6" t="s">
        <v>2335</v>
      </c>
      <c r="B640" s="2" t="s">
        <v>2821</v>
      </c>
      <c r="C640" s="2" t="s">
        <v>3063</v>
      </c>
      <c r="D640" s="2" t="s">
        <v>683</v>
      </c>
      <c r="E640" s="23">
        <v>3118</v>
      </c>
      <c r="F640" s="24">
        <v>3150</v>
      </c>
      <c r="G640" s="44">
        <f>EmployeeData[[#This Row],[Sales_Target]]-EmployeeData[[#This Row],[Sales_Achieved]]</f>
        <v>-32</v>
      </c>
      <c r="H640">
        <f>IF(EmployeeData[[#This Row],[Sales_Achieved]]&gt;=2984,EmployeeData[[#This Row],[Sales_Achieved]],"N/A")</f>
        <v>3150</v>
      </c>
      <c r="I640" t="str">
        <f>IF(EmployeeData[[#This Row],[Sales_Achieved]]&lt;2984,EmployeeData[[#This Row],[Sales_Achieved]],"N/A")</f>
        <v>N/A</v>
      </c>
    </row>
    <row r="641" spans="1:9" hidden="1" x14ac:dyDescent="0.25">
      <c r="A641" s="6" t="s">
        <v>2336</v>
      </c>
      <c r="B641" s="2" t="s">
        <v>2711</v>
      </c>
      <c r="C641" s="2" t="s">
        <v>3065</v>
      </c>
      <c r="D641" s="2" t="s">
        <v>684</v>
      </c>
      <c r="E641" s="23">
        <v>1033</v>
      </c>
      <c r="F641" s="24">
        <v>4252</v>
      </c>
      <c r="G641" s="44">
        <f>EmployeeData[[#This Row],[Sales_Target]]-EmployeeData[[#This Row],[Sales_Achieved]]</f>
        <v>-3219</v>
      </c>
      <c r="H641">
        <f>IF(EmployeeData[[#This Row],[Sales_Achieved]]&gt;=2984,EmployeeData[[#This Row],[Sales_Achieved]],"N/A")</f>
        <v>4252</v>
      </c>
      <c r="I641" t="str">
        <f>IF(EmployeeData[[#This Row],[Sales_Achieved]]&lt;2984,EmployeeData[[#This Row],[Sales_Achieved]],"N/A")</f>
        <v>N/A</v>
      </c>
    </row>
    <row r="642" spans="1:9" hidden="1" x14ac:dyDescent="0.25">
      <c r="A642" s="6" t="s">
        <v>2337</v>
      </c>
      <c r="B642" s="2" t="s">
        <v>2916</v>
      </c>
      <c r="C642" s="2" t="s">
        <v>3063</v>
      </c>
      <c r="D642" s="2" t="s">
        <v>683</v>
      </c>
      <c r="E642" s="23">
        <v>2289</v>
      </c>
      <c r="F642" s="24">
        <v>5147</v>
      </c>
      <c r="G642" s="44">
        <f>EmployeeData[[#This Row],[Sales_Target]]-EmployeeData[[#This Row],[Sales_Achieved]]</f>
        <v>-2858</v>
      </c>
      <c r="H642">
        <f>IF(EmployeeData[[#This Row],[Sales_Achieved]]&gt;=2984,EmployeeData[[#This Row],[Sales_Achieved]],"N/A")</f>
        <v>5147</v>
      </c>
      <c r="I642" t="str">
        <f>IF(EmployeeData[[#This Row],[Sales_Achieved]]&lt;2984,EmployeeData[[#This Row],[Sales_Achieved]],"N/A")</f>
        <v>N/A</v>
      </c>
    </row>
    <row r="643" spans="1:9" hidden="1" x14ac:dyDescent="0.25">
      <c r="A643" s="6" t="s">
        <v>2338</v>
      </c>
      <c r="B643" s="2" t="s">
        <v>2903</v>
      </c>
      <c r="C643" s="2" t="s">
        <v>3064</v>
      </c>
      <c r="D643" s="2" t="s">
        <v>683</v>
      </c>
      <c r="E643" s="23">
        <v>2581</v>
      </c>
      <c r="F643" s="24">
        <v>4971</v>
      </c>
      <c r="G643" s="44">
        <f>EmployeeData[[#This Row],[Sales_Target]]-EmployeeData[[#This Row],[Sales_Achieved]]</f>
        <v>-2390</v>
      </c>
      <c r="H643">
        <f>IF(EmployeeData[[#This Row],[Sales_Achieved]]&gt;=2984,EmployeeData[[#This Row],[Sales_Achieved]],"N/A")</f>
        <v>4971</v>
      </c>
      <c r="I643" t="str">
        <f>IF(EmployeeData[[#This Row],[Sales_Achieved]]&lt;2984,EmployeeData[[#This Row],[Sales_Achieved]],"N/A")</f>
        <v>N/A</v>
      </c>
    </row>
    <row r="644" spans="1:9" x14ac:dyDescent="0.25">
      <c r="A644" s="6" t="s">
        <v>2339</v>
      </c>
      <c r="B644" s="2" t="s">
        <v>2986</v>
      </c>
      <c r="C644" s="2" t="s">
        <v>3065</v>
      </c>
      <c r="D644" s="2" t="s">
        <v>682</v>
      </c>
      <c r="E644" s="23">
        <v>2420</v>
      </c>
      <c r="F644" s="24">
        <v>1101</v>
      </c>
      <c r="G644" s="44">
        <f>EmployeeData[[#This Row],[Sales_Target]]-EmployeeData[[#This Row],[Sales_Achieved]]</f>
        <v>1319</v>
      </c>
      <c r="H644" t="str">
        <f>IF(EmployeeData[[#This Row],[Sales_Achieved]]&gt;=2984,EmployeeData[[#This Row],[Sales_Achieved]],"N/A")</f>
        <v>N/A</v>
      </c>
      <c r="I644">
        <f>IF(EmployeeData[[#This Row],[Sales_Achieved]]&lt;2984,EmployeeData[[#This Row],[Sales_Achieved]],"N/A")</f>
        <v>1101</v>
      </c>
    </row>
    <row r="645" spans="1:9" hidden="1" x14ac:dyDescent="0.25">
      <c r="A645" s="6" t="s">
        <v>2340</v>
      </c>
      <c r="B645" s="2" t="s">
        <v>2956</v>
      </c>
      <c r="C645" s="2" t="s">
        <v>3064</v>
      </c>
      <c r="D645" s="2" t="s">
        <v>684</v>
      </c>
      <c r="E645" s="23">
        <v>2170</v>
      </c>
      <c r="F645" s="24">
        <v>4455</v>
      </c>
      <c r="G645" s="44">
        <f>EmployeeData[[#This Row],[Sales_Target]]-EmployeeData[[#This Row],[Sales_Achieved]]</f>
        <v>-2285</v>
      </c>
      <c r="H645">
        <f>IF(EmployeeData[[#This Row],[Sales_Achieved]]&gt;=2984,EmployeeData[[#This Row],[Sales_Achieved]],"N/A")</f>
        <v>4455</v>
      </c>
      <c r="I645" t="str">
        <f>IF(EmployeeData[[#This Row],[Sales_Achieved]]&lt;2984,EmployeeData[[#This Row],[Sales_Achieved]],"N/A")</f>
        <v>N/A</v>
      </c>
    </row>
    <row r="646" spans="1:9" hidden="1" x14ac:dyDescent="0.25">
      <c r="A646" s="6" t="s">
        <v>2341</v>
      </c>
      <c r="B646" s="2" t="s">
        <v>2761</v>
      </c>
      <c r="C646" s="2" t="s">
        <v>3063</v>
      </c>
      <c r="D646" s="2" t="s">
        <v>685</v>
      </c>
      <c r="E646" s="23">
        <v>3894</v>
      </c>
      <c r="F646" s="24">
        <v>4873</v>
      </c>
      <c r="G646" s="44">
        <f>EmployeeData[[#This Row],[Sales_Target]]-EmployeeData[[#This Row],[Sales_Achieved]]</f>
        <v>-979</v>
      </c>
      <c r="H646">
        <f>IF(EmployeeData[[#This Row],[Sales_Achieved]]&gt;=2984,EmployeeData[[#This Row],[Sales_Achieved]],"N/A")</f>
        <v>4873</v>
      </c>
      <c r="I646" t="str">
        <f>IF(EmployeeData[[#This Row],[Sales_Achieved]]&lt;2984,EmployeeData[[#This Row],[Sales_Achieved]],"N/A")</f>
        <v>N/A</v>
      </c>
    </row>
    <row r="647" spans="1:9" x14ac:dyDescent="0.25">
      <c r="A647" s="6" t="s">
        <v>2342</v>
      </c>
      <c r="B647" s="2" t="s">
        <v>2954</v>
      </c>
      <c r="C647" s="2" t="s">
        <v>3063</v>
      </c>
      <c r="D647" s="2" t="s">
        <v>682</v>
      </c>
      <c r="E647" s="23">
        <v>2233</v>
      </c>
      <c r="F647" s="24">
        <v>1764</v>
      </c>
      <c r="G647" s="44">
        <f>EmployeeData[[#This Row],[Sales_Target]]-EmployeeData[[#This Row],[Sales_Achieved]]</f>
        <v>469</v>
      </c>
      <c r="H647" t="str">
        <f>IF(EmployeeData[[#This Row],[Sales_Achieved]]&gt;=2984,EmployeeData[[#This Row],[Sales_Achieved]],"N/A")</f>
        <v>N/A</v>
      </c>
      <c r="I647">
        <f>IF(EmployeeData[[#This Row],[Sales_Achieved]]&lt;2984,EmployeeData[[#This Row],[Sales_Achieved]],"N/A")</f>
        <v>1764</v>
      </c>
    </row>
    <row r="648" spans="1:9" hidden="1" x14ac:dyDescent="0.25">
      <c r="A648" s="6" t="s">
        <v>2343</v>
      </c>
      <c r="B648" s="2" t="s">
        <v>2926</v>
      </c>
      <c r="C648" s="2" t="s">
        <v>3063</v>
      </c>
      <c r="D648" s="2" t="s">
        <v>684</v>
      </c>
      <c r="E648" s="23">
        <v>4862</v>
      </c>
      <c r="F648" s="24">
        <v>4502</v>
      </c>
      <c r="G648" s="44">
        <f>EmployeeData[[#This Row],[Sales_Target]]-EmployeeData[[#This Row],[Sales_Achieved]]</f>
        <v>360</v>
      </c>
      <c r="H648">
        <f>IF(EmployeeData[[#This Row],[Sales_Achieved]]&gt;=2984,EmployeeData[[#This Row],[Sales_Achieved]],"N/A")</f>
        <v>4502</v>
      </c>
      <c r="I648" t="str">
        <f>IF(EmployeeData[[#This Row],[Sales_Achieved]]&lt;2984,EmployeeData[[#This Row],[Sales_Achieved]],"N/A")</f>
        <v>N/A</v>
      </c>
    </row>
    <row r="649" spans="1:9" hidden="1" x14ac:dyDescent="0.25">
      <c r="A649" s="6" t="s">
        <v>2344</v>
      </c>
      <c r="B649" s="2" t="s">
        <v>3013</v>
      </c>
      <c r="C649" s="2" t="s">
        <v>3064</v>
      </c>
      <c r="D649" s="2" t="s">
        <v>685</v>
      </c>
      <c r="E649" s="23">
        <v>2219</v>
      </c>
      <c r="F649" s="24">
        <v>3786</v>
      </c>
      <c r="G649" s="44">
        <f>EmployeeData[[#This Row],[Sales_Target]]-EmployeeData[[#This Row],[Sales_Achieved]]</f>
        <v>-1567</v>
      </c>
      <c r="H649">
        <f>IF(EmployeeData[[#This Row],[Sales_Achieved]]&gt;=2984,EmployeeData[[#This Row],[Sales_Achieved]],"N/A")</f>
        <v>3786</v>
      </c>
      <c r="I649" t="str">
        <f>IF(EmployeeData[[#This Row],[Sales_Achieved]]&lt;2984,EmployeeData[[#This Row],[Sales_Achieved]],"N/A")</f>
        <v>N/A</v>
      </c>
    </row>
    <row r="650" spans="1:9" x14ac:dyDescent="0.25">
      <c r="A650" s="6" t="s">
        <v>2345</v>
      </c>
      <c r="B650" s="2" t="s">
        <v>2910</v>
      </c>
      <c r="C650" s="2" t="s">
        <v>3064</v>
      </c>
      <c r="D650" s="2" t="s">
        <v>684</v>
      </c>
      <c r="E650" s="23">
        <v>2471</v>
      </c>
      <c r="F650" s="24">
        <v>1656</v>
      </c>
      <c r="G650" s="44">
        <f>EmployeeData[[#This Row],[Sales_Target]]-EmployeeData[[#This Row],[Sales_Achieved]]</f>
        <v>815</v>
      </c>
      <c r="H650" t="str">
        <f>IF(EmployeeData[[#This Row],[Sales_Achieved]]&gt;=2984,EmployeeData[[#This Row],[Sales_Achieved]],"N/A")</f>
        <v>N/A</v>
      </c>
      <c r="I650">
        <f>IF(EmployeeData[[#This Row],[Sales_Achieved]]&lt;2984,EmployeeData[[#This Row],[Sales_Achieved]],"N/A")</f>
        <v>1656</v>
      </c>
    </row>
    <row r="651" spans="1:9" hidden="1" x14ac:dyDescent="0.25">
      <c r="A651" s="6" t="s">
        <v>2346</v>
      </c>
      <c r="B651" s="2" t="s">
        <v>2931</v>
      </c>
      <c r="C651" s="2" t="s">
        <v>3063</v>
      </c>
      <c r="D651" s="2" t="s">
        <v>682</v>
      </c>
      <c r="E651" s="23">
        <v>2394</v>
      </c>
      <c r="F651" s="24">
        <v>5716</v>
      </c>
      <c r="G651" s="44">
        <f>EmployeeData[[#This Row],[Sales_Target]]-EmployeeData[[#This Row],[Sales_Achieved]]</f>
        <v>-3322</v>
      </c>
      <c r="H651">
        <f>IF(EmployeeData[[#This Row],[Sales_Achieved]]&gt;=2984,EmployeeData[[#This Row],[Sales_Achieved]],"N/A")</f>
        <v>5716</v>
      </c>
      <c r="I651" t="str">
        <f>IF(EmployeeData[[#This Row],[Sales_Achieved]]&lt;2984,EmployeeData[[#This Row],[Sales_Achieved]],"N/A")</f>
        <v>N/A</v>
      </c>
    </row>
    <row r="652" spans="1:9" x14ac:dyDescent="0.25">
      <c r="A652" s="6" t="s">
        <v>2347</v>
      </c>
      <c r="B652" s="2" t="s">
        <v>2962</v>
      </c>
      <c r="C652" s="2" t="s">
        <v>3063</v>
      </c>
      <c r="D652" s="2" t="s">
        <v>682</v>
      </c>
      <c r="E652" s="23">
        <v>3216</v>
      </c>
      <c r="F652" s="24">
        <v>1899</v>
      </c>
      <c r="G652" s="44">
        <f>EmployeeData[[#This Row],[Sales_Target]]-EmployeeData[[#This Row],[Sales_Achieved]]</f>
        <v>1317</v>
      </c>
      <c r="H652" t="str">
        <f>IF(EmployeeData[[#This Row],[Sales_Achieved]]&gt;=2984,EmployeeData[[#This Row],[Sales_Achieved]],"N/A")</f>
        <v>N/A</v>
      </c>
      <c r="I652">
        <f>IF(EmployeeData[[#This Row],[Sales_Achieved]]&lt;2984,EmployeeData[[#This Row],[Sales_Achieved]],"N/A")</f>
        <v>1899</v>
      </c>
    </row>
    <row r="653" spans="1:9" x14ac:dyDescent="0.25">
      <c r="A653" s="6" t="s">
        <v>2348</v>
      </c>
      <c r="B653" s="2" t="s">
        <v>2896</v>
      </c>
      <c r="C653" s="2" t="s">
        <v>3064</v>
      </c>
      <c r="D653" s="2" t="s">
        <v>683</v>
      </c>
      <c r="E653" s="23">
        <v>2638</v>
      </c>
      <c r="F653" s="24">
        <v>1127</v>
      </c>
      <c r="G653" s="44">
        <f>EmployeeData[[#This Row],[Sales_Target]]-EmployeeData[[#This Row],[Sales_Achieved]]</f>
        <v>1511</v>
      </c>
      <c r="H653" t="str">
        <f>IF(EmployeeData[[#This Row],[Sales_Achieved]]&gt;=2984,EmployeeData[[#This Row],[Sales_Achieved]],"N/A")</f>
        <v>N/A</v>
      </c>
      <c r="I653">
        <f>IF(EmployeeData[[#This Row],[Sales_Achieved]]&lt;2984,EmployeeData[[#This Row],[Sales_Achieved]],"N/A")</f>
        <v>1127</v>
      </c>
    </row>
    <row r="654" spans="1:9" hidden="1" x14ac:dyDescent="0.25">
      <c r="A654" s="6" t="s">
        <v>2349</v>
      </c>
      <c r="B654" s="2" t="s">
        <v>2825</v>
      </c>
      <c r="C654" s="2" t="s">
        <v>3065</v>
      </c>
      <c r="D654" s="2" t="s">
        <v>685</v>
      </c>
      <c r="E654" s="23">
        <v>3495</v>
      </c>
      <c r="F654" s="24">
        <v>5103</v>
      </c>
      <c r="G654" s="44">
        <f>EmployeeData[[#This Row],[Sales_Target]]-EmployeeData[[#This Row],[Sales_Achieved]]</f>
        <v>-1608</v>
      </c>
      <c r="H654">
        <f>IF(EmployeeData[[#This Row],[Sales_Achieved]]&gt;=2984,EmployeeData[[#This Row],[Sales_Achieved]],"N/A")</f>
        <v>5103</v>
      </c>
      <c r="I654" t="str">
        <f>IF(EmployeeData[[#This Row],[Sales_Achieved]]&lt;2984,EmployeeData[[#This Row],[Sales_Achieved]],"N/A")</f>
        <v>N/A</v>
      </c>
    </row>
    <row r="655" spans="1:9" x14ac:dyDescent="0.25">
      <c r="A655" s="6" t="s">
        <v>2350</v>
      </c>
      <c r="B655" s="2" t="s">
        <v>2722</v>
      </c>
      <c r="C655" s="2" t="s">
        <v>3064</v>
      </c>
      <c r="D655" s="2" t="s">
        <v>683</v>
      </c>
      <c r="E655" s="23">
        <v>1395</v>
      </c>
      <c r="F655" s="24">
        <v>2858</v>
      </c>
      <c r="G655" s="44">
        <f>EmployeeData[[#This Row],[Sales_Target]]-EmployeeData[[#This Row],[Sales_Achieved]]</f>
        <v>-1463</v>
      </c>
      <c r="H655" t="str">
        <f>IF(EmployeeData[[#This Row],[Sales_Achieved]]&gt;=2984,EmployeeData[[#This Row],[Sales_Achieved]],"N/A")</f>
        <v>N/A</v>
      </c>
      <c r="I655">
        <f>IF(EmployeeData[[#This Row],[Sales_Achieved]]&lt;2984,EmployeeData[[#This Row],[Sales_Achieved]],"N/A")</f>
        <v>2858</v>
      </c>
    </row>
    <row r="656" spans="1:9" x14ac:dyDescent="0.25">
      <c r="A656" s="6" t="s">
        <v>2351</v>
      </c>
      <c r="B656" s="2" t="s">
        <v>2821</v>
      </c>
      <c r="C656" s="2" t="s">
        <v>3063</v>
      </c>
      <c r="D656" s="2" t="s">
        <v>684</v>
      </c>
      <c r="E656" s="23">
        <v>2606</v>
      </c>
      <c r="F656" s="24">
        <v>2330</v>
      </c>
      <c r="G656" s="44">
        <f>EmployeeData[[#This Row],[Sales_Target]]-EmployeeData[[#This Row],[Sales_Achieved]]</f>
        <v>276</v>
      </c>
      <c r="H656" t="str">
        <f>IF(EmployeeData[[#This Row],[Sales_Achieved]]&gt;=2984,EmployeeData[[#This Row],[Sales_Achieved]],"N/A")</f>
        <v>N/A</v>
      </c>
      <c r="I656">
        <f>IF(EmployeeData[[#This Row],[Sales_Achieved]]&lt;2984,EmployeeData[[#This Row],[Sales_Achieved]],"N/A")</f>
        <v>2330</v>
      </c>
    </row>
    <row r="657" spans="1:9" x14ac:dyDescent="0.25">
      <c r="A657" s="6" t="s">
        <v>2352</v>
      </c>
      <c r="B657" s="2" t="s">
        <v>2829</v>
      </c>
      <c r="C657" s="2" t="s">
        <v>3065</v>
      </c>
      <c r="D657" s="2" t="s">
        <v>685</v>
      </c>
      <c r="E657" s="23">
        <v>3170</v>
      </c>
      <c r="F657" s="24">
        <v>1772</v>
      </c>
      <c r="G657" s="44">
        <f>EmployeeData[[#This Row],[Sales_Target]]-EmployeeData[[#This Row],[Sales_Achieved]]</f>
        <v>1398</v>
      </c>
      <c r="H657" t="str">
        <f>IF(EmployeeData[[#This Row],[Sales_Achieved]]&gt;=2984,EmployeeData[[#This Row],[Sales_Achieved]],"N/A")</f>
        <v>N/A</v>
      </c>
      <c r="I657">
        <f>IF(EmployeeData[[#This Row],[Sales_Achieved]]&lt;2984,EmployeeData[[#This Row],[Sales_Achieved]],"N/A")</f>
        <v>1772</v>
      </c>
    </row>
    <row r="658" spans="1:9" hidden="1" x14ac:dyDescent="0.25">
      <c r="A658" s="6" t="s">
        <v>2353</v>
      </c>
      <c r="B658" s="2" t="s">
        <v>2991</v>
      </c>
      <c r="C658" s="2" t="s">
        <v>3063</v>
      </c>
      <c r="D658" s="2" t="s">
        <v>683</v>
      </c>
      <c r="E658" s="23">
        <v>2638</v>
      </c>
      <c r="F658" s="24">
        <v>5967</v>
      </c>
      <c r="G658" s="44">
        <f>EmployeeData[[#This Row],[Sales_Target]]-EmployeeData[[#This Row],[Sales_Achieved]]</f>
        <v>-3329</v>
      </c>
      <c r="H658">
        <f>IF(EmployeeData[[#This Row],[Sales_Achieved]]&gt;=2984,EmployeeData[[#This Row],[Sales_Achieved]],"N/A")</f>
        <v>5967</v>
      </c>
      <c r="I658" t="str">
        <f>IF(EmployeeData[[#This Row],[Sales_Achieved]]&lt;2984,EmployeeData[[#This Row],[Sales_Achieved]],"N/A")</f>
        <v>N/A</v>
      </c>
    </row>
    <row r="659" spans="1:9" hidden="1" x14ac:dyDescent="0.25">
      <c r="A659" s="6" t="s">
        <v>2354</v>
      </c>
      <c r="B659" s="2" t="s">
        <v>3014</v>
      </c>
      <c r="C659" s="2" t="s">
        <v>3063</v>
      </c>
      <c r="D659" s="2" t="s">
        <v>683</v>
      </c>
      <c r="E659" s="23">
        <v>4357</v>
      </c>
      <c r="F659" s="24">
        <v>5353</v>
      </c>
      <c r="G659" s="44">
        <f>EmployeeData[[#This Row],[Sales_Target]]-EmployeeData[[#This Row],[Sales_Achieved]]</f>
        <v>-996</v>
      </c>
      <c r="H659">
        <f>IF(EmployeeData[[#This Row],[Sales_Achieved]]&gt;=2984,EmployeeData[[#This Row],[Sales_Achieved]],"N/A")</f>
        <v>5353</v>
      </c>
      <c r="I659" t="str">
        <f>IF(EmployeeData[[#This Row],[Sales_Achieved]]&lt;2984,EmployeeData[[#This Row],[Sales_Achieved]],"N/A")</f>
        <v>N/A</v>
      </c>
    </row>
    <row r="660" spans="1:9" hidden="1" x14ac:dyDescent="0.25">
      <c r="A660" s="6" t="s">
        <v>2355</v>
      </c>
      <c r="B660" s="2" t="s">
        <v>2969</v>
      </c>
      <c r="C660" s="2" t="s">
        <v>3063</v>
      </c>
      <c r="D660" s="2" t="s">
        <v>684</v>
      </c>
      <c r="E660" s="23">
        <v>2656</v>
      </c>
      <c r="F660" s="24">
        <v>4883</v>
      </c>
      <c r="G660" s="44">
        <f>EmployeeData[[#This Row],[Sales_Target]]-EmployeeData[[#This Row],[Sales_Achieved]]</f>
        <v>-2227</v>
      </c>
      <c r="H660">
        <f>IF(EmployeeData[[#This Row],[Sales_Achieved]]&gt;=2984,EmployeeData[[#This Row],[Sales_Achieved]],"N/A")</f>
        <v>4883</v>
      </c>
      <c r="I660" t="str">
        <f>IF(EmployeeData[[#This Row],[Sales_Achieved]]&lt;2984,EmployeeData[[#This Row],[Sales_Achieved]],"N/A")</f>
        <v>N/A</v>
      </c>
    </row>
    <row r="661" spans="1:9" hidden="1" x14ac:dyDescent="0.25">
      <c r="A661" s="6" t="s">
        <v>2356</v>
      </c>
      <c r="B661" s="2" t="s">
        <v>3015</v>
      </c>
      <c r="C661" s="2" t="s">
        <v>3063</v>
      </c>
      <c r="D661" s="2" t="s">
        <v>682</v>
      </c>
      <c r="E661" s="23">
        <v>4268</v>
      </c>
      <c r="F661" s="24">
        <v>3730</v>
      </c>
      <c r="G661" s="44">
        <f>EmployeeData[[#This Row],[Sales_Target]]-EmployeeData[[#This Row],[Sales_Achieved]]</f>
        <v>538</v>
      </c>
      <c r="H661">
        <f>IF(EmployeeData[[#This Row],[Sales_Achieved]]&gt;=2984,EmployeeData[[#This Row],[Sales_Achieved]],"N/A")</f>
        <v>3730</v>
      </c>
      <c r="I661" t="str">
        <f>IF(EmployeeData[[#This Row],[Sales_Achieved]]&lt;2984,EmployeeData[[#This Row],[Sales_Achieved]],"N/A")</f>
        <v>N/A</v>
      </c>
    </row>
    <row r="662" spans="1:9" x14ac:dyDescent="0.25">
      <c r="A662" s="6" t="s">
        <v>2357</v>
      </c>
      <c r="B662" s="2" t="s">
        <v>2826</v>
      </c>
      <c r="C662" s="2" t="s">
        <v>3065</v>
      </c>
      <c r="D662" s="2" t="s">
        <v>684</v>
      </c>
      <c r="E662" s="23">
        <v>1752</v>
      </c>
      <c r="F662" s="24">
        <v>1308</v>
      </c>
      <c r="G662" s="44">
        <f>EmployeeData[[#This Row],[Sales_Target]]-EmployeeData[[#This Row],[Sales_Achieved]]</f>
        <v>444</v>
      </c>
      <c r="H662" t="str">
        <f>IF(EmployeeData[[#This Row],[Sales_Achieved]]&gt;=2984,EmployeeData[[#This Row],[Sales_Achieved]],"N/A")</f>
        <v>N/A</v>
      </c>
      <c r="I662">
        <f>IF(EmployeeData[[#This Row],[Sales_Achieved]]&lt;2984,EmployeeData[[#This Row],[Sales_Achieved]],"N/A")</f>
        <v>1308</v>
      </c>
    </row>
    <row r="663" spans="1:9" hidden="1" x14ac:dyDescent="0.25">
      <c r="A663" s="6" t="s">
        <v>2358</v>
      </c>
      <c r="B663" s="2" t="s">
        <v>2783</v>
      </c>
      <c r="C663" s="2" t="s">
        <v>3064</v>
      </c>
      <c r="D663" s="2" t="s">
        <v>685</v>
      </c>
      <c r="E663" s="23">
        <v>4285</v>
      </c>
      <c r="F663" s="24">
        <v>5442</v>
      </c>
      <c r="G663" s="44">
        <f>EmployeeData[[#This Row],[Sales_Target]]-EmployeeData[[#This Row],[Sales_Achieved]]</f>
        <v>-1157</v>
      </c>
      <c r="H663">
        <f>IF(EmployeeData[[#This Row],[Sales_Achieved]]&gt;=2984,EmployeeData[[#This Row],[Sales_Achieved]],"N/A")</f>
        <v>5442</v>
      </c>
      <c r="I663" t="str">
        <f>IF(EmployeeData[[#This Row],[Sales_Achieved]]&lt;2984,EmployeeData[[#This Row],[Sales_Achieved]],"N/A")</f>
        <v>N/A</v>
      </c>
    </row>
    <row r="664" spans="1:9" x14ac:dyDescent="0.25">
      <c r="A664" s="6" t="s">
        <v>2359</v>
      </c>
      <c r="B664" s="2" t="s">
        <v>3016</v>
      </c>
      <c r="C664" s="2" t="s">
        <v>3064</v>
      </c>
      <c r="D664" s="2" t="s">
        <v>684</v>
      </c>
      <c r="E664" s="23">
        <v>3661</v>
      </c>
      <c r="F664" s="24">
        <v>2722</v>
      </c>
      <c r="G664" s="44">
        <f>EmployeeData[[#This Row],[Sales_Target]]-EmployeeData[[#This Row],[Sales_Achieved]]</f>
        <v>939</v>
      </c>
      <c r="H664" t="str">
        <f>IF(EmployeeData[[#This Row],[Sales_Achieved]]&gt;=2984,EmployeeData[[#This Row],[Sales_Achieved]],"N/A")</f>
        <v>N/A</v>
      </c>
      <c r="I664">
        <f>IF(EmployeeData[[#This Row],[Sales_Achieved]]&lt;2984,EmployeeData[[#This Row],[Sales_Achieved]],"N/A")</f>
        <v>2722</v>
      </c>
    </row>
    <row r="665" spans="1:9" x14ac:dyDescent="0.25">
      <c r="A665" s="6" t="s">
        <v>2360</v>
      </c>
      <c r="B665" s="2" t="s">
        <v>2948</v>
      </c>
      <c r="C665" s="2" t="s">
        <v>3063</v>
      </c>
      <c r="D665" s="2" t="s">
        <v>683</v>
      </c>
      <c r="E665" s="23">
        <v>3802</v>
      </c>
      <c r="F665" s="24">
        <v>2332</v>
      </c>
      <c r="G665" s="44">
        <f>EmployeeData[[#This Row],[Sales_Target]]-EmployeeData[[#This Row],[Sales_Achieved]]</f>
        <v>1470</v>
      </c>
      <c r="H665" t="str">
        <f>IF(EmployeeData[[#This Row],[Sales_Achieved]]&gt;=2984,EmployeeData[[#This Row],[Sales_Achieved]],"N/A")</f>
        <v>N/A</v>
      </c>
      <c r="I665">
        <f>IF(EmployeeData[[#This Row],[Sales_Achieved]]&lt;2984,EmployeeData[[#This Row],[Sales_Achieved]],"N/A")</f>
        <v>2332</v>
      </c>
    </row>
    <row r="666" spans="1:9" hidden="1" x14ac:dyDescent="0.25">
      <c r="A666" s="6" t="s">
        <v>2361</v>
      </c>
      <c r="B666" s="2" t="s">
        <v>3017</v>
      </c>
      <c r="C666" s="2" t="s">
        <v>3065</v>
      </c>
      <c r="D666" s="2" t="s">
        <v>682</v>
      </c>
      <c r="E666" s="23">
        <v>2023</v>
      </c>
      <c r="F666" s="24">
        <v>5411</v>
      </c>
      <c r="G666" s="44">
        <f>EmployeeData[[#This Row],[Sales_Target]]-EmployeeData[[#This Row],[Sales_Achieved]]</f>
        <v>-3388</v>
      </c>
      <c r="H666">
        <f>IF(EmployeeData[[#This Row],[Sales_Achieved]]&gt;=2984,EmployeeData[[#This Row],[Sales_Achieved]],"N/A")</f>
        <v>5411</v>
      </c>
      <c r="I666" t="str">
        <f>IF(EmployeeData[[#This Row],[Sales_Achieved]]&lt;2984,EmployeeData[[#This Row],[Sales_Achieved]],"N/A")</f>
        <v>N/A</v>
      </c>
    </row>
    <row r="667" spans="1:9" hidden="1" x14ac:dyDescent="0.25">
      <c r="A667" s="6" t="s">
        <v>2362</v>
      </c>
      <c r="B667" s="2" t="s">
        <v>2805</v>
      </c>
      <c r="C667" s="2" t="s">
        <v>3063</v>
      </c>
      <c r="D667" s="2" t="s">
        <v>684</v>
      </c>
      <c r="E667" s="23">
        <v>3270</v>
      </c>
      <c r="F667" s="24">
        <v>4077</v>
      </c>
      <c r="G667" s="44">
        <f>EmployeeData[[#This Row],[Sales_Target]]-EmployeeData[[#This Row],[Sales_Achieved]]</f>
        <v>-807</v>
      </c>
      <c r="H667">
        <f>IF(EmployeeData[[#This Row],[Sales_Achieved]]&gt;=2984,EmployeeData[[#This Row],[Sales_Achieved]],"N/A")</f>
        <v>4077</v>
      </c>
      <c r="I667" t="str">
        <f>IF(EmployeeData[[#This Row],[Sales_Achieved]]&lt;2984,EmployeeData[[#This Row],[Sales_Achieved]],"N/A")</f>
        <v>N/A</v>
      </c>
    </row>
    <row r="668" spans="1:9" hidden="1" x14ac:dyDescent="0.25">
      <c r="A668" s="6" t="s">
        <v>2363</v>
      </c>
      <c r="B668" s="2" t="s">
        <v>2869</v>
      </c>
      <c r="C668" s="2" t="s">
        <v>3064</v>
      </c>
      <c r="D668" s="2" t="s">
        <v>682</v>
      </c>
      <c r="E668" s="23">
        <v>1851</v>
      </c>
      <c r="F668" s="24">
        <v>4868</v>
      </c>
      <c r="G668" s="44">
        <f>EmployeeData[[#This Row],[Sales_Target]]-EmployeeData[[#This Row],[Sales_Achieved]]</f>
        <v>-3017</v>
      </c>
      <c r="H668">
        <f>IF(EmployeeData[[#This Row],[Sales_Achieved]]&gt;=2984,EmployeeData[[#This Row],[Sales_Achieved]],"N/A")</f>
        <v>4868</v>
      </c>
      <c r="I668" t="str">
        <f>IF(EmployeeData[[#This Row],[Sales_Achieved]]&lt;2984,EmployeeData[[#This Row],[Sales_Achieved]],"N/A")</f>
        <v>N/A</v>
      </c>
    </row>
    <row r="669" spans="1:9" x14ac:dyDescent="0.25">
      <c r="A669" s="6" t="s">
        <v>2364</v>
      </c>
      <c r="B669" s="2" t="s">
        <v>2753</v>
      </c>
      <c r="C669" s="2" t="s">
        <v>3063</v>
      </c>
      <c r="D669" s="2" t="s">
        <v>685</v>
      </c>
      <c r="E669" s="23">
        <v>3192</v>
      </c>
      <c r="F669" s="24">
        <v>2781</v>
      </c>
      <c r="G669" s="44">
        <f>EmployeeData[[#This Row],[Sales_Target]]-EmployeeData[[#This Row],[Sales_Achieved]]</f>
        <v>411</v>
      </c>
      <c r="H669" t="str">
        <f>IF(EmployeeData[[#This Row],[Sales_Achieved]]&gt;=2984,EmployeeData[[#This Row],[Sales_Achieved]],"N/A")</f>
        <v>N/A</v>
      </c>
      <c r="I669">
        <f>IF(EmployeeData[[#This Row],[Sales_Achieved]]&lt;2984,EmployeeData[[#This Row],[Sales_Achieved]],"N/A")</f>
        <v>2781</v>
      </c>
    </row>
    <row r="670" spans="1:9" x14ac:dyDescent="0.25">
      <c r="A670" s="6" t="s">
        <v>2365</v>
      </c>
      <c r="B670" s="2" t="s">
        <v>2970</v>
      </c>
      <c r="C670" s="2" t="s">
        <v>3063</v>
      </c>
      <c r="D670" s="2" t="s">
        <v>684</v>
      </c>
      <c r="E670" s="23">
        <v>3490</v>
      </c>
      <c r="F670" s="24">
        <v>1191</v>
      </c>
      <c r="G670" s="44">
        <f>EmployeeData[[#This Row],[Sales_Target]]-EmployeeData[[#This Row],[Sales_Achieved]]</f>
        <v>2299</v>
      </c>
      <c r="H670" t="str">
        <f>IF(EmployeeData[[#This Row],[Sales_Achieved]]&gt;=2984,EmployeeData[[#This Row],[Sales_Achieved]],"N/A")</f>
        <v>N/A</v>
      </c>
      <c r="I670">
        <f>IF(EmployeeData[[#This Row],[Sales_Achieved]]&lt;2984,EmployeeData[[#This Row],[Sales_Achieved]],"N/A")</f>
        <v>1191</v>
      </c>
    </row>
    <row r="671" spans="1:9" x14ac:dyDescent="0.25">
      <c r="A671" s="6" t="s">
        <v>2366</v>
      </c>
      <c r="B671" s="2" t="s">
        <v>2827</v>
      </c>
      <c r="C671" s="2" t="s">
        <v>3065</v>
      </c>
      <c r="D671" s="2" t="s">
        <v>683</v>
      </c>
      <c r="E671" s="23">
        <v>3620</v>
      </c>
      <c r="F671" s="24">
        <v>1693</v>
      </c>
      <c r="G671" s="44">
        <f>EmployeeData[[#This Row],[Sales_Target]]-EmployeeData[[#This Row],[Sales_Achieved]]</f>
        <v>1927</v>
      </c>
      <c r="H671" t="str">
        <f>IF(EmployeeData[[#This Row],[Sales_Achieved]]&gt;=2984,EmployeeData[[#This Row],[Sales_Achieved]],"N/A")</f>
        <v>N/A</v>
      </c>
      <c r="I671">
        <f>IF(EmployeeData[[#This Row],[Sales_Achieved]]&lt;2984,EmployeeData[[#This Row],[Sales_Achieved]],"N/A")</f>
        <v>1693</v>
      </c>
    </row>
    <row r="672" spans="1:9" hidden="1" x14ac:dyDescent="0.25">
      <c r="A672" s="6" t="s">
        <v>2367</v>
      </c>
      <c r="B672" s="2" t="s">
        <v>2706</v>
      </c>
      <c r="C672" s="2" t="s">
        <v>3065</v>
      </c>
      <c r="D672" s="2" t="s">
        <v>684</v>
      </c>
      <c r="E672" s="23">
        <v>4479</v>
      </c>
      <c r="F672" s="24">
        <v>5608</v>
      </c>
      <c r="G672" s="44">
        <f>EmployeeData[[#This Row],[Sales_Target]]-EmployeeData[[#This Row],[Sales_Achieved]]</f>
        <v>-1129</v>
      </c>
      <c r="H672">
        <f>IF(EmployeeData[[#This Row],[Sales_Achieved]]&gt;=2984,EmployeeData[[#This Row],[Sales_Achieved]],"N/A")</f>
        <v>5608</v>
      </c>
      <c r="I672" t="str">
        <f>IF(EmployeeData[[#This Row],[Sales_Achieved]]&lt;2984,EmployeeData[[#This Row],[Sales_Achieved]],"N/A")</f>
        <v>N/A</v>
      </c>
    </row>
    <row r="673" spans="1:9" hidden="1" x14ac:dyDescent="0.25">
      <c r="A673" s="6" t="s">
        <v>2368</v>
      </c>
      <c r="B673" s="2" t="s">
        <v>2895</v>
      </c>
      <c r="C673" s="2" t="s">
        <v>3063</v>
      </c>
      <c r="D673" s="2" t="s">
        <v>682</v>
      </c>
      <c r="E673" s="23">
        <v>2325</v>
      </c>
      <c r="F673" s="24">
        <v>5754</v>
      </c>
      <c r="G673" s="44">
        <f>EmployeeData[[#This Row],[Sales_Target]]-EmployeeData[[#This Row],[Sales_Achieved]]</f>
        <v>-3429</v>
      </c>
      <c r="H673">
        <f>IF(EmployeeData[[#This Row],[Sales_Achieved]]&gt;=2984,EmployeeData[[#This Row],[Sales_Achieved]],"N/A")</f>
        <v>5754</v>
      </c>
      <c r="I673" t="str">
        <f>IF(EmployeeData[[#This Row],[Sales_Achieved]]&lt;2984,EmployeeData[[#This Row],[Sales_Achieved]],"N/A")</f>
        <v>N/A</v>
      </c>
    </row>
    <row r="674" spans="1:9" hidden="1" x14ac:dyDescent="0.25">
      <c r="A674" s="6" t="s">
        <v>2369</v>
      </c>
      <c r="B674" s="2" t="s">
        <v>2949</v>
      </c>
      <c r="C674" s="2" t="s">
        <v>3065</v>
      </c>
      <c r="D674" s="2" t="s">
        <v>683</v>
      </c>
      <c r="E674" s="23">
        <v>2991</v>
      </c>
      <c r="F674" s="24">
        <v>5318</v>
      </c>
      <c r="G674" s="44">
        <f>EmployeeData[[#This Row],[Sales_Target]]-EmployeeData[[#This Row],[Sales_Achieved]]</f>
        <v>-2327</v>
      </c>
      <c r="H674">
        <f>IF(EmployeeData[[#This Row],[Sales_Achieved]]&gt;=2984,EmployeeData[[#This Row],[Sales_Achieved]],"N/A")</f>
        <v>5318</v>
      </c>
      <c r="I674" t="str">
        <f>IF(EmployeeData[[#This Row],[Sales_Achieved]]&lt;2984,EmployeeData[[#This Row],[Sales_Achieved]],"N/A")</f>
        <v>N/A</v>
      </c>
    </row>
    <row r="675" spans="1:9" x14ac:dyDescent="0.25">
      <c r="A675" s="6" t="s">
        <v>2370</v>
      </c>
      <c r="B675" s="2" t="s">
        <v>2849</v>
      </c>
      <c r="C675" s="2" t="s">
        <v>3064</v>
      </c>
      <c r="D675" s="2" t="s">
        <v>683</v>
      </c>
      <c r="E675" s="23">
        <v>1196</v>
      </c>
      <c r="F675" s="24">
        <v>1384</v>
      </c>
      <c r="G675" s="44">
        <f>EmployeeData[[#This Row],[Sales_Target]]-EmployeeData[[#This Row],[Sales_Achieved]]</f>
        <v>-188</v>
      </c>
      <c r="H675" t="str">
        <f>IF(EmployeeData[[#This Row],[Sales_Achieved]]&gt;=2984,EmployeeData[[#This Row],[Sales_Achieved]],"N/A")</f>
        <v>N/A</v>
      </c>
      <c r="I675">
        <f>IF(EmployeeData[[#This Row],[Sales_Achieved]]&lt;2984,EmployeeData[[#This Row],[Sales_Achieved]],"N/A")</f>
        <v>1384</v>
      </c>
    </row>
    <row r="676" spans="1:9" hidden="1" x14ac:dyDescent="0.25">
      <c r="A676" s="6" t="s">
        <v>2371</v>
      </c>
      <c r="B676" s="2" t="s">
        <v>2972</v>
      </c>
      <c r="C676" s="2" t="s">
        <v>3065</v>
      </c>
      <c r="D676" s="2" t="s">
        <v>684</v>
      </c>
      <c r="E676" s="23">
        <v>2373</v>
      </c>
      <c r="F676" s="24">
        <v>4455</v>
      </c>
      <c r="G676" s="44">
        <f>EmployeeData[[#This Row],[Sales_Target]]-EmployeeData[[#This Row],[Sales_Achieved]]</f>
        <v>-2082</v>
      </c>
      <c r="H676">
        <f>IF(EmployeeData[[#This Row],[Sales_Achieved]]&gt;=2984,EmployeeData[[#This Row],[Sales_Achieved]],"N/A")</f>
        <v>4455</v>
      </c>
      <c r="I676" t="str">
        <f>IF(EmployeeData[[#This Row],[Sales_Achieved]]&lt;2984,EmployeeData[[#This Row],[Sales_Achieved]],"N/A")</f>
        <v>N/A</v>
      </c>
    </row>
    <row r="677" spans="1:9" hidden="1" x14ac:dyDescent="0.25">
      <c r="A677" s="6" t="s">
        <v>2372</v>
      </c>
      <c r="B677" s="2" t="s">
        <v>2993</v>
      </c>
      <c r="C677" s="2" t="s">
        <v>3063</v>
      </c>
      <c r="D677" s="2" t="s">
        <v>685</v>
      </c>
      <c r="E677" s="23">
        <v>3066</v>
      </c>
      <c r="F677" s="24">
        <v>3955</v>
      </c>
      <c r="G677" s="44">
        <f>EmployeeData[[#This Row],[Sales_Target]]-EmployeeData[[#This Row],[Sales_Achieved]]</f>
        <v>-889</v>
      </c>
      <c r="H677">
        <f>IF(EmployeeData[[#This Row],[Sales_Achieved]]&gt;=2984,EmployeeData[[#This Row],[Sales_Achieved]],"N/A")</f>
        <v>3955</v>
      </c>
      <c r="I677" t="str">
        <f>IF(EmployeeData[[#This Row],[Sales_Achieved]]&lt;2984,EmployeeData[[#This Row],[Sales_Achieved]],"N/A")</f>
        <v>N/A</v>
      </c>
    </row>
    <row r="678" spans="1:9" x14ac:dyDescent="0.25">
      <c r="A678" s="6" t="s">
        <v>2373</v>
      </c>
      <c r="B678" s="2" t="s">
        <v>2840</v>
      </c>
      <c r="C678" s="2" t="s">
        <v>3063</v>
      </c>
      <c r="D678" s="2" t="s">
        <v>682</v>
      </c>
      <c r="E678" s="23">
        <v>3244</v>
      </c>
      <c r="F678" s="24">
        <v>1411</v>
      </c>
      <c r="G678" s="44">
        <f>EmployeeData[[#This Row],[Sales_Target]]-EmployeeData[[#This Row],[Sales_Achieved]]</f>
        <v>1833</v>
      </c>
      <c r="H678" t="str">
        <f>IF(EmployeeData[[#This Row],[Sales_Achieved]]&gt;=2984,EmployeeData[[#This Row],[Sales_Achieved]],"N/A")</f>
        <v>N/A</v>
      </c>
      <c r="I678">
        <f>IF(EmployeeData[[#This Row],[Sales_Achieved]]&lt;2984,EmployeeData[[#This Row],[Sales_Achieved]],"N/A")</f>
        <v>1411</v>
      </c>
    </row>
    <row r="679" spans="1:9" hidden="1" x14ac:dyDescent="0.25">
      <c r="A679" s="6" t="s">
        <v>2374</v>
      </c>
      <c r="B679" s="2" t="s">
        <v>2807</v>
      </c>
      <c r="C679" s="2" t="s">
        <v>3064</v>
      </c>
      <c r="D679" s="2" t="s">
        <v>682</v>
      </c>
      <c r="E679" s="23">
        <v>1260</v>
      </c>
      <c r="F679" s="24">
        <v>4390</v>
      </c>
      <c r="G679" s="44">
        <f>EmployeeData[[#This Row],[Sales_Target]]-EmployeeData[[#This Row],[Sales_Achieved]]</f>
        <v>-3130</v>
      </c>
      <c r="H679">
        <f>IF(EmployeeData[[#This Row],[Sales_Achieved]]&gt;=2984,EmployeeData[[#This Row],[Sales_Achieved]],"N/A")</f>
        <v>4390</v>
      </c>
      <c r="I679" t="str">
        <f>IF(EmployeeData[[#This Row],[Sales_Achieved]]&lt;2984,EmployeeData[[#This Row],[Sales_Achieved]],"N/A")</f>
        <v>N/A</v>
      </c>
    </row>
    <row r="680" spans="1:9" x14ac:dyDescent="0.25">
      <c r="A680" s="6" t="s">
        <v>2375</v>
      </c>
      <c r="B680" s="2" t="s">
        <v>2875</v>
      </c>
      <c r="C680" s="2" t="s">
        <v>3063</v>
      </c>
      <c r="D680" s="2" t="s">
        <v>682</v>
      </c>
      <c r="E680" s="23">
        <v>4905</v>
      </c>
      <c r="F680" s="24">
        <v>1890</v>
      </c>
      <c r="G680" s="44">
        <f>EmployeeData[[#This Row],[Sales_Target]]-EmployeeData[[#This Row],[Sales_Achieved]]</f>
        <v>3015</v>
      </c>
      <c r="H680" t="str">
        <f>IF(EmployeeData[[#This Row],[Sales_Achieved]]&gt;=2984,EmployeeData[[#This Row],[Sales_Achieved]],"N/A")</f>
        <v>N/A</v>
      </c>
      <c r="I680">
        <f>IF(EmployeeData[[#This Row],[Sales_Achieved]]&lt;2984,EmployeeData[[#This Row],[Sales_Achieved]],"N/A")</f>
        <v>1890</v>
      </c>
    </row>
    <row r="681" spans="1:9" hidden="1" x14ac:dyDescent="0.25">
      <c r="A681" s="6" t="s">
        <v>2376</v>
      </c>
      <c r="B681" s="2" t="s">
        <v>2944</v>
      </c>
      <c r="C681" s="2" t="s">
        <v>3064</v>
      </c>
      <c r="D681" s="2" t="s">
        <v>683</v>
      </c>
      <c r="E681" s="23">
        <v>3118</v>
      </c>
      <c r="F681" s="24">
        <v>3901</v>
      </c>
      <c r="G681" s="44">
        <f>EmployeeData[[#This Row],[Sales_Target]]-EmployeeData[[#This Row],[Sales_Achieved]]</f>
        <v>-783</v>
      </c>
      <c r="H681">
        <f>IF(EmployeeData[[#This Row],[Sales_Achieved]]&gt;=2984,EmployeeData[[#This Row],[Sales_Achieved]],"N/A")</f>
        <v>3901</v>
      </c>
      <c r="I681" t="str">
        <f>IF(EmployeeData[[#This Row],[Sales_Achieved]]&lt;2984,EmployeeData[[#This Row],[Sales_Achieved]],"N/A")</f>
        <v>N/A</v>
      </c>
    </row>
    <row r="682" spans="1:9" hidden="1" x14ac:dyDescent="0.25">
      <c r="A682" s="6" t="s">
        <v>2377</v>
      </c>
      <c r="B682" s="2" t="s">
        <v>3018</v>
      </c>
      <c r="C682" s="2" t="s">
        <v>3065</v>
      </c>
      <c r="D682" s="2" t="s">
        <v>682</v>
      </c>
      <c r="E682" s="23">
        <v>3004</v>
      </c>
      <c r="F682" s="24">
        <v>5952</v>
      </c>
      <c r="G682" s="44">
        <f>EmployeeData[[#This Row],[Sales_Target]]-EmployeeData[[#This Row],[Sales_Achieved]]</f>
        <v>-2948</v>
      </c>
      <c r="H682">
        <f>IF(EmployeeData[[#This Row],[Sales_Achieved]]&gt;=2984,EmployeeData[[#This Row],[Sales_Achieved]],"N/A")</f>
        <v>5952</v>
      </c>
      <c r="I682" t="str">
        <f>IF(EmployeeData[[#This Row],[Sales_Achieved]]&lt;2984,EmployeeData[[#This Row],[Sales_Achieved]],"N/A")</f>
        <v>N/A</v>
      </c>
    </row>
    <row r="683" spans="1:9" hidden="1" x14ac:dyDescent="0.25">
      <c r="A683" s="6" t="s">
        <v>2378</v>
      </c>
      <c r="B683" s="2" t="s">
        <v>2789</v>
      </c>
      <c r="C683" s="2" t="s">
        <v>3064</v>
      </c>
      <c r="D683" s="2" t="s">
        <v>683</v>
      </c>
      <c r="E683" s="23">
        <v>1066</v>
      </c>
      <c r="F683" s="24">
        <v>3221</v>
      </c>
      <c r="G683" s="44">
        <f>EmployeeData[[#This Row],[Sales_Target]]-EmployeeData[[#This Row],[Sales_Achieved]]</f>
        <v>-2155</v>
      </c>
      <c r="H683">
        <f>IF(EmployeeData[[#This Row],[Sales_Achieved]]&gt;=2984,EmployeeData[[#This Row],[Sales_Achieved]],"N/A")</f>
        <v>3221</v>
      </c>
      <c r="I683" t="str">
        <f>IF(EmployeeData[[#This Row],[Sales_Achieved]]&lt;2984,EmployeeData[[#This Row],[Sales_Achieved]],"N/A")</f>
        <v>N/A</v>
      </c>
    </row>
    <row r="684" spans="1:9" hidden="1" x14ac:dyDescent="0.25">
      <c r="A684" s="6" t="s">
        <v>2379</v>
      </c>
      <c r="B684" s="2" t="s">
        <v>2704</v>
      </c>
      <c r="C684" s="2" t="s">
        <v>3065</v>
      </c>
      <c r="D684" s="2" t="s">
        <v>682</v>
      </c>
      <c r="E684" s="23">
        <v>1705</v>
      </c>
      <c r="F684" s="24">
        <v>3603</v>
      </c>
      <c r="G684" s="44">
        <f>EmployeeData[[#This Row],[Sales_Target]]-EmployeeData[[#This Row],[Sales_Achieved]]</f>
        <v>-1898</v>
      </c>
      <c r="H684">
        <f>IF(EmployeeData[[#This Row],[Sales_Achieved]]&gt;=2984,EmployeeData[[#This Row],[Sales_Achieved]],"N/A")</f>
        <v>3603</v>
      </c>
      <c r="I684" t="str">
        <f>IF(EmployeeData[[#This Row],[Sales_Achieved]]&lt;2984,EmployeeData[[#This Row],[Sales_Achieved]],"N/A")</f>
        <v>N/A</v>
      </c>
    </row>
    <row r="685" spans="1:9" x14ac:dyDescent="0.25">
      <c r="A685" s="6" t="s">
        <v>2380</v>
      </c>
      <c r="B685" s="2" t="s">
        <v>2909</v>
      </c>
      <c r="C685" s="2" t="s">
        <v>3065</v>
      </c>
      <c r="D685" s="2" t="s">
        <v>685</v>
      </c>
      <c r="E685" s="23">
        <v>2670</v>
      </c>
      <c r="F685" s="24">
        <v>2711</v>
      </c>
      <c r="G685" s="44">
        <f>EmployeeData[[#This Row],[Sales_Target]]-EmployeeData[[#This Row],[Sales_Achieved]]</f>
        <v>-41</v>
      </c>
      <c r="H685" t="str">
        <f>IF(EmployeeData[[#This Row],[Sales_Achieved]]&gt;=2984,EmployeeData[[#This Row],[Sales_Achieved]],"N/A")</f>
        <v>N/A</v>
      </c>
      <c r="I685">
        <f>IF(EmployeeData[[#This Row],[Sales_Achieved]]&lt;2984,EmployeeData[[#This Row],[Sales_Achieved]],"N/A")</f>
        <v>2711</v>
      </c>
    </row>
    <row r="686" spans="1:9" hidden="1" x14ac:dyDescent="0.25">
      <c r="A686" s="6" t="s">
        <v>2381</v>
      </c>
      <c r="B686" s="2" t="s">
        <v>2724</v>
      </c>
      <c r="C686" s="2" t="s">
        <v>3064</v>
      </c>
      <c r="D686" s="2" t="s">
        <v>685</v>
      </c>
      <c r="E686" s="23">
        <v>3917</v>
      </c>
      <c r="F686" s="24">
        <v>4644</v>
      </c>
      <c r="G686" s="44">
        <f>EmployeeData[[#This Row],[Sales_Target]]-EmployeeData[[#This Row],[Sales_Achieved]]</f>
        <v>-727</v>
      </c>
      <c r="H686">
        <f>IF(EmployeeData[[#This Row],[Sales_Achieved]]&gt;=2984,EmployeeData[[#This Row],[Sales_Achieved]],"N/A")</f>
        <v>4644</v>
      </c>
      <c r="I686" t="str">
        <f>IF(EmployeeData[[#This Row],[Sales_Achieved]]&lt;2984,EmployeeData[[#This Row],[Sales_Achieved]],"N/A")</f>
        <v>N/A</v>
      </c>
    </row>
    <row r="687" spans="1:9" x14ac:dyDescent="0.25">
      <c r="A687" s="6" t="s">
        <v>2382</v>
      </c>
      <c r="B687" s="2" t="s">
        <v>2906</v>
      </c>
      <c r="C687" s="2" t="s">
        <v>3063</v>
      </c>
      <c r="D687" s="2" t="s">
        <v>685</v>
      </c>
      <c r="E687" s="23">
        <v>4021</v>
      </c>
      <c r="F687" s="24">
        <v>1753</v>
      </c>
      <c r="G687" s="44">
        <f>EmployeeData[[#This Row],[Sales_Target]]-EmployeeData[[#This Row],[Sales_Achieved]]</f>
        <v>2268</v>
      </c>
      <c r="H687" t="str">
        <f>IF(EmployeeData[[#This Row],[Sales_Achieved]]&gt;=2984,EmployeeData[[#This Row],[Sales_Achieved]],"N/A")</f>
        <v>N/A</v>
      </c>
      <c r="I687">
        <f>IF(EmployeeData[[#This Row],[Sales_Achieved]]&lt;2984,EmployeeData[[#This Row],[Sales_Achieved]],"N/A")</f>
        <v>1753</v>
      </c>
    </row>
    <row r="688" spans="1:9" hidden="1" x14ac:dyDescent="0.25">
      <c r="A688" s="6" t="s">
        <v>2383</v>
      </c>
      <c r="B688" s="2" t="s">
        <v>2770</v>
      </c>
      <c r="C688" s="2" t="s">
        <v>3065</v>
      </c>
      <c r="D688" s="2" t="s">
        <v>683</v>
      </c>
      <c r="E688" s="23">
        <v>1905</v>
      </c>
      <c r="F688" s="24">
        <v>4727</v>
      </c>
      <c r="G688" s="44">
        <f>EmployeeData[[#This Row],[Sales_Target]]-EmployeeData[[#This Row],[Sales_Achieved]]</f>
        <v>-2822</v>
      </c>
      <c r="H688">
        <f>IF(EmployeeData[[#This Row],[Sales_Achieved]]&gt;=2984,EmployeeData[[#This Row],[Sales_Achieved]],"N/A")</f>
        <v>4727</v>
      </c>
      <c r="I688" t="str">
        <f>IF(EmployeeData[[#This Row],[Sales_Achieved]]&lt;2984,EmployeeData[[#This Row],[Sales_Achieved]],"N/A")</f>
        <v>N/A</v>
      </c>
    </row>
    <row r="689" spans="1:9" hidden="1" x14ac:dyDescent="0.25">
      <c r="A689" s="6" t="s">
        <v>2384</v>
      </c>
      <c r="B689" s="2" t="s">
        <v>3015</v>
      </c>
      <c r="C689" s="2" t="s">
        <v>3065</v>
      </c>
      <c r="D689" s="2" t="s">
        <v>682</v>
      </c>
      <c r="E689" s="23">
        <v>3618</v>
      </c>
      <c r="F689" s="24">
        <v>3322</v>
      </c>
      <c r="G689" s="44">
        <f>EmployeeData[[#This Row],[Sales_Target]]-EmployeeData[[#This Row],[Sales_Achieved]]</f>
        <v>296</v>
      </c>
      <c r="H689">
        <f>IF(EmployeeData[[#This Row],[Sales_Achieved]]&gt;=2984,EmployeeData[[#This Row],[Sales_Achieved]],"N/A")</f>
        <v>3322</v>
      </c>
      <c r="I689" t="str">
        <f>IF(EmployeeData[[#This Row],[Sales_Achieved]]&lt;2984,EmployeeData[[#This Row],[Sales_Achieved]],"N/A")</f>
        <v>N/A</v>
      </c>
    </row>
    <row r="690" spans="1:9" x14ac:dyDescent="0.25">
      <c r="A690" s="6" t="s">
        <v>2385</v>
      </c>
      <c r="B690" s="2" t="s">
        <v>2710</v>
      </c>
      <c r="C690" s="2" t="s">
        <v>3065</v>
      </c>
      <c r="D690" s="2" t="s">
        <v>682</v>
      </c>
      <c r="E690" s="23">
        <v>4006</v>
      </c>
      <c r="F690" s="24">
        <v>2431</v>
      </c>
      <c r="G690" s="44">
        <f>EmployeeData[[#This Row],[Sales_Target]]-EmployeeData[[#This Row],[Sales_Achieved]]</f>
        <v>1575</v>
      </c>
      <c r="H690" t="str">
        <f>IF(EmployeeData[[#This Row],[Sales_Achieved]]&gt;=2984,EmployeeData[[#This Row],[Sales_Achieved]],"N/A")</f>
        <v>N/A</v>
      </c>
      <c r="I690">
        <f>IF(EmployeeData[[#This Row],[Sales_Achieved]]&lt;2984,EmployeeData[[#This Row],[Sales_Achieved]],"N/A")</f>
        <v>2431</v>
      </c>
    </row>
    <row r="691" spans="1:9" x14ac:dyDescent="0.25">
      <c r="A691" s="6" t="s">
        <v>2386</v>
      </c>
      <c r="B691" s="2" t="s">
        <v>3019</v>
      </c>
      <c r="C691" s="2" t="s">
        <v>3063</v>
      </c>
      <c r="D691" s="2" t="s">
        <v>683</v>
      </c>
      <c r="E691" s="23">
        <v>4109</v>
      </c>
      <c r="F691" s="24">
        <v>1811</v>
      </c>
      <c r="G691" s="44">
        <f>EmployeeData[[#This Row],[Sales_Target]]-EmployeeData[[#This Row],[Sales_Achieved]]</f>
        <v>2298</v>
      </c>
      <c r="H691" t="str">
        <f>IF(EmployeeData[[#This Row],[Sales_Achieved]]&gt;=2984,EmployeeData[[#This Row],[Sales_Achieved]],"N/A")</f>
        <v>N/A</v>
      </c>
      <c r="I691">
        <f>IF(EmployeeData[[#This Row],[Sales_Achieved]]&lt;2984,EmployeeData[[#This Row],[Sales_Achieved]],"N/A")</f>
        <v>1811</v>
      </c>
    </row>
    <row r="692" spans="1:9" x14ac:dyDescent="0.25">
      <c r="A692" s="6" t="s">
        <v>2387</v>
      </c>
      <c r="B692" s="2" t="s">
        <v>3020</v>
      </c>
      <c r="C692" s="2" t="s">
        <v>3064</v>
      </c>
      <c r="D692" s="2" t="s">
        <v>682</v>
      </c>
      <c r="E692" s="23">
        <v>2285</v>
      </c>
      <c r="F692" s="24">
        <v>1204</v>
      </c>
      <c r="G692" s="44">
        <f>EmployeeData[[#This Row],[Sales_Target]]-EmployeeData[[#This Row],[Sales_Achieved]]</f>
        <v>1081</v>
      </c>
      <c r="H692" t="str">
        <f>IF(EmployeeData[[#This Row],[Sales_Achieved]]&gt;=2984,EmployeeData[[#This Row],[Sales_Achieved]],"N/A")</f>
        <v>N/A</v>
      </c>
      <c r="I692">
        <f>IF(EmployeeData[[#This Row],[Sales_Achieved]]&lt;2984,EmployeeData[[#This Row],[Sales_Achieved]],"N/A")</f>
        <v>1204</v>
      </c>
    </row>
    <row r="693" spans="1:9" x14ac:dyDescent="0.25">
      <c r="A693" s="6" t="s">
        <v>2388</v>
      </c>
      <c r="B693" s="2" t="s">
        <v>2791</v>
      </c>
      <c r="C693" s="2" t="s">
        <v>3065</v>
      </c>
      <c r="D693" s="2" t="s">
        <v>682</v>
      </c>
      <c r="E693" s="23">
        <v>4701</v>
      </c>
      <c r="F693" s="24">
        <v>2000</v>
      </c>
      <c r="G693" s="44">
        <f>EmployeeData[[#This Row],[Sales_Target]]-EmployeeData[[#This Row],[Sales_Achieved]]</f>
        <v>2701</v>
      </c>
      <c r="H693" t="str">
        <f>IF(EmployeeData[[#This Row],[Sales_Achieved]]&gt;=2984,EmployeeData[[#This Row],[Sales_Achieved]],"N/A")</f>
        <v>N/A</v>
      </c>
      <c r="I693">
        <f>IF(EmployeeData[[#This Row],[Sales_Achieved]]&lt;2984,EmployeeData[[#This Row],[Sales_Achieved]],"N/A")</f>
        <v>2000</v>
      </c>
    </row>
    <row r="694" spans="1:9" x14ac:dyDescent="0.25">
      <c r="A694" s="6" t="s">
        <v>2389</v>
      </c>
      <c r="B694" s="2" t="s">
        <v>2828</v>
      </c>
      <c r="C694" s="2" t="s">
        <v>3065</v>
      </c>
      <c r="D694" s="2" t="s">
        <v>683</v>
      </c>
      <c r="E694" s="23">
        <v>1416</v>
      </c>
      <c r="F694" s="24">
        <v>1718</v>
      </c>
      <c r="G694" s="44">
        <f>EmployeeData[[#This Row],[Sales_Target]]-EmployeeData[[#This Row],[Sales_Achieved]]</f>
        <v>-302</v>
      </c>
      <c r="H694" t="str">
        <f>IF(EmployeeData[[#This Row],[Sales_Achieved]]&gt;=2984,EmployeeData[[#This Row],[Sales_Achieved]],"N/A")</f>
        <v>N/A</v>
      </c>
      <c r="I694">
        <f>IF(EmployeeData[[#This Row],[Sales_Achieved]]&lt;2984,EmployeeData[[#This Row],[Sales_Achieved]],"N/A")</f>
        <v>1718</v>
      </c>
    </row>
    <row r="695" spans="1:9" x14ac:dyDescent="0.25">
      <c r="A695" s="6" t="s">
        <v>2390</v>
      </c>
      <c r="B695" s="2" t="s">
        <v>2913</v>
      </c>
      <c r="C695" s="2" t="s">
        <v>3063</v>
      </c>
      <c r="D695" s="2" t="s">
        <v>685</v>
      </c>
      <c r="E695" s="23">
        <v>2600</v>
      </c>
      <c r="F695" s="24">
        <v>1754</v>
      </c>
      <c r="G695" s="44">
        <f>EmployeeData[[#This Row],[Sales_Target]]-EmployeeData[[#This Row],[Sales_Achieved]]</f>
        <v>846</v>
      </c>
      <c r="H695" t="str">
        <f>IF(EmployeeData[[#This Row],[Sales_Achieved]]&gt;=2984,EmployeeData[[#This Row],[Sales_Achieved]],"N/A")</f>
        <v>N/A</v>
      </c>
      <c r="I695">
        <f>IF(EmployeeData[[#This Row],[Sales_Achieved]]&lt;2984,EmployeeData[[#This Row],[Sales_Achieved]],"N/A")</f>
        <v>1754</v>
      </c>
    </row>
    <row r="696" spans="1:9" hidden="1" x14ac:dyDescent="0.25">
      <c r="A696" s="6" t="s">
        <v>2391</v>
      </c>
      <c r="B696" s="2" t="s">
        <v>2854</v>
      </c>
      <c r="C696" s="2" t="s">
        <v>3065</v>
      </c>
      <c r="D696" s="2" t="s">
        <v>685</v>
      </c>
      <c r="E696" s="23">
        <v>2213</v>
      </c>
      <c r="F696" s="24">
        <v>3374</v>
      </c>
      <c r="G696" s="44">
        <f>EmployeeData[[#This Row],[Sales_Target]]-EmployeeData[[#This Row],[Sales_Achieved]]</f>
        <v>-1161</v>
      </c>
      <c r="H696">
        <f>IF(EmployeeData[[#This Row],[Sales_Achieved]]&gt;=2984,EmployeeData[[#This Row],[Sales_Achieved]],"N/A")</f>
        <v>3374</v>
      </c>
      <c r="I696" t="str">
        <f>IF(EmployeeData[[#This Row],[Sales_Achieved]]&lt;2984,EmployeeData[[#This Row],[Sales_Achieved]],"N/A")</f>
        <v>N/A</v>
      </c>
    </row>
    <row r="697" spans="1:9" x14ac:dyDescent="0.25">
      <c r="A697" s="6" t="s">
        <v>2392</v>
      </c>
      <c r="B697" s="2" t="s">
        <v>2704</v>
      </c>
      <c r="C697" s="2" t="s">
        <v>3064</v>
      </c>
      <c r="D697" s="2" t="s">
        <v>683</v>
      </c>
      <c r="E697" s="23">
        <v>3130</v>
      </c>
      <c r="F697" s="24">
        <v>1537</v>
      </c>
      <c r="G697" s="44">
        <f>EmployeeData[[#This Row],[Sales_Target]]-EmployeeData[[#This Row],[Sales_Achieved]]</f>
        <v>1593</v>
      </c>
      <c r="H697" t="str">
        <f>IF(EmployeeData[[#This Row],[Sales_Achieved]]&gt;=2984,EmployeeData[[#This Row],[Sales_Achieved]],"N/A")</f>
        <v>N/A</v>
      </c>
      <c r="I697">
        <f>IF(EmployeeData[[#This Row],[Sales_Achieved]]&lt;2984,EmployeeData[[#This Row],[Sales_Achieved]],"N/A")</f>
        <v>1537</v>
      </c>
    </row>
    <row r="698" spans="1:9" hidden="1" x14ac:dyDescent="0.25">
      <c r="A698" s="6" t="s">
        <v>2393</v>
      </c>
      <c r="B698" s="2" t="s">
        <v>2759</v>
      </c>
      <c r="C698" s="2" t="s">
        <v>3065</v>
      </c>
      <c r="D698" s="2" t="s">
        <v>683</v>
      </c>
      <c r="E698" s="23">
        <v>4003</v>
      </c>
      <c r="F698" s="24">
        <v>4081</v>
      </c>
      <c r="G698" s="44">
        <f>EmployeeData[[#This Row],[Sales_Target]]-EmployeeData[[#This Row],[Sales_Achieved]]</f>
        <v>-78</v>
      </c>
      <c r="H698">
        <f>IF(EmployeeData[[#This Row],[Sales_Achieved]]&gt;=2984,EmployeeData[[#This Row],[Sales_Achieved]],"N/A")</f>
        <v>4081</v>
      </c>
      <c r="I698" t="str">
        <f>IF(EmployeeData[[#This Row],[Sales_Achieved]]&lt;2984,EmployeeData[[#This Row],[Sales_Achieved]],"N/A")</f>
        <v>N/A</v>
      </c>
    </row>
    <row r="699" spans="1:9" x14ac:dyDescent="0.25">
      <c r="A699" s="6" t="s">
        <v>2394</v>
      </c>
      <c r="B699" s="2" t="s">
        <v>3021</v>
      </c>
      <c r="C699" s="2" t="s">
        <v>3065</v>
      </c>
      <c r="D699" s="2" t="s">
        <v>682</v>
      </c>
      <c r="E699" s="23">
        <v>2441</v>
      </c>
      <c r="F699" s="24">
        <v>2312</v>
      </c>
      <c r="G699" s="44">
        <f>EmployeeData[[#This Row],[Sales_Target]]-EmployeeData[[#This Row],[Sales_Achieved]]</f>
        <v>129</v>
      </c>
      <c r="H699" t="str">
        <f>IF(EmployeeData[[#This Row],[Sales_Achieved]]&gt;=2984,EmployeeData[[#This Row],[Sales_Achieved]],"N/A")</f>
        <v>N/A</v>
      </c>
      <c r="I699">
        <f>IF(EmployeeData[[#This Row],[Sales_Achieved]]&lt;2984,EmployeeData[[#This Row],[Sales_Achieved]],"N/A")</f>
        <v>2312</v>
      </c>
    </row>
    <row r="700" spans="1:9" x14ac:dyDescent="0.25">
      <c r="A700" s="6" t="s">
        <v>2395</v>
      </c>
      <c r="B700" s="2" t="s">
        <v>2714</v>
      </c>
      <c r="C700" s="2" t="s">
        <v>3065</v>
      </c>
      <c r="D700" s="2" t="s">
        <v>685</v>
      </c>
      <c r="E700" s="23">
        <v>3790</v>
      </c>
      <c r="F700" s="24">
        <v>2838</v>
      </c>
      <c r="G700" s="44">
        <f>EmployeeData[[#This Row],[Sales_Target]]-EmployeeData[[#This Row],[Sales_Achieved]]</f>
        <v>952</v>
      </c>
      <c r="H700" t="str">
        <f>IF(EmployeeData[[#This Row],[Sales_Achieved]]&gt;=2984,EmployeeData[[#This Row],[Sales_Achieved]],"N/A")</f>
        <v>N/A</v>
      </c>
      <c r="I700">
        <f>IF(EmployeeData[[#This Row],[Sales_Achieved]]&lt;2984,EmployeeData[[#This Row],[Sales_Achieved]],"N/A")</f>
        <v>2838</v>
      </c>
    </row>
    <row r="701" spans="1:9" hidden="1" x14ac:dyDescent="0.25">
      <c r="A701" s="6" t="s">
        <v>2396</v>
      </c>
      <c r="B701" s="2" t="s">
        <v>2853</v>
      </c>
      <c r="C701" s="2" t="s">
        <v>3064</v>
      </c>
      <c r="D701" s="2" t="s">
        <v>683</v>
      </c>
      <c r="E701" s="23">
        <v>3226</v>
      </c>
      <c r="F701" s="24">
        <v>5660</v>
      </c>
      <c r="G701" s="44">
        <f>EmployeeData[[#This Row],[Sales_Target]]-EmployeeData[[#This Row],[Sales_Achieved]]</f>
        <v>-2434</v>
      </c>
      <c r="H701">
        <f>IF(EmployeeData[[#This Row],[Sales_Achieved]]&gt;=2984,EmployeeData[[#This Row],[Sales_Achieved]],"N/A")</f>
        <v>5660</v>
      </c>
      <c r="I701" t="str">
        <f>IF(EmployeeData[[#This Row],[Sales_Achieved]]&lt;2984,EmployeeData[[#This Row],[Sales_Achieved]],"N/A")</f>
        <v>N/A</v>
      </c>
    </row>
    <row r="702" spans="1:9" x14ac:dyDescent="0.25">
      <c r="A702" s="6" t="s">
        <v>2397</v>
      </c>
      <c r="B702" s="2" t="s">
        <v>2806</v>
      </c>
      <c r="C702" s="2" t="s">
        <v>3063</v>
      </c>
      <c r="D702" s="2" t="s">
        <v>684</v>
      </c>
      <c r="E702" s="23">
        <v>1087</v>
      </c>
      <c r="F702" s="24">
        <v>2902</v>
      </c>
      <c r="G702" s="44">
        <f>EmployeeData[[#This Row],[Sales_Target]]-EmployeeData[[#This Row],[Sales_Achieved]]</f>
        <v>-1815</v>
      </c>
      <c r="H702" t="str">
        <f>IF(EmployeeData[[#This Row],[Sales_Achieved]]&gt;=2984,EmployeeData[[#This Row],[Sales_Achieved]],"N/A")</f>
        <v>N/A</v>
      </c>
      <c r="I702">
        <f>IF(EmployeeData[[#This Row],[Sales_Achieved]]&lt;2984,EmployeeData[[#This Row],[Sales_Achieved]],"N/A")</f>
        <v>2902</v>
      </c>
    </row>
    <row r="703" spans="1:9" hidden="1" x14ac:dyDescent="0.25">
      <c r="A703" s="6" t="s">
        <v>2398</v>
      </c>
      <c r="B703" s="2" t="s">
        <v>2774</v>
      </c>
      <c r="C703" s="2" t="s">
        <v>3065</v>
      </c>
      <c r="D703" s="2" t="s">
        <v>685</v>
      </c>
      <c r="E703" s="23">
        <v>1609</v>
      </c>
      <c r="F703" s="24">
        <v>3844</v>
      </c>
      <c r="G703" s="44">
        <f>EmployeeData[[#This Row],[Sales_Target]]-EmployeeData[[#This Row],[Sales_Achieved]]</f>
        <v>-2235</v>
      </c>
      <c r="H703">
        <f>IF(EmployeeData[[#This Row],[Sales_Achieved]]&gt;=2984,EmployeeData[[#This Row],[Sales_Achieved]],"N/A")</f>
        <v>3844</v>
      </c>
      <c r="I703" t="str">
        <f>IF(EmployeeData[[#This Row],[Sales_Achieved]]&lt;2984,EmployeeData[[#This Row],[Sales_Achieved]],"N/A")</f>
        <v>N/A</v>
      </c>
    </row>
    <row r="704" spans="1:9" hidden="1" x14ac:dyDescent="0.25">
      <c r="A704" s="6" t="s">
        <v>2399</v>
      </c>
      <c r="B704" s="2" t="s">
        <v>3022</v>
      </c>
      <c r="C704" s="2" t="s">
        <v>3064</v>
      </c>
      <c r="D704" s="2" t="s">
        <v>683</v>
      </c>
      <c r="E704" s="23">
        <v>3284</v>
      </c>
      <c r="F704" s="24">
        <v>5671</v>
      </c>
      <c r="G704" s="44">
        <f>EmployeeData[[#This Row],[Sales_Target]]-EmployeeData[[#This Row],[Sales_Achieved]]</f>
        <v>-2387</v>
      </c>
      <c r="H704">
        <f>IF(EmployeeData[[#This Row],[Sales_Achieved]]&gt;=2984,EmployeeData[[#This Row],[Sales_Achieved]],"N/A")</f>
        <v>5671</v>
      </c>
      <c r="I704" t="str">
        <f>IF(EmployeeData[[#This Row],[Sales_Achieved]]&lt;2984,EmployeeData[[#This Row],[Sales_Achieved]],"N/A")</f>
        <v>N/A</v>
      </c>
    </row>
    <row r="705" spans="1:9" x14ac:dyDescent="0.25">
      <c r="A705" s="6" t="s">
        <v>2400</v>
      </c>
      <c r="B705" s="2" t="s">
        <v>2804</v>
      </c>
      <c r="C705" s="2" t="s">
        <v>3065</v>
      </c>
      <c r="D705" s="2" t="s">
        <v>684</v>
      </c>
      <c r="E705" s="23">
        <v>2842</v>
      </c>
      <c r="F705" s="24">
        <v>1817</v>
      </c>
      <c r="G705" s="44">
        <f>EmployeeData[[#This Row],[Sales_Target]]-EmployeeData[[#This Row],[Sales_Achieved]]</f>
        <v>1025</v>
      </c>
      <c r="H705" t="str">
        <f>IF(EmployeeData[[#This Row],[Sales_Achieved]]&gt;=2984,EmployeeData[[#This Row],[Sales_Achieved]],"N/A")</f>
        <v>N/A</v>
      </c>
      <c r="I705">
        <f>IF(EmployeeData[[#This Row],[Sales_Achieved]]&lt;2984,EmployeeData[[#This Row],[Sales_Achieved]],"N/A")</f>
        <v>1817</v>
      </c>
    </row>
    <row r="706" spans="1:9" hidden="1" x14ac:dyDescent="0.25">
      <c r="A706" s="6" t="s">
        <v>2401</v>
      </c>
      <c r="B706" s="2" t="s">
        <v>3023</v>
      </c>
      <c r="C706" s="2" t="s">
        <v>3064</v>
      </c>
      <c r="D706" s="2" t="s">
        <v>683</v>
      </c>
      <c r="E706" s="23">
        <v>1995</v>
      </c>
      <c r="F706" s="24">
        <v>5183</v>
      </c>
      <c r="G706" s="44">
        <f>EmployeeData[[#This Row],[Sales_Target]]-EmployeeData[[#This Row],[Sales_Achieved]]</f>
        <v>-3188</v>
      </c>
      <c r="H706">
        <f>IF(EmployeeData[[#This Row],[Sales_Achieved]]&gt;=2984,EmployeeData[[#This Row],[Sales_Achieved]],"N/A")</f>
        <v>5183</v>
      </c>
      <c r="I706" t="str">
        <f>IF(EmployeeData[[#This Row],[Sales_Achieved]]&lt;2984,EmployeeData[[#This Row],[Sales_Achieved]],"N/A")</f>
        <v>N/A</v>
      </c>
    </row>
    <row r="707" spans="1:9" x14ac:dyDescent="0.25">
      <c r="A707" s="6" t="s">
        <v>2402</v>
      </c>
      <c r="B707" s="2" t="s">
        <v>2917</v>
      </c>
      <c r="C707" s="2" t="s">
        <v>3064</v>
      </c>
      <c r="D707" s="2" t="s">
        <v>684</v>
      </c>
      <c r="E707" s="23">
        <v>1166</v>
      </c>
      <c r="F707" s="24">
        <v>1169</v>
      </c>
      <c r="G707" s="44">
        <f>EmployeeData[[#This Row],[Sales_Target]]-EmployeeData[[#This Row],[Sales_Achieved]]</f>
        <v>-3</v>
      </c>
      <c r="H707" t="str">
        <f>IF(EmployeeData[[#This Row],[Sales_Achieved]]&gt;=2984,EmployeeData[[#This Row],[Sales_Achieved]],"N/A")</f>
        <v>N/A</v>
      </c>
      <c r="I707">
        <f>IF(EmployeeData[[#This Row],[Sales_Achieved]]&lt;2984,EmployeeData[[#This Row],[Sales_Achieved]],"N/A")</f>
        <v>1169</v>
      </c>
    </row>
    <row r="708" spans="1:9" x14ac:dyDescent="0.25">
      <c r="A708" s="6" t="s">
        <v>2403</v>
      </c>
      <c r="B708" s="2" t="s">
        <v>3024</v>
      </c>
      <c r="C708" s="2" t="s">
        <v>3064</v>
      </c>
      <c r="D708" s="2" t="s">
        <v>683</v>
      </c>
      <c r="E708" s="23">
        <v>4623</v>
      </c>
      <c r="F708" s="24">
        <v>2879</v>
      </c>
      <c r="G708" s="44">
        <f>EmployeeData[[#This Row],[Sales_Target]]-EmployeeData[[#This Row],[Sales_Achieved]]</f>
        <v>1744</v>
      </c>
      <c r="H708" t="str">
        <f>IF(EmployeeData[[#This Row],[Sales_Achieved]]&gt;=2984,EmployeeData[[#This Row],[Sales_Achieved]],"N/A")</f>
        <v>N/A</v>
      </c>
      <c r="I708">
        <f>IF(EmployeeData[[#This Row],[Sales_Achieved]]&lt;2984,EmployeeData[[#This Row],[Sales_Achieved]],"N/A")</f>
        <v>2879</v>
      </c>
    </row>
    <row r="709" spans="1:9" hidden="1" x14ac:dyDescent="0.25">
      <c r="A709" s="6" t="s">
        <v>2404</v>
      </c>
      <c r="B709" s="2" t="s">
        <v>3025</v>
      </c>
      <c r="C709" s="2" t="s">
        <v>3065</v>
      </c>
      <c r="D709" s="2" t="s">
        <v>683</v>
      </c>
      <c r="E709" s="23">
        <v>4519</v>
      </c>
      <c r="F709" s="24">
        <v>3623</v>
      </c>
      <c r="G709" s="44">
        <f>EmployeeData[[#This Row],[Sales_Target]]-EmployeeData[[#This Row],[Sales_Achieved]]</f>
        <v>896</v>
      </c>
      <c r="H709">
        <f>IF(EmployeeData[[#This Row],[Sales_Achieved]]&gt;=2984,EmployeeData[[#This Row],[Sales_Achieved]],"N/A")</f>
        <v>3623</v>
      </c>
      <c r="I709" t="str">
        <f>IF(EmployeeData[[#This Row],[Sales_Achieved]]&lt;2984,EmployeeData[[#This Row],[Sales_Achieved]],"N/A")</f>
        <v>N/A</v>
      </c>
    </row>
    <row r="710" spans="1:9" x14ac:dyDescent="0.25">
      <c r="A710" s="6" t="s">
        <v>2405</v>
      </c>
      <c r="B710" s="2" t="s">
        <v>3006</v>
      </c>
      <c r="C710" s="2" t="s">
        <v>3064</v>
      </c>
      <c r="D710" s="2" t="s">
        <v>682</v>
      </c>
      <c r="E710" s="23">
        <v>2566</v>
      </c>
      <c r="F710" s="24">
        <v>2801</v>
      </c>
      <c r="G710" s="44">
        <f>EmployeeData[[#This Row],[Sales_Target]]-EmployeeData[[#This Row],[Sales_Achieved]]</f>
        <v>-235</v>
      </c>
      <c r="H710" t="str">
        <f>IF(EmployeeData[[#This Row],[Sales_Achieved]]&gt;=2984,EmployeeData[[#This Row],[Sales_Achieved]],"N/A")</f>
        <v>N/A</v>
      </c>
      <c r="I710">
        <f>IF(EmployeeData[[#This Row],[Sales_Achieved]]&lt;2984,EmployeeData[[#This Row],[Sales_Achieved]],"N/A")</f>
        <v>2801</v>
      </c>
    </row>
    <row r="711" spans="1:9" hidden="1" x14ac:dyDescent="0.25">
      <c r="A711" s="6" t="s">
        <v>2406</v>
      </c>
      <c r="B711" s="2" t="s">
        <v>2951</v>
      </c>
      <c r="C711" s="2" t="s">
        <v>3063</v>
      </c>
      <c r="D711" s="2" t="s">
        <v>685</v>
      </c>
      <c r="E711" s="23">
        <v>4265</v>
      </c>
      <c r="F711" s="24">
        <v>3188</v>
      </c>
      <c r="G711" s="44">
        <f>EmployeeData[[#This Row],[Sales_Target]]-EmployeeData[[#This Row],[Sales_Achieved]]</f>
        <v>1077</v>
      </c>
      <c r="H711">
        <f>IF(EmployeeData[[#This Row],[Sales_Achieved]]&gt;=2984,EmployeeData[[#This Row],[Sales_Achieved]],"N/A")</f>
        <v>3188</v>
      </c>
      <c r="I711" t="str">
        <f>IF(EmployeeData[[#This Row],[Sales_Achieved]]&lt;2984,EmployeeData[[#This Row],[Sales_Achieved]],"N/A")</f>
        <v>N/A</v>
      </c>
    </row>
    <row r="712" spans="1:9" hidden="1" x14ac:dyDescent="0.25">
      <c r="A712" s="6" t="s">
        <v>2407</v>
      </c>
      <c r="B712" s="2" t="s">
        <v>2788</v>
      </c>
      <c r="C712" s="2" t="s">
        <v>3063</v>
      </c>
      <c r="D712" s="2" t="s">
        <v>685</v>
      </c>
      <c r="E712" s="23">
        <v>3482</v>
      </c>
      <c r="F712" s="24">
        <v>3008</v>
      </c>
      <c r="G712" s="44">
        <f>EmployeeData[[#This Row],[Sales_Target]]-EmployeeData[[#This Row],[Sales_Achieved]]</f>
        <v>474</v>
      </c>
      <c r="H712">
        <f>IF(EmployeeData[[#This Row],[Sales_Achieved]]&gt;=2984,EmployeeData[[#This Row],[Sales_Achieved]],"N/A")</f>
        <v>3008</v>
      </c>
      <c r="I712" t="str">
        <f>IF(EmployeeData[[#This Row],[Sales_Achieved]]&lt;2984,EmployeeData[[#This Row],[Sales_Achieved]],"N/A")</f>
        <v>N/A</v>
      </c>
    </row>
    <row r="713" spans="1:9" hidden="1" x14ac:dyDescent="0.25">
      <c r="A713" s="6" t="s">
        <v>2408</v>
      </c>
      <c r="B713" s="2" t="s">
        <v>2944</v>
      </c>
      <c r="C713" s="2" t="s">
        <v>3065</v>
      </c>
      <c r="D713" s="2" t="s">
        <v>684</v>
      </c>
      <c r="E713" s="23">
        <v>3779</v>
      </c>
      <c r="F713" s="24">
        <v>5214</v>
      </c>
      <c r="G713" s="44">
        <f>EmployeeData[[#This Row],[Sales_Target]]-EmployeeData[[#This Row],[Sales_Achieved]]</f>
        <v>-1435</v>
      </c>
      <c r="H713">
        <f>IF(EmployeeData[[#This Row],[Sales_Achieved]]&gt;=2984,EmployeeData[[#This Row],[Sales_Achieved]],"N/A")</f>
        <v>5214</v>
      </c>
      <c r="I713" t="str">
        <f>IF(EmployeeData[[#This Row],[Sales_Achieved]]&lt;2984,EmployeeData[[#This Row],[Sales_Achieved]],"N/A")</f>
        <v>N/A</v>
      </c>
    </row>
    <row r="714" spans="1:9" hidden="1" x14ac:dyDescent="0.25">
      <c r="A714" s="6" t="s">
        <v>2409</v>
      </c>
      <c r="B714" s="2" t="s">
        <v>3026</v>
      </c>
      <c r="C714" s="2" t="s">
        <v>3065</v>
      </c>
      <c r="D714" s="2" t="s">
        <v>685</v>
      </c>
      <c r="E714" s="23">
        <v>4137</v>
      </c>
      <c r="F714" s="24">
        <v>5122</v>
      </c>
      <c r="G714" s="44">
        <f>EmployeeData[[#This Row],[Sales_Target]]-EmployeeData[[#This Row],[Sales_Achieved]]</f>
        <v>-985</v>
      </c>
      <c r="H714">
        <f>IF(EmployeeData[[#This Row],[Sales_Achieved]]&gt;=2984,EmployeeData[[#This Row],[Sales_Achieved]],"N/A")</f>
        <v>5122</v>
      </c>
      <c r="I714" t="str">
        <f>IF(EmployeeData[[#This Row],[Sales_Achieved]]&lt;2984,EmployeeData[[#This Row],[Sales_Achieved]],"N/A")</f>
        <v>N/A</v>
      </c>
    </row>
    <row r="715" spans="1:9" hidden="1" x14ac:dyDescent="0.25">
      <c r="A715" s="6" t="s">
        <v>2410</v>
      </c>
      <c r="B715" s="2" t="s">
        <v>3027</v>
      </c>
      <c r="C715" s="2" t="s">
        <v>3064</v>
      </c>
      <c r="D715" s="2" t="s">
        <v>684</v>
      </c>
      <c r="E715" s="23">
        <v>1228</v>
      </c>
      <c r="F715" s="24">
        <v>5463</v>
      </c>
      <c r="G715" s="44">
        <f>EmployeeData[[#This Row],[Sales_Target]]-EmployeeData[[#This Row],[Sales_Achieved]]</f>
        <v>-4235</v>
      </c>
      <c r="H715">
        <f>IF(EmployeeData[[#This Row],[Sales_Achieved]]&gt;=2984,EmployeeData[[#This Row],[Sales_Achieved]],"N/A")</f>
        <v>5463</v>
      </c>
      <c r="I715" t="str">
        <f>IF(EmployeeData[[#This Row],[Sales_Achieved]]&lt;2984,EmployeeData[[#This Row],[Sales_Achieved]],"N/A")</f>
        <v>N/A</v>
      </c>
    </row>
    <row r="716" spans="1:9" x14ac:dyDescent="0.25">
      <c r="A716" s="6" t="s">
        <v>2411</v>
      </c>
      <c r="B716" s="2" t="s">
        <v>3001</v>
      </c>
      <c r="C716" s="2" t="s">
        <v>3063</v>
      </c>
      <c r="D716" s="2" t="s">
        <v>682</v>
      </c>
      <c r="E716" s="23">
        <v>4991</v>
      </c>
      <c r="F716" s="24">
        <v>1528</v>
      </c>
      <c r="G716" s="44">
        <f>EmployeeData[[#This Row],[Sales_Target]]-EmployeeData[[#This Row],[Sales_Achieved]]</f>
        <v>3463</v>
      </c>
      <c r="H716" t="str">
        <f>IF(EmployeeData[[#This Row],[Sales_Achieved]]&gt;=2984,EmployeeData[[#This Row],[Sales_Achieved]],"N/A")</f>
        <v>N/A</v>
      </c>
      <c r="I716">
        <f>IF(EmployeeData[[#This Row],[Sales_Achieved]]&lt;2984,EmployeeData[[#This Row],[Sales_Achieved]],"N/A")</f>
        <v>1528</v>
      </c>
    </row>
    <row r="717" spans="1:9" x14ac:dyDescent="0.25">
      <c r="A717" s="6" t="s">
        <v>2412</v>
      </c>
      <c r="B717" s="2" t="s">
        <v>2902</v>
      </c>
      <c r="C717" s="2" t="s">
        <v>3064</v>
      </c>
      <c r="D717" s="2" t="s">
        <v>684</v>
      </c>
      <c r="E717" s="23">
        <v>2073</v>
      </c>
      <c r="F717" s="24">
        <v>1617</v>
      </c>
      <c r="G717" s="44">
        <f>EmployeeData[[#This Row],[Sales_Target]]-EmployeeData[[#This Row],[Sales_Achieved]]</f>
        <v>456</v>
      </c>
      <c r="H717" t="str">
        <f>IF(EmployeeData[[#This Row],[Sales_Achieved]]&gt;=2984,EmployeeData[[#This Row],[Sales_Achieved]],"N/A")</f>
        <v>N/A</v>
      </c>
      <c r="I717">
        <f>IF(EmployeeData[[#This Row],[Sales_Achieved]]&lt;2984,EmployeeData[[#This Row],[Sales_Achieved]],"N/A")</f>
        <v>1617</v>
      </c>
    </row>
    <row r="718" spans="1:9" x14ac:dyDescent="0.25">
      <c r="A718" s="6" t="s">
        <v>2413</v>
      </c>
      <c r="B718" s="2" t="s">
        <v>2927</v>
      </c>
      <c r="C718" s="2" t="s">
        <v>3064</v>
      </c>
      <c r="D718" s="2" t="s">
        <v>685</v>
      </c>
      <c r="E718" s="23">
        <v>2463</v>
      </c>
      <c r="F718" s="24">
        <v>1395</v>
      </c>
      <c r="G718" s="44">
        <f>EmployeeData[[#This Row],[Sales_Target]]-EmployeeData[[#This Row],[Sales_Achieved]]</f>
        <v>1068</v>
      </c>
      <c r="H718" t="str">
        <f>IF(EmployeeData[[#This Row],[Sales_Achieved]]&gt;=2984,EmployeeData[[#This Row],[Sales_Achieved]],"N/A")</f>
        <v>N/A</v>
      </c>
      <c r="I718">
        <f>IF(EmployeeData[[#This Row],[Sales_Achieved]]&lt;2984,EmployeeData[[#This Row],[Sales_Achieved]],"N/A")</f>
        <v>1395</v>
      </c>
    </row>
    <row r="719" spans="1:9" hidden="1" x14ac:dyDescent="0.25">
      <c r="A719" s="6" t="s">
        <v>2414</v>
      </c>
      <c r="B719" s="2" t="s">
        <v>2738</v>
      </c>
      <c r="C719" s="2" t="s">
        <v>3064</v>
      </c>
      <c r="D719" s="2" t="s">
        <v>685</v>
      </c>
      <c r="E719" s="23">
        <v>3899</v>
      </c>
      <c r="F719" s="24">
        <v>3927</v>
      </c>
      <c r="G719" s="44">
        <f>EmployeeData[[#This Row],[Sales_Target]]-EmployeeData[[#This Row],[Sales_Achieved]]</f>
        <v>-28</v>
      </c>
      <c r="H719">
        <f>IF(EmployeeData[[#This Row],[Sales_Achieved]]&gt;=2984,EmployeeData[[#This Row],[Sales_Achieved]],"N/A")</f>
        <v>3927</v>
      </c>
      <c r="I719" t="str">
        <f>IF(EmployeeData[[#This Row],[Sales_Achieved]]&lt;2984,EmployeeData[[#This Row],[Sales_Achieved]],"N/A")</f>
        <v>N/A</v>
      </c>
    </row>
    <row r="720" spans="1:9" x14ac:dyDescent="0.25">
      <c r="A720" s="6" t="s">
        <v>2415</v>
      </c>
      <c r="B720" s="2" t="s">
        <v>2703</v>
      </c>
      <c r="C720" s="2" t="s">
        <v>3063</v>
      </c>
      <c r="D720" s="2" t="s">
        <v>684</v>
      </c>
      <c r="E720" s="23">
        <v>2852</v>
      </c>
      <c r="F720" s="24">
        <v>1698</v>
      </c>
      <c r="G720" s="44">
        <f>EmployeeData[[#This Row],[Sales_Target]]-EmployeeData[[#This Row],[Sales_Achieved]]</f>
        <v>1154</v>
      </c>
      <c r="H720" t="str">
        <f>IF(EmployeeData[[#This Row],[Sales_Achieved]]&gt;=2984,EmployeeData[[#This Row],[Sales_Achieved]],"N/A")</f>
        <v>N/A</v>
      </c>
      <c r="I720">
        <f>IF(EmployeeData[[#This Row],[Sales_Achieved]]&lt;2984,EmployeeData[[#This Row],[Sales_Achieved]],"N/A")</f>
        <v>1698</v>
      </c>
    </row>
    <row r="721" spans="1:9" x14ac:dyDescent="0.25">
      <c r="A721" s="6" t="s">
        <v>2416</v>
      </c>
      <c r="B721" s="2" t="s">
        <v>3028</v>
      </c>
      <c r="C721" s="2" t="s">
        <v>3063</v>
      </c>
      <c r="D721" s="2" t="s">
        <v>684</v>
      </c>
      <c r="E721" s="23">
        <v>3236</v>
      </c>
      <c r="F721" s="24">
        <v>2308</v>
      </c>
      <c r="G721" s="44">
        <f>EmployeeData[[#This Row],[Sales_Target]]-EmployeeData[[#This Row],[Sales_Achieved]]</f>
        <v>928</v>
      </c>
      <c r="H721" t="str">
        <f>IF(EmployeeData[[#This Row],[Sales_Achieved]]&gt;=2984,EmployeeData[[#This Row],[Sales_Achieved]],"N/A")</f>
        <v>N/A</v>
      </c>
      <c r="I721">
        <f>IF(EmployeeData[[#This Row],[Sales_Achieved]]&lt;2984,EmployeeData[[#This Row],[Sales_Achieved]],"N/A")</f>
        <v>2308</v>
      </c>
    </row>
    <row r="722" spans="1:9" hidden="1" x14ac:dyDescent="0.25">
      <c r="A722" s="6" t="s">
        <v>2417</v>
      </c>
      <c r="B722" s="2" t="s">
        <v>2792</v>
      </c>
      <c r="C722" s="2" t="s">
        <v>3065</v>
      </c>
      <c r="D722" s="2" t="s">
        <v>682</v>
      </c>
      <c r="E722" s="23">
        <v>3812</v>
      </c>
      <c r="F722" s="24">
        <v>4598</v>
      </c>
      <c r="G722" s="44">
        <f>EmployeeData[[#This Row],[Sales_Target]]-EmployeeData[[#This Row],[Sales_Achieved]]</f>
        <v>-786</v>
      </c>
      <c r="H722">
        <f>IF(EmployeeData[[#This Row],[Sales_Achieved]]&gt;=2984,EmployeeData[[#This Row],[Sales_Achieved]],"N/A")</f>
        <v>4598</v>
      </c>
      <c r="I722" t="str">
        <f>IF(EmployeeData[[#This Row],[Sales_Achieved]]&lt;2984,EmployeeData[[#This Row],[Sales_Achieved]],"N/A")</f>
        <v>N/A</v>
      </c>
    </row>
    <row r="723" spans="1:9" hidden="1" x14ac:dyDescent="0.25">
      <c r="A723" s="6" t="s">
        <v>2418</v>
      </c>
      <c r="B723" s="2" t="s">
        <v>3029</v>
      </c>
      <c r="C723" s="2" t="s">
        <v>3065</v>
      </c>
      <c r="D723" s="2" t="s">
        <v>683</v>
      </c>
      <c r="E723" s="23">
        <v>3885</v>
      </c>
      <c r="F723" s="24">
        <v>5214</v>
      </c>
      <c r="G723" s="44">
        <f>EmployeeData[[#This Row],[Sales_Target]]-EmployeeData[[#This Row],[Sales_Achieved]]</f>
        <v>-1329</v>
      </c>
      <c r="H723">
        <f>IF(EmployeeData[[#This Row],[Sales_Achieved]]&gt;=2984,EmployeeData[[#This Row],[Sales_Achieved]],"N/A")</f>
        <v>5214</v>
      </c>
      <c r="I723" t="str">
        <f>IF(EmployeeData[[#This Row],[Sales_Achieved]]&lt;2984,EmployeeData[[#This Row],[Sales_Achieved]],"N/A")</f>
        <v>N/A</v>
      </c>
    </row>
    <row r="724" spans="1:9" hidden="1" x14ac:dyDescent="0.25">
      <c r="A724" s="6" t="s">
        <v>2419</v>
      </c>
      <c r="B724" s="2" t="s">
        <v>3030</v>
      </c>
      <c r="C724" s="2" t="s">
        <v>3064</v>
      </c>
      <c r="D724" s="2" t="s">
        <v>685</v>
      </c>
      <c r="E724" s="23">
        <v>1488</v>
      </c>
      <c r="F724" s="24">
        <v>5146</v>
      </c>
      <c r="G724" s="44">
        <f>EmployeeData[[#This Row],[Sales_Target]]-EmployeeData[[#This Row],[Sales_Achieved]]</f>
        <v>-3658</v>
      </c>
      <c r="H724">
        <f>IF(EmployeeData[[#This Row],[Sales_Achieved]]&gt;=2984,EmployeeData[[#This Row],[Sales_Achieved]],"N/A")</f>
        <v>5146</v>
      </c>
      <c r="I724" t="str">
        <f>IF(EmployeeData[[#This Row],[Sales_Achieved]]&lt;2984,EmployeeData[[#This Row],[Sales_Achieved]],"N/A")</f>
        <v>N/A</v>
      </c>
    </row>
    <row r="725" spans="1:9" x14ac:dyDescent="0.25">
      <c r="A725" s="6" t="s">
        <v>2420</v>
      </c>
      <c r="B725" s="2" t="s">
        <v>2806</v>
      </c>
      <c r="C725" s="2" t="s">
        <v>3065</v>
      </c>
      <c r="D725" s="2" t="s">
        <v>683</v>
      </c>
      <c r="E725" s="23">
        <v>2576</v>
      </c>
      <c r="F725" s="24">
        <v>871</v>
      </c>
      <c r="G725" s="44">
        <f>EmployeeData[[#This Row],[Sales_Target]]-EmployeeData[[#This Row],[Sales_Achieved]]</f>
        <v>1705</v>
      </c>
      <c r="H725" t="str">
        <f>IF(EmployeeData[[#This Row],[Sales_Achieved]]&gt;=2984,EmployeeData[[#This Row],[Sales_Achieved]],"N/A")</f>
        <v>N/A</v>
      </c>
      <c r="I725">
        <f>IF(EmployeeData[[#This Row],[Sales_Achieved]]&lt;2984,EmployeeData[[#This Row],[Sales_Achieved]],"N/A")</f>
        <v>871</v>
      </c>
    </row>
    <row r="726" spans="1:9" x14ac:dyDescent="0.25">
      <c r="A726" s="6" t="s">
        <v>2421</v>
      </c>
      <c r="B726" s="2" t="s">
        <v>2842</v>
      </c>
      <c r="C726" s="2" t="s">
        <v>3065</v>
      </c>
      <c r="D726" s="2" t="s">
        <v>684</v>
      </c>
      <c r="E726" s="23">
        <v>3010</v>
      </c>
      <c r="F726" s="24">
        <v>1931</v>
      </c>
      <c r="G726" s="44">
        <f>EmployeeData[[#This Row],[Sales_Target]]-EmployeeData[[#This Row],[Sales_Achieved]]</f>
        <v>1079</v>
      </c>
      <c r="H726" t="str">
        <f>IF(EmployeeData[[#This Row],[Sales_Achieved]]&gt;=2984,EmployeeData[[#This Row],[Sales_Achieved]],"N/A")</f>
        <v>N/A</v>
      </c>
      <c r="I726">
        <f>IF(EmployeeData[[#This Row],[Sales_Achieved]]&lt;2984,EmployeeData[[#This Row],[Sales_Achieved]],"N/A")</f>
        <v>1931</v>
      </c>
    </row>
    <row r="727" spans="1:9" hidden="1" x14ac:dyDescent="0.25">
      <c r="A727" s="6" t="s">
        <v>2422</v>
      </c>
      <c r="B727" s="2" t="s">
        <v>2972</v>
      </c>
      <c r="C727" s="2" t="s">
        <v>3064</v>
      </c>
      <c r="D727" s="2" t="s">
        <v>682</v>
      </c>
      <c r="E727" s="23">
        <v>2639</v>
      </c>
      <c r="F727" s="24">
        <v>5220</v>
      </c>
      <c r="G727" s="44">
        <f>EmployeeData[[#This Row],[Sales_Target]]-EmployeeData[[#This Row],[Sales_Achieved]]</f>
        <v>-2581</v>
      </c>
      <c r="H727">
        <f>IF(EmployeeData[[#This Row],[Sales_Achieved]]&gt;=2984,EmployeeData[[#This Row],[Sales_Achieved]],"N/A")</f>
        <v>5220</v>
      </c>
      <c r="I727" t="str">
        <f>IF(EmployeeData[[#This Row],[Sales_Achieved]]&lt;2984,EmployeeData[[#This Row],[Sales_Achieved]],"N/A")</f>
        <v>N/A</v>
      </c>
    </row>
    <row r="728" spans="1:9" hidden="1" x14ac:dyDescent="0.25">
      <c r="A728" s="6" t="s">
        <v>2423</v>
      </c>
      <c r="B728" s="2" t="s">
        <v>2717</v>
      </c>
      <c r="C728" s="2" t="s">
        <v>3063</v>
      </c>
      <c r="D728" s="2" t="s">
        <v>685</v>
      </c>
      <c r="E728" s="23">
        <v>3706</v>
      </c>
      <c r="F728" s="24">
        <v>4919</v>
      </c>
      <c r="G728" s="44">
        <f>EmployeeData[[#This Row],[Sales_Target]]-EmployeeData[[#This Row],[Sales_Achieved]]</f>
        <v>-1213</v>
      </c>
      <c r="H728">
        <f>IF(EmployeeData[[#This Row],[Sales_Achieved]]&gt;=2984,EmployeeData[[#This Row],[Sales_Achieved]],"N/A")</f>
        <v>4919</v>
      </c>
      <c r="I728" t="str">
        <f>IF(EmployeeData[[#This Row],[Sales_Achieved]]&lt;2984,EmployeeData[[#This Row],[Sales_Achieved]],"N/A")</f>
        <v>N/A</v>
      </c>
    </row>
    <row r="729" spans="1:9" hidden="1" x14ac:dyDescent="0.25">
      <c r="A729" s="6" t="s">
        <v>2424</v>
      </c>
      <c r="B729" s="2" t="s">
        <v>2718</v>
      </c>
      <c r="C729" s="2" t="s">
        <v>3065</v>
      </c>
      <c r="D729" s="2" t="s">
        <v>684</v>
      </c>
      <c r="E729" s="23">
        <v>1334</v>
      </c>
      <c r="F729" s="24">
        <v>4089</v>
      </c>
      <c r="G729" s="44">
        <f>EmployeeData[[#This Row],[Sales_Target]]-EmployeeData[[#This Row],[Sales_Achieved]]</f>
        <v>-2755</v>
      </c>
      <c r="H729">
        <f>IF(EmployeeData[[#This Row],[Sales_Achieved]]&gt;=2984,EmployeeData[[#This Row],[Sales_Achieved]],"N/A")</f>
        <v>4089</v>
      </c>
      <c r="I729" t="str">
        <f>IF(EmployeeData[[#This Row],[Sales_Achieved]]&lt;2984,EmployeeData[[#This Row],[Sales_Achieved]],"N/A")</f>
        <v>N/A</v>
      </c>
    </row>
    <row r="730" spans="1:9" hidden="1" x14ac:dyDescent="0.25">
      <c r="A730" s="6" t="s">
        <v>2425</v>
      </c>
      <c r="B730" s="2" t="s">
        <v>2709</v>
      </c>
      <c r="C730" s="2" t="s">
        <v>3063</v>
      </c>
      <c r="D730" s="2" t="s">
        <v>684</v>
      </c>
      <c r="E730" s="23">
        <v>3752</v>
      </c>
      <c r="F730" s="24">
        <v>3625</v>
      </c>
      <c r="G730" s="44">
        <f>EmployeeData[[#This Row],[Sales_Target]]-EmployeeData[[#This Row],[Sales_Achieved]]</f>
        <v>127</v>
      </c>
      <c r="H730">
        <f>IF(EmployeeData[[#This Row],[Sales_Achieved]]&gt;=2984,EmployeeData[[#This Row],[Sales_Achieved]],"N/A")</f>
        <v>3625</v>
      </c>
      <c r="I730" t="str">
        <f>IF(EmployeeData[[#This Row],[Sales_Achieved]]&lt;2984,EmployeeData[[#This Row],[Sales_Achieved]],"N/A")</f>
        <v>N/A</v>
      </c>
    </row>
    <row r="731" spans="1:9" x14ac:dyDescent="0.25">
      <c r="A731" s="6" t="s">
        <v>2426</v>
      </c>
      <c r="B731" s="2" t="s">
        <v>2714</v>
      </c>
      <c r="C731" s="2" t="s">
        <v>3065</v>
      </c>
      <c r="D731" s="2" t="s">
        <v>685</v>
      </c>
      <c r="E731" s="23">
        <v>4754</v>
      </c>
      <c r="F731" s="24">
        <v>1241</v>
      </c>
      <c r="G731" s="44">
        <f>EmployeeData[[#This Row],[Sales_Target]]-EmployeeData[[#This Row],[Sales_Achieved]]</f>
        <v>3513</v>
      </c>
      <c r="H731" t="str">
        <f>IF(EmployeeData[[#This Row],[Sales_Achieved]]&gt;=2984,EmployeeData[[#This Row],[Sales_Achieved]],"N/A")</f>
        <v>N/A</v>
      </c>
      <c r="I731">
        <f>IF(EmployeeData[[#This Row],[Sales_Achieved]]&lt;2984,EmployeeData[[#This Row],[Sales_Achieved]],"N/A")</f>
        <v>1241</v>
      </c>
    </row>
    <row r="732" spans="1:9" x14ac:dyDescent="0.25">
      <c r="A732" s="6" t="s">
        <v>2427</v>
      </c>
      <c r="B732" s="2" t="s">
        <v>2872</v>
      </c>
      <c r="C732" s="2" t="s">
        <v>3064</v>
      </c>
      <c r="D732" s="2" t="s">
        <v>683</v>
      </c>
      <c r="E732" s="23">
        <v>2877</v>
      </c>
      <c r="F732" s="24">
        <v>941</v>
      </c>
      <c r="G732" s="44">
        <f>EmployeeData[[#This Row],[Sales_Target]]-EmployeeData[[#This Row],[Sales_Achieved]]</f>
        <v>1936</v>
      </c>
      <c r="H732" t="str">
        <f>IF(EmployeeData[[#This Row],[Sales_Achieved]]&gt;=2984,EmployeeData[[#This Row],[Sales_Achieved]],"N/A")</f>
        <v>N/A</v>
      </c>
      <c r="I732">
        <f>IF(EmployeeData[[#This Row],[Sales_Achieved]]&lt;2984,EmployeeData[[#This Row],[Sales_Achieved]],"N/A")</f>
        <v>941</v>
      </c>
    </row>
    <row r="733" spans="1:9" hidden="1" x14ac:dyDescent="0.25">
      <c r="A733" s="6" t="s">
        <v>2428</v>
      </c>
      <c r="B733" s="2" t="s">
        <v>3031</v>
      </c>
      <c r="C733" s="2" t="s">
        <v>3065</v>
      </c>
      <c r="D733" s="2" t="s">
        <v>685</v>
      </c>
      <c r="E733" s="23">
        <v>2589</v>
      </c>
      <c r="F733" s="24">
        <v>5203</v>
      </c>
      <c r="G733" s="44">
        <f>EmployeeData[[#This Row],[Sales_Target]]-EmployeeData[[#This Row],[Sales_Achieved]]</f>
        <v>-2614</v>
      </c>
      <c r="H733">
        <f>IF(EmployeeData[[#This Row],[Sales_Achieved]]&gt;=2984,EmployeeData[[#This Row],[Sales_Achieved]],"N/A")</f>
        <v>5203</v>
      </c>
      <c r="I733" t="str">
        <f>IF(EmployeeData[[#This Row],[Sales_Achieved]]&lt;2984,EmployeeData[[#This Row],[Sales_Achieved]],"N/A")</f>
        <v>N/A</v>
      </c>
    </row>
    <row r="734" spans="1:9" hidden="1" x14ac:dyDescent="0.25">
      <c r="A734" s="6" t="s">
        <v>2429</v>
      </c>
      <c r="B734" s="2" t="s">
        <v>2991</v>
      </c>
      <c r="C734" s="2" t="s">
        <v>3063</v>
      </c>
      <c r="D734" s="2" t="s">
        <v>685</v>
      </c>
      <c r="E734" s="23">
        <v>4956</v>
      </c>
      <c r="F734" s="24">
        <v>4545</v>
      </c>
      <c r="G734" s="44">
        <f>EmployeeData[[#This Row],[Sales_Target]]-EmployeeData[[#This Row],[Sales_Achieved]]</f>
        <v>411</v>
      </c>
      <c r="H734">
        <f>IF(EmployeeData[[#This Row],[Sales_Achieved]]&gt;=2984,EmployeeData[[#This Row],[Sales_Achieved]],"N/A")</f>
        <v>4545</v>
      </c>
      <c r="I734" t="str">
        <f>IF(EmployeeData[[#This Row],[Sales_Achieved]]&lt;2984,EmployeeData[[#This Row],[Sales_Achieved]],"N/A")</f>
        <v>N/A</v>
      </c>
    </row>
    <row r="735" spans="1:9" hidden="1" x14ac:dyDescent="0.25">
      <c r="A735" s="6" t="s">
        <v>2430</v>
      </c>
      <c r="B735" s="2" t="s">
        <v>3032</v>
      </c>
      <c r="C735" s="2" t="s">
        <v>3064</v>
      </c>
      <c r="D735" s="2" t="s">
        <v>685</v>
      </c>
      <c r="E735" s="23">
        <v>1227</v>
      </c>
      <c r="F735" s="24">
        <v>4442</v>
      </c>
      <c r="G735" s="44">
        <f>EmployeeData[[#This Row],[Sales_Target]]-EmployeeData[[#This Row],[Sales_Achieved]]</f>
        <v>-3215</v>
      </c>
      <c r="H735">
        <f>IF(EmployeeData[[#This Row],[Sales_Achieved]]&gt;=2984,EmployeeData[[#This Row],[Sales_Achieved]],"N/A")</f>
        <v>4442</v>
      </c>
      <c r="I735" t="str">
        <f>IF(EmployeeData[[#This Row],[Sales_Achieved]]&lt;2984,EmployeeData[[#This Row],[Sales_Achieved]],"N/A")</f>
        <v>N/A</v>
      </c>
    </row>
    <row r="736" spans="1:9" hidden="1" x14ac:dyDescent="0.25">
      <c r="A736" s="6" t="s">
        <v>2431</v>
      </c>
      <c r="B736" s="2" t="s">
        <v>3019</v>
      </c>
      <c r="C736" s="2" t="s">
        <v>3064</v>
      </c>
      <c r="D736" s="2" t="s">
        <v>683</v>
      </c>
      <c r="E736" s="23">
        <v>2495</v>
      </c>
      <c r="F736" s="24">
        <v>4255</v>
      </c>
      <c r="G736" s="44">
        <f>EmployeeData[[#This Row],[Sales_Target]]-EmployeeData[[#This Row],[Sales_Achieved]]</f>
        <v>-1760</v>
      </c>
      <c r="H736">
        <f>IF(EmployeeData[[#This Row],[Sales_Achieved]]&gt;=2984,EmployeeData[[#This Row],[Sales_Achieved]],"N/A")</f>
        <v>4255</v>
      </c>
      <c r="I736" t="str">
        <f>IF(EmployeeData[[#This Row],[Sales_Achieved]]&lt;2984,EmployeeData[[#This Row],[Sales_Achieved]],"N/A")</f>
        <v>N/A</v>
      </c>
    </row>
    <row r="737" spans="1:9" hidden="1" x14ac:dyDescent="0.25">
      <c r="A737" s="6" t="s">
        <v>2432</v>
      </c>
      <c r="B737" s="2" t="s">
        <v>2845</v>
      </c>
      <c r="C737" s="2" t="s">
        <v>3063</v>
      </c>
      <c r="D737" s="2" t="s">
        <v>682</v>
      </c>
      <c r="E737" s="23">
        <v>1950</v>
      </c>
      <c r="F737" s="24">
        <v>3647</v>
      </c>
      <c r="G737" s="44">
        <f>EmployeeData[[#This Row],[Sales_Target]]-EmployeeData[[#This Row],[Sales_Achieved]]</f>
        <v>-1697</v>
      </c>
      <c r="H737">
        <f>IF(EmployeeData[[#This Row],[Sales_Achieved]]&gt;=2984,EmployeeData[[#This Row],[Sales_Achieved]],"N/A")</f>
        <v>3647</v>
      </c>
      <c r="I737" t="str">
        <f>IF(EmployeeData[[#This Row],[Sales_Achieved]]&lt;2984,EmployeeData[[#This Row],[Sales_Achieved]],"N/A")</f>
        <v>N/A</v>
      </c>
    </row>
    <row r="738" spans="1:9" x14ac:dyDescent="0.25">
      <c r="A738" s="6" t="s">
        <v>2433</v>
      </c>
      <c r="B738" s="2" t="s">
        <v>2905</v>
      </c>
      <c r="C738" s="2" t="s">
        <v>3064</v>
      </c>
      <c r="D738" s="2" t="s">
        <v>684</v>
      </c>
      <c r="E738" s="23">
        <v>4854</v>
      </c>
      <c r="F738" s="24">
        <v>2032</v>
      </c>
      <c r="G738" s="44">
        <f>EmployeeData[[#This Row],[Sales_Target]]-EmployeeData[[#This Row],[Sales_Achieved]]</f>
        <v>2822</v>
      </c>
      <c r="H738" t="str">
        <f>IF(EmployeeData[[#This Row],[Sales_Achieved]]&gt;=2984,EmployeeData[[#This Row],[Sales_Achieved]],"N/A")</f>
        <v>N/A</v>
      </c>
      <c r="I738">
        <f>IF(EmployeeData[[#This Row],[Sales_Achieved]]&lt;2984,EmployeeData[[#This Row],[Sales_Achieved]],"N/A")</f>
        <v>2032</v>
      </c>
    </row>
    <row r="739" spans="1:9" hidden="1" x14ac:dyDescent="0.25">
      <c r="A739" s="6" t="s">
        <v>2434</v>
      </c>
      <c r="B739" s="2" t="s">
        <v>2698</v>
      </c>
      <c r="C739" s="2" t="s">
        <v>3064</v>
      </c>
      <c r="D739" s="2" t="s">
        <v>684</v>
      </c>
      <c r="E739" s="23">
        <v>3670</v>
      </c>
      <c r="F739" s="24">
        <v>3478</v>
      </c>
      <c r="G739" s="44">
        <f>EmployeeData[[#This Row],[Sales_Target]]-EmployeeData[[#This Row],[Sales_Achieved]]</f>
        <v>192</v>
      </c>
      <c r="H739">
        <f>IF(EmployeeData[[#This Row],[Sales_Achieved]]&gt;=2984,EmployeeData[[#This Row],[Sales_Achieved]],"N/A")</f>
        <v>3478</v>
      </c>
      <c r="I739" t="str">
        <f>IF(EmployeeData[[#This Row],[Sales_Achieved]]&lt;2984,EmployeeData[[#This Row],[Sales_Achieved]],"N/A")</f>
        <v>N/A</v>
      </c>
    </row>
    <row r="740" spans="1:9" x14ac:dyDescent="0.25">
      <c r="A740" s="6" t="s">
        <v>2435</v>
      </c>
      <c r="B740" s="2" t="s">
        <v>2949</v>
      </c>
      <c r="C740" s="2" t="s">
        <v>3065</v>
      </c>
      <c r="D740" s="2" t="s">
        <v>684</v>
      </c>
      <c r="E740" s="23">
        <v>2770</v>
      </c>
      <c r="F740" s="24">
        <v>2598</v>
      </c>
      <c r="G740" s="44">
        <f>EmployeeData[[#This Row],[Sales_Target]]-EmployeeData[[#This Row],[Sales_Achieved]]</f>
        <v>172</v>
      </c>
      <c r="H740" t="str">
        <f>IF(EmployeeData[[#This Row],[Sales_Achieved]]&gt;=2984,EmployeeData[[#This Row],[Sales_Achieved]],"N/A")</f>
        <v>N/A</v>
      </c>
      <c r="I740">
        <f>IF(EmployeeData[[#This Row],[Sales_Achieved]]&lt;2984,EmployeeData[[#This Row],[Sales_Achieved]],"N/A")</f>
        <v>2598</v>
      </c>
    </row>
    <row r="741" spans="1:9" hidden="1" x14ac:dyDescent="0.25">
      <c r="A741" s="6" t="s">
        <v>2436</v>
      </c>
      <c r="B741" s="2" t="s">
        <v>2715</v>
      </c>
      <c r="C741" s="2" t="s">
        <v>3064</v>
      </c>
      <c r="D741" s="2" t="s">
        <v>685</v>
      </c>
      <c r="E741" s="23">
        <v>2305</v>
      </c>
      <c r="F741" s="24">
        <v>5834</v>
      </c>
      <c r="G741" s="44">
        <f>EmployeeData[[#This Row],[Sales_Target]]-EmployeeData[[#This Row],[Sales_Achieved]]</f>
        <v>-3529</v>
      </c>
      <c r="H741">
        <f>IF(EmployeeData[[#This Row],[Sales_Achieved]]&gt;=2984,EmployeeData[[#This Row],[Sales_Achieved]],"N/A")</f>
        <v>5834</v>
      </c>
      <c r="I741" t="str">
        <f>IF(EmployeeData[[#This Row],[Sales_Achieved]]&lt;2984,EmployeeData[[#This Row],[Sales_Achieved]],"N/A")</f>
        <v>N/A</v>
      </c>
    </row>
    <row r="742" spans="1:9" x14ac:dyDescent="0.25">
      <c r="A742" s="6" t="s">
        <v>2437</v>
      </c>
      <c r="B742" s="2" t="s">
        <v>2705</v>
      </c>
      <c r="C742" s="2" t="s">
        <v>3064</v>
      </c>
      <c r="D742" s="2" t="s">
        <v>684</v>
      </c>
      <c r="E742" s="23">
        <v>2527</v>
      </c>
      <c r="F742" s="24">
        <v>1529</v>
      </c>
      <c r="G742" s="44">
        <f>EmployeeData[[#This Row],[Sales_Target]]-EmployeeData[[#This Row],[Sales_Achieved]]</f>
        <v>998</v>
      </c>
      <c r="H742" t="str">
        <f>IF(EmployeeData[[#This Row],[Sales_Achieved]]&gt;=2984,EmployeeData[[#This Row],[Sales_Achieved]],"N/A")</f>
        <v>N/A</v>
      </c>
      <c r="I742">
        <f>IF(EmployeeData[[#This Row],[Sales_Achieved]]&lt;2984,EmployeeData[[#This Row],[Sales_Achieved]],"N/A")</f>
        <v>1529</v>
      </c>
    </row>
    <row r="743" spans="1:9" x14ac:dyDescent="0.25">
      <c r="A743" s="6" t="s">
        <v>2438</v>
      </c>
      <c r="B743" s="2" t="s">
        <v>2894</v>
      </c>
      <c r="C743" s="2" t="s">
        <v>3063</v>
      </c>
      <c r="D743" s="2" t="s">
        <v>685</v>
      </c>
      <c r="E743" s="23">
        <v>1072</v>
      </c>
      <c r="F743" s="24">
        <v>1713</v>
      </c>
      <c r="G743" s="44">
        <f>EmployeeData[[#This Row],[Sales_Target]]-EmployeeData[[#This Row],[Sales_Achieved]]</f>
        <v>-641</v>
      </c>
      <c r="H743" t="str">
        <f>IF(EmployeeData[[#This Row],[Sales_Achieved]]&gt;=2984,EmployeeData[[#This Row],[Sales_Achieved]],"N/A")</f>
        <v>N/A</v>
      </c>
      <c r="I743">
        <f>IF(EmployeeData[[#This Row],[Sales_Achieved]]&lt;2984,EmployeeData[[#This Row],[Sales_Achieved]],"N/A")</f>
        <v>1713</v>
      </c>
    </row>
    <row r="744" spans="1:9" hidden="1" x14ac:dyDescent="0.25">
      <c r="A744" s="6" t="s">
        <v>2439</v>
      </c>
      <c r="B744" s="2" t="s">
        <v>2921</v>
      </c>
      <c r="C744" s="2" t="s">
        <v>3063</v>
      </c>
      <c r="D744" s="2" t="s">
        <v>685</v>
      </c>
      <c r="E744" s="23">
        <v>2374</v>
      </c>
      <c r="F744" s="24">
        <v>4780</v>
      </c>
      <c r="G744" s="44">
        <f>EmployeeData[[#This Row],[Sales_Target]]-EmployeeData[[#This Row],[Sales_Achieved]]</f>
        <v>-2406</v>
      </c>
      <c r="H744">
        <f>IF(EmployeeData[[#This Row],[Sales_Achieved]]&gt;=2984,EmployeeData[[#This Row],[Sales_Achieved]],"N/A")</f>
        <v>4780</v>
      </c>
      <c r="I744" t="str">
        <f>IF(EmployeeData[[#This Row],[Sales_Achieved]]&lt;2984,EmployeeData[[#This Row],[Sales_Achieved]],"N/A")</f>
        <v>N/A</v>
      </c>
    </row>
    <row r="745" spans="1:9" hidden="1" x14ac:dyDescent="0.25">
      <c r="A745" s="6" t="s">
        <v>2440</v>
      </c>
      <c r="B745" s="2" t="s">
        <v>2799</v>
      </c>
      <c r="C745" s="2" t="s">
        <v>3065</v>
      </c>
      <c r="D745" s="2" t="s">
        <v>684</v>
      </c>
      <c r="E745" s="23">
        <v>3557</v>
      </c>
      <c r="F745" s="24">
        <v>5117</v>
      </c>
      <c r="G745" s="44">
        <f>EmployeeData[[#This Row],[Sales_Target]]-EmployeeData[[#This Row],[Sales_Achieved]]</f>
        <v>-1560</v>
      </c>
      <c r="H745">
        <f>IF(EmployeeData[[#This Row],[Sales_Achieved]]&gt;=2984,EmployeeData[[#This Row],[Sales_Achieved]],"N/A")</f>
        <v>5117</v>
      </c>
      <c r="I745" t="str">
        <f>IF(EmployeeData[[#This Row],[Sales_Achieved]]&lt;2984,EmployeeData[[#This Row],[Sales_Achieved]],"N/A")</f>
        <v>N/A</v>
      </c>
    </row>
    <row r="746" spans="1:9" x14ac:dyDescent="0.25">
      <c r="A746" s="6" t="s">
        <v>2441</v>
      </c>
      <c r="B746" s="2" t="s">
        <v>2743</v>
      </c>
      <c r="C746" s="2" t="s">
        <v>3063</v>
      </c>
      <c r="D746" s="2" t="s">
        <v>682</v>
      </c>
      <c r="E746" s="23">
        <v>4152</v>
      </c>
      <c r="F746" s="24">
        <v>844</v>
      </c>
      <c r="G746" s="44">
        <f>EmployeeData[[#This Row],[Sales_Target]]-EmployeeData[[#This Row],[Sales_Achieved]]</f>
        <v>3308</v>
      </c>
      <c r="H746" t="str">
        <f>IF(EmployeeData[[#This Row],[Sales_Achieved]]&gt;=2984,EmployeeData[[#This Row],[Sales_Achieved]],"N/A")</f>
        <v>N/A</v>
      </c>
      <c r="I746">
        <f>IF(EmployeeData[[#This Row],[Sales_Achieved]]&lt;2984,EmployeeData[[#This Row],[Sales_Achieved]],"N/A")</f>
        <v>844</v>
      </c>
    </row>
    <row r="747" spans="1:9" hidden="1" x14ac:dyDescent="0.25">
      <c r="A747" s="6" t="s">
        <v>2442</v>
      </c>
      <c r="B747" s="2" t="s">
        <v>2959</v>
      </c>
      <c r="C747" s="2" t="s">
        <v>3064</v>
      </c>
      <c r="D747" s="2" t="s">
        <v>685</v>
      </c>
      <c r="E747" s="23">
        <v>4684</v>
      </c>
      <c r="F747" s="24">
        <v>5968</v>
      </c>
      <c r="G747" s="44">
        <f>EmployeeData[[#This Row],[Sales_Target]]-EmployeeData[[#This Row],[Sales_Achieved]]</f>
        <v>-1284</v>
      </c>
      <c r="H747">
        <f>IF(EmployeeData[[#This Row],[Sales_Achieved]]&gt;=2984,EmployeeData[[#This Row],[Sales_Achieved]],"N/A")</f>
        <v>5968</v>
      </c>
      <c r="I747" t="str">
        <f>IF(EmployeeData[[#This Row],[Sales_Achieved]]&lt;2984,EmployeeData[[#This Row],[Sales_Achieved]],"N/A")</f>
        <v>N/A</v>
      </c>
    </row>
    <row r="748" spans="1:9" x14ac:dyDescent="0.25">
      <c r="A748" s="6" t="s">
        <v>2443</v>
      </c>
      <c r="B748" s="2" t="s">
        <v>2793</v>
      </c>
      <c r="C748" s="2" t="s">
        <v>3065</v>
      </c>
      <c r="D748" s="2" t="s">
        <v>683</v>
      </c>
      <c r="E748" s="23">
        <v>4774</v>
      </c>
      <c r="F748" s="24">
        <v>2581</v>
      </c>
      <c r="G748" s="44">
        <f>EmployeeData[[#This Row],[Sales_Target]]-EmployeeData[[#This Row],[Sales_Achieved]]</f>
        <v>2193</v>
      </c>
      <c r="H748" t="str">
        <f>IF(EmployeeData[[#This Row],[Sales_Achieved]]&gt;=2984,EmployeeData[[#This Row],[Sales_Achieved]],"N/A")</f>
        <v>N/A</v>
      </c>
      <c r="I748">
        <f>IF(EmployeeData[[#This Row],[Sales_Achieved]]&lt;2984,EmployeeData[[#This Row],[Sales_Achieved]],"N/A")</f>
        <v>2581</v>
      </c>
    </row>
    <row r="749" spans="1:9" hidden="1" x14ac:dyDescent="0.25">
      <c r="A749" s="6" t="s">
        <v>2444</v>
      </c>
      <c r="B749" s="2" t="s">
        <v>2871</v>
      </c>
      <c r="C749" s="2" t="s">
        <v>3065</v>
      </c>
      <c r="D749" s="2" t="s">
        <v>682</v>
      </c>
      <c r="E749" s="23">
        <v>4032</v>
      </c>
      <c r="F749" s="24">
        <v>3261</v>
      </c>
      <c r="G749" s="44">
        <f>EmployeeData[[#This Row],[Sales_Target]]-EmployeeData[[#This Row],[Sales_Achieved]]</f>
        <v>771</v>
      </c>
      <c r="H749">
        <f>IF(EmployeeData[[#This Row],[Sales_Achieved]]&gt;=2984,EmployeeData[[#This Row],[Sales_Achieved]],"N/A")</f>
        <v>3261</v>
      </c>
      <c r="I749" t="str">
        <f>IF(EmployeeData[[#This Row],[Sales_Achieved]]&lt;2984,EmployeeData[[#This Row],[Sales_Achieved]],"N/A")</f>
        <v>N/A</v>
      </c>
    </row>
    <row r="750" spans="1:9" x14ac:dyDescent="0.25">
      <c r="A750" s="6" t="s">
        <v>2445</v>
      </c>
      <c r="B750" s="2" t="s">
        <v>2820</v>
      </c>
      <c r="C750" s="2" t="s">
        <v>3064</v>
      </c>
      <c r="D750" s="2" t="s">
        <v>683</v>
      </c>
      <c r="E750" s="23">
        <v>4419</v>
      </c>
      <c r="F750" s="24">
        <v>1827</v>
      </c>
      <c r="G750" s="44">
        <f>EmployeeData[[#This Row],[Sales_Target]]-EmployeeData[[#This Row],[Sales_Achieved]]</f>
        <v>2592</v>
      </c>
      <c r="H750" t="str">
        <f>IF(EmployeeData[[#This Row],[Sales_Achieved]]&gt;=2984,EmployeeData[[#This Row],[Sales_Achieved]],"N/A")</f>
        <v>N/A</v>
      </c>
      <c r="I750">
        <f>IF(EmployeeData[[#This Row],[Sales_Achieved]]&lt;2984,EmployeeData[[#This Row],[Sales_Achieved]],"N/A")</f>
        <v>1827</v>
      </c>
    </row>
    <row r="751" spans="1:9" hidden="1" x14ac:dyDescent="0.25">
      <c r="A751" s="6" t="s">
        <v>2446</v>
      </c>
      <c r="B751" s="2" t="s">
        <v>2828</v>
      </c>
      <c r="C751" s="2" t="s">
        <v>3063</v>
      </c>
      <c r="D751" s="2" t="s">
        <v>684</v>
      </c>
      <c r="E751" s="23">
        <v>2359</v>
      </c>
      <c r="F751" s="24">
        <v>5609</v>
      </c>
      <c r="G751" s="44">
        <f>EmployeeData[[#This Row],[Sales_Target]]-EmployeeData[[#This Row],[Sales_Achieved]]</f>
        <v>-3250</v>
      </c>
      <c r="H751">
        <f>IF(EmployeeData[[#This Row],[Sales_Achieved]]&gt;=2984,EmployeeData[[#This Row],[Sales_Achieved]],"N/A")</f>
        <v>5609</v>
      </c>
      <c r="I751" t="str">
        <f>IF(EmployeeData[[#This Row],[Sales_Achieved]]&lt;2984,EmployeeData[[#This Row],[Sales_Achieved]],"N/A")</f>
        <v>N/A</v>
      </c>
    </row>
    <row r="752" spans="1:9" x14ac:dyDescent="0.25">
      <c r="A752" s="6" t="s">
        <v>2447</v>
      </c>
      <c r="B752" s="2" t="s">
        <v>2732</v>
      </c>
      <c r="C752" s="2" t="s">
        <v>3064</v>
      </c>
      <c r="D752" s="2" t="s">
        <v>683</v>
      </c>
      <c r="E752" s="23">
        <v>3875</v>
      </c>
      <c r="F752" s="24">
        <v>1841</v>
      </c>
      <c r="G752" s="44">
        <f>EmployeeData[[#This Row],[Sales_Target]]-EmployeeData[[#This Row],[Sales_Achieved]]</f>
        <v>2034</v>
      </c>
      <c r="H752" t="str">
        <f>IF(EmployeeData[[#This Row],[Sales_Achieved]]&gt;=2984,EmployeeData[[#This Row],[Sales_Achieved]],"N/A")</f>
        <v>N/A</v>
      </c>
      <c r="I752">
        <f>IF(EmployeeData[[#This Row],[Sales_Achieved]]&lt;2984,EmployeeData[[#This Row],[Sales_Achieved]],"N/A")</f>
        <v>1841</v>
      </c>
    </row>
    <row r="753" spans="1:9" hidden="1" x14ac:dyDescent="0.25">
      <c r="A753" s="6" t="s">
        <v>2448</v>
      </c>
      <c r="B753" s="2" t="s">
        <v>2951</v>
      </c>
      <c r="C753" s="2" t="s">
        <v>3064</v>
      </c>
      <c r="D753" s="2" t="s">
        <v>683</v>
      </c>
      <c r="E753" s="23">
        <v>3259</v>
      </c>
      <c r="F753" s="24">
        <v>3448</v>
      </c>
      <c r="G753" s="44">
        <f>EmployeeData[[#This Row],[Sales_Target]]-EmployeeData[[#This Row],[Sales_Achieved]]</f>
        <v>-189</v>
      </c>
      <c r="H753">
        <f>IF(EmployeeData[[#This Row],[Sales_Achieved]]&gt;=2984,EmployeeData[[#This Row],[Sales_Achieved]],"N/A")</f>
        <v>3448</v>
      </c>
      <c r="I753" t="str">
        <f>IF(EmployeeData[[#This Row],[Sales_Achieved]]&lt;2984,EmployeeData[[#This Row],[Sales_Achieved]],"N/A")</f>
        <v>N/A</v>
      </c>
    </row>
    <row r="754" spans="1:9" hidden="1" x14ac:dyDescent="0.25">
      <c r="A754" s="6" t="s">
        <v>2449</v>
      </c>
      <c r="B754" s="2" t="s">
        <v>2887</v>
      </c>
      <c r="C754" s="2" t="s">
        <v>3063</v>
      </c>
      <c r="D754" s="2" t="s">
        <v>682</v>
      </c>
      <c r="E754" s="23">
        <v>2888</v>
      </c>
      <c r="F754" s="24">
        <v>3215</v>
      </c>
      <c r="G754" s="44">
        <f>EmployeeData[[#This Row],[Sales_Target]]-EmployeeData[[#This Row],[Sales_Achieved]]</f>
        <v>-327</v>
      </c>
      <c r="H754">
        <f>IF(EmployeeData[[#This Row],[Sales_Achieved]]&gt;=2984,EmployeeData[[#This Row],[Sales_Achieved]],"N/A")</f>
        <v>3215</v>
      </c>
      <c r="I754" t="str">
        <f>IF(EmployeeData[[#This Row],[Sales_Achieved]]&lt;2984,EmployeeData[[#This Row],[Sales_Achieved]],"N/A")</f>
        <v>N/A</v>
      </c>
    </row>
    <row r="755" spans="1:9" x14ac:dyDescent="0.25">
      <c r="A755" s="6" t="s">
        <v>2450</v>
      </c>
      <c r="B755" s="2" t="s">
        <v>2815</v>
      </c>
      <c r="C755" s="2" t="s">
        <v>3063</v>
      </c>
      <c r="D755" s="2" t="s">
        <v>685</v>
      </c>
      <c r="E755" s="23">
        <v>4748</v>
      </c>
      <c r="F755" s="24">
        <v>1987</v>
      </c>
      <c r="G755" s="44">
        <f>EmployeeData[[#This Row],[Sales_Target]]-EmployeeData[[#This Row],[Sales_Achieved]]</f>
        <v>2761</v>
      </c>
      <c r="H755" t="str">
        <f>IF(EmployeeData[[#This Row],[Sales_Achieved]]&gt;=2984,EmployeeData[[#This Row],[Sales_Achieved]],"N/A")</f>
        <v>N/A</v>
      </c>
      <c r="I755">
        <f>IF(EmployeeData[[#This Row],[Sales_Achieved]]&lt;2984,EmployeeData[[#This Row],[Sales_Achieved]],"N/A")</f>
        <v>1987</v>
      </c>
    </row>
    <row r="756" spans="1:9" hidden="1" x14ac:dyDescent="0.25">
      <c r="A756" s="6" t="s">
        <v>2451</v>
      </c>
      <c r="B756" s="2" t="s">
        <v>3033</v>
      </c>
      <c r="C756" s="2" t="s">
        <v>3064</v>
      </c>
      <c r="D756" s="2" t="s">
        <v>684</v>
      </c>
      <c r="E756" s="23">
        <v>4722</v>
      </c>
      <c r="F756" s="24">
        <v>5801</v>
      </c>
      <c r="G756" s="44">
        <f>EmployeeData[[#This Row],[Sales_Target]]-EmployeeData[[#This Row],[Sales_Achieved]]</f>
        <v>-1079</v>
      </c>
      <c r="H756">
        <f>IF(EmployeeData[[#This Row],[Sales_Achieved]]&gt;=2984,EmployeeData[[#This Row],[Sales_Achieved]],"N/A")</f>
        <v>5801</v>
      </c>
      <c r="I756" t="str">
        <f>IF(EmployeeData[[#This Row],[Sales_Achieved]]&lt;2984,EmployeeData[[#This Row],[Sales_Achieved]],"N/A")</f>
        <v>N/A</v>
      </c>
    </row>
    <row r="757" spans="1:9" hidden="1" x14ac:dyDescent="0.25">
      <c r="A757" s="6" t="s">
        <v>2452</v>
      </c>
      <c r="B757" s="2" t="s">
        <v>2979</v>
      </c>
      <c r="C757" s="2" t="s">
        <v>3063</v>
      </c>
      <c r="D757" s="2" t="s">
        <v>684</v>
      </c>
      <c r="E757" s="23">
        <v>1717</v>
      </c>
      <c r="F757" s="24">
        <v>4282</v>
      </c>
      <c r="G757" s="44">
        <f>EmployeeData[[#This Row],[Sales_Target]]-EmployeeData[[#This Row],[Sales_Achieved]]</f>
        <v>-2565</v>
      </c>
      <c r="H757">
        <f>IF(EmployeeData[[#This Row],[Sales_Achieved]]&gt;=2984,EmployeeData[[#This Row],[Sales_Achieved]],"N/A")</f>
        <v>4282</v>
      </c>
      <c r="I757" t="str">
        <f>IF(EmployeeData[[#This Row],[Sales_Achieved]]&lt;2984,EmployeeData[[#This Row],[Sales_Achieved]],"N/A")</f>
        <v>N/A</v>
      </c>
    </row>
    <row r="758" spans="1:9" hidden="1" x14ac:dyDescent="0.25">
      <c r="A758" s="6" t="s">
        <v>2453</v>
      </c>
      <c r="B758" s="2" t="s">
        <v>2796</v>
      </c>
      <c r="C758" s="2" t="s">
        <v>3065</v>
      </c>
      <c r="D758" s="2" t="s">
        <v>682</v>
      </c>
      <c r="E758" s="23">
        <v>4396</v>
      </c>
      <c r="F758" s="24">
        <v>5090</v>
      </c>
      <c r="G758" s="44">
        <f>EmployeeData[[#This Row],[Sales_Target]]-EmployeeData[[#This Row],[Sales_Achieved]]</f>
        <v>-694</v>
      </c>
      <c r="H758">
        <f>IF(EmployeeData[[#This Row],[Sales_Achieved]]&gt;=2984,EmployeeData[[#This Row],[Sales_Achieved]],"N/A")</f>
        <v>5090</v>
      </c>
      <c r="I758" t="str">
        <f>IF(EmployeeData[[#This Row],[Sales_Achieved]]&lt;2984,EmployeeData[[#This Row],[Sales_Achieved]],"N/A")</f>
        <v>N/A</v>
      </c>
    </row>
    <row r="759" spans="1:9" hidden="1" x14ac:dyDescent="0.25">
      <c r="A759" s="6" t="s">
        <v>2454</v>
      </c>
      <c r="B759" s="2" t="s">
        <v>2953</v>
      </c>
      <c r="C759" s="2" t="s">
        <v>3065</v>
      </c>
      <c r="D759" s="2" t="s">
        <v>685</v>
      </c>
      <c r="E759" s="23">
        <v>3589</v>
      </c>
      <c r="F759" s="24">
        <v>5662</v>
      </c>
      <c r="G759" s="44">
        <f>EmployeeData[[#This Row],[Sales_Target]]-EmployeeData[[#This Row],[Sales_Achieved]]</f>
        <v>-2073</v>
      </c>
      <c r="H759">
        <f>IF(EmployeeData[[#This Row],[Sales_Achieved]]&gt;=2984,EmployeeData[[#This Row],[Sales_Achieved]],"N/A")</f>
        <v>5662</v>
      </c>
      <c r="I759" t="str">
        <f>IF(EmployeeData[[#This Row],[Sales_Achieved]]&lt;2984,EmployeeData[[#This Row],[Sales_Achieved]],"N/A")</f>
        <v>N/A</v>
      </c>
    </row>
    <row r="760" spans="1:9" hidden="1" x14ac:dyDescent="0.25">
      <c r="A760" s="6" t="s">
        <v>2455</v>
      </c>
      <c r="B760" s="2" t="s">
        <v>2798</v>
      </c>
      <c r="C760" s="2" t="s">
        <v>3064</v>
      </c>
      <c r="D760" s="2" t="s">
        <v>683</v>
      </c>
      <c r="E760" s="23">
        <v>1729</v>
      </c>
      <c r="F760" s="24">
        <v>5958</v>
      </c>
      <c r="G760" s="44">
        <f>EmployeeData[[#This Row],[Sales_Target]]-EmployeeData[[#This Row],[Sales_Achieved]]</f>
        <v>-4229</v>
      </c>
      <c r="H760">
        <f>IF(EmployeeData[[#This Row],[Sales_Achieved]]&gt;=2984,EmployeeData[[#This Row],[Sales_Achieved]],"N/A")</f>
        <v>5958</v>
      </c>
      <c r="I760" t="str">
        <f>IF(EmployeeData[[#This Row],[Sales_Achieved]]&lt;2984,EmployeeData[[#This Row],[Sales_Achieved]],"N/A")</f>
        <v>N/A</v>
      </c>
    </row>
    <row r="761" spans="1:9" x14ac:dyDescent="0.25">
      <c r="A761" s="6" t="s">
        <v>2456</v>
      </c>
      <c r="B761" s="2" t="s">
        <v>2818</v>
      </c>
      <c r="C761" s="2" t="s">
        <v>3063</v>
      </c>
      <c r="D761" s="2" t="s">
        <v>684</v>
      </c>
      <c r="E761" s="23">
        <v>3325</v>
      </c>
      <c r="F761" s="24">
        <v>983</v>
      </c>
      <c r="G761" s="44">
        <f>EmployeeData[[#This Row],[Sales_Target]]-EmployeeData[[#This Row],[Sales_Achieved]]</f>
        <v>2342</v>
      </c>
      <c r="H761" t="str">
        <f>IF(EmployeeData[[#This Row],[Sales_Achieved]]&gt;=2984,EmployeeData[[#This Row],[Sales_Achieved]],"N/A")</f>
        <v>N/A</v>
      </c>
      <c r="I761">
        <f>IF(EmployeeData[[#This Row],[Sales_Achieved]]&lt;2984,EmployeeData[[#This Row],[Sales_Achieved]],"N/A")</f>
        <v>983</v>
      </c>
    </row>
    <row r="762" spans="1:9" hidden="1" x14ac:dyDescent="0.25">
      <c r="A762" s="6" t="s">
        <v>2457</v>
      </c>
      <c r="B762" s="2" t="s">
        <v>2714</v>
      </c>
      <c r="C762" s="2" t="s">
        <v>3065</v>
      </c>
      <c r="D762" s="2" t="s">
        <v>683</v>
      </c>
      <c r="E762" s="23">
        <v>4833</v>
      </c>
      <c r="F762" s="24">
        <v>4074</v>
      </c>
      <c r="G762" s="44">
        <f>EmployeeData[[#This Row],[Sales_Target]]-EmployeeData[[#This Row],[Sales_Achieved]]</f>
        <v>759</v>
      </c>
      <c r="H762">
        <f>IF(EmployeeData[[#This Row],[Sales_Achieved]]&gt;=2984,EmployeeData[[#This Row],[Sales_Achieved]],"N/A")</f>
        <v>4074</v>
      </c>
      <c r="I762" t="str">
        <f>IF(EmployeeData[[#This Row],[Sales_Achieved]]&lt;2984,EmployeeData[[#This Row],[Sales_Achieved]],"N/A")</f>
        <v>N/A</v>
      </c>
    </row>
    <row r="763" spans="1:9" x14ac:dyDescent="0.25">
      <c r="A763" s="6" t="s">
        <v>2458</v>
      </c>
      <c r="B763" s="2" t="s">
        <v>3029</v>
      </c>
      <c r="C763" s="2" t="s">
        <v>3063</v>
      </c>
      <c r="D763" s="2" t="s">
        <v>682</v>
      </c>
      <c r="E763" s="23">
        <v>3651</v>
      </c>
      <c r="F763" s="24">
        <v>927</v>
      </c>
      <c r="G763" s="44">
        <f>EmployeeData[[#This Row],[Sales_Target]]-EmployeeData[[#This Row],[Sales_Achieved]]</f>
        <v>2724</v>
      </c>
      <c r="H763" t="str">
        <f>IF(EmployeeData[[#This Row],[Sales_Achieved]]&gt;=2984,EmployeeData[[#This Row],[Sales_Achieved]],"N/A")</f>
        <v>N/A</v>
      </c>
      <c r="I763">
        <f>IF(EmployeeData[[#This Row],[Sales_Achieved]]&lt;2984,EmployeeData[[#This Row],[Sales_Achieved]],"N/A")</f>
        <v>927</v>
      </c>
    </row>
    <row r="764" spans="1:9" hidden="1" x14ac:dyDescent="0.25">
      <c r="A764" s="6" t="s">
        <v>2459</v>
      </c>
      <c r="B764" s="2" t="s">
        <v>2878</v>
      </c>
      <c r="C764" s="2" t="s">
        <v>3064</v>
      </c>
      <c r="D764" s="2" t="s">
        <v>683</v>
      </c>
      <c r="E764" s="23">
        <v>4315</v>
      </c>
      <c r="F764" s="24">
        <v>5668</v>
      </c>
      <c r="G764" s="44">
        <f>EmployeeData[[#This Row],[Sales_Target]]-EmployeeData[[#This Row],[Sales_Achieved]]</f>
        <v>-1353</v>
      </c>
      <c r="H764">
        <f>IF(EmployeeData[[#This Row],[Sales_Achieved]]&gt;=2984,EmployeeData[[#This Row],[Sales_Achieved]],"N/A")</f>
        <v>5668</v>
      </c>
      <c r="I764" t="str">
        <f>IF(EmployeeData[[#This Row],[Sales_Achieved]]&lt;2984,EmployeeData[[#This Row],[Sales_Achieved]],"N/A")</f>
        <v>N/A</v>
      </c>
    </row>
    <row r="765" spans="1:9" x14ac:dyDescent="0.25">
      <c r="A765" s="6" t="s">
        <v>2460</v>
      </c>
      <c r="B765" s="2" t="s">
        <v>2910</v>
      </c>
      <c r="C765" s="2" t="s">
        <v>3064</v>
      </c>
      <c r="D765" s="2" t="s">
        <v>684</v>
      </c>
      <c r="E765" s="23">
        <v>2354</v>
      </c>
      <c r="F765" s="24">
        <v>1143</v>
      </c>
      <c r="G765" s="44">
        <f>EmployeeData[[#This Row],[Sales_Target]]-EmployeeData[[#This Row],[Sales_Achieved]]</f>
        <v>1211</v>
      </c>
      <c r="H765" t="str">
        <f>IF(EmployeeData[[#This Row],[Sales_Achieved]]&gt;=2984,EmployeeData[[#This Row],[Sales_Achieved]],"N/A")</f>
        <v>N/A</v>
      </c>
      <c r="I765">
        <f>IF(EmployeeData[[#This Row],[Sales_Achieved]]&lt;2984,EmployeeData[[#This Row],[Sales_Achieved]],"N/A")</f>
        <v>1143</v>
      </c>
    </row>
    <row r="766" spans="1:9" x14ac:dyDescent="0.25">
      <c r="A766" s="6" t="s">
        <v>2461</v>
      </c>
      <c r="B766" s="2" t="s">
        <v>2818</v>
      </c>
      <c r="C766" s="2" t="s">
        <v>3064</v>
      </c>
      <c r="D766" s="2" t="s">
        <v>683</v>
      </c>
      <c r="E766" s="23">
        <v>3513</v>
      </c>
      <c r="F766" s="24">
        <v>985</v>
      </c>
      <c r="G766" s="44">
        <f>EmployeeData[[#This Row],[Sales_Target]]-EmployeeData[[#This Row],[Sales_Achieved]]</f>
        <v>2528</v>
      </c>
      <c r="H766" t="str">
        <f>IF(EmployeeData[[#This Row],[Sales_Achieved]]&gt;=2984,EmployeeData[[#This Row],[Sales_Achieved]],"N/A")</f>
        <v>N/A</v>
      </c>
      <c r="I766">
        <f>IF(EmployeeData[[#This Row],[Sales_Achieved]]&lt;2984,EmployeeData[[#This Row],[Sales_Achieved]],"N/A")</f>
        <v>985</v>
      </c>
    </row>
    <row r="767" spans="1:9" hidden="1" x14ac:dyDescent="0.25">
      <c r="A767" s="6" t="s">
        <v>2462</v>
      </c>
      <c r="B767" s="2" t="s">
        <v>2944</v>
      </c>
      <c r="C767" s="2" t="s">
        <v>3063</v>
      </c>
      <c r="D767" s="2" t="s">
        <v>682</v>
      </c>
      <c r="E767" s="23">
        <v>3993</v>
      </c>
      <c r="F767" s="24">
        <v>5189</v>
      </c>
      <c r="G767" s="44">
        <f>EmployeeData[[#This Row],[Sales_Target]]-EmployeeData[[#This Row],[Sales_Achieved]]</f>
        <v>-1196</v>
      </c>
      <c r="H767">
        <f>IF(EmployeeData[[#This Row],[Sales_Achieved]]&gt;=2984,EmployeeData[[#This Row],[Sales_Achieved]],"N/A")</f>
        <v>5189</v>
      </c>
      <c r="I767" t="str">
        <f>IF(EmployeeData[[#This Row],[Sales_Achieved]]&lt;2984,EmployeeData[[#This Row],[Sales_Achieved]],"N/A")</f>
        <v>N/A</v>
      </c>
    </row>
    <row r="768" spans="1:9" x14ac:dyDescent="0.25">
      <c r="A768" s="6" t="s">
        <v>2463</v>
      </c>
      <c r="B768" s="2" t="s">
        <v>3034</v>
      </c>
      <c r="C768" s="2" t="s">
        <v>3064</v>
      </c>
      <c r="D768" s="2" t="s">
        <v>685</v>
      </c>
      <c r="E768" s="23">
        <v>3408</v>
      </c>
      <c r="F768" s="24">
        <v>1923</v>
      </c>
      <c r="G768" s="44">
        <f>EmployeeData[[#This Row],[Sales_Target]]-EmployeeData[[#This Row],[Sales_Achieved]]</f>
        <v>1485</v>
      </c>
      <c r="H768" t="str">
        <f>IF(EmployeeData[[#This Row],[Sales_Achieved]]&gt;=2984,EmployeeData[[#This Row],[Sales_Achieved]],"N/A")</f>
        <v>N/A</v>
      </c>
      <c r="I768">
        <f>IF(EmployeeData[[#This Row],[Sales_Achieved]]&lt;2984,EmployeeData[[#This Row],[Sales_Achieved]],"N/A")</f>
        <v>1923</v>
      </c>
    </row>
    <row r="769" spans="1:9" hidden="1" x14ac:dyDescent="0.25">
      <c r="A769" s="6" t="s">
        <v>2464</v>
      </c>
      <c r="B769" s="2" t="s">
        <v>2706</v>
      </c>
      <c r="C769" s="2" t="s">
        <v>3065</v>
      </c>
      <c r="D769" s="2" t="s">
        <v>684</v>
      </c>
      <c r="E769" s="23">
        <v>2532</v>
      </c>
      <c r="F769" s="24">
        <v>3515</v>
      </c>
      <c r="G769" s="44">
        <f>EmployeeData[[#This Row],[Sales_Target]]-EmployeeData[[#This Row],[Sales_Achieved]]</f>
        <v>-983</v>
      </c>
      <c r="H769">
        <f>IF(EmployeeData[[#This Row],[Sales_Achieved]]&gt;=2984,EmployeeData[[#This Row],[Sales_Achieved]],"N/A")</f>
        <v>3515</v>
      </c>
      <c r="I769" t="str">
        <f>IF(EmployeeData[[#This Row],[Sales_Achieved]]&lt;2984,EmployeeData[[#This Row],[Sales_Achieved]],"N/A")</f>
        <v>N/A</v>
      </c>
    </row>
    <row r="770" spans="1:9" x14ac:dyDescent="0.25">
      <c r="A770" s="6" t="s">
        <v>2465</v>
      </c>
      <c r="B770" s="2" t="s">
        <v>2943</v>
      </c>
      <c r="C770" s="2" t="s">
        <v>3063</v>
      </c>
      <c r="D770" s="2" t="s">
        <v>683</v>
      </c>
      <c r="E770" s="23">
        <v>2245</v>
      </c>
      <c r="F770" s="24">
        <v>1970</v>
      </c>
      <c r="G770" s="44">
        <f>EmployeeData[[#This Row],[Sales_Target]]-EmployeeData[[#This Row],[Sales_Achieved]]</f>
        <v>275</v>
      </c>
      <c r="H770" t="str">
        <f>IF(EmployeeData[[#This Row],[Sales_Achieved]]&gt;=2984,EmployeeData[[#This Row],[Sales_Achieved]],"N/A")</f>
        <v>N/A</v>
      </c>
      <c r="I770">
        <f>IF(EmployeeData[[#This Row],[Sales_Achieved]]&lt;2984,EmployeeData[[#This Row],[Sales_Achieved]],"N/A")</f>
        <v>1970</v>
      </c>
    </row>
    <row r="771" spans="1:9" hidden="1" x14ac:dyDescent="0.25">
      <c r="A771" s="6" t="s">
        <v>2466</v>
      </c>
      <c r="B771" s="2" t="s">
        <v>3035</v>
      </c>
      <c r="C771" s="2" t="s">
        <v>3063</v>
      </c>
      <c r="D771" s="2" t="s">
        <v>682</v>
      </c>
      <c r="E771" s="23">
        <v>4676</v>
      </c>
      <c r="F771" s="24">
        <v>3445</v>
      </c>
      <c r="G771" s="44">
        <f>EmployeeData[[#This Row],[Sales_Target]]-EmployeeData[[#This Row],[Sales_Achieved]]</f>
        <v>1231</v>
      </c>
      <c r="H771">
        <f>IF(EmployeeData[[#This Row],[Sales_Achieved]]&gt;=2984,EmployeeData[[#This Row],[Sales_Achieved]],"N/A")</f>
        <v>3445</v>
      </c>
      <c r="I771" t="str">
        <f>IF(EmployeeData[[#This Row],[Sales_Achieved]]&lt;2984,EmployeeData[[#This Row],[Sales_Achieved]],"N/A")</f>
        <v>N/A</v>
      </c>
    </row>
    <row r="772" spans="1:9" hidden="1" x14ac:dyDescent="0.25">
      <c r="A772" s="6" t="s">
        <v>2467</v>
      </c>
      <c r="B772" s="2" t="s">
        <v>3008</v>
      </c>
      <c r="C772" s="2" t="s">
        <v>3065</v>
      </c>
      <c r="D772" s="2" t="s">
        <v>682</v>
      </c>
      <c r="E772" s="23">
        <v>3676</v>
      </c>
      <c r="F772" s="24">
        <v>4648</v>
      </c>
      <c r="G772" s="44">
        <f>EmployeeData[[#This Row],[Sales_Target]]-EmployeeData[[#This Row],[Sales_Achieved]]</f>
        <v>-972</v>
      </c>
      <c r="H772">
        <f>IF(EmployeeData[[#This Row],[Sales_Achieved]]&gt;=2984,EmployeeData[[#This Row],[Sales_Achieved]],"N/A")</f>
        <v>4648</v>
      </c>
      <c r="I772" t="str">
        <f>IF(EmployeeData[[#This Row],[Sales_Achieved]]&lt;2984,EmployeeData[[#This Row],[Sales_Achieved]],"N/A")</f>
        <v>N/A</v>
      </c>
    </row>
    <row r="773" spans="1:9" hidden="1" x14ac:dyDescent="0.25">
      <c r="A773" s="6" t="s">
        <v>2468</v>
      </c>
      <c r="B773" s="2" t="s">
        <v>2845</v>
      </c>
      <c r="C773" s="2" t="s">
        <v>3064</v>
      </c>
      <c r="D773" s="2" t="s">
        <v>684</v>
      </c>
      <c r="E773" s="23">
        <v>4808</v>
      </c>
      <c r="F773" s="24">
        <v>4382</v>
      </c>
      <c r="G773" s="44">
        <f>EmployeeData[[#This Row],[Sales_Target]]-EmployeeData[[#This Row],[Sales_Achieved]]</f>
        <v>426</v>
      </c>
      <c r="H773">
        <f>IF(EmployeeData[[#This Row],[Sales_Achieved]]&gt;=2984,EmployeeData[[#This Row],[Sales_Achieved]],"N/A")</f>
        <v>4382</v>
      </c>
      <c r="I773" t="str">
        <f>IF(EmployeeData[[#This Row],[Sales_Achieved]]&lt;2984,EmployeeData[[#This Row],[Sales_Achieved]],"N/A")</f>
        <v>N/A</v>
      </c>
    </row>
    <row r="774" spans="1:9" x14ac:dyDescent="0.25">
      <c r="A774" s="6" t="s">
        <v>2469</v>
      </c>
      <c r="B774" s="2" t="s">
        <v>2888</v>
      </c>
      <c r="C774" s="2" t="s">
        <v>3063</v>
      </c>
      <c r="D774" s="2" t="s">
        <v>682</v>
      </c>
      <c r="E774" s="23">
        <v>1116</v>
      </c>
      <c r="F774" s="24">
        <v>2413</v>
      </c>
      <c r="G774" s="44">
        <f>EmployeeData[[#This Row],[Sales_Target]]-EmployeeData[[#This Row],[Sales_Achieved]]</f>
        <v>-1297</v>
      </c>
      <c r="H774" t="str">
        <f>IF(EmployeeData[[#This Row],[Sales_Achieved]]&gt;=2984,EmployeeData[[#This Row],[Sales_Achieved]],"N/A")</f>
        <v>N/A</v>
      </c>
      <c r="I774">
        <f>IF(EmployeeData[[#This Row],[Sales_Achieved]]&lt;2984,EmployeeData[[#This Row],[Sales_Achieved]],"N/A")</f>
        <v>2413</v>
      </c>
    </row>
    <row r="775" spans="1:9" hidden="1" x14ac:dyDescent="0.25">
      <c r="A775" s="6" t="s">
        <v>2470</v>
      </c>
      <c r="B775" s="2" t="s">
        <v>2755</v>
      </c>
      <c r="C775" s="2" t="s">
        <v>3063</v>
      </c>
      <c r="D775" s="2" t="s">
        <v>682</v>
      </c>
      <c r="E775" s="23">
        <v>3791</v>
      </c>
      <c r="F775" s="24">
        <v>3669</v>
      </c>
      <c r="G775" s="44">
        <f>EmployeeData[[#This Row],[Sales_Target]]-EmployeeData[[#This Row],[Sales_Achieved]]</f>
        <v>122</v>
      </c>
      <c r="H775">
        <f>IF(EmployeeData[[#This Row],[Sales_Achieved]]&gt;=2984,EmployeeData[[#This Row],[Sales_Achieved]],"N/A")</f>
        <v>3669</v>
      </c>
      <c r="I775" t="str">
        <f>IF(EmployeeData[[#This Row],[Sales_Achieved]]&lt;2984,EmployeeData[[#This Row],[Sales_Achieved]],"N/A")</f>
        <v>N/A</v>
      </c>
    </row>
    <row r="776" spans="1:9" x14ac:dyDescent="0.25">
      <c r="A776" s="6" t="s">
        <v>2471</v>
      </c>
      <c r="B776" s="2" t="s">
        <v>2922</v>
      </c>
      <c r="C776" s="2" t="s">
        <v>3063</v>
      </c>
      <c r="D776" s="2" t="s">
        <v>684</v>
      </c>
      <c r="E776" s="23">
        <v>1130</v>
      </c>
      <c r="F776" s="24">
        <v>2290</v>
      </c>
      <c r="G776" s="44">
        <f>EmployeeData[[#This Row],[Sales_Target]]-EmployeeData[[#This Row],[Sales_Achieved]]</f>
        <v>-1160</v>
      </c>
      <c r="H776" t="str">
        <f>IF(EmployeeData[[#This Row],[Sales_Achieved]]&gt;=2984,EmployeeData[[#This Row],[Sales_Achieved]],"N/A")</f>
        <v>N/A</v>
      </c>
      <c r="I776">
        <f>IF(EmployeeData[[#This Row],[Sales_Achieved]]&lt;2984,EmployeeData[[#This Row],[Sales_Achieved]],"N/A")</f>
        <v>2290</v>
      </c>
    </row>
    <row r="777" spans="1:9" x14ac:dyDescent="0.25">
      <c r="A777" s="6" t="s">
        <v>2472</v>
      </c>
      <c r="B777" s="2" t="s">
        <v>2931</v>
      </c>
      <c r="C777" s="2" t="s">
        <v>3064</v>
      </c>
      <c r="D777" s="2" t="s">
        <v>685</v>
      </c>
      <c r="E777" s="23">
        <v>1401</v>
      </c>
      <c r="F777" s="24">
        <v>1019</v>
      </c>
      <c r="G777" s="44">
        <f>EmployeeData[[#This Row],[Sales_Target]]-EmployeeData[[#This Row],[Sales_Achieved]]</f>
        <v>382</v>
      </c>
      <c r="H777" t="str">
        <f>IF(EmployeeData[[#This Row],[Sales_Achieved]]&gt;=2984,EmployeeData[[#This Row],[Sales_Achieved]],"N/A")</f>
        <v>N/A</v>
      </c>
      <c r="I777">
        <f>IF(EmployeeData[[#This Row],[Sales_Achieved]]&lt;2984,EmployeeData[[#This Row],[Sales_Achieved]],"N/A")</f>
        <v>1019</v>
      </c>
    </row>
    <row r="778" spans="1:9" x14ac:dyDescent="0.25">
      <c r="A778" s="6" t="s">
        <v>2473</v>
      </c>
      <c r="B778" s="2" t="s">
        <v>2959</v>
      </c>
      <c r="C778" s="2" t="s">
        <v>3064</v>
      </c>
      <c r="D778" s="2" t="s">
        <v>683</v>
      </c>
      <c r="E778" s="23">
        <v>1162</v>
      </c>
      <c r="F778" s="24">
        <v>2395</v>
      </c>
      <c r="G778" s="44">
        <f>EmployeeData[[#This Row],[Sales_Target]]-EmployeeData[[#This Row],[Sales_Achieved]]</f>
        <v>-1233</v>
      </c>
      <c r="H778" t="str">
        <f>IF(EmployeeData[[#This Row],[Sales_Achieved]]&gt;=2984,EmployeeData[[#This Row],[Sales_Achieved]],"N/A")</f>
        <v>N/A</v>
      </c>
      <c r="I778">
        <f>IF(EmployeeData[[#This Row],[Sales_Achieved]]&lt;2984,EmployeeData[[#This Row],[Sales_Achieved]],"N/A")</f>
        <v>2395</v>
      </c>
    </row>
    <row r="779" spans="1:9" hidden="1" x14ac:dyDescent="0.25">
      <c r="A779" s="6" t="s">
        <v>2474</v>
      </c>
      <c r="B779" s="2" t="s">
        <v>3036</v>
      </c>
      <c r="C779" s="2" t="s">
        <v>3065</v>
      </c>
      <c r="D779" s="2" t="s">
        <v>684</v>
      </c>
      <c r="E779" s="23">
        <v>2386</v>
      </c>
      <c r="F779" s="24">
        <v>5572</v>
      </c>
      <c r="G779" s="44">
        <f>EmployeeData[[#This Row],[Sales_Target]]-EmployeeData[[#This Row],[Sales_Achieved]]</f>
        <v>-3186</v>
      </c>
      <c r="H779">
        <f>IF(EmployeeData[[#This Row],[Sales_Achieved]]&gt;=2984,EmployeeData[[#This Row],[Sales_Achieved]],"N/A")</f>
        <v>5572</v>
      </c>
      <c r="I779" t="str">
        <f>IF(EmployeeData[[#This Row],[Sales_Achieved]]&lt;2984,EmployeeData[[#This Row],[Sales_Achieved]],"N/A")</f>
        <v>N/A</v>
      </c>
    </row>
    <row r="780" spans="1:9" hidden="1" x14ac:dyDescent="0.25">
      <c r="A780" s="6" t="s">
        <v>2475</v>
      </c>
      <c r="B780" s="2" t="s">
        <v>2806</v>
      </c>
      <c r="C780" s="2" t="s">
        <v>3065</v>
      </c>
      <c r="D780" s="2" t="s">
        <v>684</v>
      </c>
      <c r="E780" s="23">
        <v>2121</v>
      </c>
      <c r="F780" s="24">
        <v>4668</v>
      </c>
      <c r="G780" s="44">
        <f>EmployeeData[[#This Row],[Sales_Target]]-EmployeeData[[#This Row],[Sales_Achieved]]</f>
        <v>-2547</v>
      </c>
      <c r="H780">
        <f>IF(EmployeeData[[#This Row],[Sales_Achieved]]&gt;=2984,EmployeeData[[#This Row],[Sales_Achieved]],"N/A")</f>
        <v>4668</v>
      </c>
      <c r="I780" t="str">
        <f>IF(EmployeeData[[#This Row],[Sales_Achieved]]&lt;2984,EmployeeData[[#This Row],[Sales_Achieved]],"N/A")</f>
        <v>N/A</v>
      </c>
    </row>
    <row r="781" spans="1:9" hidden="1" x14ac:dyDescent="0.25">
      <c r="A781" s="6" t="s">
        <v>2476</v>
      </c>
      <c r="B781" s="2" t="s">
        <v>2756</v>
      </c>
      <c r="C781" s="2" t="s">
        <v>3065</v>
      </c>
      <c r="D781" s="2" t="s">
        <v>682</v>
      </c>
      <c r="E781" s="23">
        <v>4202</v>
      </c>
      <c r="F781" s="24">
        <v>2984</v>
      </c>
      <c r="G781" s="44">
        <f>EmployeeData[[#This Row],[Sales_Target]]-EmployeeData[[#This Row],[Sales_Achieved]]</f>
        <v>1218</v>
      </c>
      <c r="H781">
        <f>IF(EmployeeData[[#This Row],[Sales_Achieved]]&gt;=2984,EmployeeData[[#This Row],[Sales_Achieved]],"N/A")</f>
        <v>2984</v>
      </c>
      <c r="I781" t="str">
        <f>IF(EmployeeData[[#This Row],[Sales_Achieved]]&lt;2984,EmployeeData[[#This Row],[Sales_Achieved]],"N/A")</f>
        <v>N/A</v>
      </c>
    </row>
    <row r="782" spans="1:9" x14ac:dyDescent="0.25">
      <c r="A782" s="6" t="s">
        <v>2477</v>
      </c>
      <c r="B782" s="2" t="s">
        <v>2795</v>
      </c>
      <c r="C782" s="2" t="s">
        <v>3064</v>
      </c>
      <c r="D782" s="2" t="s">
        <v>685</v>
      </c>
      <c r="E782" s="23">
        <v>1884</v>
      </c>
      <c r="F782" s="24">
        <v>2954</v>
      </c>
      <c r="G782" s="44">
        <f>EmployeeData[[#This Row],[Sales_Target]]-EmployeeData[[#This Row],[Sales_Achieved]]</f>
        <v>-1070</v>
      </c>
      <c r="H782" t="str">
        <f>IF(EmployeeData[[#This Row],[Sales_Achieved]]&gt;=2984,EmployeeData[[#This Row],[Sales_Achieved]],"N/A")</f>
        <v>N/A</v>
      </c>
      <c r="I782">
        <f>IF(EmployeeData[[#This Row],[Sales_Achieved]]&lt;2984,EmployeeData[[#This Row],[Sales_Achieved]],"N/A")</f>
        <v>2954</v>
      </c>
    </row>
    <row r="783" spans="1:9" hidden="1" x14ac:dyDescent="0.25">
      <c r="A783" s="6" t="s">
        <v>2478</v>
      </c>
      <c r="B783" s="2" t="s">
        <v>2915</v>
      </c>
      <c r="C783" s="2" t="s">
        <v>3065</v>
      </c>
      <c r="D783" s="2" t="s">
        <v>684</v>
      </c>
      <c r="E783" s="23">
        <v>2036</v>
      </c>
      <c r="F783" s="24">
        <v>4082</v>
      </c>
      <c r="G783" s="44">
        <f>EmployeeData[[#This Row],[Sales_Target]]-EmployeeData[[#This Row],[Sales_Achieved]]</f>
        <v>-2046</v>
      </c>
      <c r="H783">
        <f>IF(EmployeeData[[#This Row],[Sales_Achieved]]&gt;=2984,EmployeeData[[#This Row],[Sales_Achieved]],"N/A")</f>
        <v>4082</v>
      </c>
      <c r="I783" t="str">
        <f>IF(EmployeeData[[#This Row],[Sales_Achieved]]&lt;2984,EmployeeData[[#This Row],[Sales_Achieved]],"N/A")</f>
        <v>N/A</v>
      </c>
    </row>
    <row r="784" spans="1:9" hidden="1" x14ac:dyDescent="0.25">
      <c r="A784" s="6" t="s">
        <v>2479</v>
      </c>
      <c r="B784" s="2" t="s">
        <v>2908</v>
      </c>
      <c r="C784" s="2" t="s">
        <v>3063</v>
      </c>
      <c r="D784" s="2" t="s">
        <v>685</v>
      </c>
      <c r="E784" s="23">
        <v>1808</v>
      </c>
      <c r="F784" s="24">
        <v>3672</v>
      </c>
      <c r="G784" s="44">
        <f>EmployeeData[[#This Row],[Sales_Target]]-EmployeeData[[#This Row],[Sales_Achieved]]</f>
        <v>-1864</v>
      </c>
      <c r="H784">
        <f>IF(EmployeeData[[#This Row],[Sales_Achieved]]&gt;=2984,EmployeeData[[#This Row],[Sales_Achieved]],"N/A")</f>
        <v>3672</v>
      </c>
      <c r="I784" t="str">
        <f>IF(EmployeeData[[#This Row],[Sales_Achieved]]&lt;2984,EmployeeData[[#This Row],[Sales_Achieved]],"N/A")</f>
        <v>N/A</v>
      </c>
    </row>
    <row r="785" spans="1:9" x14ac:dyDescent="0.25">
      <c r="A785" s="6" t="s">
        <v>2480</v>
      </c>
      <c r="B785" s="2" t="s">
        <v>2729</v>
      </c>
      <c r="C785" s="2" t="s">
        <v>3065</v>
      </c>
      <c r="D785" s="2" t="s">
        <v>682</v>
      </c>
      <c r="E785" s="23">
        <v>2495</v>
      </c>
      <c r="F785" s="24">
        <v>1983</v>
      </c>
      <c r="G785" s="44">
        <f>EmployeeData[[#This Row],[Sales_Target]]-EmployeeData[[#This Row],[Sales_Achieved]]</f>
        <v>512</v>
      </c>
      <c r="H785" t="str">
        <f>IF(EmployeeData[[#This Row],[Sales_Achieved]]&gt;=2984,EmployeeData[[#This Row],[Sales_Achieved]],"N/A")</f>
        <v>N/A</v>
      </c>
      <c r="I785">
        <f>IF(EmployeeData[[#This Row],[Sales_Achieved]]&lt;2984,EmployeeData[[#This Row],[Sales_Achieved]],"N/A")</f>
        <v>1983</v>
      </c>
    </row>
    <row r="786" spans="1:9" hidden="1" x14ac:dyDescent="0.25">
      <c r="A786" s="6" t="s">
        <v>2481</v>
      </c>
      <c r="B786" s="2" t="s">
        <v>2806</v>
      </c>
      <c r="C786" s="2" t="s">
        <v>3063</v>
      </c>
      <c r="D786" s="2" t="s">
        <v>684</v>
      </c>
      <c r="E786" s="23">
        <v>1363</v>
      </c>
      <c r="F786" s="24">
        <v>3788</v>
      </c>
      <c r="G786" s="44">
        <f>EmployeeData[[#This Row],[Sales_Target]]-EmployeeData[[#This Row],[Sales_Achieved]]</f>
        <v>-2425</v>
      </c>
      <c r="H786">
        <f>IF(EmployeeData[[#This Row],[Sales_Achieved]]&gt;=2984,EmployeeData[[#This Row],[Sales_Achieved]],"N/A")</f>
        <v>3788</v>
      </c>
      <c r="I786" t="str">
        <f>IF(EmployeeData[[#This Row],[Sales_Achieved]]&lt;2984,EmployeeData[[#This Row],[Sales_Achieved]],"N/A")</f>
        <v>N/A</v>
      </c>
    </row>
    <row r="787" spans="1:9" hidden="1" x14ac:dyDescent="0.25">
      <c r="A787" s="6" t="s">
        <v>2482</v>
      </c>
      <c r="B787" s="2" t="s">
        <v>2786</v>
      </c>
      <c r="C787" s="2" t="s">
        <v>3065</v>
      </c>
      <c r="D787" s="2" t="s">
        <v>685</v>
      </c>
      <c r="E787" s="23">
        <v>2805</v>
      </c>
      <c r="F787" s="24">
        <v>5183</v>
      </c>
      <c r="G787" s="44">
        <f>EmployeeData[[#This Row],[Sales_Target]]-EmployeeData[[#This Row],[Sales_Achieved]]</f>
        <v>-2378</v>
      </c>
      <c r="H787">
        <f>IF(EmployeeData[[#This Row],[Sales_Achieved]]&gt;=2984,EmployeeData[[#This Row],[Sales_Achieved]],"N/A")</f>
        <v>5183</v>
      </c>
      <c r="I787" t="str">
        <f>IF(EmployeeData[[#This Row],[Sales_Achieved]]&lt;2984,EmployeeData[[#This Row],[Sales_Achieved]],"N/A")</f>
        <v>N/A</v>
      </c>
    </row>
    <row r="788" spans="1:9" x14ac:dyDescent="0.25">
      <c r="A788" s="6" t="s">
        <v>2483</v>
      </c>
      <c r="B788" s="2" t="s">
        <v>2821</v>
      </c>
      <c r="C788" s="2" t="s">
        <v>3063</v>
      </c>
      <c r="D788" s="2" t="s">
        <v>682</v>
      </c>
      <c r="E788" s="23">
        <v>3808</v>
      </c>
      <c r="F788" s="24">
        <v>1776</v>
      </c>
      <c r="G788" s="44">
        <f>EmployeeData[[#This Row],[Sales_Target]]-EmployeeData[[#This Row],[Sales_Achieved]]</f>
        <v>2032</v>
      </c>
      <c r="H788" t="str">
        <f>IF(EmployeeData[[#This Row],[Sales_Achieved]]&gt;=2984,EmployeeData[[#This Row],[Sales_Achieved]],"N/A")</f>
        <v>N/A</v>
      </c>
      <c r="I788">
        <f>IF(EmployeeData[[#This Row],[Sales_Achieved]]&lt;2984,EmployeeData[[#This Row],[Sales_Achieved]],"N/A")</f>
        <v>1776</v>
      </c>
    </row>
    <row r="789" spans="1:9" hidden="1" x14ac:dyDescent="0.25">
      <c r="A789" s="6" t="s">
        <v>2484</v>
      </c>
      <c r="B789" s="2" t="s">
        <v>2986</v>
      </c>
      <c r="C789" s="2" t="s">
        <v>3065</v>
      </c>
      <c r="D789" s="2" t="s">
        <v>685</v>
      </c>
      <c r="E789" s="23">
        <v>1278</v>
      </c>
      <c r="F789" s="24">
        <v>3250</v>
      </c>
      <c r="G789" s="44">
        <f>EmployeeData[[#This Row],[Sales_Target]]-EmployeeData[[#This Row],[Sales_Achieved]]</f>
        <v>-1972</v>
      </c>
      <c r="H789">
        <f>IF(EmployeeData[[#This Row],[Sales_Achieved]]&gt;=2984,EmployeeData[[#This Row],[Sales_Achieved]],"N/A")</f>
        <v>3250</v>
      </c>
      <c r="I789" t="str">
        <f>IF(EmployeeData[[#This Row],[Sales_Achieved]]&lt;2984,EmployeeData[[#This Row],[Sales_Achieved]],"N/A")</f>
        <v>N/A</v>
      </c>
    </row>
    <row r="790" spans="1:9" x14ac:dyDescent="0.25">
      <c r="A790" s="6" t="s">
        <v>2485</v>
      </c>
      <c r="B790" s="2" t="s">
        <v>2974</v>
      </c>
      <c r="C790" s="2" t="s">
        <v>3065</v>
      </c>
      <c r="D790" s="2" t="s">
        <v>685</v>
      </c>
      <c r="E790" s="23">
        <v>1214</v>
      </c>
      <c r="F790" s="24">
        <v>2417</v>
      </c>
      <c r="G790" s="44">
        <f>EmployeeData[[#This Row],[Sales_Target]]-EmployeeData[[#This Row],[Sales_Achieved]]</f>
        <v>-1203</v>
      </c>
      <c r="H790" t="str">
        <f>IF(EmployeeData[[#This Row],[Sales_Achieved]]&gt;=2984,EmployeeData[[#This Row],[Sales_Achieved]],"N/A")</f>
        <v>N/A</v>
      </c>
      <c r="I790">
        <f>IF(EmployeeData[[#This Row],[Sales_Achieved]]&lt;2984,EmployeeData[[#This Row],[Sales_Achieved]],"N/A")</f>
        <v>2417</v>
      </c>
    </row>
    <row r="791" spans="1:9" x14ac:dyDescent="0.25">
      <c r="A791" s="6" t="s">
        <v>2486</v>
      </c>
      <c r="B791" s="2" t="s">
        <v>2894</v>
      </c>
      <c r="C791" s="2" t="s">
        <v>3063</v>
      </c>
      <c r="D791" s="2" t="s">
        <v>682</v>
      </c>
      <c r="E791" s="23">
        <v>4444</v>
      </c>
      <c r="F791" s="24">
        <v>2296</v>
      </c>
      <c r="G791" s="44">
        <f>EmployeeData[[#This Row],[Sales_Target]]-EmployeeData[[#This Row],[Sales_Achieved]]</f>
        <v>2148</v>
      </c>
      <c r="H791" t="str">
        <f>IF(EmployeeData[[#This Row],[Sales_Achieved]]&gt;=2984,EmployeeData[[#This Row],[Sales_Achieved]],"N/A")</f>
        <v>N/A</v>
      </c>
      <c r="I791">
        <f>IF(EmployeeData[[#This Row],[Sales_Achieved]]&lt;2984,EmployeeData[[#This Row],[Sales_Achieved]],"N/A")</f>
        <v>2296</v>
      </c>
    </row>
    <row r="792" spans="1:9" hidden="1" x14ac:dyDescent="0.25">
      <c r="A792" s="6" t="s">
        <v>2487</v>
      </c>
      <c r="B792" s="2" t="s">
        <v>2812</v>
      </c>
      <c r="C792" s="2" t="s">
        <v>3063</v>
      </c>
      <c r="D792" s="2" t="s">
        <v>685</v>
      </c>
      <c r="E792" s="23">
        <v>2388</v>
      </c>
      <c r="F792" s="24">
        <v>3045</v>
      </c>
      <c r="G792" s="44">
        <f>EmployeeData[[#This Row],[Sales_Target]]-EmployeeData[[#This Row],[Sales_Achieved]]</f>
        <v>-657</v>
      </c>
      <c r="H792">
        <f>IF(EmployeeData[[#This Row],[Sales_Achieved]]&gt;=2984,EmployeeData[[#This Row],[Sales_Achieved]],"N/A")</f>
        <v>3045</v>
      </c>
      <c r="I792" t="str">
        <f>IF(EmployeeData[[#This Row],[Sales_Achieved]]&lt;2984,EmployeeData[[#This Row],[Sales_Achieved]],"N/A")</f>
        <v>N/A</v>
      </c>
    </row>
    <row r="793" spans="1:9" x14ac:dyDescent="0.25">
      <c r="A793" s="6" t="s">
        <v>2488</v>
      </c>
      <c r="B793" s="2" t="s">
        <v>2971</v>
      </c>
      <c r="C793" s="2" t="s">
        <v>3065</v>
      </c>
      <c r="D793" s="2" t="s">
        <v>684</v>
      </c>
      <c r="E793" s="23">
        <v>2058</v>
      </c>
      <c r="F793" s="24">
        <v>2939</v>
      </c>
      <c r="G793" s="44">
        <f>EmployeeData[[#This Row],[Sales_Target]]-EmployeeData[[#This Row],[Sales_Achieved]]</f>
        <v>-881</v>
      </c>
      <c r="H793" t="str">
        <f>IF(EmployeeData[[#This Row],[Sales_Achieved]]&gt;=2984,EmployeeData[[#This Row],[Sales_Achieved]],"N/A")</f>
        <v>N/A</v>
      </c>
      <c r="I793">
        <f>IF(EmployeeData[[#This Row],[Sales_Achieved]]&lt;2984,EmployeeData[[#This Row],[Sales_Achieved]],"N/A")</f>
        <v>2939</v>
      </c>
    </row>
    <row r="794" spans="1:9" hidden="1" x14ac:dyDescent="0.25">
      <c r="A794" s="6" t="s">
        <v>2489</v>
      </c>
      <c r="B794" s="2" t="s">
        <v>2902</v>
      </c>
      <c r="C794" s="2" t="s">
        <v>3065</v>
      </c>
      <c r="D794" s="2" t="s">
        <v>684</v>
      </c>
      <c r="E794" s="23">
        <v>2433</v>
      </c>
      <c r="F794" s="24">
        <v>4399</v>
      </c>
      <c r="G794" s="44">
        <f>EmployeeData[[#This Row],[Sales_Target]]-EmployeeData[[#This Row],[Sales_Achieved]]</f>
        <v>-1966</v>
      </c>
      <c r="H794">
        <f>IF(EmployeeData[[#This Row],[Sales_Achieved]]&gt;=2984,EmployeeData[[#This Row],[Sales_Achieved]],"N/A")</f>
        <v>4399</v>
      </c>
      <c r="I794" t="str">
        <f>IF(EmployeeData[[#This Row],[Sales_Achieved]]&lt;2984,EmployeeData[[#This Row],[Sales_Achieved]],"N/A")</f>
        <v>N/A</v>
      </c>
    </row>
    <row r="795" spans="1:9" hidden="1" x14ac:dyDescent="0.25">
      <c r="A795" s="6" t="s">
        <v>2490</v>
      </c>
      <c r="B795" s="2" t="s">
        <v>2859</v>
      </c>
      <c r="C795" s="2" t="s">
        <v>3063</v>
      </c>
      <c r="D795" s="2" t="s">
        <v>684</v>
      </c>
      <c r="E795" s="23">
        <v>2711</v>
      </c>
      <c r="F795" s="24">
        <v>5240</v>
      </c>
      <c r="G795" s="44">
        <f>EmployeeData[[#This Row],[Sales_Target]]-EmployeeData[[#This Row],[Sales_Achieved]]</f>
        <v>-2529</v>
      </c>
      <c r="H795">
        <f>IF(EmployeeData[[#This Row],[Sales_Achieved]]&gt;=2984,EmployeeData[[#This Row],[Sales_Achieved]],"N/A")</f>
        <v>5240</v>
      </c>
      <c r="I795" t="str">
        <f>IF(EmployeeData[[#This Row],[Sales_Achieved]]&lt;2984,EmployeeData[[#This Row],[Sales_Achieved]],"N/A")</f>
        <v>N/A</v>
      </c>
    </row>
    <row r="796" spans="1:9" hidden="1" x14ac:dyDescent="0.25">
      <c r="A796" s="6" t="s">
        <v>2491</v>
      </c>
      <c r="B796" s="2" t="s">
        <v>2882</v>
      </c>
      <c r="C796" s="2" t="s">
        <v>3063</v>
      </c>
      <c r="D796" s="2" t="s">
        <v>684</v>
      </c>
      <c r="E796" s="23">
        <v>4620</v>
      </c>
      <c r="F796" s="24">
        <v>3458</v>
      </c>
      <c r="G796" s="44">
        <f>EmployeeData[[#This Row],[Sales_Target]]-EmployeeData[[#This Row],[Sales_Achieved]]</f>
        <v>1162</v>
      </c>
      <c r="H796">
        <f>IF(EmployeeData[[#This Row],[Sales_Achieved]]&gt;=2984,EmployeeData[[#This Row],[Sales_Achieved]],"N/A")</f>
        <v>3458</v>
      </c>
      <c r="I796" t="str">
        <f>IF(EmployeeData[[#This Row],[Sales_Achieved]]&lt;2984,EmployeeData[[#This Row],[Sales_Achieved]],"N/A")</f>
        <v>N/A</v>
      </c>
    </row>
    <row r="797" spans="1:9" hidden="1" x14ac:dyDescent="0.25">
      <c r="A797" s="6" t="s">
        <v>2492</v>
      </c>
      <c r="B797" s="2" t="s">
        <v>2847</v>
      </c>
      <c r="C797" s="2" t="s">
        <v>3065</v>
      </c>
      <c r="D797" s="2" t="s">
        <v>683</v>
      </c>
      <c r="E797" s="23">
        <v>4652</v>
      </c>
      <c r="F797" s="24">
        <v>3712</v>
      </c>
      <c r="G797" s="44">
        <f>EmployeeData[[#This Row],[Sales_Target]]-EmployeeData[[#This Row],[Sales_Achieved]]</f>
        <v>940</v>
      </c>
      <c r="H797">
        <f>IF(EmployeeData[[#This Row],[Sales_Achieved]]&gt;=2984,EmployeeData[[#This Row],[Sales_Achieved]],"N/A")</f>
        <v>3712</v>
      </c>
      <c r="I797" t="str">
        <f>IF(EmployeeData[[#This Row],[Sales_Achieved]]&lt;2984,EmployeeData[[#This Row],[Sales_Achieved]],"N/A")</f>
        <v>N/A</v>
      </c>
    </row>
    <row r="798" spans="1:9" x14ac:dyDescent="0.25">
      <c r="A798" s="6" t="s">
        <v>2493</v>
      </c>
      <c r="B798" s="2" t="s">
        <v>2940</v>
      </c>
      <c r="C798" s="2" t="s">
        <v>3063</v>
      </c>
      <c r="D798" s="2" t="s">
        <v>685</v>
      </c>
      <c r="E798" s="23">
        <v>3935</v>
      </c>
      <c r="F798" s="24">
        <v>852</v>
      </c>
      <c r="G798" s="44">
        <f>EmployeeData[[#This Row],[Sales_Target]]-EmployeeData[[#This Row],[Sales_Achieved]]</f>
        <v>3083</v>
      </c>
      <c r="H798" t="str">
        <f>IF(EmployeeData[[#This Row],[Sales_Achieved]]&gt;=2984,EmployeeData[[#This Row],[Sales_Achieved]],"N/A")</f>
        <v>N/A</v>
      </c>
      <c r="I798">
        <f>IF(EmployeeData[[#This Row],[Sales_Achieved]]&lt;2984,EmployeeData[[#This Row],[Sales_Achieved]],"N/A")</f>
        <v>852</v>
      </c>
    </row>
    <row r="799" spans="1:9" x14ac:dyDescent="0.25">
      <c r="A799" s="6" t="s">
        <v>2494</v>
      </c>
      <c r="B799" s="2" t="s">
        <v>2767</v>
      </c>
      <c r="C799" s="2" t="s">
        <v>3063</v>
      </c>
      <c r="D799" s="2" t="s">
        <v>684</v>
      </c>
      <c r="E799" s="23">
        <v>1581</v>
      </c>
      <c r="F799" s="24">
        <v>2486</v>
      </c>
      <c r="G799" s="44">
        <f>EmployeeData[[#This Row],[Sales_Target]]-EmployeeData[[#This Row],[Sales_Achieved]]</f>
        <v>-905</v>
      </c>
      <c r="H799" t="str">
        <f>IF(EmployeeData[[#This Row],[Sales_Achieved]]&gt;=2984,EmployeeData[[#This Row],[Sales_Achieved]],"N/A")</f>
        <v>N/A</v>
      </c>
      <c r="I799">
        <f>IF(EmployeeData[[#This Row],[Sales_Achieved]]&lt;2984,EmployeeData[[#This Row],[Sales_Achieved]],"N/A")</f>
        <v>2486</v>
      </c>
    </row>
    <row r="800" spans="1:9" hidden="1" x14ac:dyDescent="0.25">
      <c r="A800" s="6" t="s">
        <v>2495</v>
      </c>
      <c r="B800" s="2" t="s">
        <v>2976</v>
      </c>
      <c r="C800" s="2" t="s">
        <v>3063</v>
      </c>
      <c r="D800" s="2" t="s">
        <v>685</v>
      </c>
      <c r="E800" s="23">
        <v>1913</v>
      </c>
      <c r="F800" s="24">
        <v>5234</v>
      </c>
      <c r="G800" s="44">
        <f>EmployeeData[[#This Row],[Sales_Target]]-EmployeeData[[#This Row],[Sales_Achieved]]</f>
        <v>-3321</v>
      </c>
      <c r="H800">
        <f>IF(EmployeeData[[#This Row],[Sales_Achieved]]&gt;=2984,EmployeeData[[#This Row],[Sales_Achieved]],"N/A")</f>
        <v>5234</v>
      </c>
      <c r="I800" t="str">
        <f>IF(EmployeeData[[#This Row],[Sales_Achieved]]&lt;2984,EmployeeData[[#This Row],[Sales_Achieved]],"N/A")</f>
        <v>N/A</v>
      </c>
    </row>
    <row r="801" spans="1:9" x14ac:dyDescent="0.25">
      <c r="A801" s="6" t="s">
        <v>2496</v>
      </c>
      <c r="B801" s="2" t="s">
        <v>2762</v>
      </c>
      <c r="C801" s="2" t="s">
        <v>3063</v>
      </c>
      <c r="D801" s="2" t="s">
        <v>685</v>
      </c>
      <c r="E801" s="23">
        <v>1958</v>
      </c>
      <c r="F801" s="24">
        <v>1876</v>
      </c>
      <c r="G801" s="44">
        <f>EmployeeData[[#This Row],[Sales_Target]]-EmployeeData[[#This Row],[Sales_Achieved]]</f>
        <v>82</v>
      </c>
      <c r="H801" t="str">
        <f>IF(EmployeeData[[#This Row],[Sales_Achieved]]&gt;=2984,EmployeeData[[#This Row],[Sales_Achieved]],"N/A")</f>
        <v>N/A</v>
      </c>
      <c r="I801">
        <f>IF(EmployeeData[[#This Row],[Sales_Achieved]]&lt;2984,EmployeeData[[#This Row],[Sales_Achieved]],"N/A")</f>
        <v>1876</v>
      </c>
    </row>
    <row r="802" spans="1:9" x14ac:dyDescent="0.25">
      <c r="A802" s="6" t="s">
        <v>2497</v>
      </c>
      <c r="B802" s="2" t="s">
        <v>2995</v>
      </c>
      <c r="C802" s="2" t="s">
        <v>3065</v>
      </c>
      <c r="D802" s="2" t="s">
        <v>682</v>
      </c>
      <c r="E802" s="23">
        <v>3190</v>
      </c>
      <c r="F802" s="24">
        <v>950</v>
      </c>
      <c r="G802" s="44">
        <f>EmployeeData[[#This Row],[Sales_Target]]-EmployeeData[[#This Row],[Sales_Achieved]]</f>
        <v>2240</v>
      </c>
      <c r="H802" t="str">
        <f>IF(EmployeeData[[#This Row],[Sales_Achieved]]&gt;=2984,EmployeeData[[#This Row],[Sales_Achieved]],"N/A")</f>
        <v>N/A</v>
      </c>
      <c r="I802">
        <f>IF(EmployeeData[[#This Row],[Sales_Achieved]]&lt;2984,EmployeeData[[#This Row],[Sales_Achieved]],"N/A")</f>
        <v>950</v>
      </c>
    </row>
    <row r="803" spans="1:9" hidden="1" x14ac:dyDescent="0.25">
      <c r="A803" s="6" t="s">
        <v>2498</v>
      </c>
      <c r="B803" s="2" t="s">
        <v>2728</v>
      </c>
      <c r="C803" s="2" t="s">
        <v>3063</v>
      </c>
      <c r="D803" s="2" t="s">
        <v>685</v>
      </c>
      <c r="E803" s="23">
        <v>1838</v>
      </c>
      <c r="F803" s="24">
        <v>3852</v>
      </c>
      <c r="G803" s="44">
        <f>EmployeeData[[#This Row],[Sales_Target]]-EmployeeData[[#This Row],[Sales_Achieved]]</f>
        <v>-2014</v>
      </c>
      <c r="H803">
        <f>IF(EmployeeData[[#This Row],[Sales_Achieved]]&gt;=2984,EmployeeData[[#This Row],[Sales_Achieved]],"N/A")</f>
        <v>3852</v>
      </c>
      <c r="I803" t="str">
        <f>IF(EmployeeData[[#This Row],[Sales_Achieved]]&lt;2984,EmployeeData[[#This Row],[Sales_Achieved]],"N/A")</f>
        <v>N/A</v>
      </c>
    </row>
    <row r="804" spans="1:9" x14ac:dyDescent="0.25">
      <c r="A804" s="6" t="s">
        <v>2499</v>
      </c>
      <c r="B804" s="2" t="s">
        <v>2837</v>
      </c>
      <c r="C804" s="2" t="s">
        <v>3063</v>
      </c>
      <c r="D804" s="2" t="s">
        <v>682</v>
      </c>
      <c r="E804" s="23">
        <v>1188</v>
      </c>
      <c r="F804" s="24">
        <v>2371</v>
      </c>
      <c r="G804" s="44">
        <f>EmployeeData[[#This Row],[Sales_Target]]-EmployeeData[[#This Row],[Sales_Achieved]]</f>
        <v>-1183</v>
      </c>
      <c r="H804" t="str">
        <f>IF(EmployeeData[[#This Row],[Sales_Achieved]]&gt;=2984,EmployeeData[[#This Row],[Sales_Achieved]],"N/A")</f>
        <v>N/A</v>
      </c>
      <c r="I804">
        <f>IF(EmployeeData[[#This Row],[Sales_Achieved]]&lt;2984,EmployeeData[[#This Row],[Sales_Achieved]],"N/A")</f>
        <v>2371</v>
      </c>
    </row>
    <row r="805" spans="1:9" hidden="1" x14ac:dyDescent="0.25">
      <c r="A805" s="6" t="s">
        <v>2500</v>
      </c>
      <c r="B805" s="2" t="s">
        <v>2699</v>
      </c>
      <c r="C805" s="2" t="s">
        <v>3063</v>
      </c>
      <c r="D805" s="2" t="s">
        <v>684</v>
      </c>
      <c r="E805" s="23">
        <v>2641</v>
      </c>
      <c r="F805" s="24">
        <v>3627</v>
      </c>
      <c r="G805" s="44">
        <f>EmployeeData[[#This Row],[Sales_Target]]-EmployeeData[[#This Row],[Sales_Achieved]]</f>
        <v>-986</v>
      </c>
      <c r="H805">
        <f>IF(EmployeeData[[#This Row],[Sales_Achieved]]&gt;=2984,EmployeeData[[#This Row],[Sales_Achieved]],"N/A")</f>
        <v>3627</v>
      </c>
      <c r="I805" t="str">
        <f>IF(EmployeeData[[#This Row],[Sales_Achieved]]&lt;2984,EmployeeData[[#This Row],[Sales_Achieved]],"N/A")</f>
        <v>N/A</v>
      </c>
    </row>
    <row r="806" spans="1:9" x14ac:dyDescent="0.25">
      <c r="A806" s="6" t="s">
        <v>2501</v>
      </c>
      <c r="B806" s="2" t="s">
        <v>2706</v>
      </c>
      <c r="C806" s="2" t="s">
        <v>3064</v>
      </c>
      <c r="D806" s="2" t="s">
        <v>682</v>
      </c>
      <c r="E806" s="23">
        <v>1981</v>
      </c>
      <c r="F806" s="24">
        <v>1950</v>
      </c>
      <c r="G806" s="44">
        <f>EmployeeData[[#This Row],[Sales_Target]]-EmployeeData[[#This Row],[Sales_Achieved]]</f>
        <v>31</v>
      </c>
      <c r="H806" t="str">
        <f>IF(EmployeeData[[#This Row],[Sales_Achieved]]&gt;=2984,EmployeeData[[#This Row],[Sales_Achieved]],"N/A")</f>
        <v>N/A</v>
      </c>
      <c r="I806">
        <f>IF(EmployeeData[[#This Row],[Sales_Achieved]]&lt;2984,EmployeeData[[#This Row],[Sales_Achieved]],"N/A")</f>
        <v>1950</v>
      </c>
    </row>
    <row r="807" spans="1:9" x14ac:dyDescent="0.25">
      <c r="A807" s="6" t="s">
        <v>2502</v>
      </c>
      <c r="B807" s="2" t="s">
        <v>2845</v>
      </c>
      <c r="C807" s="2" t="s">
        <v>3065</v>
      </c>
      <c r="D807" s="2" t="s">
        <v>683</v>
      </c>
      <c r="E807" s="23">
        <v>2752</v>
      </c>
      <c r="F807" s="24">
        <v>968</v>
      </c>
      <c r="G807" s="44">
        <f>EmployeeData[[#This Row],[Sales_Target]]-EmployeeData[[#This Row],[Sales_Achieved]]</f>
        <v>1784</v>
      </c>
      <c r="H807" t="str">
        <f>IF(EmployeeData[[#This Row],[Sales_Achieved]]&gt;=2984,EmployeeData[[#This Row],[Sales_Achieved]],"N/A")</f>
        <v>N/A</v>
      </c>
      <c r="I807">
        <f>IF(EmployeeData[[#This Row],[Sales_Achieved]]&lt;2984,EmployeeData[[#This Row],[Sales_Achieved]],"N/A")</f>
        <v>968</v>
      </c>
    </row>
    <row r="808" spans="1:9" hidden="1" x14ac:dyDescent="0.25">
      <c r="A808" s="6" t="s">
        <v>2503</v>
      </c>
      <c r="B808" s="2" t="s">
        <v>2891</v>
      </c>
      <c r="C808" s="2" t="s">
        <v>3065</v>
      </c>
      <c r="D808" s="2" t="s">
        <v>685</v>
      </c>
      <c r="E808" s="23">
        <v>1287</v>
      </c>
      <c r="F808" s="24">
        <v>4032</v>
      </c>
      <c r="G808" s="44">
        <f>EmployeeData[[#This Row],[Sales_Target]]-EmployeeData[[#This Row],[Sales_Achieved]]</f>
        <v>-2745</v>
      </c>
      <c r="H808">
        <f>IF(EmployeeData[[#This Row],[Sales_Achieved]]&gt;=2984,EmployeeData[[#This Row],[Sales_Achieved]],"N/A")</f>
        <v>4032</v>
      </c>
      <c r="I808" t="str">
        <f>IF(EmployeeData[[#This Row],[Sales_Achieved]]&lt;2984,EmployeeData[[#This Row],[Sales_Achieved]],"N/A")</f>
        <v>N/A</v>
      </c>
    </row>
    <row r="809" spans="1:9" hidden="1" x14ac:dyDescent="0.25">
      <c r="A809" s="6" t="s">
        <v>2504</v>
      </c>
      <c r="B809" s="2" t="s">
        <v>2996</v>
      </c>
      <c r="C809" s="2" t="s">
        <v>3063</v>
      </c>
      <c r="D809" s="2" t="s">
        <v>682</v>
      </c>
      <c r="E809" s="23">
        <v>2311</v>
      </c>
      <c r="F809" s="24">
        <v>4059</v>
      </c>
      <c r="G809" s="44">
        <f>EmployeeData[[#This Row],[Sales_Target]]-EmployeeData[[#This Row],[Sales_Achieved]]</f>
        <v>-1748</v>
      </c>
      <c r="H809">
        <f>IF(EmployeeData[[#This Row],[Sales_Achieved]]&gt;=2984,EmployeeData[[#This Row],[Sales_Achieved]],"N/A")</f>
        <v>4059</v>
      </c>
      <c r="I809" t="str">
        <f>IF(EmployeeData[[#This Row],[Sales_Achieved]]&lt;2984,EmployeeData[[#This Row],[Sales_Achieved]],"N/A")</f>
        <v>N/A</v>
      </c>
    </row>
    <row r="810" spans="1:9" hidden="1" x14ac:dyDescent="0.25">
      <c r="A810" s="6" t="s">
        <v>2505</v>
      </c>
      <c r="B810" s="2" t="s">
        <v>2805</v>
      </c>
      <c r="C810" s="2" t="s">
        <v>3064</v>
      </c>
      <c r="D810" s="2" t="s">
        <v>682</v>
      </c>
      <c r="E810" s="23">
        <v>4604</v>
      </c>
      <c r="F810" s="24">
        <v>5281</v>
      </c>
      <c r="G810" s="44">
        <f>EmployeeData[[#This Row],[Sales_Target]]-EmployeeData[[#This Row],[Sales_Achieved]]</f>
        <v>-677</v>
      </c>
      <c r="H810">
        <f>IF(EmployeeData[[#This Row],[Sales_Achieved]]&gt;=2984,EmployeeData[[#This Row],[Sales_Achieved]],"N/A")</f>
        <v>5281</v>
      </c>
      <c r="I810" t="str">
        <f>IF(EmployeeData[[#This Row],[Sales_Achieved]]&lt;2984,EmployeeData[[#This Row],[Sales_Achieved]],"N/A")</f>
        <v>N/A</v>
      </c>
    </row>
    <row r="811" spans="1:9" hidden="1" x14ac:dyDescent="0.25">
      <c r="A811" s="6" t="s">
        <v>2506</v>
      </c>
      <c r="B811" s="2" t="s">
        <v>2708</v>
      </c>
      <c r="C811" s="2" t="s">
        <v>3064</v>
      </c>
      <c r="D811" s="2" t="s">
        <v>685</v>
      </c>
      <c r="E811" s="23">
        <v>1145</v>
      </c>
      <c r="F811" s="24">
        <v>3923</v>
      </c>
      <c r="G811" s="44">
        <f>EmployeeData[[#This Row],[Sales_Target]]-EmployeeData[[#This Row],[Sales_Achieved]]</f>
        <v>-2778</v>
      </c>
      <c r="H811">
        <f>IF(EmployeeData[[#This Row],[Sales_Achieved]]&gt;=2984,EmployeeData[[#This Row],[Sales_Achieved]],"N/A")</f>
        <v>3923</v>
      </c>
      <c r="I811" t="str">
        <f>IF(EmployeeData[[#This Row],[Sales_Achieved]]&lt;2984,EmployeeData[[#This Row],[Sales_Achieved]],"N/A")</f>
        <v>N/A</v>
      </c>
    </row>
    <row r="812" spans="1:9" x14ac:dyDescent="0.25">
      <c r="A812" s="6" t="s">
        <v>2507</v>
      </c>
      <c r="B812" s="2" t="s">
        <v>3001</v>
      </c>
      <c r="C812" s="2" t="s">
        <v>3064</v>
      </c>
      <c r="D812" s="2" t="s">
        <v>685</v>
      </c>
      <c r="E812" s="23">
        <v>1562</v>
      </c>
      <c r="F812" s="24">
        <v>936</v>
      </c>
      <c r="G812" s="44">
        <f>EmployeeData[[#This Row],[Sales_Target]]-EmployeeData[[#This Row],[Sales_Achieved]]</f>
        <v>626</v>
      </c>
      <c r="H812" t="str">
        <f>IF(EmployeeData[[#This Row],[Sales_Achieved]]&gt;=2984,EmployeeData[[#This Row],[Sales_Achieved]],"N/A")</f>
        <v>N/A</v>
      </c>
      <c r="I812">
        <f>IF(EmployeeData[[#This Row],[Sales_Achieved]]&lt;2984,EmployeeData[[#This Row],[Sales_Achieved]],"N/A")</f>
        <v>936</v>
      </c>
    </row>
    <row r="813" spans="1:9" x14ac:dyDescent="0.25">
      <c r="A813" s="6" t="s">
        <v>2508</v>
      </c>
      <c r="B813" s="2" t="s">
        <v>2865</v>
      </c>
      <c r="C813" s="2" t="s">
        <v>3064</v>
      </c>
      <c r="D813" s="2" t="s">
        <v>682</v>
      </c>
      <c r="E813" s="23">
        <v>4686</v>
      </c>
      <c r="F813" s="24">
        <v>1319</v>
      </c>
      <c r="G813" s="44">
        <f>EmployeeData[[#This Row],[Sales_Target]]-EmployeeData[[#This Row],[Sales_Achieved]]</f>
        <v>3367</v>
      </c>
      <c r="H813" t="str">
        <f>IF(EmployeeData[[#This Row],[Sales_Achieved]]&gt;=2984,EmployeeData[[#This Row],[Sales_Achieved]],"N/A")</f>
        <v>N/A</v>
      </c>
      <c r="I813">
        <f>IF(EmployeeData[[#This Row],[Sales_Achieved]]&lt;2984,EmployeeData[[#This Row],[Sales_Achieved]],"N/A")</f>
        <v>1319</v>
      </c>
    </row>
    <row r="814" spans="1:9" hidden="1" x14ac:dyDescent="0.25">
      <c r="A814" s="6" t="s">
        <v>2509</v>
      </c>
      <c r="B814" s="2" t="s">
        <v>2865</v>
      </c>
      <c r="C814" s="2" t="s">
        <v>3065</v>
      </c>
      <c r="D814" s="2" t="s">
        <v>683</v>
      </c>
      <c r="E814" s="23">
        <v>1978</v>
      </c>
      <c r="F814" s="24">
        <v>3509</v>
      </c>
      <c r="G814" s="44">
        <f>EmployeeData[[#This Row],[Sales_Target]]-EmployeeData[[#This Row],[Sales_Achieved]]</f>
        <v>-1531</v>
      </c>
      <c r="H814">
        <f>IF(EmployeeData[[#This Row],[Sales_Achieved]]&gt;=2984,EmployeeData[[#This Row],[Sales_Achieved]],"N/A")</f>
        <v>3509</v>
      </c>
      <c r="I814" t="str">
        <f>IF(EmployeeData[[#This Row],[Sales_Achieved]]&lt;2984,EmployeeData[[#This Row],[Sales_Achieved]],"N/A")</f>
        <v>N/A</v>
      </c>
    </row>
    <row r="815" spans="1:9" hidden="1" x14ac:dyDescent="0.25">
      <c r="A815" s="6" t="s">
        <v>2510</v>
      </c>
      <c r="B815" s="2" t="s">
        <v>3017</v>
      </c>
      <c r="C815" s="2" t="s">
        <v>3064</v>
      </c>
      <c r="D815" s="2" t="s">
        <v>684</v>
      </c>
      <c r="E815" s="23">
        <v>3630</v>
      </c>
      <c r="F815" s="24">
        <v>5894</v>
      </c>
      <c r="G815" s="44">
        <f>EmployeeData[[#This Row],[Sales_Target]]-EmployeeData[[#This Row],[Sales_Achieved]]</f>
        <v>-2264</v>
      </c>
      <c r="H815">
        <f>IF(EmployeeData[[#This Row],[Sales_Achieved]]&gt;=2984,EmployeeData[[#This Row],[Sales_Achieved]],"N/A")</f>
        <v>5894</v>
      </c>
      <c r="I815" t="str">
        <f>IF(EmployeeData[[#This Row],[Sales_Achieved]]&lt;2984,EmployeeData[[#This Row],[Sales_Achieved]],"N/A")</f>
        <v>N/A</v>
      </c>
    </row>
    <row r="816" spans="1:9" x14ac:dyDescent="0.25">
      <c r="A816" s="6" t="s">
        <v>2511</v>
      </c>
      <c r="B816" s="2" t="s">
        <v>2744</v>
      </c>
      <c r="C816" s="2" t="s">
        <v>3064</v>
      </c>
      <c r="D816" s="2" t="s">
        <v>683</v>
      </c>
      <c r="E816" s="23">
        <v>4278</v>
      </c>
      <c r="F816" s="24">
        <v>2573</v>
      </c>
      <c r="G816" s="44">
        <f>EmployeeData[[#This Row],[Sales_Target]]-EmployeeData[[#This Row],[Sales_Achieved]]</f>
        <v>1705</v>
      </c>
      <c r="H816" t="str">
        <f>IF(EmployeeData[[#This Row],[Sales_Achieved]]&gt;=2984,EmployeeData[[#This Row],[Sales_Achieved]],"N/A")</f>
        <v>N/A</v>
      </c>
      <c r="I816">
        <f>IF(EmployeeData[[#This Row],[Sales_Achieved]]&lt;2984,EmployeeData[[#This Row],[Sales_Achieved]],"N/A")</f>
        <v>2573</v>
      </c>
    </row>
    <row r="817" spans="1:9" hidden="1" x14ac:dyDescent="0.25">
      <c r="A817" s="6" t="s">
        <v>2512</v>
      </c>
      <c r="B817" s="2" t="s">
        <v>3005</v>
      </c>
      <c r="C817" s="2" t="s">
        <v>3063</v>
      </c>
      <c r="D817" s="2" t="s">
        <v>684</v>
      </c>
      <c r="E817" s="23">
        <v>3706</v>
      </c>
      <c r="F817" s="24">
        <v>5486</v>
      </c>
      <c r="G817" s="44">
        <f>EmployeeData[[#This Row],[Sales_Target]]-EmployeeData[[#This Row],[Sales_Achieved]]</f>
        <v>-1780</v>
      </c>
      <c r="H817">
        <f>IF(EmployeeData[[#This Row],[Sales_Achieved]]&gt;=2984,EmployeeData[[#This Row],[Sales_Achieved]],"N/A")</f>
        <v>5486</v>
      </c>
      <c r="I817" t="str">
        <f>IF(EmployeeData[[#This Row],[Sales_Achieved]]&lt;2984,EmployeeData[[#This Row],[Sales_Achieved]],"N/A")</f>
        <v>N/A</v>
      </c>
    </row>
    <row r="818" spans="1:9" hidden="1" x14ac:dyDescent="0.25">
      <c r="A818" s="6" t="s">
        <v>2513</v>
      </c>
      <c r="B818" s="2" t="s">
        <v>2831</v>
      </c>
      <c r="C818" s="2" t="s">
        <v>3064</v>
      </c>
      <c r="D818" s="2" t="s">
        <v>682</v>
      </c>
      <c r="E818" s="23">
        <v>3568</v>
      </c>
      <c r="F818" s="24">
        <v>3575</v>
      </c>
      <c r="G818" s="44">
        <f>EmployeeData[[#This Row],[Sales_Target]]-EmployeeData[[#This Row],[Sales_Achieved]]</f>
        <v>-7</v>
      </c>
      <c r="H818">
        <f>IF(EmployeeData[[#This Row],[Sales_Achieved]]&gt;=2984,EmployeeData[[#This Row],[Sales_Achieved]],"N/A")</f>
        <v>3575</v>
      </c>
      <c r="I818" t="str">
        <f>IF(EmployeeData[[#This Row],[Sales_Achieved]]&lt;2984,EmployeeData[[#This Row],[Sales_Achieved]],"N/A")</f>
        <v>N/A</v>
      </c>
    </row>
    <row r="819" spans="1:9" hidden="1" x14ac:dyDescent="0.25">
      <c r="A819" s="6" t="s">
        <v>2514</v>
      </c>
      <c r="B819" s="2" t="s">
        <v>2857</v>
      </c>
      <c r="C819" s="2" t="s">
        <v>3065</v>
      </c>
      <c r="D819" s="2" t="s">
        <v>684</v>
      </c>
      <c r="E819" s="23">
        <v>3653</v>
      </c>
      <c r="F819" s="24">
        <v>5982</v>
      </c>
      <c r="G819" s="44">
        <f>EmployeeData[[#This Row],[Sales_Target]]-EmployeeData[[#This Row],[Sales_Achieved]]</f>
        <v>-2329</v>
      </c>
      <c r="H819">
        <f>IF(EmployeeData[[#This Row],[Sales_Achieved]]&gt;=2984,EmployeeData[[#This Row],[Sales_Achieved]],"N/A")</f>
        <v>5982</v>
      </c>
      <c r="I819" t="str">
        <f>IF(EmployeeData[[#This Row],[Sales_Achieved]]&lt;2984,EmployeeData[[#This Row],[Sales_Achieved]],"N/A")</f>
        <v>N/A</v>
      </c>
    </row>
    <row r="820" spans="1:9" hidden="1" x14ac:dyDescent="0.25">
      <c r="A820" s="6" t="s">
        <v>2515</v>
      </c>
      <c r="B820" s="2" t="s">
        <v>3037</v>
      </c>
      <c r="C820" s="2" t="s">
        <v>3064</v>
      </c>
      <c r="D820" s="2" t="s">
        <v>685</v>
      </c>
      <c r="E820" s="23">
        <v>3239</v>
      </c>
      <c r="F820" s="24">
        <v>3323</v>
      </c>
      <c r="G820" s="44">
        <f>EmployeeData[[#This Row],[Sales_Target]]-EmployeeData[[#This Row],[Sales_Achieved]]</f>
        <v>-84</v>
      </c>
      <c r="H820">
        <f>IF(EmployeeData[[#This Row],[Sales_Achieved]]&gt;=2984,EmployeeData[[#This Row],[Sales_Achieved]],"N/A")</f>
        <v>3323</v>
      </c>
      <c r="I820" t="str">
        <f>IF(EmployeeData[[#This Row],[Sales_Achieved]]&lt;2984,EmployeeData[[#This Row],[Sales_Achieved]],"N/A")</f>
        <v>N/A</v>
      </c>
    </row>
    <row r="821" spans="1:9" x14ac:dyDescent="0.25">
      <c r="A821" s="6" t="s">
        <v>2516</v>
      </c>
      <c r="B821" s="2" t="s">
        <v>2821</v>
      </c>
      <c r="C821" s="2" t="s">
        <v>3065</v>
      </c>
      <c r="D821" s="2" t="s">
        <v>683</v>
      </c>
      <c r="E821" s="23">
        <v>1865</v>
      </c>
      <c r="F821" s="24">
        <v>845</v>
      </c>
      <c r="G821" s="44">
        <f>EmployeeData[[#This Row],[Sales_Target]]-EmployeeData[[#This Row],[Sales_Achieved]]</f>
        <v>1020</v>
      </c>
      <c r="H821" t="str">
        <f>IF(EmployeeData[[#This Row],[Sales_Achieved]]&gt;=2984,EmployeeData[[#This Row],[Sales_Achieved]],"N/A")</f>
        <v>N/A</v>
      </c>
      <c r="I821">
        <f>IF(EmployeeData[[#This Row],[Sales_Achieved]]&lt;2984,EmployeeData[[#This Row],[Sales_Achieved]],"N/A")</f>
        <v>845</v>
      </c>
    </row>
    <row r="822" spans="1:9" x14ac:dyDescent="0.25">
      <c r="A822" s="6" t="s">
        <v>2517</v>
      </c>
      <c r="B822" s="2" t="s">
        <v>2937</v>
      </c>
      <c r="C822" s="2" t="s">
        <v>3064</v>
      </c>
      <c r="D822" s="2" t="s">
        <v>683</v>
      </c>
      <c r="E822" s="23">
        <v>4045</v>
      </c>
      <c r="F822" s="24">
        <v>907</v>
      </c>
      <c r="G822" s="44">
        <f>EmployeeData[[#This Row],[Sales_Target]]-EmployeeData[[#This Row],[Sales_Achieved]]</f>
        <v>3138</v>
      </c>
      <c r="H822" t="str">
        <f>IF(EmployeeData[[#This Row],[Sales_Achieved]]&gt;=2984,EmployeeData[[#This Row],[Sales_Achieved]],"N/A")</f>
        <v>N/A</v>
      </c>
      <c r="I822">
        <f>IF(EmployeeData[[#This Row],[Sales_Achieved]]&lt;2984,EmployeeData[[#This Row],[Sales_Achieved]],"N/A")</f>
        <v>907</v>
      </c>
    </row>
    <row r="823" spans="1:9" hidden="1" x14ac:dyDescent="0.25">
      <c r="A823" s="6" t="s">
        <v>2518</v>
      </c>
      <c r="B823" s="2" t="s">
        <v>3002</v>
      </c>
      <c r="C823" s="2" t="s">
        <v>3065</v>
      </c>
      <c r="D823" s="2" t="s">
        <v>682</v>
      </c>
      <c r="E823" s="23">
        <v>3324</v>
      </c>
      <c r="F823" s="24">
        <v>3415</v>
      </c>
      <c r="G823" s="44">
        <f>EmployeeData[[#This Row],[Sales_Target]]-EmployeeData[[#This Row],[Sales_Achieved]]</f>
        <v>-91</v>
      </c>
      <c r="H823">
        <f>IF(EmployeeData[[#This Row],[Sales_Achieved]]&gt;=2984,EmployeeData[[#This Row],[Sales_Achieved]],"N/A")</f>
        <v>3415</v>
      </c>
      <c r="I823" t="str">
        <f>IF(EmployeeData[[#This Row],[Sales_Achieved]]&lt;2984,EmployeeData[[#This Row],[Sales_Achieved]],"N/A")</f>
        <v>N/A</v>
      </c>
    </row>
    <row r="824" spans="1:9" hidden="1" x14ac:dyDescent="0.25">
      <c r="A824" s="6" t="s">
        <v>2519</v>
      </c>
      <c r="B824" s="2" t="s">
        <v>3038</v>
      </c>
      <c r="C824" s="2" t="s">
        <v>3065</v>
      </c>
      <c r="D824" s="2" t="s">
        <v>682</v>
      </c>
      <c r="E824" s="23">
        <v>2774</v>
      </c>
      <c r="F824" s="24">
        <v>3568</v>
      </c>
      <c r="G824" s="44">
        <f>EmployeeData[[#This Row],[Sales_Target]]-EmployeeData[[#This Row],[Sales_Achieved]]</f>
        <v>-794</v>
      </c>
      <c r="H824">
        <f>IF(EmployeeData[[#This Row],[Sales_Achieved]]&gt;=2984,EmployeeData[[#This Row],[Sales_Achieved]],"N/A")</f>
        <v>3568</v>
      </c>
      <c r="I824" t="str">
        <f>IF(EmployeeData[[#This Row],[Sales_Achieved]]&lt;2984,EmployeeData[[#This Row],[Sales_Achieved]],"N/A")</f>
        <v>N/A</v>
      </c>
    </row>
    <row r="825" spans="1:9" x14ac:dyDescent="0.25">
      <c r="A825" s="6" t="s">
        <v>2520</v>
      </c>
      <c r="B825" s="2" t="s">
        <v>2717</v>
      </c>
      <c r="C825" s="2" t="s">
        <v>3063</v>
      </c>
      <c r="D825" s="2" t="s">
        <v>685</v>
      </c>
      <c r="E825" s="23">
        <v>2555</v>
      </c>
      <c r="F825" s="24">
        <v>2822</v>
      </c>
      <c r="G825" s="44">
        <f>EmployeeData[[#This Row],[Sales_Target]]-EmployeeData[[#This Row],[Sales_Achieved]]</f>
        <v>-267</v>
      </c>
      <c r="H825" t="str">
        <f>IF(EmployeeData[[#This Row],[Sales_Achieved]]&gt;=2984,EmployeeData[[#This Row],[Sales_Achieved]],"N/A")</f>
        <v>N/A</v>
      </c>
      <c r="I825">
        <f>IF(EmployeeData[[#This Row],[Sales_Achieved]]&lt;2984,EmployeeData[[#This Row],[Sales_Achieved]],"N/A")</f>
        <v>2822</v>
      </c>
    </row>
    <row r="826" spans="1:9" hidden="1" x14ac:dyDescent="0.25">
      <c r="A826" s="6" t="s">
        <v>2521</v>
      </c>
      <c r="B826" s="2" t="s">
        <v>2721</v>
      </c>
      <c r="C826" s="2" t="s">
        <v>3065</v>
      </c>
      <c r="D826" s="2" t="s">
        <v>685</v>
      </c>
      <c r="E826" s="23">
        <v>1653</v>
      </c>
      <c r="F826" s="24">
        <v>5052</v>
      </c>
      <c r="G826" s="44">
        <f>EmployeeData[[#This Row],[Sales_Target]]-EmployeeData[[#This Row],[Sales_Achieved]]</f>
        <v>-3399</v>
      </c>
      <c r="H826">
        <f>IF(EmployeeData[[#This Row],[Sales_Achieved]]&gt;=2984,EmployeeData[[#This Row],[Sales_Achieved]],"N/A")</f>
        <v>5052</v>
      </c>
      <c r="I826" t="str">
        <f>IF(EmployeeData[[#This Row],[Sales_Achieved]]&lt;2984,EmployeeData[[#This Row],[Sales_Achieved]],"N/A")</f>
        <v>N/A</v>
      </c>
    </row>
    <row r="827" spans="1:9" hidden="1" x14ac:dyDescent="0.25">
      <c r="A827" s="6" t="s">
        <v>2522</v>
      </c>
      <c r="B827" s="2" t="s">
        <v>3039</v>
      </c>
      <c r="C827" s="2" t="s">
        <v>3065</v>
      </c>
      <c r="D827" s="2" t="s">
        <v>684</v>
      </c>
      <c r="E827" s="23">
        <v>4472</v>
      </c>
      <c r="F827" s="24">
        <v>3608</v>
      </c>
      <c r="G827" s="44">
        <f>EmployeeData[[#This Row],[Sales_Target]]-EmployeeData[[#This Row],[Sales_Achieved]]</f>
        <v>864</v>
      </c>
      <c r="H827">
        <f>IF(EmployeeData[[#This Row],[Sales_Achieved]]&gt;=2984,EmployeeData[[#This Row],[Sales_Achieved]],"N/A")</f>
        <v>3608</v>
      </c>
      <c r="I827" t="str">
        <f>IF(EmployeeData[[#This Row],[Sales_Achieved]]&lt;2984,EmployeeData[[#This Row],[Sales_Achieved]],"N/A")</f>
        <v>N/A</v>
      </c>
    </row>
    <row r="828" spans="1:9" hidden="1" x14ac:dyDescent="0.25">
      <c r="A828" s="6" t="s">
        <v>2523</v>
      </c>
      <c r="B828" s="2" t="s">
        <v>2713</v>
      </c>
      <c r="C828" s="2" t="s">
        <v>3064</v>
      </c>
      <c r="D828" s="2" t="s">
        <v>685</v>
      </c>
      <c r="E828" s="23">
        <v>2386</v>
      </c>
      <c r="F828" s="24">
        <v>4847</v>
      </c>
      <c r="G828" s="44">
        <f>EmployeeData[[#This Row],[Sales_Target]]-EmployeeData[[#This Row],[Sales_Achieved]]</f>
        <v>-2461</v>
      </c>
      <c r="H828">
        <f>IF(EmployeeData[[#This Row],[Sales_Achieved]]&gt;=2984,EmployeeData[[#This Row],[Sales_Achieved]],"N/A")</f>
        <v>4847</v>
      </c>
      <c r="I828" t="str">
        <f>IF(EmployeeData[[#This Row],[Sales_Achieved]]&lt;2984,EmployeeData[[#This Row],[Sales_Achieved]],"N/A")</f>
        <v>N/A</v>
      </c>
    </row>
    <row r="829" spans="1:9" x14ac:dyDescent="0.25">
      <c r="A829" s="6" t="s">
        <v>2524</v>
      </c>
      <c r="B829" s="2" t="s">
        <v>2909</v>
      </c>
      <c r="C829" s="2" t="s">
        <v>3063</v>
      </c>
      <c r="D829" s="2" t="s">
        <v>685</v>
      </c>
      <c r="E829" s="23">
        <v>4268</v>
      </c>
      <c r="F829" s="24">
        <v>1285</v>
      </c>
      <c r="G829" s="44">
        <f>EmployeeData[[#This Row],[Sales_Target]]-EmployeeData[[#This Row],[Sales_Achieved]]</f>
        <v>2983</v>
      </c>
      <c r="H829" t="str">
        <f>IF(EmployeeData[[#This Row],[Sales_Achieved]]&gt;=2984,EmployeeData[[#This Row],[Sales_Achieved]],"N/A")</f>
        <v>N/A</v>
      </c>
      <c r="I829">
        <f>IF(EmployeeData[[#This Row],[Sales_Achieved]]&lt;2984,EmployeeData[[#This Row],[Sales_Achieved]],"N/A")</f>
        <v>1285</v>
      </c>
    </row>
    <row r="830" spans="1:9" hidden="1" x14ac:dyDescent="0.25">
      <c r="A830" s="6" t="s">
        <v>2525</v>
      </c>
      <c r="B830" s="2" t="s">
        <v>2813</v>
      </c>
      <c r="C830" s="2" t="s">
        <v>3063</v>
      </c>
      <c r="D830" s="2" t="s">
        <v>683</v>
      </c>
      <c r="E830" s="23">
        <v>2288</v>
      </c>
      <c r="F830" s="24">
        <v>4156</v>
      </c>
      <c r="G830" s="44">
        <f>EmployeeData[[#This Row],[Sales_Target]]-EmployeeData[[#This Row],[Sales_Achieved]]</f>
        <v>-1868</v>
      </c>
      <c r="H830">
        <f>IF(EmployeeData[[#This Row],[Sales_Achieved]]&gt;=2984,EmployeeData[[#This Row],[Sales_Achieved]],"N/A")</f>
        <v>4156</v>
      </c>
      <c r="I830" t="str">
        <f>IF(EmployeeData[[#This Row],[Sales_Achieved]]&lt;2984,EmployeeData[[#This Row],[Sales_Achieved]],"N/A")</f>
        <v>N/A</v>
      </c>
    </row>
    <row r="831" spans="1:9" x14ac:dyDescent="0.25">
      <c r="A831" s="6" t="s">
        <v>2526</v>
      </c>
      <c r="B831" s="2" t="s">
        <v>2767</v>
      </c>
      <c r="C831" s="2" t="s">
        <v>3065</v>
      </c>
      <c r="D831" s="2" t="s">
        <v>683</v>
      </c>
      <c r="E831" s="23">
        <v>2829</v>
      </c>
      <c r="F831" s="24">
        <v>2576</v>
      </c>
      <c r="G831" s="44">
        <f>EmployeeData[[#This Row],[Sales_Target]]-EmployeeData[[#This Row],[Sales_Achieved]]</f>
        <v>253</v>
      </c>
      <c r="H831" t="str">
        <f>IF(EmployeeData[[#This Row],[Sales_Achieved]]&gt;=2984,EmployeeData[[#This Row],[Sales_Achieved]],"N/A")</f>
        <v>N/A</v>
      </c>
      <c r="I831">
        <f>IF(EmployeeData[[#This Row],[Sales_Achieved]]&lt;2984,EmployeeData[[#This Row],[Sales_Achieved]],"N/A")</f>
        <v>2576</v>
      </c>
    </row>
    <row r="832" spans="1:9" x14ac:dyDescent="0.25">
      <c r="A832" s="6" t="s">
        <v>2527</v>
      </c>
      <c r="B832" s="2" t="s">
        <v>3020</v>
      </c>
      <c r="C832" s="2" t="s">
        <v>3063</v>
      </c>
      <c r="D832" s="2" t="s">
        <v>683</v>
      </c>
      <c r="E832" s="23">
        <v>2857</v>
      </c>
      <c r="F832" s="24">
        <v>1452</v>
      </c>
      <c r="G832" s="44">
        <f>EmployeeData[[#This Row],[Sales_Target]]-EmployeeData[[#This Row],[Sales_Achieved]]</f>
        <v>1405</v>
      </c>
      <c r="H832" t="str">
        <f>IF(EmployeeData[[#This Row],[Sales_Achieved]]&gt;=2984,EmployeeData[[#This Row],[Sales_Achieved]],"N/A")</f>
        <v>N/A</v>
      </c>
      <c r="I832">
        <f>IF(EmployeeData[[#This Row],[Sales_Achieved]]&lt;2984,EmployeeData[[#This Row],[Sales_Achieved]],"N/A")</f>
        <v>1452</v>
      </c>
    </row>
    <row r="833" spans="1:9" x14ac:dyDescent="0.25">
      <c r="A833" s="6" t="s">
        <v>2528</v>
      </c>
      <c r="B833" s="2" t="s">
        <v>2960</v>
      </c>
      <c r="C833" s="2" t="s">
        <v>3064</v>
      </c>
      <c r="D833" s="2" t="s">
        <v>683</v>
      </c>
      <c r="E833" s="23">
        <v>1365</v>
      </c>
      <c r="F833" s="24">
        <v>1561</v>
      </c>
      <c r="G833" s="44">
        <f>EmployeeData[[#This Row],[Sales_Target]]-EmployeeData[[#This Row],[Sales_Achieved]]</f>
        <v>-196</v>
      </c>
      <c r="H833" t="str">
        <f>IF(EmployeeData[[#This Row],[Sales_Achieved]]&gt;=2984,EmployeeData[[#This Row],[Sales_Achieved]],"N/A")</f>
        <v>N/A</v>
      </c>
      <c r="I833">
        <f>IF(EmployeeData[[#This Row],[Sales_Achieved]]&lt;2984,EmployeeData[[#This Row],[Sales_Achieved]],"N/A")</f>
        <v>1561</v>
      </c>
    </row>
    <row r="834" spans="1:9" x14ac:dyDescent="0.25">
      <c r="A834" s="6" t="s">
        <v>2529</v>
      </c>
      <c r="B834" s="2" t="s">
        <v>2928</v>
      </c>
      <c r="C834" s="2" t="s">
        <v>3064</v>
      </c>
      <c r="D834" s="2" t="s">
        <v>684</v>
      </c>
      <c r="E834" s="23">
        <v>2316</v>
      </c>
      <c r="F834" s="24">
        <v>2367</v>
      </c>
      <c r="G834" s="44">
        <f>EmployeeData[[#This Row],[Sales_Target]]-EmployeeData[[#This Row],[Sales_Achieved]]</f>
        <v>-51</v>
      </c>
      <c r="H834" t="str">
        <f>IF(EmployeeData[[#This Row],[Sales_Achieved]]&gt;=2984,EmployeeData[[#This Row],[Sales_Achieved]],"N/A")</f>
        <v>N/A</v>
      </c>
      <c r="I834">
        <f>IF(EmployeeData[[#This Row],[Sales_Achieved]]&lt;2984,EmployeeData[[#This Row],[Sales_Achieved]],"N/A")</f>
        <v>2367</v>
      </c>
    </row>
    <row r="835" spans="1:9" x14ac:dyDescent="0.25">
      <c r="A835" s="6" t="s">
        <v>2530</v>
      </c>
      <c r="B835" s="2" t="s">
        <v>2765</v>
      </c>
      <c r="C835" s="2" t="s">
        <v>3063</v>
      </c>
      <c r="D835" s="2" t="s">
        <v>682</v>
      </c>
      <c r="E835" s="23">
        <v>3515</v>
      </c>
      <c r="F835" s="24">
        <v>949</v>
      </c>
      <c r="G835" s="44">
        <f>EmployeeData[[#This Row],[Sales_Target]]-EmployeeData[[#This Row],[Sales_Achieved]]</f>
        <v>2566</v>
      </c>
      <c r="H835" t="str">
        <f>IF(EmployeeData[[#This Row],[Sales_Achieved]]&gt;=2984,EmployeeData[[#This Row],[Sales_Achieved]],"N/A")</f>
        <v>N/A</v>
      </c>
      <c r="I835">
        <f>IF(EmployeeData[[#This Row],[Sales_Achieved]]&lt;2984,EmployeeData[[#This Row],[Sales_Achieved]],"N/A")</f>
        <v>949</v>
      </c>
    </row>
    <row r="836" spans="1:9" hidden="1" x14ac:dyDescent="0.25">
      <c r="A836" s="6" t="s">
        <v>2531</v>
      </c>
      <c r="B836" s="2" t="s">
        <v>2737</v>
      </c>
      <c r="C836" s="2" t="s">
        <v>3065</v>
      </c>
      <c r="D836" s="2" t="s">
        <v>684</v>
      </c>
      <c r="E836" s="23">
        <v>1123</v>
      </c>
      <c r="F836" s="24">
        <v>5048</v>
      </c>
      <c r="G836" s="44">
        <f>EmployeeData[[#This Row],[Sales_Target]]-EmployeeData[[#This Row],[Sales_Achieved]]</f>
        <v>-3925</v>
      </c>
      <c r="H836">
        <f>IF(EmployeeData[[#This Row],[Sales_Achieved]]&gt;=2984,EmployeeData[[#This Row],[Sales_Achieved]],"N/A")</f>
        <v>5048</v>
      </c>
      <c r="I836" t="str">
        <f>IF(EmployeeData[[#This Row],[Sales_Achieved]]&lt;2984,EmployeeData[[#This Row],[Sales_Achieved]],"N/A")</f>
        <v>N/A</v>
      </c>
    </row>
    <row r="837" spans="1:9" x14ac:dyDescent="0.25">
      <c r="A837" s="6" t="s">
        <v>2532</v>
      </c>
      <c r="B837" s="2" t="s">
        <v>3002</v>
      </c>
      <c r="C837" s="2" t="s">
        <v>3065</v>
      </c>
      <c r="D837" s="2" t="s">
        <v>684</v>
      </c>
      <c r="E837" s="23">
        <v>4728</v>
      </c>
      <c r="F837" s="24">
        <v>1902</v>
      </c>
      <c r="G837" s="44">
        <f>EmployeeData[[#This Row],[Sales_Target]]-EmployeeData[[#This Row],[Sales_Achieved]]</f>
        <v>2826</v>
      </c>
      <c r="H837" t="str">
        <f>IF(EmployeeData[[#This Row],[Sales_Achieved]]&gt;=2984,EmployeeData[[#This Row],[Sales_Achieved]],"N/A")</f>
        <v>N/A</v>
      </c>
      <c r="I837">
        <f>IF(EmployeeData[[#This Row],[Sales_Achieved]]&lt;2984,EmployeeData[[#This Row],[Sales_Achieved]],"N/A")</f>
        <v>1902</v>
      </c>
    </row>
    <row r="838" spans="1:9" x14ac:dyDescent="0.25">
      <c r="A838" s="6" t="s">
        <v>2533</v>
      </c>
      <c r="B838" s="2" t="s">
        <v>3040</v>
      </c>
      <c r="C838" s="2" t="s">
        <v>3064</v>
      </c>
      <c r="D838" s="2" t="s">
        <v>685</v>
      </c>
      <c r="E838" s="23">
        <v>1533</v>
      </c>
      <c r="F838" s="24">
        <v>2475</v>
      </c>
      <c r="G838" s="44">
        <f>EmployeeData[[#This Row],[Sales_Target]]-EmployeeData[[#This Row],[Sales_Achieved]]</f>
        <v>-942</v>
      </c>
      <c r="H838" t="str">
        <f>IF(EmployeeData[[#This Row],[Sales_Achieved]]&gt;=2984,EmployeeData[[#This Row],[Sales_Achieved]],"N/A")</f>
        <v>N/A</v>
      </c>
      <c r="I838">
        <f>IF(EmployeeData[[#This Row],[Sales_Achieved]]&lt;2984,EmployeeData[[#This Row],[Sales_Achieved]],"N/A")</f>
        <v>2475</v>
      </c>
    </row>
    <row r="839" spans="1:9" hidden="1" x14ac:dyDescent="0.25">
      <c r="A839" s="6" t="s">
        <v>2534</v>
      </c>
      <c r="B839" s="2" t="s">
        <v>2791</v>
      </c>
      <c r="C839" s="2" t="s">
        <v>3064</v>
      </c>
      <c r="D839" s="2" t="s">
        <v>684</v>
      </c>
      <c r="E839" s="23">
        <v>3822</v>
      </c>
      <c r="F839" s="24">
        <v>3749</v>
      </c>
      <c r="G839" s="44">
        <f>EmployeeData[[#This Row],[Sales_Target]]-EmployeeData[[#This Row],[Sales_Achieved]]</f>
        <v>73</v>
      </c>
      <c r="H839">
        <f>IF(EmployeeData[[#This Row],[Sales_Achieved]]&gt;=2984,EmployeeData[[#This Row],[Sales_Achieved]],"N/A")</f>
        <v>3749</v>
      </c>
      <c r="I839" t="str">
        <f>IF(EmployeeData[[#This Row],[Sales_Achieved]]&lt;2984,EmployeeData[[#This Row],[Sales_Achieved]],"N/A")</f>
        <v>N/A</v>
      </c>
    </row>
    <row r="840" spans="1:9" x14ac:dyDescent="0.25">
      <c r="A840" s="6" t="s">
        <v>2535</v>
      </c>
      <c r="B840" s="2" t="s">
        <v>2873</v>
      </c>
      <c r="C840" s="2" t="s">
        <v>3065</v>
      </c>
      <c r="D840" s="2" t="s">
        <v>684</v>
      </c>
      <c r="E840" s="23">
        <v>2584</v>
      </c>
      <c r="F840" s="24">
        <v>2097</v>
      </c>
      <c r="G840" s="44">
        <f>EmployeeData[[#This Row],[Sales_Target]]-EmployeeData[[#This Row],[Sales_Achieved]]</f>
        <v>487</v>
      </c>
      <c r="H840" t="str">
        <f>IF(EmployeeData[[#This Row],[Sales_Achieved]]&gt;=2984,EmployeeData[[#This Row],[Sales_Achieved]],"N/A")</f>
        <v>N/A</v>
      </c>
      <c r="I840">
        <f>IF(EmployeeData[[#This Row],[Sales_Achieved]]&lt;2984,EmployeeData[[#This Row],[Sales_Achieved]],"N/A")</f>
        <v>2097</v>
      </c>
    </row>
    <row r="841" spans="1:9" hidden="1" x14ac:dyDescent="0.25">
      <c r="A841" s="6" t="s">
        <v>2536</v>
      </c>
      <c r="B841" s="2" t="s">
        <v>2782</v>
      </c>
      <c r="C841" s="2" t="s">
        <v>3064</v>
      </c>
      <c r="D841" s="2" t="s">
        <v>685</v>
      </c>
      <c r="E841" s="23">
        <v>2542</v>
      </c>
      <c r="F841" s="24">
        <v>3561</v>
      </c>
      <c r="G841" s="44">
        <f>EmployeeData[[#This Row],[Sales_Target]]-EmployeeData[[#This Row],[Sales_Achieved]]</f>
        <v>-1019</v>
      </c>
      <c r="H841">
        <f>IF(EmployeeData[[#This Row],[Sales_Achieved]]&gt;=2984,EmployeeData[[#This Row],[Sales_Achieved]],"N/A")</f>
        <v>3561</v>
      </c>
      <c r="I841" t="str">
        <f>IF(EmployeeData[[#This Row],[Sales_Achieved]]&lt;2984,EmployeeData[[#This Row],[Sales_Achieved]],"N/A")</f>
        <v>N/A</v>
      </c>
    </row>
    <row r="842" spans="1:9" x14ac:dyDescent="0.25">
      <c r="A842" s="6" t="s">
        <v>2537</v>
      </c>
      <c r="B842" s="2" t="s">
        <v>2780</v>
      </c>
      <c r="C842" s="2" t="s">
        <v>3064</v>
      </c>
      <c r="D842" s="2" t="s">
        <v>682</v>
      </c>
      <c r="E842" s="23">
        <v>2419</v>
      </c>
      <c r="F842" s="24">
        <v>2144</v>
      </c>
      <c r="G842" s="44">
        <f>EmployeeData[[#This Row],[Sales_Target]]-EmployeeData[[#This Row],[Sales_Achieved]]</f>
        <v>275</v>
      </c>
      <c r="H842" t="str">
        <f>IF(EmployeeData[[#This Row],[Sales_Achieved]]&gt;=2984,EmployeeData[[#This Row],[Sales_Achieved]],"N/A")</f>
        <v>N/A</v>
      </c>
      <c r="I842">
        <f>IF(EmployeeData[[#This Row],[Sales_Achieved]]&lt;2984,EmployeeData[[#This Row],[Sales_Achieved]],"N/A")</f>
        <v>2144</v>
      </c>
    </row>
    <row r="843" spans="1:9" hidden="1" x14ac:dyDescent="0.25">
      <c r="A843" s="6" t="s">
        <v>2538</v>
      </c>
      <c r="B843" s="2" t="s">
        <v>3041</v>
      </c>
      <c r="C843" s="2" t="s">
        <v>3065</v>
      </c>
      <c r="D843" s="2" t="s">
        <v>684</v>
      </c>
      <c r="E843" s="23">
        <v>1740</v>
      </c>
      <c r="F843" s="24">
        <v>5886</v>
      </c>
      <c r="G843" s="44">
        <f>EmployeeData[[#This Row],[Sales_Target]]-EmployeeData[[#This Row],[Sales_Achieved]]</f>
        <v>-4146</v>
      </c>
      <c r="H843">
        <f>IF(EmployeeData[[#This Row],[Sales_Achieved]]&gt;=2984,EmployeeData[[#This Row],[Sales_Achieved]],"N/A")</f>
        <v>5886</v>
      </c>
      <c r="I843" t="str">
        <f>IF(EmployeeData[[#This Row],[Sales_Achieved]]&lt;2984,EmployeeData[[#This Row],[Sales_Achieved]],"N/A")</f>
        <v>N/A</v>
      </c>
    </row>
    <row r="844" spans="1:9" x14ac:dyDescent="0.25">
      <c r="A844" s="6" t="s">
        <v>2539</v>
      </c>
      <c r="B844" s="2" t="s">
        <v>3042</v>
      </c>
      <c r="C844" s="2" t="s">
        <v>3065</v>
      </c>
      <c r="D844" s="2" t="s">
        <v>682</v>
      </c>
      <c r="E844" s="23">
        <v>4202</v>
      </c>
      <c r="F844" s="24">
        <v>1867</v>
      </c>
      <c r="G844" s="44">
        <f>EmployeeData[[#This Row],[Sales_Target]]-EmployeeData[[#This Row],[Sales_Achieved]]</f>
        <v>2335</v>
      </c>
      <c r="H844" t="str">
        <f>IF(EmployeeData[[#This Row],[Sales_Achieved]]&gt;=2984,EmployeeData[[#This Row],[Sales_Achieved]],"N/A")</f>
        <v>N/A</v>
      </c>
      <c r="I844">
        <f>IF(EmployeeData[[#This Row],[Sales_Achieved]]&lt;2984,EmployeeData[[#This Row],[Sales_Achieved]],"N/A")</f>
        <v>1867</v>
      </c>
    </row>
    <row r="845" spans="1:9" x14ac:dyDescent="0.25">
      <c r="A845" s="6" t="s">
        <v>2540</v>
      </c>
      <c r="B845" s="2" t="s">
        <v>2908</v>
      </c>
      <c r="C845" s="2" t="s">
        <v>3064</v>
      </c>
      <c r="D845" s="2" t="s">
        <v>682</v>
      </c>
      <c r="E845" s="23">
        <v>1278</v>
      </c>
      <c r="F845" s="24">
        <v>1747</v>
      </c>
      <c r="G845" s="44">
        <f>EmployeeData[[#This Row],[Sales_Target]]-EmployeeData[[#This Row],[Sales_Achieved]]</f>
        <v>-469</v>
      </c>
      <c r="H845" t="str">
        <f>IF(EmployeeData[[#This Row],[Sales_Achieved]]&gt;=2984,EmployeeData[[#This Row],[Sales_Achieved]],"N/A")</f>
        <v>N/A</v>
      </c>
      <c r="I845">
        <f>IF(EmployeeData[[#This Row],[Sales_Achieved]]&lt;2984,EmployeeData[[#This Row],[Sales_Achieved]],"N/A")</f>
        <v>1747</v>
      </c>
    </row>
    <row r="846" spans="1:9" x14ac:dyDescent="0.25">
      <c r="A846" s="6" t="s">
        <v>2541</v>
      </c>
      <c r="B846" s="2" t="s">
        <v>2908</v>
      </c>
      <c r="C846" s="2" t="s">
        <v>3063</v>
      </c>
      <c r="D846" s="2" t="s">
        <v>682</v>
      </c>
      <c r="E846" s="23">
        <v>3409</v>
      </c>
      <c r="F846" s="24">
        <v>2150</v>
      </c>
      <c r="G846" s="44">
        <f>EmployeeData[[#This Row],[Sales_Target]]-EmployeeData[[#This Row],[Sales_Achieved]]</f>
        <v>1259</v>
      </c>
      <c r="H846" t="str">
        <f>IF(EmployeeData[[#This Row],[Sales_Achieved]]&gt;=2984,EmployeeData[[#This Row],[Sales_Achieved]],"N/A")</f>
        <v>N/A</v>
      </c>
      <c r="I846">
        <f>IF(EmployeeData[[#This Row],[Sales_Achieved]]&lt;2984,EmployeeData[[#This Row],[Sales_Achieved]],"N/A")</f>
        <v>2150</v>
      </c>
    </row>
    <row r="847" spans="1:9" x14ac:dyDescent="0.25">
      <c r="A847" s="6" t="s">
        <v>2542</v>
      </c>
      <c r="B847" s="2" t="s">
        <v>2796</v>
      </c>
      <c r="C847" s="2" t="s">
        <v>3065</v>
      </c>
      <c r="D847" s="2" t="s">
        <v>682</v>
      </c>
      <c r="E847" s="23">
        <v>2177</v>
      </c>
      <c r="F847" s="24">
        <v>2305</v>
      </c>
      <c r="G847" s="44">
        <f>EmployeeData[[#This Row],[Sales_Target]]-EmployeeData[[#This Row],[Sales_Achieved]]</f>
        <v>-128</v>
      </c>
      <c r="H847" t="str">
        <f>IF(EmployeeData[[#This Row],[Sales_Achieved]]&gt;=2984,EmployeeData[[#This Row],[Sales_Achieved]],"N/A")</f>
        <v>N/A</v>
      </c>
      <c r="I847">
        <f>IF(EmployeeData[[#This Row],[Sales_Achieved]]&lt;2984,EmployeeData[[#This Row],[Sales_Achieved]],"N/A")</f>
        <v>2305</v>
      </c>
    </row>
    <row r="848" spans="1:9" x14ac:dyDescent="0.25">
      <c r="A848" s="6" t="s">
        <v>2543</v>
      </c>
      <c r="B848" s="2" t="s">
        <v>2879</v>
      </c>
      <c r="C848" s="2" t="s">
        <v>3064</v>
      </c>
      <c r="D848" s="2" t="s">
        <v>683</v>
      </c>
      <c r="E848" s="23">
        <v>3700</v>
      </c>
      <c r="F848" s="24">
        <v>1922</v>
      </c>
      <c r="G848" s="44">
        <f>EmployeeData[[#This Row],[Sales_Target]]-EmployeeData[[#This Row],[Sales_Achieved]]</f>
        <v>1778</v>
      </c>
      <c r="H848" t="str">
        <f>IF(EmployeeData[[#This Row],[Sales_Achieved]]&gt;=2984,EmployeeData[[#This Row],[Sales_Achieved]],"N/A")</f>
        <v>N/A</v>
      </c>
      <c r="I848">
        <f>IF(EmployeeData[[#This Row],[Sales_Achieved]]&lt;2984,EmployeeData[[#This Row],[Sales_Achieved]],"N/A")</f>
        <v>1922</v>
      </c>
    </row>
    <row r="849" spans="1:9" x14ac:dyDescent="0.25">
      <c r="A849" s="6" t="s">
        <v>2544</v>
      </c>
      <c r="B849" s="2" t="s">
        <v>2704</v>
      </c>
      <c r="C849" s="2" t="s">
        <v>3063</v>
      </c>
      <c r="D849" s="2" t="s">
        <v>685</v>
      </c>
      <c r="E849" s="23">
        <v>3923</v>
      </c>
      <c r="F849" s="24">
        <v>1380</v>
      </c>
      <c r="G849" s="44">
        <f>EmployeeData[[#This Row],[Sales_Target]]-EmployeeData[[#This Row],[Sales_Achieved]]</f>
        <v>2543</v>
      </c>
      <c r="H849" t="str">
        <f>IF(EmployeeData[[#This Row],[Sales_Achieved]]&gt;=2984,EmployeeData[[#This Row],[Sales_Achieved]],"N/A")</f>
        <v>N/A</v>
      </c>
      <c r="I849">
        <f>IF(EmployeeData[[#This Row],[Sales_Achieved]]&lt;2984,EmployeeData[[#This Row],[Sales_Achieved]],"N/A")</f>
        <v>1380</v>
      </c>
    </row>
    <row r="850" spans="1:9" hidden="1" x14ac:dyDescent="0.25">
      <c r="A850" s="6" t="s">
        <v>2545</v>
      </c>
      <c r="B850" s="2" t="s">
        <v>2710</v>
      </c>
      <c r="C850" s="2" t="s">
        <v>3065</v>
      </c>
      <c r="D850" s="2" t="s">
        <v>683</v>
      </c>
      <c r="E850" s="23">
        <v>1773</v>
      </c>
      <c r="F850" s="24">
        <v>3614</v>
      </c>
      <c r="G850" s="44">
        <f>EmployeeData[[#This Row],[Sales_Target]]-EmployeeData[[#This Row],[Sales_Achieved]]</f>
        <v>-1841</v>
      </c>
      <c r="H850">
        <f>IF(EmployeeData[[#This Row],[Sales_Achieved]]&gt;=2984,EmployeeData[[#This Row],[Sales_Achieved]],"N/A")</f>
        <v>3614</v>
      </c>
      <c r="I850" t="str">
        <f>IF(EmployeeData[[#This Row],[Sales_Achieved]]&lt;2984,EmployeeData[[#This Row],[Sales_Achieved]],"N/A")</f>
        <v>N/A</v>
      </c>
    </row>
    <row r="851" spans="1:9" hidden="1" x14ac:dyDescent="0.25">
      <c r="A851" s="6" t="s">
        <v>2546</v>
      </c>
      <c r="B851" s="2" t="s">
        <v>3028</v>
      </c>
      <c r="C851" s="2" t="s">
        <v>3065</v>
      </c>
      <c r="D851" s="2" t="s">
        <v>685</v>
      </c>
      <c r="E851" s="23">
        <v>3587</v>
      </c>
      <c r="F851" s="24">
        <v>5934</v>
      </c>
      <c r="G851" s="44">
        <f>EmployeeData[[#This Row],[Sales_Target]]-EmployeeData[[#This Row],[Sales_Achieved]]</f>
        <v>-2347</v>
      </c>
      <c r="H851">
        <f>IF(EmployeeData[[#This Row],[Sales_Achieved]]&gt;=2984,EmployeeData[[#This Row],[Sales_Achieved]],"N/A")</f>
        <v>5934</v>
      </c>
      <c r="I851" t="str">
        <f>IF(EmployeeData[[#This Row],[Sales_Achieved]]&lt;2984,EmployeeData[[#This Row],[Sales_Achieved]],"N/A")</f>
        <v>N/A</v>
      </c>
    </row>
    <row r="852" spans="1:9" x14ac:dyDescent="0.25">
      <c r="A852" s="6" t="s">
        <v>2547</v>
      </c>
      <c r="B852" s="2" t="s">
        <v>3043</v>
      </c>
      <c r="C852" s="2" t="s">
        <v>3065</v>
      </c>
      <c r="D852" s="2" t="s">
        <v>682</v>
      </c>
      <c r="E852" s="23">
        <v>1576</v>
      </c>
      <c r="F852" s="24">
        <v>1024</v>
      </c>
      <c r="G852" s="44">
        <f>EmployeeData[[#This Row],[Sales_Target]]-EmployeeData[[#This Row],[Sales_Achieved]]</f>
        <v>552</v>
      </c>
      <c r="H852" t="str">
        <f>IF(EmployeeData[[#This Row],[Sales_Achieved]]&gt;=2984,EmployeeData[[#This Row],[Sales_Achieved]],"N/A")</f>
        <v>N/A</v>
      </c>
      <c r="I852">
        <f>IF(EmployeeData[[#This Row],[Sales_Achieved]]&lt;2984,EmployeeData[[#This Row],[Sales_Achieved]],"N/A")</f>
        <v>1024</v>
      </c>
    </row>
    <row r="853" spans="1:9" hidden="1" x14ac:dyDescent="0.25">
      <c r="A853" s="6" t="s">
        <v>2548</v>
      </c>
      <c r="B853" s="2" t="s">
        <v>2700</v>
      </c>
      <c r="C853" s="2" t="s">
        <v>3063</v>
      </c>
      <c r="D853" s="2" t="s">
        <v>682</v>
      </c>
      <c r="E853" s="23">
        <v>2723</v>
      </c>
      <c r="F853" s="24">
        <v>5364</v>
      </c>
      <c r="G853" s="44">
        <f>EmployeeData[[#This Row],[Sales_Target]]-EmployeeData[[#This Row],[Sales_Achieved]]</f>
        <v>-2641</v>
      </c>
      <c r="H853">
        <f>IF(EmployeeData[[#This Row],[Sales_Achieved]]&gt;=2984,EmployeeData[[#This Row],[Sales_Achieved]],"N/A")</f>
        <v>5364</v>
      </c>
      <c r="I853" t="str">
        <f>IF(EmployeeData[[#This Row],[Sales_Achieved]]&lt;2984,EmployeeData[[#This Row],[Sales_Achieved]],"N/A")</f>
        <v>N/A</v>
      </c>
    </row>
    <row r="854" spans="1:9" hidden="1" x14ac:dyDescent="0.25">
      <c r="A854" s="6" t="s">
        <v>2549</v>
      </c>
      <c r="B854" s="2" t="s">
        <v>2750</v>
      </c>
      <c r="C854" s="2" t="s">
        <v>3065</v>
      </c>
      <c r="D854" s="2" t="s">
        <v>683</v>
      </c>
      <c r="E854" s="23">
        <v>3692</v>
      </c>
      <c r="F854" s="24">
        <v>3896</v>
      </c>
      <c r="G854" s="44">
        <f>EmployeeData[[#This Row],[Sales_Target]]-EmployeeData[[#This Row],[Sales_Achieved]]</f>
        <v>-204</v>
      </c>
      <c r="H854">
        <f>IF(EmployeeData[[#This Row],[Sales_Achieved]]&gt;=2984,EmployeeData[[#This Row],[Sales_Achieved]],"N/A")</f>
        <v>3896</v>
      </c>
      <c r="I854" t="str">
        <f>IF(EmployeeData[[#This Row],[Sales_Achieved]]&lt;2984,EmployeeData[[#This Row],[Sales_Achieved]],"N/A")</f>
        <v>N/A</v>
      </c>
    </row>
    <row r="855" spans="1:9" hidden="1" x14ac:dyDescent="0.25">
      <c r="A855" s="6" t="s">
        <v>2550</v>
      </c>
      <c r="B855" s="2" t="s">
        <v>2718</v>
      </c>
      <c r="C855" s="2" t="s">
        <v>3063</v>
      </c>
      <c r="D855" s="2" t="s">
        <v>684</v>
      </c>
      <c r="E855" s="23">
        <v>4434</v>
      </c>
      <c r="F855" s="24">
        <v>4888</v>
      </c>
      <c r="G855" s="44">
        <f>EmployeeData[[#This Row],[Sales_Target]]-EmployeeData[[#This Row],[Sales_Achieved]]</f>
        <v>-454</v>
      </c>
      <c r="H855">
        <f>IF(EmployeeData[[#This Row],[Sales_Achieved]]&gt;=2984,EmployeeData[[#This Row],[Sales_Achieved]],"N/A")</f>
        <v>4888</v>
      </c>
      <c r="I855" t="str">
        <f>IF(EmployeeData[[#This Row],[Sales_Achieved]]&lt;2984,EmployeeData[[#This Row],[Sales_Achieved]],"N/A")</f>
        <v>N/A</v>
      </c>
    </row>
    <row r="856" spans="1:9" hidden="1" x14ac:dyDescent="0.25">
      <c r="A856" s="6" t="s">
        <v>2551</v>
      </c>
      <c r="B856" s="2" t="s">
        <v>3044</v>
      </c>
      <c r="C856" s="2" t="s">
        <v>3065</v>
      </c>
      <c r="D856" s="2" t="s">
        <v>685</v>
      </c>
      <c r="E856" s="23">
        <v>4791</v>
      </c>
      <c r="F856" s="24">
        <v>3813</v>
      </c>
      <c r="G856" s="44">
        <f>EmployeeData[[#This Row],[Sales_Target]]-EmployeeData[[#This Row],[Sales_Achieved]]</f>
        <v>978</v>
      </c>
      <c r="H856">
        <f>IF(EmployeeData[[#This Row],[Sales_Achieved]]&gt;=2984,EmployeeData[[#This Row],[Sales_Achieved]],"N/A")</f>
        <v>3813</v>
      </c>
      <c r="I856" t="str">
        <f>IF(EmployeeData[[#This Row],[Sales_Achieved]]&lt;2984,EmployeeData[[#This Row],[Sales_Achieved]],"N/A")</f>
        <v>N/A</v>
      </c>
    </row>
    <row r="857" spans="1:9" hidden="1" x14ac:dyDescent="0.25">
      <c r="A857" s="6" t="s">
        <v>2552</v>
      </c>
      <c r="B857" s="2" t="s">
        <v>3026</v>
      </c>
      <c r="C857" s="2" t="s">
        <v>3063</v>
      </c>
      <c r="D857" s="2" t="s">
        <v>685</v>
      </c>
      <c r="E857" s="23">
        <v>4288</v>
      </c>
      <c r="F857" s="24">
        <v>4249</v>
      </c>
      <c r="G857" s="44">
        <f>EmployeeData[[#This Row],[Sales_Target]]-EmployeeData[[#This Row],[Sales_Achieved]]</f>
        <v>39</v>
      </c>
      <c r="H857">
        <f>IF(EmployeeData[[#This Row],[Sales_Achieved]]&gt;=2984,EmployeeData[[#This Row],[Sales_Achieved]],"N/A")</f>
        <v>4249</v>
      </c>
      <c r="I857" t="str">
        <f>IF(EmployeeData[[#This Row],[Sales_Achieved]]&lt;2984,EmployeeData[[#This Row],[Sales_Achieved]],"N/A")</f>
        <v>N/A</v>
      </c>
    </row>
    <row r="858" spans="1:9" hidden="1" x14ac:dyDescent="0.25">
      <c r="A858" s="6" t="s">
        <v>2553</v>
      </c>
      <c r="B858" s="2" t="s">
        <v>2815</v>
      </c>
      <c r="C858" s="2" t="s">
        <v>3064</v>
      </c>
      <c r="D858" s="2" t="s">
        <v>684</v>
      </c>
      <c r="E858" s="23">
        <v>2839</v>
      </c>
      <c r="F858" s="24">
        <v>3677</v>
      </c>
      <c r="G858" s="44">
        <f>EmployeeData[[#This Row],[Sales_Target]]-EmployeeData[[#This Row],[Sales_Achieved]]</f>
        <v>-838</v>
      </c>
      <c r="H858">
        <f>IF(EmployeeData[[#This Row],[Sales_Achieved]]&gt;=2984,EmployeeData[[#This Row],[Sales_Achieved]],"N/A")</f>
        <v>3677</v>
      </c>
      <c r="I858" t="str">
        <f>IF(EmployeeData[[#This Row],[Sales_Achieved]]&lt;2984,EmployeeData[[#This Row],[Sales_Achieved]],"N/A")</f>
        <v>N/A</v>
      </c>
    </row>
    <row r="859" spans="1:9" hidden="1" x14ac:dyDescent="0.25">
      <c r="A859" s="6" t="s">
        <v>2554</v>
      </c>
      <c r="B859" s="2" t="s">
        <v>3045</v>
      </c>
      <c r="C859" s="2" t="s">
        <v>3063</v>
      </c>
      <c r="D859" s="2" t="s">
        <v>685</v>
      </c>
      <c r="E859" s="23">
        <v>1373</v>
      </c>
      <c r="F859" s="24">
        <v>5805</v>
      </c>
      <c r="G859" s="44">
        <f>EmployeeData[[#This Row],[Sales_Target]]-EmployeeData[[#This Row],[Sales_Achieved]]</f>
        <v>-4432</v>
      </c>
      <c r="H859">
        <f>IF(EmployeeData[[#This Row],[Sales_Achieved]]&gt;=2984,EmployeeData[[#This Row],[Sales_Achieved]],"N/A")</f>
        <v>5805</v>
      </c>
      <c r="I859" t="str">
        <f>IF(EmployeeData[[#This Row],[Sales_Achieved]]&lt;2984,EmployeeData[[#This Row],[Sales_Achieved]],"N/A")</f>
        <v>N/A</v>
      </c>
    </row>
    <row r="860" spans="1:9" hidden="1" x14ac:dyDescent="0.25">
      <c r="A860" s="6" t="s">
        <v>2555</v>
      </c>
      <c r="B860" s="2" t="s">
        <v>2876</v>
      </c>
      <c r="C860" s="2" t="s">
        <v>3065</v>
      </c>
      <c r="D860" s="2" t="s">
        <v>684</v>
      </c>
      <c r="E860" s="23">
        <v>4544</v>
      </c>
      <c r="F860" s="24">
        <v>3563</v>
      </c>
      <c r="G860" s="44">
        <f>EmployeeData[[#This Row],[Sales_Target]]-EmployeeData[[#This Row],[Sales_Achieved]]</f>
        <v>981</v>
      </c>
      <c r="H860">
        <f>IF(EmployeeData[[#This Row],[Sales_Achieved]]&gt;=2984,EmployeeData[[#This Row],[Sales_Achieved]],"N/A")</f>
        <v>3563</v>
      </c>
      <c r="I860" t="str">
        <f>IF(EmployeeData[[#This Row],[Sales_Achieved]]&lt;2984,EmployeeData[[#This Row],[Sales_Achieved]],"N/A")</f>
        <v>N/A</v>
      </c>
    </row>
    <row r="861" spans="1:9" hidden="1" x14ac:dyDescent="0.25">
      <c r="A861" s="6" t="s">
        <v>2556</v>
      </c>
      <c r="B861" s="2" t="s">
        <v>2955</v>
      </c>
      <c r="C861" s="2" t="s">
        <v>3065</v>
      </c>
      <c r="D861" s="2" t="s">
        <v>682</v>
      </c>
      <c r="E861" s="23">
        <v>2473</v>
      </c>
      <c r="F861" s="24">
        <v>3252</v>
      </c>
      <c r="G861" s="44">
        <f>EmployeeData[[#This Row],[Sales_Target]]-EmployeeData[[#This Row],[Sales_Achieved]]</f>
        <v>-779</v>
      </c>
      <c r="H861">
        <f>IF(EmployeeData[[#This Row],[Sales_Achieved]]&gt;=2984,EmployeeData[[#This Row],[Sales_Achieved]],"N/A")</f>
        <v>3252</v>
      </c>
      <c r="I861" t="str">
        <f>IF(EmployeeData[[#This Row],[Sales_Achieved]]&lt;2984,EmployeeData[[#This Row],[Sales_Achieved]],"N/A")</f>
        <v>N/A</v>
      </c>
    </row>
    <row r="862" spans="1:9" hidden="1" x14ac:dyDescent="0.25">
      <c r="A862" s="6" t="s">
        <v>2557</v>
      </c>
      <c r="B862" s="2" t="s">
        <v>2998</v>
      </c>
      <c r="C862" s="2" t="s">
        <v>3063</v>
      </c>
      <c r="D862" s="2" t="s">
        <v>683</v>
      </c>
      <c r="E862" s="23">
        <v>3990</v>
      </c>
      <c r="F862" s="24">
        <v>3275</v>
      </c>
      <c r="G862" s="44">
        <f>EmployeeData[[#This Row],[Sales_Target]]-EmployeeData[[#This Row],[Sales_Achieved]]</f>
        <v>715</v>
      </c>
      <c r="H862">
        <f>IF(EmployeeData[[#This Row],[Sales_Achieved]]&gt;=2984,EmployeeData[[#This Row],[Sales_Achieved]],"N/A")</f>
        <v>3275</v>
      </c>
      <c r="I862" t="str">
        <f>IF(EmployeeData[[#This Row],[Sales_Achieved]]&lt;2984,EmployeeData[[#This Row],[Sales_Achieved]],"N/A")</f>
        <v>N/A</v>
      </c>
    </row>
    <row r="863" spans="1:9" hidden="1" x14ac:dyDescent="0.25">
      <c r="A863" s="6" t="s">
        <v>2558</v>
      </c>
      <c r="B863" s="2" t="s">
        <v>2950</v>
      </c>
      <c r="C863" s="2" t="s">
        <v>3064</v>
      </c>
      <c r="D863" s="2" t="s">
        <v>685</v>
      </c>
      <c r="E863" s="23">
        <v>4981</v>
      </c>
      <c r="F863" s="24">
        <v>5645</v>
      </c>
      <c r="G863" s="44">
        <f>EmployeeData[[#This Row],[Sales_Target]]-EmployeeData[[#This Row],[Sales_Achieved]]</f>
        <v>-664</v>
      </c>
      <c r="H863">
        <f>IF(EmployeeData[[#This Row],[Sales_Achieved]]&gt;=2984,EmployeeData[[#This Row],[Sales_Achieved]],"N/A")</f>
        <v>5645</v>
      </c>
      <c r="I863" t="str">
        <f>IF(EmployeeData[[#This Row],[Sales_Achieved]]&lt;2984,EmployeeData[[#This Row],[Sales_Achieved]],"N/A")</f>
        <v>N/A</v>
      </c>
    </row>
    <row r="864" spans="1:9" x14ac:dyDescent="0.25">
      <c r="A864" s="6" t="s">
        <v>2559</v>
      </c>
      <c r="B864" s="2" t="s">
        <v>2952</v>
      </c>
      <c r="C864" s="2" t="s">
        <v>3064</v>
      </c>
      <c r="D864" s="2" t="s">
        <v>682</v>
      </c>
      <c r="E864" s="23">
        <v>2904</v>
      </c>
      <c r="F864" s="24">
        <v>1021</v>
      </c>
      <c r="G864" s="44">
        <f>EmployeeData[[#This Row],[Sales_Target]]-EmployeeData[[#This Row],[Sales_Achieved]]</f>
        <v>1883</v>
      </c>
      <c r="H864" t="str">
        <f>IF(EmployeeData[[#This Row],[Sales_Achieved]]&gt;=2984,EmployeeData[[#This Row],[Sales_Achieved]],"N/A")</f>
        <v>N/A</v>
      </c>
      <c r="I864">
        <f>IF(EmployeeData[[#This Row],[Sales_Achieved]]&lt;2984,EmployeeData[[#This Row],[Sales_Achieved]],"N/A")</f>
        <v>1021</v>
      </c>
    </row>
    <row r="865" spans="1:9" hidden="1" x14ac:dyDescent="0.25">
      <c r="A865" s="6" t="s">
        <v>2560</v>
      </c>
      <c r="B865" s="2" t="s">
        <v>2717</v>
      </c>
      <c r="C865" s="2" t="s">
        <v>3063</v>
      </c>
      <c r="D865" s="2" t="s">
        <v>685</v>
      </c>
      <c r="E865" s="23">
        <v>3890</v>
      </c>
      <c r="F865" s="24">
        <v>3544</v>
      </c>
      <c r="G865" s="44">
        <f>EmployeeData[[#This Row],[Sales_Target]]-EmployeeData[[#This Row],[Sales_Achieved]]</f>
        <v>346</v>
      </c>
      <c r="H865">
        <f>IF(EmployeeData[[#This Row],[Sales_Achieved]]&gt;=2984,EmployeeData[[#This Row],[Sales_Achieved]],"N/A")</f>
        <v>3544</v>
      </c>
      <c r="I865" t="str">
        <f>IF(EmployeeData[[#This Row],[Sales_Achieved]]&lt;2984,EmployeeData[[#This Row],[Sales_Achieved]],"N/A")</f>
        <v>N/A</v>
      </c>
    </row>
    <row r="866" spans="1:9" x14ac:dyDescent="0.25">
      <c r="A866" s="6" t="s">
        <v>2561</v>
      </c>
      <c r="B866" s="2" t="s">
        <v>3046</v>
      </c>
      <c r="C866" s="2" t="s">
        <v>3064</v>
      </c>
      <c r="D866" s="2" t="s">
        <v>685</v>
      </c>
      <c r="E866" s="23">
        <v>4132</v>
      </c>
      <c r="F866" s="24">
        <v>1012</v>
      </c>
      <c r="G866" s="44">
        <f>EmployeeData[[#This Row],[Sales_Target]]-EmployeeData[[#This Row],[Sales_Achieved]]</f>
        <v>3120</v>
      </c>
      <c r="H866" t="str">
        <f>IF(EmployeeData[[#This Row],[Sales_Achieved]]&gt;=2984,EmployeeData[[#This Row],[Sales_Achieved]],"N/A")</f>
        <v>N/A</v>
      </c>
      <c r="I866">
        <f>IF(EmployeeData[[#This Row],[Sales_Achieved]]&lt;2984,EmployeeData[[#This Row],[Sales_Achieved]],"N/A")</f>
        <v>1012</v>
      </c>
    </row>
    <row r="867" spans="1:9" hidden="1" x14ac:dyDescent="0.25">
      <c r="A867" s="6" t="s">
        <v>2562</v>
      </c>
      <c r="B867" s="2" t="s">
        <v>2831</v>
      </c>
      <c r="C867" s="2" t="s">
        <v>3064</v>
      </c>
      <c r="D867" s="2" t="s">
        <v>683</v>
      </c>
      <c r="E867" s="23">
        <v>3215</v>
      </c>
      <c r="F867" s="24">
        <v>3366</v>
      </c>
      <c r="G867" s="44">
        <f>EmployeeData[[#This Row],[Sales_Target]]-EmployeeData[[#This Row],[Sales_Achieved]]</f>
        <v>-151</v>
      </c>
      <c r="H867">
        <f>IF(EmployeeData[[#This Row],[Sales_Achieved]]&gt;=2984,EmployeeData[[#This Row],[Sales_Achieved]],"N/A")</f>
        <v>3366</v>
      </c>
      <c r="I867" t="str">
        <f>IF(EmployeeData[[#This Row],[Sales_Achieved]]&lt;2984,EmployeeData[[#This Row],[Sales_Achieved]],"N/A")</f>
        <v>N/A</v>
      </c>
    </row>
    <row r="868" spans="1:9" hidden="1" x14ac:dyDescent="0.25">
      <c r="A868" s="6" t="s">
        <v>2563</v>
      </c>
      <c r="B868" s="2" t="s">
        <v>2769</v>
      </c>
      <c r="C868" s="2" t="s">
        <v>3063</v>
      </c>
      <c r="D868" s="2" t="s">
        <v>684</v>
      </c>
      <c r="E868" s="23">
        <v>2451</v>
      </c>
      <c r="F868" s="24">
        <v>5012</v>
      </c>
      <c r="G868" s="44">
        <f>EmployeeData[[#This Row],[Sales_Target]]-EmployeeData[[#This Row],[Sales_Achieved]]</f>
        <v>-2561</v>
      </c>
      <c r="H868">
        <f>IF(EmployeeData[[#This Row],[Sales_Achieved]]&gt;=2984,EmployeeData[[#This Row],[Sales_Achieved]],"N/A")</f>
        <v>5012</v>
      </c>
      <c r="I868" t="str">
        <f>IF(EmployeeData[[#This Row],[Sales_Achieved]]&lt;2984,EmployeeData[[#This Row],[Sales_Achieved]],"N/A")</f>
        <v>N/A</v>
      </c>
    </row>
    <row r="869" spans="1:9" hidden="1" x14ac:dyDescent="0.25">
      <c r="A869" s="6" t="s">
        <v>2564</v>
      </c>
      <c r="B869" s="2" t="s">
        <v>3033</v>
      </c>
      <c r="C869" s="2" t="s">
        <v>3063</v>
      </c>
      <c r="D869" s="2" t="s">
        <v>684</v>
      </c>
      <c r="E869" s="23">
        <v>3132</v>
      </c>
      <c r="F869" s="24">
        <v>4813</v>
      </c>
      <c r="G869" s="44">
        <f>EmployeeData[[#This Row],[Sales_Target]]-EmployeeData[[#This Row],[Sales_Achieved]]</f>
        <v>-1681</v>
      </c>
      <c r="H869">
        <f>IF(EmployeeData[[#This Row],[Sales_Achieved]]&gt;=2984,EmployeeData[[#This Row],[Sales_Achieved]],"N/A")</f>
        <v>4813</v>
      </c>
      <c r="I869" t="str">
        <f>IF(EmployeeData[[#This Row],[Sales_Achieved]]&lt;2984,EmployeeData[[#This Row],[Sales_Achieved]],"N/A")</f>
        <v>N/A</v>
      </c>
    </row>
    <row r="870" spans="1:9" x14ac:dyDescent="0.25">
      <c r="A870" s="6" t="s">
        <v>2565</v>
      </c>
      <c r="B870" s="2" t="s">
        <v>2857</v>
      </c>
      <c r="C870" s="2" t="s">
        <v>3064</v>
      </c>
      <c r="D870" s="2" t="s">
        <v>683</v>
      </c>
      <c r="E870" s="23">
        <v>1423</v>
      </c>
      <c r="F870" s="24">
        <v>2325</v>
      </c>
      <c r="G870" s="44">
        <f>EmployeeData[[#This Row],[Sales_Target]]-EmployeeData[[#This Row],[Sales_Achieved]]</f>
        <v>-902</v>
      </c>
      <c r="H870" t="str">
        <f>IF(EmployeeData[[#This Row],[Sales_Achieved]]&gt;=2984,EmployeeData[[#This Row],[Sales_Achieved]],"N/A")</f>
        <v>N/A</v>
      </c>
      <c r="I870">
        <f>IF(EmployeeData[[#This Row],[Sales_Achieved]]&lt;2984,EmployeeData[[#This Row],[Sales_Achieved]],"N/A")</f>
        <v>2325</v>
      </c>
    </row>
    <row r="871" spans="1:9" x14ac:dyDescent="0.25">
      <c r="A871" s="6" t="s">
        <v>2566</v>
      </c>
      <c r="B871" s="2" t="s">
        <v>2703</v>
      </c>
      <c r="C871" s="2" t="s">
        <v>3064</v>
      </c>
      <c r="D871" s="2" t="s">
        <v>685</v>
      </c>
      <c r="E871" s="23">
        <v>3792</v>
      </c>
      <c r="F871" s="24">
        <v>2486</v>
      </c>
      <c r="G871" s="44">
        <f>EmployeeData[[#This Row],[Sales_Target]]-EmployeeData[[#This Row],[Sales_Achieved]]</f>
        <v>1306</v>
      </c>
      <c r="H871" t="str">
        <f>IF(EmployeeData[[#This Row],[Sales_Achieved]]&gt;=2984,EmployeeData[[#This Row],[Sales_Achieved]],"N/A")</f>
        <v>N/A</v>
      </c>
      <c r="I871">
        <f>IF(EmployeeData[[#This Row],[Sales_Achieved]]&lt;2984,EmployeeData[[#This Row],[Sales_Achieved]],"N/A")</f>
        <v>2486</v>
      </c>
    </row>
    <row r="872" spans="1:9" hidden="1" x14ac:dyDescent="0.25">
      <c r="A872" s="6" t="s">
        <v>2567</v>
      </c>
      <c r="B872" s="2" t="s">
        <v>2939</v>
      </c>
      <c r="C872" s="2" t="s">
        <v>3065</v>
      </c>
      <c r="D872" s="2" t="s">
        <v>684</v>
      </c>
      <c r="E872" s="23">
        <v>1258</v>
      </c>
      <c r="F872" s="24">
        <v>3584</v>
      </c>
      <c r="G872" s="44">
        <f>EmployeeData[[#This Row],[Sales_Target]]-EmployeeData[[#This Row],[Sales_Achieved]]</f>
        <v>-2326</v>
      </c>
      <c r="H872">
        <f>IF(EmployeeData[[#This Row],[Sales_Achieved]]&gt;=2984,EmployeeData[[#This Row],[Sales_Achieved]],"N/A")</f>
        <v>3584</v>
      </c>
      <c r="I872" t="str">
        <f>IF(EmployeeData[[#This Row],[Sales_Achieved]]&lt;2984,EmployeeData[[#This Row],[Sales_Achieved]],"N/A")</f>
        <v>N/A</v>
      </c>
    </row>
    <row r="873" spans="1:9" x14ac:dyDescent="0.25">
      <c r="A873" s="6" t="s">
        <v>2568</v>
      </c>
      <c r="B873" s="2" t="s">
        <v>3047</v>
      </c>
      <c r="C873" s="2" t="s">
        <v>3063</v>
      </c>
      <c r="D873" s="2" t="s">
        <v>684</v>
      </c>
      <c r="E873" s="23">
        <v>1670</v>
      </c>
      <c r="F873" s="24">
        <v>2120</v>
      </c>
      <c r="G873" s="44">
        <f>EmployeeData[[#This Row],[Sales_Target]]-EmployeeData[[#This Row],[Sales_Achieved]]</f>
        <v>-450</v>
      </c>
      <c r="H873" t="str">
        <f>IF(EmployeeData[[#This Row],[Sales_Achieved]]&gt;=2984,EmployeeData[[#This Row],[Sales_Achieved]],"N/A")</f>
        <v>N/A</v>
      </c>
      <c r="I873">
        <f>IF(EmployeeData[[#This Row],[Sales_Achieved]]&lt;2984,EmployeeData[[#This Row],[Sales_Achieved]],"N/A")</f>
        <v>2120</v>
      </c>
    </row>
    <row r="874" spans="1:9" x14ac:dyDescent="0.25">
      <c r="A874" s="6" t="s">
        <v>2569</v>
      </c>
      <c r="B874" s="2" t="s">
        <v>2883</v>
      </c>
      <c r="C874" s="2" t="s">
        <v>3064</v>
      </c>
      <c r="D874" s="2" t="s">
        <v>684</v>
      </c>
      <c r="E874" s="23">
        <v>3347</v>
      </c>
      <c r="F874" s="24">
        <v>2479</v>
      </c>
      <c r="G874" s="44">
        <f>EmployeeData[[#This Row],[Sales_Target]]-EmployeeData[[#This Row],[Sales_Achieved]]</f>
        <v>868</v>
      </c>
      <c r="H874" t="str">
        <f>IF(EmployeeData[[#This Row],[Sales_Achieved]]&gt;=2984,EmployeeData[[#This Row],[Sales_Achieved]],"N/A")</f>
        <v>N/A</v>
      </c>
      <c r="I874">
        <f>IF(EmployeeData[[#This Row],[Sales_Achieved]]&lt;2984,EmployeeData[[#This Row],[Sales_Achieved]],"N/A")</f>
        <v>2479</v>
      </c>
    </row>
    <row r="875" spans="1:9" hidden="1" x14ac:dyDescent="0.25">
      <c r="A875" s="6" t="s">
        <v>2570</v>
      </c>
      <c r="B875" s="2" t="s">
        <v>2873</v>
      </c>
      <c r="C875" s="2" t="s">
        <v>3063</v>
      </c>
      <c r="D875" s="2" t="s">
        <v>684</v>
      </c>
      <c r="E875" s="23">
        <v>4335</v>
      </c>
      <c r="F875" s="24">
        <v>4376</v>
      </c>
      <c r="G875" s="44">
        <f>EmployeeData[[#This Row],[Sales_Target]]-EmployeeData[[#This Row],[Sales_Achieved]]</f>
        <v>-41</v>
      </c>
      <c r="H875">
        <f>IF(EmployeeData[[#This Row],[Sales_Achieved]]&gt;=2984,EmployeeData[[#This Row],[Sales_Achieved]],"N/A")</f>
        <v>4376</v>
      </c>
      <c r="I875" t="str">
        <f>IF(EmployeeData[[#This Row],[Sales_Achieved]]&lt;2984,EmployeeData[[#This Row],[Sales_Achieved]],"N/A")</f>
        <v>N/A</v>
      </c>
    </row>
    <row r="876" spans="1:9" hidden="1" x14ac:dyDescent="0.25">
      <c r="A876" s="6" t="s">
        <v>2571</v>
      </c>
      <c r="B876" s="2" t="s">
        <v>2944</v>
      </c>
      <c r="C876" s="2" t="s">
        <v>3064</v>
      </c>
      <c r="D876" s="2" t="s">
        <v>684</v>
      </c>
      <c r="E876" s="23">
        <v>1563</v>
      </c>
      <c r="F876" s="24">
        <v>5102</v>
      </c>
      <c r="G876" s="44">
        <f>EmployeeData[[#This Row],[Sales_Target]]-EmployeeData[[#This Row],[Sales_Achieved]]</f>
        <v>-3539</v>
      </c>
      <c r="H876">
        <f>IF(EmployeeData[[#This Row],[Sales_Achieved]]&gt;=2984,EmployeeData[[#This Row],[Sales_Achieved]],"N/A")</f>
        <v>5102</v>
      </c>
      <c r="I876" t="str">
        <f>IF(EmployeeData[[#This Row],[Sales_Achieved]]&lt;2984,EmployeeData[[#This Row],[Sales_Achieved]],"N/A")</f>
        <v>N/A</v>
      </c>
    </row>
    <row r="877" spans="1:9" hidden="1" x14ac:dyDescent="0.25">
      <c r="A877" s="6" t="s">
        <v>2572</v>
      </c>
      <c r="B877" s="2" t="s">
        <v>3048</v>
      </c>
      <c r="C877" s="2" t="s">
        <v>3064</v>
      </c>
      <c r="D877" s="2" t="s">
        <v>682</v>
      </c>
      <c r="E877" s="23">
        <v>1436</v>
      </c>
      <c r="F877" s="24">
        <v>5291</v>
      </c>
      <c r="G877" s="44">
        <f>EmployeeData[[#This Row],[Sales_Target]]-EmployeeData[[#This Row],[Sales_Achieved]]</f>
        <v>-3855</v>
      </c>
      <c r="H877">
        <f>IF(EmployeeData[[#This Row],[Sales_Achieved]]&gt;=2984,EmployeeData[[#This Row],[Sales_Achieved]],"N/A")</f>
        <v>5291</v>
      </c>
      <c r="I877" t="str">
        <f>IF(EmployeeData[[#This Row],[Sales_Achieved]]&lt;2984,EmployeeData[[#This Row],[Sales_Achieved]],"N/A")</f>
        <v>N/A</v>
      </c>
    </row>
    <row r="878" spans="1:9" x14ac:dyDescent="0.25">
      <c r="A878" s="6" t="s">
        <v>2573</v>
      </c>
      <c r="B878" s="2" t="s">
        <v>2737</v>
      </c>
      <c r="C878" s="2" t="s">
        <v>3063</v>
      </c>
      <c r="D878" s="2" t="s">
        <v>685</v>
      </c>
      <c r="E878" s="23">
        <v>2775</v>
      </c>
      <c r="F878" s="24">
        <v>2822</v>
      </c>
      <c r="G878" s="44">
        <f>EmployeeData[[#This Row],[Sales_Target]]-EmployeeData[[#This Row],[Sales_Achieved]]</f>
        <v>-47</v>
      </c>
      <c r="H878" t="str">
        <f>IF(EmployeeData[[#This Row],[Sales_Achieved]]&gt;=2984,EmployeeData[[#This Row],[Sales_Achieved]],"N/A")</f>
        <v>N/A</v>
      </c>
      <c r="I878">
        <f>IF(EmployeeData[[#This Row],[Sales_Achieved]]&lt;2984,EmployeeData[[#This Row],[Sales_Achieved]],"N/A")</f>
        <v>2822</v>
      </c>
    </row>
    <row r="879" spans="1:9" hidden="1" x14ac:dyDescent="0.25">
      <c r="A879" s="6" t="s">
        <v>2574</v>
      </c>
      <c r="B879" s="2" t="s">
        <v>2765</v>
      </c>
      <c r="C879" s="2" t="s">
        <v>3064</v>
      </c>
      <c r="D879" s="2" t="s">
        <v>682</v>
      </c>
      <c r="E879" s="23">
        <v>1180</v>
      </c>
      <c r="F879" s="24">
        <v>5168</v>
      </c>
      <c r="G879" s="44">
        <f>EmployeeData[[#This Row],[Sales_Target]]-EmployeeData[[#This Row],[Sales_Achieved]]</f>
        <v>-3988</v>
      </c>
      <c r="H879">
        <f>IF(EmployeeData[[#This Row],[Sales_Achieved]]&gt;=2984,EmployeeData[[#This Row],[Sales_Achieved]],"N/A")</f>
        <v>5168</v>
      </c>
      <c r="I879" t="str">
        <f>IF(EmployeeData[[#This Row],[Sales_Achieved]]&lt;2984,EmployeeData[[#This Row],[Sales_Achieved]],"N/A")</f>
        <v>N/A</v>
      </c>
    </row>
    <row r="880" spans="1:9" hidden="1" x14ac:dyDescent="0.25">
      <c r="A880" s="6" t="s">
        <v>2575</v>
      </c>
      <c r="B880" s="2" t="s">
        <v>2962</v>
      </c>
      <c r="C880" s="2" t="s">
        <v>3063</v>
      </c>
      <c r="D880" s="2" t="s">
        <v>685</v>
      </c>
      <c r="E880" s="23">
        <v>4644</v>
      </c>
      <c r="F880" s="24">
        <v>5316</v>
      </c>
      <c r="G880" s="44">
        <f>EmployeeData[[#This Row],[Sales_Target]]-EmployeeData[[#This Row],[Sales_Achieved]]</f>
        <v>-672</v>
      </c>
      <c r="H880">
        <f>IF(EmployeeData[[#This Row],[Sales_Achieved]]&gt;=2984,EmployeeData[[#This Row],[Sales_Achieved]],"N/A")</f>
        <v>5316</v>
      </c>
      <c r="I880" t="str">
        <f>IF(EmployeeData[[#This Row],[Sales_Achieved]]&lt;2984,EmployeeData[[#This Row],[Sales_Achieved]],"N/A")</f>
        <v>N/A</v>
      </c>
    </row>
    <row r="881" spans="1:9" hidden="1" x14ac:dyDescent="0.25">
      <c r="A881" s="6" t="s">
        <v>2576</v>
      </c>
      <c r="B881" s="2" t="s">
        <v>2911</v>
      </c>
      <c r="C881" s="2" t="s">
        <v>3065</v>
      </c>
      <c r="D881" s="2" t="s">
        <v>685</v>
      </c>
      <c r="E881" s="23">
        <v>1063</v>
      </c>
      <c r="F881" s="24">
        <v>3993</v>
      </c>
      <c r="G881" s="44">
        <f>EmployeeData[[#This Row],[Sales_Target]]-EmployeeData[[#This Row],[Sales_Achieved]]</f>
        <v>-2930</v>
      </c>
      <c r="H881">
        <f>IF(EmployeeData[[#This Row],[Sales_Achieved]]&gt;=2984,EmployeeData[[#This Row],[Sales_Achieved]],"N/A")</f>
        <v>3993</v>
      </c>
      <c r="I881" t="str">
        <f>IF(EmployeeData[[#This Row],[Sales_Achieved]]&lt;2984,EmployeeData[[#This Row],[Sales_Achieved]],"N/A")</f>
        <v>N/A</v>
      </c>
    </row>
    <row r="882" spans="1:9" hidden="1" x14ac:dyDescent="0.25">
      <c r="A882" s="6" t="s">
        <v>2577</v>
      </c>
      <c r="B882" s="2" t="s">
        <v>2880</v>
      </c>
      <c r="C882" s="2" t="s">
        <v>3063</v>
      </c>
      <c r="D882" s="2" t="s">
        <v>684</v>
      </c>
      <c r="E882" s="23">
        <v>4277</v>
      </c>
      <c r="F882" s="24">
        <v>4020</v>
      </c>
      <c r="G882" s="44">
        <f>EmployeeData[[#This Row],[Sales_Target]]-EmployeeData[[#This Row],[Sales_Achieved]]</f>
        <v>257</v>
      </c>
      <c r="H882">
        <f>IF(EmployeeData[[#This Row],[Sales_Achieved]]&gt;=2984,EmployeeData[[#This Row],[Sales_Achieved]],"N/A")</f>
        <v>4020</v>
      </c>
      <c r="I882" t="str">
        <f>IF(EmployeeData[[#This Row],[Sales_Achieved]]&lt;2984,EmployeeData[[#This Row],[Sales_Achieved]],"N/A")</f>
        <v>N/A</v>
      </c>
    </row>
    <row r="883" spans="1:9" x14ac:dyDescent="0.25">
      <c r="A883" s="6" t="s">
        <v>2578</v>
      </c>
      <c r="B883" s="2" t="s">
        <v>3049</v>
      </c>
      <c r="C883" s="2" t="s">
        <v>3063</v>
      </c>
      <c r="D883" s="2" t="s">
        <v>682</v>
      </c>
      <c r="E883" s="23">
        <v>2315</v>
      </c>
      <c r="F883" s="24">
        <v>1234</v>
      </c>
      <c r="G883" s="44">
        <f>EmployeeData[[#This Row],[Sales_Target]]-EmployeeData[[#This Row],[Sales_Achieved]]</f>
        <v>1081</v>
      </c>
      <c r="H883" t="str">
        <f>IF(EmployeeData[[#This Row],[Sales_Achieved]]&gt;=2984,EmployeeData[[#This Row],[Sales_Achieved]],"N/A")</f>
        <v>N/A</v>
      </c>
      <c r="I883">
        <f>IF(EmployeeData[[#This Row],[Sales_Achieved]]&lt;2984,EmployeeData[[#This Row],[Sales_Achieved]],"N/A")</f>
        <v>1234</v>
      </c>
    </row>
    <row r="884" spans="1:9" x14ac:dyDescent="0.25">
      <c r="A884" s="6" t="s">
        <v>2579</v>
      </c>
      <c r="B884" s="2" t="s">
        <v>2739</v>
      </c>
      <c r="C884" s="2" t="s">
        <v>3065</v>
      </c>
      <c r="D884" s="2" t="s">
        <v>685</v>
      </c>
      <c r="E884" s="23">
        <v>3439</v>
      </c>
      <c r="F884" s="24">
        <v>1949</v>
      </c>
      <c r="G884" s="44">
        <f>EmployeeData[[#This Row],[Sales_Target]]-EmployeeData[[#This Row],[Sales_Achieved]]</f>
        <v>1490</v>
      </c>
      <c r="H884" t="str">
        <f>IF(EmployeeData[[#This Row],[Sales_Achieved]]&gt;=2984,EmployeeData[[#This Row],[Sales_Achieved]],"N/A")</f>
        <v>N/A</v>
      </c>
      <c r="I884">
        <f>IF(EmployeeData[[#This Row],[Sales_Achieved]]&lt;2984,EmployeeData[[#This Row],[Sales_Achieved]],"N/A")</f>
        <v>1949</v>
      </c>
    </row>
    <row r="885" spans="1:9" x14ac:dyDescent="0.25">
      <c r="A885" s="6" t="s">
        <v>2580</v>
      </c>
      <c r="B885" s="2" t="s">
        <v>2881</v>
      </c>
      <c r="C885" s="2" t="s">
        <v>3064</v>
      </c>
      <c r="D885" s="2" t="s">
        <v>685</v>
      </c>
      <c r="E885" s="23">
        <v>2399</v>
      </c>
      <c r="F885" s="24">
        <v>969</v>
      </c>
      <c r="G885" s="44">
        <f>EmployeeData[[#This Row],[Sales_Target]]-EmployeeData[[#This Row],[Sales_Achieved]]</f>
        <v>1430</v>
      </c>
      <c r="H885" t="str">
        <f>IF(EmployeeData[[#This Row],[Sales_Achieved]]&gt;=2984,EmployeeData[[#This Row],[Sales_Achieved]],"N/A")</f>
        <v>N/A</v>
      </c>
      <c r="I885">
        <f>IF(EmployeeData[[#This Row],[Sales_Achieved]]&lt;2984,EmployeeData[[#This Row],[Sales_Achieved]],"N/A")</f>
        <v>969</v>
      </c>
    </row>
    <row r="886" spans="1:9" hidden="1" x14ac:dyDescent="0.25">
      <c r="A886" s="6" t="s">
        <v>2581</v>
      </c>
      <c r="B886" s="2" t="s">
        <v>3033</v>
      </c>
      <c r="C886" s="2" t="s">
        <v>3065</v>
      </c>
      <c r="D886" s="2" t="s">
        <v>685</v>
      </c>
      <c r="E886" s="23">
        <v>3094</v>
      </c>
      <c r="F886" s="24">
        <v>4329</v>
      </c>
      <c r="G886" s="44">
        <f>EmployeeData[[#This Row],[Sales_Target]]-EmployeeData[[#This Row],[Sales_Achieved]]</f>
        <v>-1235</v>
      </c>
      <c r="H886">
        <f>IF(EmployeeData[[#This Row],[Sales_Achieved]]&gt;=2984,EmployeeData[[#This Row],[Sales_Achieved]],"N/A")</f>
        <v>4329</v>
      </c>
      <c r="I886" t="str">
        <f>IF(EmployeeData[[#This Row],[Sales_Achieved]]&lt;2984,EmployeeData[[#This Row],[Sales_Achieved]],"N/A")</f>
        <v>N/A</v>
      </c>
    </row>
    <row r="887" spans="1:9" x14ac:dyDescent="0.25">
      <c r="A887" s="6" t="s">
        <v>2582</v>
      </c>
      <c r="B887" s="2" t="s">
        <v>3030</v>
      </c>
      <c r="C887" s="2" t="s">
        <v>3064</v>
      </c>
      <c r="D887" s="2" t="s">
        <v>684</v>
      </c>
      <c r="E887" s="23">
        <v>2106</v>
      </c>
      <c r="F887" s="24">
        <v>2682</v>
      </c>
      <c r="G887" s="44">
        <f>EmployeeData[[#This Row],[Sales_Target]]-EmployeeData[[#This Row],[Sales_Achieved]]</f>
        <v>-576</v>
      </c>
      <c r="H887" t="str">
        <f>IF(EmployeeData[[#This Row],[Sales_Achieved]]&gt;=2984,EmployeeData[[#This Row],[Sales_Achieved]],"N/A")</f>
        <v>N/A</v>
      </c>
      <c r="I887">
        <f>IF(EmployeeData[[#This Row],[Sales_Achieved]]&lt;2984,EmployeeData[[#This Row],[Sales_Achieved]],"N/A")</f>
        <v>2682</v>
      </c>
    </row>
    <row r="888" spans="1:9" hidden="1" x14ac:dyDescent="0.25">
      <c r="A888" s="6" t="s">
        <v>2583</v>
      </c>
      <c r="B888" s="2" t="s">
        <v>2879</v>
      </c>
      <c r="C888" s="2" t="s">
        <v>3064</v>
      </c>
      <c r="D888" s="2" t="s">
        <v>685</v>
      </c>
      <c r="E888" s="23">
        <v>1941</v>
      </c>
      <c r="F888" s="24">
        <v>4070</v>
      </c>
      <c r="G888" s="44">
        <f>EmployeeData[[#This Row],[Sales_Target]]-EmployeeData[[#This Row],[Sales_Achieved]]</f>
        <v>-2129</v>
      </c>
      <c r="H888">
        <f>IF(EmployeeData[[#This Row],[Sales_Achieved]]&gt;=2984,EmployeeData[[#This Row],[Sales_Achieved]],"N/A")</f>
        <v>4070</v>
      </c>
      <c r="I888" t="str">
        <f>IF(EmployeeData[[#This Row],[Sales_Achieved]]&lt;2984,EmployeeData[[#This Row],[Sales_Achieved]],"N/A")</f>
        <v>N/A</v>
      </c>
    </row>
    <row r="889" spans="1:9" hidden="1" x14ac:dyDescent="0.25">
      <c r="A889" s="6" t="s">
        <v>2584</v>
      </c>
      <c r="B889" s="2" t="s">
        <v>3014</v>
      </c>
      <c r="C889" s="2" t="s">
        <v>3064</v>
      </c>
      <c r="D889" s="2" t="s">
        <v>685</v>
      </c>
      <c r="E889" s="23">
        <v>4180</v>
      </c>
      <c r="F889" s="24">
        <v>3869</v>
      </c>
      <c r="G889" s="44">
        <f>EmployeeData[[#This Row],[Sales_Target]]-EmployeeData[[#This Row],[Sales_Achieved]]</f>
        <v>311</v>
      </c>
      <c r="H889">
        <f>IF(EmployeeData[[#This Row],[Sales_Achieved]]&gt;=2984,EmployeeData[[#This Row],[Sales_Achieved]],"N/A")</f>
        <v>3869</v>
      </c>
      <c r="I889" t="str">
        <f>IF(EmployeeData[[#This Row],[Sales_Achieved]]&lt;2984,EmployeeData[[#This Row],[Sales_Achieved]],"N/A")</f>
        <v>N/A</v>
      </c>
    </row>
    <row r="890" spans="1:9" x14ac:dyDescent="0.25">
      <c r="A890" s="6" t="s">
        <v>2585</v>
      </c>
      <c r="B890" s="2" t="s">
        <v>2959</v>
      </c>
      <c r="C890" s="2" t="s">
        <v>3065</v>
      </c>
      <c r="D890" s="2" t="s">
        <v>682</v>
      </c>
      <c r="E890" s="23">
        <v>4197</v>
      </c>
      <c r="F890" s="24">
        <v>2557</v>
      </c>
      <c r="G890" s="44">
        <f>EmployeeData[[#This Row],[Sales_Target]]-EmployeeData[[#This Row],[Sales_Achieved]]</f>
        <v>1640</v>
      </c>
      <c r="H890" t="str">
        <f>IF(EmployeeData[[#This Row],[Sales_Achieved]]&gt;=2984,EmployeeData[[#This Row],[Sales_Achieved]],"N/A")</f>
        <v>N/A</v>
      </c>
      <c r="I890">
        <f>IF(EmployeeData[[#This Row],[Sales_Achieved]]&lt;2984,EmployeeData[[#This Row],[Sales_Achieved]],"N/A")</f>
        <v>2557</v>
      </c>
    </row>
    <row r="891" spans="1:9" hidden="1" x14ac:dyDescent="0.25">
      <c r="A891" s="6" t="s">
        <v>2586</v>
      </c>
      <c r="B891" s="2" t="s">
        <v>2719</v>
      </c>
      <c r="C891" s="2" t="s">
        <v>3064</v>
      </c>
      <c r="D891" s="2" t="s">
        <v>684</v>
      </c>
      <c r="E891" s="23">
        <v>1083</v>
      </c>
      <c r="F891" s="24">
        <v>3071</v>
      </c>
      <c r="G891" s="44">
        <f>EmployeeData[[#This Row],[Sales_Target]]-EmployeeData[[#This Row],[Sales_Achieved]]</f>
        <v>-1988</v>
      </c>
      <c r="H891">
        <f>IF(EmployeeData[[#This Row],[Sales_Achieved]]&gt;=2984,EmployeeData[[#This Row],[Sales_Achieved]],"N/A")</f>
        <v>3071</v>
      </c>
      <c r="I891" t="str">
        <f>IF(EmployeeData[[#This Row],[Sales_Achieved]]&lt;2984,EmployeeData[[#This Row],[Sales_Achieved]],"N/A")</f>
        <v>N/A</v>
      </c>
    </row>
    <row r="892" spans="1:9" x14ac:dyDescent="0.25">
      <c r="A892" s="6" t="s">
        <v>2587</v>
      </c>
      <c r="B892" s="2" t="s">
        <v>3050</v>
      </c>
      <c r="C892" s="2" t="s">
        <v>3063</v>
      </c>
      <c r="D892" s="2" t="s">
        <v>683</v>
      </c>
      <c r="E892" s="23">
        <v>1143</v>
      </c>
      <c r="F892" s="24">
        <v>854</v>
      </c>
      <c r="G892" s="44">
        <f>EmployeeData[[#This Row],[Sales_Target]]-EmployeeData[[#This Row],[Sales_Achieved]]</f>
        <v>289</v>
      </c>
      <c r="H892" t="str">
        <f>IF(EmployeeData[[#This Row],[Sales_Achieved]]&gt;=2984,EmployeeData[[#This Row],[Sales_Achieved]],"N/A")</f>
        <v>N/A</v>
      </c>
      <c r="I892">
        <f>IF(EmployeeData[[#This Row],[Sales_Achieved]]&lt;2984,EmployeeData[[#This Row],[Sales_Achieved]],"N/A")</f>
        <v>854</v>
      </c>
    </row>
    <row r="893" spans="1:9" x14ac:dyDescent="0.25">
      <c r="A893" s="6" t="s">
        <v>2588</v>
      </c>
      <c r="B893" s="2" t="s">
        <v>2990</v>
      </c>
      <c r="C893" s="2" t="s">
        <v>3063</v>
      </c>
      <c r="D893" s="2" t="s">
        <v>682</v>
      </c>
      <c r="E893" s="23">
        <v>4058</v>
      </c>
      <c r="F893" s="24">
        <v>1829</v>
      </c>
      <c r="G893" s="44">
        <f>EmployeeData[[#This Row],[Sales_Target]]-EmployeeData[[#This Row],[Sales_Achieved]]</f>
        <v>2229</v>
      </c>
      <c r="H893" t="str">
        <f>IF(EmployeeData[[#This Row],[Sales_Achieved]]&gt;=2984,EmployeeData[[#This Row],[Sales_Achieved]],"N/A")</f>
        <v>N/A</v>
      </c>
      <c r="I893">
        <f>IF(EmployeeData[[#This Row],[Sales_Achieved]]&lt;2984,EmployeeData[[#This Row],[Sales_Achieved]],"N/A")</f>
        <v>1829</v>
      </c>
    </row>
    <row r="894" spans="1:9" hidden="1" x14ac:dyDescent="0.25">
      <c r="A894" s="6" t="s">
        <v>2589</v>
      </c>
      <c r="B894" s="2" t="s">
        <v>3006</v>
      </c>
      <c r="C894" s="2" t="s">
        <v>3063</v>
      </c>
      <c r="D894" s="2" t="s">
        <v>682</v>
      </c>
      <c r="E894" s="23">
        <v>4597</v>
      </c>
      <c r="F894" s="24">
        <v>4217</v>
      </c>
      <c r="G894" s="44">
        <f>EmployeeData[[#This Row],[Sales_Target]]-EmployeeData[[#This Row],[Sales_Achieved]]</f>
        <v>380</v>
      </c>
      <c r="H894">
        <f>IF(EmployeeData[[#This Row],[Sales_Achieved]]&gt;=2984,EmployeeData[[#This Row],[Sales_Achieved]],"N/A")</f>
        <v>4217</v>
      </c>
      <c r="I894" t="str">
        <f>IF(EmployeeData[[#This Row],[Sales_Achieved]]&lt;2984,EmployeeData[[#This Row],[Sales_Achieved]],"N/A")</f>
        <v>N/A</v>
      </c>
    </row>
    <row r="895" spans="1:9" hidden="1" x14ac:dyDescent="0.25">
      <c r="A895" s="6" t="s">
        <v>2590</v>
      </c>
      <c r="B895" s="2" t="s">
        <v>2744</v>
      </c>
      <c r="C895" s="2" t="s">
        <v>3064</v>
      </c>
      <c r="D895" s="2" t="s">
        <v>684</v>
      </c>
      <c r="E895" s="23">
        <v>3128</v>
      </c>
      <c r="F895" s="24">
        <v>5640</v>
      </c>
      <c r="G895" s="44">
        <f>EmployeeData[[#This Row],[Sales_Target]]-EmployeeData[[#This Row],[Sales_Achieved]]</f>
        <v>-2512</v>
      </c>
      <c r="H895">
        <f>IF(EmployeeData[[#This Row],[Sales_Achieved]]&gt;=2984,EmployeeData[[#This Row],[Sales_Achieved]],"N/A")</f>
        <v>5640</v>
      </c>
      <c r="I895" t="str">
        <f>IF(EmployeeData[[#This Row],[Sales_Achieved]]&lt;2984,EmployeeData[[#This Row],[Sales_Achieved]],"N/A")</f>
        <v>N/A</v>
      </c>
    </row>
    <row r="896" spans="1:9" hidden="1" x14ac:dyDescent="0.25">
      <c r="A896" s="6" t="s">
        <v>2591</v>
      </c>
      <c r="B896" s="2" t="s">
        <v>2861</v>
      </c>
      <c r="C896" s="2" t="s">
        <v>3065</v>
      </c>
      <c r="D896" s="2" t="s">
        <v>684</v>
      </c>
      <c r="E896" s="23">
        <v>2051</v>
      </c>
      <c r="F896" s="24">
        <v>5954</v>
      </c>
      <c r="G896" s="44">
        <f>EmployeeData[[#This Row],[Sales_Target]]-EmployeeData[[#This Row],[Sales_Achieved]]</f>
        <v>-3903</v>
      </c>
      <c r="H896">
        <f>IF(EmployeeData[[#This Row],[Sales_Achieved]]&gt;=2984,EmployeeData[[#This Row],[Sales_Achieved]],"N/A")</f>
        <v>5954</v>
      </c>
      <c r="I896" t="str">
        <f>IF(EmployeeData[[#This Row],[Sales_Achieved]]&lt;2984,EmployeeData[[#This Row],[Sales_Achieved]],"N/A")</f>
        <v>N/A</v>
      </c>
    </row>
    <row r="897" spans="1:9" hidden="1" x14ac:dyDescent="0.25">
      <c r="A897" s="6" t="s">
        <v>2592</v>
      </c>
      <c r="B897" s="2" t="s">
        <v>2850</v>
      </c>
      <c r="C897" s="2" t="s">
        <v>3065</v>
      </c>
      <c r="D897" s="2" t="s">
        <v>685</v>
      </c>
      <c r="E897" s="23">
        <v>2141</v>
      </c>
      <c r="F897" s="24">
        <v>5009</v>
      </c>
      <c r="G897" s="44">
        <f>EmployeeData[[#This Row],[Sales_Target]]-EmployeeData[[#This Row],[Sales_Achieved]]</f>
        <v>-2868</v>
      </c>
      <c r="H897">
        <f>IF(EmployeeData[[#This Row],[Sales_Achieved]]&gt;=2984,EmployeeData[[#This Row],[Sales_Achieved]],"N/A")</f>
        <v>5009</v>
      </c>
      <c r="I897" t="str">
        <f>IF(EmployeeData[[#This Row],[Sales_Achieved]]&lt;2984,EmployeeData[[#This Row],[Sales_Achieved]],"N/A")</f>
        <v>N/A</v>
      </c>
    </row>
    <row r="898" spans="1:9" hidden="1" x14ac:dyDescent="0.25">
      <c r="A898" s="6" t="s">
        <v>2593</v>
      </c>
      <c r="B898" s="2" t="s">
        <v>2830</v>
      </c>
      <c r="C898" s="2" t="s">
        <v>3063</v>
      </c>
      <c r="D898" s="2" t="s">
        <v>685</v>
      </c>
      <c r="E898" s="23">
        <v>1729</v>
      </c>
      <c r="F898" s="24">
        <v>4515</v>
      </c>
      <c r="G898" s="44">
        <f>EmployeeData[[#This Row],[Sales_Target]]-EmployeeData[[#This Row],[Sales_Achieved]]</f>
        <v>-2786</v>
      </c>
      <c r="H898">
        <f>IF(EmployeeData[[#This Row],[Sales_Achieved]]&gt;=2984,EmployeeData[[#This Row],[Sales_Achieved]],"N/A")</f>
        <v>4515</v>
      </c>
      <c r="I898" t="str">
        <f>IF(EmployeeData[[#This Row],[Sales_Achieved]]&lt;2984,EmployeeData[[#This Row],[Sales_Achieved]],"N/A")</f>
        <v>N/A</v>
      </c>
    </row>
    <row r="899" spans="1:9" x14ac:dyDescent="0.25">
      <c r="A899" s="6" t="s">
        <v>2594</v>
      </c>
      <c r="B899" s="2" t="s">
        <v>2876</v>
      </c>
      <c r="C899" s="2" t="s">
        <v>3064</v>
      </c>
      <c r="D899" s="2" t="s">
        <v>684</v>
      </c>
      <c r="E899" s="23">
        <v>3898</v>
      </c>
      <c r="F899" s="24">
        <v>2828</v>
      </c>
      <c r="G899" s="44">
        <f>EmployeeData[[#This Row],[Sales_Target]]-EmployeeData[[#This Row],[Sales_Achieved]]</f>
        <v>1070</v>
      </c>
      <c r="H899" t="str">
        <f>IF(EmployeeData[[#This Row],[Sales_Achieved]]&gt;=2984,EmployeeData[[#This Row],[Sales_Achieved]],"N/A")</f>
        <v>N/A</v>
      </c>
      <c r="I899">
        <f>IF(EmployeeData[[#This Row],[Sales_Achieved]]&lt;2984,EmployeeData[[#This Row],[Sales_Achieved]],"N/A")</f>
        <v>2828</v>
      </c>
    </row>
    <row r="900" spans="1:9" hidden="1" x14ac:dyDescent="0.25">
      <c r="A900" s="6" t="s">
        <v>2595</v>
      </c>
      <c r="B900" s="2" t="s">
        <v>2808</v>
      </c>
      <c r="C900" s="2" t="s">
        <v>3063</v>
      </c>
      <c r="D900" s="2" t="s">
        <v>683</v>
      </c>
      <c r="E900" s="23">
        <v>2793</v>
      </c>
      <c r="F900" s="24">
        <v>5672</v>
      </c>
      <c r="G900" s="44">
        <f>EmployeeData[[#This Row],[Sales_Target]]-EmployeeData[[#This Row],[Sales_Achieved]]</f>
        <v>-2879</v>
      </c>
      <c r="H900">
        <f>IF(EmployeeData[[#This Row],[Sales_Achieved]]&gt;=2984,EmployeeData[[#This Row],[Sales_Achieved]],"N/A")</f>
        <v>5672</v>
      </c>
      <c r="I900" t="str">
        <f>IF(EmployeeData[[#This Row],[Sales_Achieved]]&lt;2984,EmployeeData[[#This Row],[Sales_Achieved]],"N/A")</f>
        <v>N/A</v>
      </c>
    </row>
    <row r="901" spans="1:9" x14ac:dyDescent="0.25">
      <c r="A901" s="6" t="s">
        <v>2596</v>
      </c>
      <c r="B901" s="2" t="s">
        <v>2982</v>
      </c>
      <c r="C901" s="2" t="s">
        <v>3065</v>
      </c>
      <c r="D901" s="2" t="s">
        <v>682</v>
      </c>
      <c r="E901" s="23">
        <v>4014</v>
      </c>
      <c r="F901" s="24">
        <v>2359</v>
      </c>
      <c r="G901" s="44">
        <f>EmployeeData[[#This Row],[Sales_Target]]-EmployeeData[[#This Row],[Sales_Achieved]]</f>
        <v>1655</v>
      </c>
      <c r="H901" t="str">
        <f>IF(EmployeeData[[#This Row],[Sales_Achieved]]&gt;=2984,EmployeeData[[#This Row],[Sales_Achieved]],"N/A")</f>
        <v>N/A</v>
      </c>
      <c r="I901">
        <f>IF(EmployeeData[[#This Row],[Sales_Achieved]]&lt;2984,EmployeeData[[#This Row],[Sales_Achieved]],"N/A")</f>
        <v>2359</v>
      </c>
    </row>
    <row r="902" spans="1:9" x14ac:dyDescent="0.25">
      <c r="A902" s="6" t="s">
        <v>2597</v>
      </c>
      <c r="B902" s="2" t="s">
        <v>3030</v>
      </c>
      <c r="C902" s="2" t="s">
        <v>3065</v>
      </c>
      <c r="D902" s="2" t="s">
        <v>684</v>
      </c>
      <c r="E902" s="23">
        <v>1621</v>
      </c>
      <c r="F902" s="24">
        <v>2836</v>
      </c>
      <c r="G902" s="44">
        <f>EmployeeData[[#This Row],[Sales_Target]]-EmployeeData[[#This Row],[Sales_Achieved]]</f>
        <v>-1215</v>
      </c>
      <c r="H902" t="str">
        <f>IF(EmployeeData[[#This Row],[Sales_Achieved]]&gt;=2984,EmployeeData[[#This Row],[Sales_Achieved]],"N/A")</f>
        <v>N/A</v>
      </c>
      <c r="I902">
        <f>IF(EmployeeData[[#This Row],[Sales_Achieved]]&lt;2984,EmployeeData[[#This Row],[Sales_Achieved]],"N/A")</f>
        <v>2836</v>
      </c>
    </row>
    <row r="903" spans="1:9" hidden="1" x14ac:dyDescent="0.25">
      <c r="A903" s="6" t="s">
        <v>2598</v>
      </c>
      <c r="B903" s="2" t="s">
        <v>3051</v>
      </c>
      <c r="C903" s="2" t="s">
        <v>3064</v>
      </c>
      <c r="D903" s="2" t="s">
        <v>682</v>
      </c>
      <c r="E903" s="23">
        <v>2918</v>
      </c>
      <c r="F903" s="24">
        <v>5083</v>
      </c>
      <c r="G903" s="44">
        <f>EmployeeData[[#This Row],[Sales_Target]]-EmployeeData[[#This Row],[Sales_Achieved]]</f>
        <v>-2165</v>
      </c>
      <c r="H903">
        <f>IF(EmployeeData[[#This Row],[Sales_Achieved]]&gt;=2984,EmployeeData[[#This Row],[Sales_Achieved]],"N/A")</f>
        <v>5083</v>
      </c>
      <c r="I903" t="str">
        <f>IF(EmployeeData[[#This Row],[Sales_Achieved]]&lt;2984,EmployeeData[[#This Row],[Sales_Achieved]],"N/A")</f>
        <v>N/A</v>
      </c>
    </row>
    <row r="904" spans="1:9" hidden="1" x14ac:dyDescent="0.25">
      <c r="A904" s="6" t="s">
        <v>2599</v>
      </c>
      <c r="B904" s="2" t="s">
        <v>2903</v>
      </c>
      <c r="C904" s="2" t="s">
        <v>3064</v>
      </c>
      <c r="D904" s="2" t="s">
        <v>685</v>
      </c>
      <c r="E904" s="23">
        <v>4994</v>
      </c>
      <c r="F904" s="24">
        <v>3757</v>
      </c>
      <c r="G904" s="44">
        <f>EmployeeData[[#This Row],[Sales_Target]]-EmployeeData[[#This Row],[Sales_Achieved]]</f>
        <v>1237</v>
      </c>
      <c r="H904">
        <f>IF(EmployeeData[[#This Row],[Sales_Achieved]]&gt;=2984,EmployeeData[[#This Row],[Sales_Achieved]],"N/A")</f>
        <v>3757</v>
      </c>
      <c r="I904" t="str">
        <f>IF(EmployeeData[[#This Row],[Sales_Achieved]]&lt;2984,EmployeeData[[#This Row],[Sales_Achieved]],"N/A")</f>
        <v>N/A</v>
      </c>
    </row>
    <row r="905" spans="1:9" hidden="1" x14ac:dyDescent="0.25">
      <c r="A905" s="6" t="s">
        <v>2600</v>
      </c>
      <c r="B905" s="2" t="s">
        <v>3052</v>
      </c>
      <c r="C905" s="2" t="s">
        <v>3064</v>
      </c>
      <c r="D905" s="2" t="s">
        <v>684</v>
      </c>
      <c r="E905" s="23">
        <v>3396</v>
      </c>
      <c r="F905" s="24">
        <v>5024</v>
      </c>
      <c r="G905" s="44">
        <f>EmployeeData[[#This Row],[Sales_Target]]-EmployeeData[[#This Row],[Sales_Achieved]]</f>
        <v>-1628</v>
      </c>
      <c r="H905">
        <f>IF(EmployeeData[[#This Row],[Sales_Achieved]]&gt;=2984,EmployeeData[[#This Row],[Sales_Achieved]],"N/A")</f>
        <v>5024</v>
      </c>
      <c r="I905" t="str">
        <f>IF(EmployeeData[[#This Row],[Sales_Achieved]]&lt;2984,EmployeeData[[#This Row],[Sales_Achieved]],"N/A")</f>
        <v>N/A</v>
      </c>
    </row>
    <row r="906" spans="1:9" hidden="1" x14ac:dyDescent="0.25">
      <c r="A906" s="6" t="s">
        <v>2601</v>
      </c>
      <c r="B906" s="2" t="s">
        <v>3053</v>
      </c>
      <c r="C906" s="2" t="s">
        <v>3064</v>
      </c>
      <c r="D906" s="2" t="s">
        <v>683</v>
      </c>
      <c r="E906" s="23">
        <v>4591</v>
      </c>
      <c r="F906" s="24">
        <v>5213</v>
      </c>
      <c r="G906" s="44">
        <f>EmployeeData[[#This Row],[Sales_Target]]-EmployeeData[[#This Row],[Sales_Achieved]]</f>
        <v>-622</v>
      </c>
      <c r="H906">
        <f>IF(EmployeeData[[#This Row],[Sales_Achieved]]&gt;=2984,EmployeeData[[#This Row],[Sales_Achieved]],"N/A")</f>
        <v>5213</v>
      </c>
      <c r="I906" t="str">
        <f>IF(EmployeeData[[#This Row],[Sales_Achieved]]&lt;2984,EmployeeData[[#This Row],[Sales_Achieved]],"N/A")</f>
        <v>N/A</v>
      </c>
    </row>
    <row r="907" spans="1:9" x14ac:dyDescent="0.25">
      <c r="A907" s="6" t="s">
        <v>2602</v>
      </c>
      <c r="B907" s="2" t="s">
        <v>2699</v>
      </c>
      <c r="C907" s="2" t="s">
        <v>3063</v>
      </c>
      <c r="D907" s="2" t="s">
        <v>685</v>
      </c>
      <c r="E907" s="23">
        <v>4679</v>
      </c>
      <c r="F907" s="24">
        <v>2859</v>
      </c>
      <c r="G907" s="44">
        <f>EmployeeData[[#This Row],[Sales_Target]]-EmployeeData[[#This Row],[Sales_Achieved]]</f>
        <v>1820</v>
      </c>
      <c r="H907" t="str">
        <f>IF(EmployeeData[[#This Row],[Sales_Achieved]]&gt;=2984,EmployeeData[[#This Row],[Sales_Achieved]],"N/A")</f>
        <v>N/A</v>
      </c>
      <c r="I907">
        <f>IF(EmployeeData[[#This Row],[Sales_Achieved]]&lt;2984,EmployeeData[[#This Row],[Sales_Achieved]],"N/A")</f>
        <v>2859</v>
      </c>
    </row>
    <row r="908" spans="1:9" x14ac:dyDescent="0.25">
      <c r="A908" s="6" t="s">
        <v>2603</v>
      </c>
      <c r="B908" s="2" t="s">
        <v>2977</v>
      </c>
      <c r="C908" s="2" t="s">
        <v>3064</v>
      </c>
      <c r="D908" s="2" t="s">
        <v>683</v>
      </c>
      <c r="E908" s="23">
        <v>3986</v>
      </c>
      <c r="F908" s="24">
        <v>830</v>
      </c>
      <c r="G908" s="44">
        <f>EmployeeData[[#This Row],[Sales_Target]]-EmployeeData[[#This Row],[Sales_Achieved]]</f>
        <v>3156</v>
      </c>
      <c r="H908" t="str">
        <f>IF(EmployeeData[[#This Row],[Sales_Achieved]]&gt;=2984,EmployeeData[[#This Row],[Sales_Achieved]],"N/A")</f>
        <v>N/A</v>
      </c>
      <c r="I908">
        <f>IF(EmployeeData[[#This Row],[Sales_Achieved]]&lt;2984,EmployeeData[[#This Row],[Sales_Achieved]],"N/A")</f>
        <v>830</v>
      </c>
    </row>
    <row r="909" spans="1:9" x14ac:dyDescent="0.25">
      <c r="A909" s="6" t="s">
        <v>2604</v>
      </c>
      <c r="B909" s="2" t="s">
        <v>3039</v>
      </c>
      <c r="C909" s="2" t="s">
        <v>3065</v>
      </c>
      <c r="D909" s="2" t="s">
        <v>682</v>
      </c>
      <c r="E909" s="23">
        <v>3882</v>
      </c>
      <c r="F909" s="24">
        <v>1997</v>
      </c>
      <c r="G909" s="44">
        <f>EmployeeData[[#This Row],[Sales_Target]]-EmployeeData[[#This Row],[Sales_Achieved]]</f>
        <v>1885</v>
      </c>
      <c r="H909" t="str">
        <f>IF(EmployeeData[[#This Row],[Sales_Achieved]]&gt;=2984,EmployeeData[[#This Row],[Sales_Achieved]],"N/A")</f>
        <v>N/A</v>
      </c>
      <c r="I909">
        <f>IF(EmployeeData[[#This Row],[Sales_Achieved]]&lt;2984,EmployeeData[[#This Row],[Sales_Achieved]],"N/A")</f>
        <v>1997</v>
      </c>
    </row>
    <row r="910" spans="1:9" hidden="1" x14ac:dyDescent="0.25">
      <c r="A910" s="6" t="s">
        <v>2605</v>
      </c>
      <c r="B910" s="2" t="s">
        <v>3011</v>
      </c>
      <c r="C910" s="2" t="s">
        <v>3065</v>
      </c>
      <c r="D910" s="2" t="s">
        <v>683</v>
      </c>
      <c r="E910" s="23">
        <v>1182</v>
      </c>
      <c r="F910" s="24">
        <v>4991</v>
      </c>
      <c r="G910" s="44">
        <f>EmployeeData[[#This Row],[Sales_Target]]-EmployeeData[[#This Row],[Sales_Achieved]]</f>
        <v>-3809</v>
      </c>
      <c r="H910">
        <f>IF(EmployeeData[[#This Row],[Sales_Achieved]]&gt;=2984,EmployeeData[[#This Row],[Sales_Achieved]],"N/A")</f>
        <v>4991</v>
      </c>
      <c r="I910" t="str">
        <f>IF(EmployeeData[[#This Row],[Sales_Achieved]]&lt;2984,EmployeeData[[#This Row],[Sales_Achieved]],"N/A")</f>
        <v>N/A</v>
      </c>
    </row>
    <row r="911" spans="1:9" hidden="1" x14ac:dyDescent="0.25">
      <c r="A911" s="6" t="s">
        <v>2606</v>
      </c>
      <c r="B911" s="2" t="s">
        <v>3054</v>
      </c>
      <c r="C911" s="2" t="s">
        <v>3063</v>
      </c>
      <c r="D911" s="2" t="s">
        <v>683</v>
      </c>
      <c r="E911" s="23">
        <v>4921</v>
      </c>
      <c r="F911" s="24">
        <v>3662</v>
      </c>
      <c r="G911" s="44">
        <f>EmployeeData[[#This Row],[Sales_Target]]-EmployeeData[[#This Row],[Sales_Achieved]]</f>
        <v>1259</v>
      </c>
      <c r="H911">
        <f>IF(EmployeeData[[#This Row],[Sales_Achieved]]&gt;=2984,EmployeeData[[#This Row],[Sales_Achieved]],"N/A")</f>
        <v>3662</v>
      </c>
      <c r="I911" t="str">
        <f>IF(EmployeeData[[#This Row],[Sales_Achieved]]&lt;2984,EmployeeData[[#This Row],[Sales_Achieved]],"N/A")</f>
        <v>N/A</v>
      </c>
    </row>
    <row r="912" spans="1:9" x14ac:dyDescent="0.25">
      <c r="A912" s="6" t="s">
        <v>2607</v>
      </c>
      <c r="B912" s="2" t="s">
        <v>2930</v>
      </c>
      <c r="C912" s="2" t="s">
        <v>3064</v>
      </c>
      <c r="D912" s="2" t="s">
        <v>683</v>
      </c>
      <c r="E912" s="23">
        <v>1938</v>
      </c>
      <c r="F912" s="24">
        <v>2390</v>
      </c>
      <c r="G912" s="44">
        <f>EmployeeData[[#This Row],[Sales_Target]]-EmployeeData[[#This Row],[Sales_Achieved]]</f>
        <v>-452</v>
      </c>
      <c r="H912" t="str">
        <f>IF(EmployeeData[[#This Row],[Sales_Achieved]]&gt;=2984,EmployeeData[[#This Row],[Sales_Achieved]],"N/A")</f>
        <v>N/A</v>
      </c>
      <c r="I912">
        <f>IF(EmployeeData[[#This Row],[Sales_Achieved]]&lt;2984,EmployeeData[[#This Row],[Sales_Achieved]],"N/A")</f>
        <v>2390</v>
      </c>
    </row>
    <row r="913" spans="1:9" x14ac:dyDescent="0.25">
      <c r="A913" s="6" t="s">
        <v>2608</v>
      </c>
      <c r="B913" s="2" t="s">
        <v>2906</v>
      </c>
      <c r="C913" s="2" t="s">
        <v>3064</v>
      </c>
      <c r="D913" s="2" t="s">
        <v>685</v>
      </c>
      <c r="E913" s="23">
        <v>2953</v>
      </c>
      <c r="F913" s="24">
        <v>1820</v>
      </c>
      <c r="G913" s="44">
        <f>EmployeeData[[#This Row],[Sales_Target]]-EmployeeData[[#This Row],[Sales_Achieved]]</f>
        <v>1133</v>
      </c>
      <c r="H913" t="str">
        <f>IF(EmployeeData[[#This Row],[Sales_Achieved]]&gt;=2984,EmployeeData[[#This Row],[Sales_Achieved]],"N/A")</f>
        <v>N/A</v>
      </c>
      <c r="I913">
        <f>IF(EmployeeData[[#This Row],[Sales_Achieved]]&lt;2984,EmployeeData[[#This Row],[Sales_Achieved]],"N/A")</f>
        <v>1820</v>
      </c>
    </row>
    <row r="914" spans="1:9" x14ac:dyDescent="0.25">
      <c r="A914" s="6" t="s">
        <v>2609</v>
      </c>
      <c r="B914" s="2" t="s">
        <v>3055</v>
      </c>
      <c r="C914" s="2" t="s">
        <v>3064</v>
      </c>
      <c r="D914" s="2" t="s">
        <v>682</v>
      </c>
      <c r="E914" s="23">
        <v>4389</v>
      </c>
      <c r="F914" s="24">
        <v>2457</v>
      </c>
      <c r="G914" s="44">
        <f>EmployeeData[[#This Row],[Sales_Target]]-EmployeeData[[#This Row],[Sales_Achieved]]</f>
        <v>1932</v>
      </c>
      <c r="H914" t="str">
        <f>IF(EmployeeData[[#This Row],[Sales_Achieved]]&gt;=2984,EmployeeData[[#This Row],[Sales_Achieved]],"N/A")</f>
        <v>N/A</v>
      </c>
      <c r="I914">
        <f>IF(EmployeeData[[#This Row],[Sales_Achieved]]&lt;2984,EmployeeData[[#This Row],[Sales_Achieved]],"N/A")</f>
        <v>2457</v>
      </c>
    </row>
    <row r="915" spans="1:9" x14ac:dyDescent="0.25">
      <c r="A915" s="6" t="s">
        <v>2610</v>
      </c>
      <c r="B915" s="2" t="s">
        <v>3015</v>
      </c>
      <c r="C915" s="2" t="s">
        <v>3064</v>
      </c>
      <c r="D915" s="2" t="s">
        <v>684</v>
      </c>
      <c r="E915" s="23">
        <v>3602</v>
      </c>
      <c r="F915" s="24">
        <v>2845</v>
      </c>
      <c r="G915" s="44">
        <f>EmployeeData[[#This Row],[Sales_Target]]-EmployeeData[[#This Row],[Sales_Achieved]]</f>
        <v>757</v>
      </c>
      <c r="H915" t="str">
        <f>IF(EmployeeData[[#This Row],[Sales_Achieved]]&gt;=2984,EmployeeData[[#This Row],[Sales_Achieved]],"N/A")</f>
        <v>N/A</v>
      </c>
      <c r="I915">
        <f>IF(EmployeeData[[#This Row],[Sales_Achieved]]&lt;2984,EmployeeData[[#This Row],[Sales_Achieved]],"N/A")</f>
        <v>2845</v>
      </c>
    </row>
    <row r="916" spans="1:9" hidden="1" x14ac:dyDescent="0.25">
      <c r="A916" s="6" t="s">
        <v>2611</v>
      </c>
      <c r="B916" s="2" t="s">
        <v>3056</v>
      </c>
      <c r="C916" s="2" t="s">
        <v>3063</v>
      </c>
      <c r="D916" s="2" t="s">
        <v>685</v>
      </c>
      <c r="E916" s="23">
        <v>1806</v>
      </c>
      <c r="F916" s="24">
        <v>4615</v>
      </c>
      <c r="G916" s="44">
        <f>EmployeeData[[#This Row],[Sales_Target]]-EmployeeData[[#This Row],[Sales_Achieved]]</f>
        <v>-2809</v>
      </c>
      <c r="H916">
        <f>IF(EmployeeData[[#This Row],[Sales_Achieved]]&gt;=2984,EmployeeData[[#This Row],[Sales_Achieved]],"N/A")</f>
        <v>4615</v>
      </c>
      <c r="I916" t="str">
        <f>IF(EmployeeData[[#This Row],[Sales_Achieved]]&lt;2984,EmployeeData[[#This Row],[Sales_Achieved]],"N/A")</f>
        <v>N/A</v>
      </c>
    </row>
    <row r="917" spans="1:9" hidden="1" x14ac:dyDescent="0.25">
      <c r="A917" s="6" t="s">
        <v>2612</v>
      </c>
      <c r="B917" s="2" t="s">
        <v>2845</v>
      </c>
      <c r="C917" s="2" t="s">
        <v>3063</v>
      </c>
      <c r="D917" s="2" t="s">
        <v>682</v>
      </c>
      <c r="E917" s="23">
        <v>3241</v>
      </c>
      <c r="F917" s="24">
        <v>5277</v>
      </c>
      <c r="G917" s="44">
        <f>EmployeeData[[#This Row],[Sales_Target]]-EmployeeData[[#This Row],[Sales_Achieved]]</f>
        <v>-2036</v>
      </c>
      <c r="H917">
        <f>IF(EmployeeData[[#This Row],[Sales_Achieved]]&gt;=2984,EmployeeData[[#This Row],[Sales_Achieved]],"N/A")</f>
        <v>5277</v>
      </c>
      <c r="I917" t="str">
        <f>IF(EmployeeData[[#This Row],[Sales_Achieved]]&lt;2984,EmployeeData[[#This Row],[Sales_Achieved]],"N/A")</f>
        <v>N/A</v>
      </c>
    </row>
    <row r="918" spans="1:9" hidden="1" x14ac:dyDescent="0.25">
      <c r="A918" s="6" t="s">
        <v>2613</v>
      </c>
      <c r="B918" s="2" t="s">
        <v>3057</v>
      </c>
      <c r="C918" s="2" t="s">
        <v>3065</v>
      </c>
      <c r="D918" s="2" t="s">
        <v>683</v>
      </c>
      <c r="E918" s="23">
        <v>4060</v>
      </c>
      <c r="F918" s="24">
        <v>4481</v>
      </c>
      <c r="G918" s="44">
        <f>EmployeeData[[#This Row],[Sales_Target]]-EmployeeData[[#This Row],[Sales_Achieved]]</f>
        <v>-421</v>
      </c>
      <c r="H918">
        <f>IF(EmployeeData[[#This Row],[Sales_Achieved]]&gt;=2984,EmployeeData[[#This Row],[Sales_Achieved]],"N/A")</f>
        <v>4481</v>
      </c>
      <c r="I918" t="str">
        <f>IF(EmployeeData[[#This Row],[Sales_Achieved]]&lt;2984,EmployeeData[[#This Row],[Sales_Achieved]],"N/A")</f>
        <v>N/A</v>
      </c>
    </row>
    <row r="919" spans="1:9" x14ac:dyDescent="0.25">
      <c r="A919" s="6" t="s">
        <v>2614</v>
      </c>
      <c r="B919" s="2" t="s">
        <v>3036</v>
      </c>
      <c r="C919" s="2" t="s">
        <v>3063</v>
      </c>
      <c r="D919" s="2" t="s">
        <v>682</v>
      </c>
      <c r="E919" s="23">
        <v>3310</v>
      </c>
      <c r="F919" s="24">
        <v>2344</v>
      </c>
      <c r="G919" s="44">
        <f>EmployeeData[[#This Row],[Sales_Target]]-EmployeeData[[#This Row],[Sales_Achieved]]</f>
        <v>966</v>
      </c>
      <c r="H919" t="str">
        <f>IF(EmployeeData[[#This Row],[Sales_Achieved]]&gt;=2984,EmployeeData[[#This Row],[Sales_Achieved]],"N/A")</f>
        <v>N/A</v>
      </c>
      <c r="I919">
        <f>IF(EmployeeData[[#This Row],[Sales_Achieved]]&lt;2984,EmployeeData[[#This Row],[Sales_Achieved]],"N/A")</f>
        <v>2344</v>
      </c>
    </row>
    <row r="920" spans="1:9" hidden="1" x14ac:dyDescent="0.25">
      <c r="A920" s="6" t="s">
        <v>2615</v>
      </c>
      <c r="B920" s="2" t="s">
        <v>2774</v>
      </c>
      <c r="C920" s="2" t="s">
        <v>3065</v>
      </c>
      <c r="D920" s="2" t="s">
        <v>683</v>
      </c>
      <c r="E920" s="23">
        <v>1086</v>
      </c>
      <c r="F920" s="24">
        <v>3178</v>
      </c>
      <c r="G920" s="44">
        <f>EmployeeData[[#This Row],[Sales_Target]]-EmployeeData[[#This Row],[Sales_Achieved]]</f>
        <v>-2092</v>
      </c>
      <c r="H920">
        <f>IF(EmployeeData[[#This Row],[Sales_Achieved]]&gt;=2984,EmployeeData[[#This Row],[Sales_Achieved]],"N/A")</f>
        <v>3178</v>
      </c>
      <c r="I920" t="str">
        <f>IF(EmployeeData[[#This Row],[Sales_Achieved]]&lt;2984,EmployeeData[[#This Row],[Sales_Achieved]],"N/A")</f>
        <v>N/A</v>
      </c>
    </row>
    <row r="921" spans="1:9" x14ac:dyDescent="0.25">
      <c r="A921" s="6" t="s">
        <v>2616</v>
      </c>
      <c r="B921" s="2" t="s">
        <v>2708</v>
      </c>
      <c r="C921" s="2" t="s">
        <v>3063</v>
      </c>
      <c r="D921" s="2" t="s">
        <v>683</v>
      </c>
      <c r="E921" s="23">
        <v>1929</v>
      </c>
      <c r="F921" s="24">
        <v>1515</v>
      </c>
      <c r="G921" s="44">
        <f>EmployeeData[[#This Row],[Sales_Target]]-EmployeeData[[#This Row],[Sales_Achieved]]</f>
        <v>414</v>
      </c>
      <c r="H921" t="str">
        <f>IF(EmployeeData[[#This Row],[Sales_Achieved]]&gt;=2984,EmployeeData[[#This Row],[Sales_Achieved]],"N/A")</f>
        <v>N/A</v>
      </c>
      <c r="I921">
        <f>IF(EmployeeData[[#This Row],[Sales_Achieved]]&lt;2984,EmployeeData[[#This Row],[Sales_Achieved]],"N/A")</f>
        <v>1515</v>
      </c>
    </row>
    <row r="922" spans="1:9" hidden="1" x14ac:dyDescent="0.25">
      <c r="A922" s="6" t="s">
        <v>2617</v>
      </c>
      <c r="B922" s="2" t="s">
        <v>2797</v>
      </c>
      <c r="C922" s="2" t="s">
        <v>3065</v>
      </c>
      <c r="D922" s="2" t="s">
        <v>685</v>
      </c>
      <c r="E922" s="23">
        <v>4208</v>
      </c>
      <c r="F922" s="24">
        <v>5288</v>
      </c>
      <c r="G922" s="44">
        <f>EmployeeData[[#This Row],[Sales_Target]]-EmployeeData[[#This Row],[Sales_Achieved]]</f>
        <v>-1080</v>
      </c>
      <c r="H922">
        <f>IF(EmployeeData[[#This Row],[Sales_Achieved]]&gt;=2984,EmployeeData[[#This Row],[Sales_Achieved]],"N/A")</f>
        <v>5288</v>
      </c>
      <c r="I922" t="str">
        <f>IF(EmployeeData[[#This Row],[Sales_Achieved]]&lt;2984,EmployeeData[[#This Row],[Sales_Achieved]],"N/A")</f>
        <v>N/A</v>
      </c>
    </row>
    <row r="923" spans="1:9" x14ac:dyDescent="0.25">
      <c r="A923" s="6" t="s">
        <v>2618</v>
      </c>
      <c r="B923" s="2" t="s">
        <v>2834</v>
      </c>
      <c r="C923" s="2" t="s">
        <v>3065</v>
      </c>
      <c r="D923" s="2" t="s">
        <v>683</v>
      </c>
      <c r="E923" s="23">
        <v>1903</v>
      </c>
      <c r="F923" s="24">
        <v>1905</v>
      </c>
      <c r="G923" s="44">
        <f>EmployeeData[[#This Row],[Sales_Target]]-EmployeeData[[#This Row],[Sales_Achieved]]</f>
        <v>-2</v>
      </c>
      <c r="H923" t="str">
        <f>IF(EmployeeData[[#This Row],[Sales_Achieved]]&gt;=2984,EmployeeData[[#This Row],[Sales_Achieved]],"N/A")</f>
        <v>N/A</v>
      </c>
      <c r="I923">
        <f>IF(EmployeeData[[#This Row],[Sales_Achieved]]&lt;2984,EmployeeData[[#This Row],[Sales_Achieved]],"N/A")</f>
        <v>1905</v>
      </c>
    </row>
    <row r="924" spans="1:9" hidden="1" x14ac:dyDescent="0.25">
      <c r="A924" s="6" t="s">
        <v>2619</v>
      </c>
      <c r="B924" s="2" t="s">
        <v>3058</v>
      </c>
      <c r="C924" s="2" t="s">
        <v>3064</v>
      </c>
      <c r="D924" s="2" t="s">
        <v>683</v>
      </c>
      <c r="E924" s="23">
        <v>2160</v>
      </c>
      <c r="F924" s="24">
        <v>3367</v>
      </c>
      <c r="G924" s="44">
        <f>EmployeeData[[#This Row],[Sales_Target]]-EmployeeData[[#This Row],[Sales_Achieved]]</f>
        <v>-1207</v>
      </c>
      <c r="H924">
        <f>IF(EmployeeData[[#This Row],[Sales_Achieved]]&gt;=2984,EmployeeData[[#This Row],[Sales_Achieved]],"N/A")</f>
        <v>3367</v>
      </c>
      <c r="I924" t="str">
        <f>IF(EmployeeData[[#This Row],[Sales_Achieved]]&lt;2984,EmployeeData[[#This Row],[Sales_Achieved]],"N/A")</f>
        <v>N/A</v>
      </c>
    </row>
    <row r="925" spans="1:9" x14ac:dyDescent="0.25">
      <c r="A925" s="6" t="s">
        <v>2620</v>
      </c>
      <c r="B925" s="2" t="s">
        <v>2950</v>
      </c>
      <c r="C925" s="2" t="s">
        <v>3065</v>
      </c>
      <c r="D925" s="2" t="s">
        <v>684</v>
      </c>
      <c r="E925" s="23">
        <v>4216</v>
      </c>
      <c r="F925" s="24">
        <v>931</v>
      </c>
      <c r="G925" s="44">
        <f>EmployeeData[[#This Row],[Sales_Target]]-EmployeeData[[#This Row],[Sales_Achieved]]</f>
        <v>3285</v>
      </c>
      <c r="H925" t="str">
        <f>IF(EmployeeData[[#This Row],[Sales_Achieved]]&gt;=2984,EmployeeData[[#This Row],[Sales_Achieved]],"N/A")</f>
        <v>N/A</v>
      </c>
      <c r="I925">
        <f>IF(EmployeeData[[#This Row],[Sales_Achieved]]&lt;2984,EmployeeData[[#This Row],[Sales_Achieved]],"N/A")</f>
        <v>931</v>
      </c>
    </row>
    <row r="926" spans="1:9" hidden="1" x14ac:dyDescent="0.25">
      <c r="A926" s="6" t="s">
        <v>2621</v>
      </c>
      <c r="B926" s="2" t="s">
        <v>2838</v>
      </c>
      <c r="C926" s="2" t="s">
        <v>3064</v>
      </c>
      <c r="D926" s="2" t="s">
        <v>683</v>
      </c>
      <c r="E926" s="23">
        <v>2339</v>
      </c>
      <c r="F926" s="24">
        <v>3135</v>
      </c>
      <c r="G926" s="44">
        <f>EmployeeData[[#This Row],[Sales_Target]]-EmployeeData[[#This Row],[Sales_Achieved]]</f>
        <v>-796</v>
      </c>
      <c r="H926">
        <f>IF(EmployeeData[[#This Row],[Sales_Achieved]]&gt;=2984,EmployeeData[[#This Row],[Sales_Achieved]],"N/A")</f>
        <v>3135</v>
      </c>
      <c r="I926" t="str">
        <f>IF(EmployeeData[[#This Row],[Sales_Achieved]]&lt;2984,EmployeeData[[#This Row],[Sales_Achieved]],"N/A")</f>
        <v>N/A</v>
      </c>
    </row>
    <row r="927" spans="1:9" hidden="1" x14ac:dyDescent="0.25">
      <c r="A927" s="6" t="s">
        <v>2622</v>
      </c>
      <c r="B927" s="2" t="s">
        <v>3059</v>
      </c>
      <c r="C927" s="2" t="s">
        <v>3064</v>
      </c>
      <c r="D927" s="2" t="s">
        <v>685</v>
      </c>
      <c r="E927" s="23">
        <v>1308</v>
      </c>
      <c r="F927" s="24">
        <v>3393</v>
      </c>
      <c r="G927" s="44">
        <f>EmployeeData[[#This Row],[Sales_Target]]-EmployeeData[[#This Row],[Sales_Achieved]]</f>
        <v>-2085</v>
      </c>
      <c r="H927">
        <f>IF(EmployeeData[[#This Row],[Sales_Achieved]]&gt;=2984,EmployeeData[[#This Row],[Sales_Achieved]],"N/A")</f>
        <v>3393</v>
      </c>
      <c r="I927" t="str">
        <f>IF(EmployeeData[[#This Row],[Sales_Achieved]]&lt;2984,EmployeeData[[#This Row],[Sales_Achieved]],"N/A")</f>
        <v>N/A</v>
      </c>
    </row>
    <row r="928" spans="1:9" x14ac:dyDescent="0.25">
      <c r="A928" s="6" t="s">
        <v>2623</v>
      </c>
      <c r="B928" s="2" t="s">
        <v>2811</v>
      </c>
      <c r="C928" s="2" t="s">
        <v>3063</v>
      </c>
      <c r="D928" s="2" t="s">
        <v>682</v>
      </c>
      <c r="E928" s="23">
        <v>1495</v>
      </c>
      <c r="F928" s="24">
        <v>1501</v>
      </c>
      <c r="G928" s="44">
        <f>EmployeeData[[#This Row],[Sales_Target]]-EmployeeData[[#This Row],[Sales_Achieved]]</f>
        <v>-6</v>
      </c>
      <c r="H928" t="str">
        <f>IF(EmployeeData[[#This Row],[Sales_Achieved]]&gt;=2984,EmployeeData[[#This Row],[Sales_Achieved]],"N/A")</f>
        <v>N/A</v>
      </c>
      <c r="I928">
        <f>IF(EmployeeData[[#This Row],[Sales_Achieved]]&lt;2984,EmployeeData[[#This Row],[Sales_Achieved]],"N/A")</f>
        <v>1501</v>
      </c>
    </row>
    <row r="929" spans="1:9" hidden="1" x14ac:dyDescent="0.25">
      <c r="A929" s="6" t="s">
        <v>2624</v>
      </c>
      <c r="B929" s="2" t="s">
        <v>2783</v>
      </c>
      <c r="C929" s="2" t="s">
        <v>3063</v>
      </c>
      <c r="D929" s="2" t="s">
        <v>684</v>
      </c>
      <c r="E929" s="23">
        <v>1885</v>
      </c>
      <c r="F929" s="24">
        <v>4382</v>
      </c>
      <c r="G929" s="44">
        <f>EmployeeData[[#This Row],[Sales_Target]]-EmployeeData[[#This Row],[Sales_Achieved]]</f>
        <v>-2497</v>
      </c>
      <c r="H929">
        <f>IF(EmployeeData[[#This Row],[Sales_Achieved]]&gt;=2984,EmployeeData[[#This Row],[Sales_Achieved]],"N/A")</f>
        <v>4382</v>
      </c>
      <c r="I929" t="str">
        <f>IF(EmployeeData[[#This Row],[Sales_Achieved]]&lt;2984,EmployeeData[[#This Row],[Sales_Achieved]],"N/A")</f>
        <v>N/A</v>
      </c>
    </row>
    <row r="930" spans="1:9" hidden="1" x14ac:dyDescent="0.25">
      <c r="A930" s="6" t="s">
        <v>2625</v>
      </c>
      <c r="B930" s="2" t="s">
        <v>2731</v>
      </c>
      <c r="C930" s="2" t="s">
        <v>3065</v>
      </c>
      <c r="D930" s="2" t="s">
        <v>682</v>
      </c>
      <c r="E930" s="23">
        <v>4211</v>
      </c>
      <c r="F930" s="24">
        <v>4355</v>
      </c>
      <c r="G930" s="44">
        <f>EmployeeData[[#This Row],[Sales_Target]]-EmployeeData[[#This Row],[Sales_Achieved]]</f>
        <v>-144</v>
      </c>
      <c r="H930">
        <f>IF(EmployeeData[[#This Row],[Sales_Achieved]]&gt;=2984,EmployeeData[[#This Row],[Sales_Achieved]],"N/A")</f>
        <v>4355</v>
      </c>
      <c r="I930" t="str">
        <f>IF(EmployeeData[[#This Row],[Sales_Achieved]]&lt;2984,EmployeeData[[#This Row],[Sales_Achieved]],"N/A")</f>
        <v>N/A</v>
      </c>
    </row>
    <row r="931" spans="1:9" x14ac:dyDescent="0.25">
      <c r="A931" s="6" t="s">
        <v>2626</v>
      </c>
      <c r="B931" s="2" t="s">
        <v>2982</v>
      </c>
      <c r="C931" s="2" t="s">
        <v>3063</v>
      </c>
      <c r="D931" s="2" t="s">
        <v>685</v>
      </c>
      <c r="E931" s="23">
        <v>2678</v>
      </c>
      <c r="F931" s="24">
        <v>1435</v>
      </c>
      <c r="G931" s="44">
        <f>EmployeeData[[#This Row],[Sales_Target]]-EmployeeData[[#This Row],[Sales_Achieved]]</f>
        <v>1243</v>
      </c>
      <c r="H931" t="str">
        <f>IF(EmployeeData[[#This Row],[Sales_Achieved]]&gt;=2984,EmployeeData[[#This Row],[Sales_Achieved]],"N/A")</f>
        <v>N/A</v>
      </c>
      <c r="I931">
        <f>IF(EmployeeData[[#This Row],[Sales_Achieved]]&lt;2984,EmployeeData[[#This Row],[Sales_Achieved]],"N/A")</f>
        <v>1435</v>
      </c>
    </row>
    <row r="932" spans="1:9" hidden="1" x14ac:dyDescent="0.25">
      <c r="A932" s="6" t="s">
        <v>2627</v>
      </c>
      <c r="B932" s="2" t="s">
        <v>2974</v>
      </c>
      <c r="C932" s="2" t="s">
        <v>3063</v>
      </c>
      <c r="D932" s="2" t="s">
        <v>683</v>
      </c>
      <c r="E932" s="23">
        <v>4207</v>
      </c>
      <c r="F932" s="24">
        <v>4562</v>
      </c>
      <c r="G932" s="44">
        <f>EmployeeData[[#This Row],[Sales_Target]]-EmployeeData[[#This Row],[Sales_Achieved]]</f>
        <v>-355</v>
      </c>
      <c r="H932">
        <f>IF(EmployeeData[[#This Row],[Sales_Achieved]]&gt;=2984,EmployeeData[[#This Row],[Sales_Achieved]],"N/A")</f>
        <v>4562</v>
      </c>
      <c r="I932" t="str">
        <f>IF(EmployeeData[[#This Row],[Sales_Achieved]]&lt;2984,EmployeeData[[#This Row],[Sales_Achieved]],"N/A")</f>
        <v>N/A</v>
      </c>
    </row>
    <row r="933" spans="1:9" x14ac:dyDescent="0.25">
      <c r="A933" s="6" t="s">
        <v>2628</v>
      </c>
      <c r="B933" s="2" t="s">
        <v>3006</v>
      </c>
      <c r="C933" s="2" t="s">
        <v>3063</v>
      </c>
      <c r="D933" s="2" t="s">
        <v>685</v>
      </c>
      <c r="E933" s="23">
        <v>4066</v>
      </c>
      <c r="F933" s="24">
        <v>1772</v>
      </c>
      <c r="G933" s="44">
        <f>EmployeeData[[#This Row],[Sales_Target]]-EmployeeData[[#This Row],[Sales_Achieved]]</f>
        <v>2294</v>
      </c>
      <c r="H933" t="str">
        <f>IF(EmployeeData[[#This Row],[Sales_Achieved]]&gt;=2984,EmployeeData[[#This Row],[Sales_Achieved]],"N/A")</f>
        <v>N/A</v>
      </c>
      <c r="I933">
        <f>IF(EmployeeData[[#This Row],[Sales_Achieved]]&lt;2984,EmployeeData[[#This Row],[Sales_Achieved]],"N/A")</f>
        <v>1772</v>
      </c>
    </row>
    <row r="934" spans="1:9" hidden="1" x14ac:dyDescent="0.25">
      <c r="A934" s="6" t="s">
        <v>2629</v>
      </c>
      <c r="B934" s="2" t="s">
        <v>2887</v>
      </c>
      <c r="C934" s="2" t="s">
        <v>3063</v>
      </c>
      <c r="D934" s="2" t="s">
        <v>682</v>
      </c>
      <c r="E934" s="23">
        <v>2040</v>
      </c>
      <c r="F934" s="24">
        <v>5534</v>
      </c>
      <c r="G934" s="44">
        <f>EmployeeData[[#This Row],[Sales_Target]]-EmployeeData[[#This Row],[Sales_Achieved]]</f>
        <v>-3494</v>
      </c>
      <c r="H934">
        <f>IF(EmployeeData[[#This Row],[Sales_Achieved]]&gt;=2984,EmployeeData[[#This Row],[Sales_Achieved]],"N/A")</f>
        <v>5534</v>
      </c>
      <c r="I934" t="str">
        <f>IF(EmployeeData[[#This Row],[Sales_Achieved]]&lt;2984,EmployeeData[[#This Row],[Sales_Achieved]],"N/A")</f>
        <v>N/A</v>
      </c>
    </row>
    <row r="935" spans="1:9" hidden="1" x14ac:dyDescent="0.25">
      <c r="A935" s="6" t="s">
        <v>2630</v>
      </c>
      <c r="B935" s="2" t="s">
        <v>2849</v>
      </c>
      <c r="C935" s="2" t="s">
        <v>3065</v>
      </c>
      <c r="D935" s="2" t="s">
        <v>685</v>
      </c>
      <c r="E935" s="23">
        <v>3150</v>
      </c>
      <c r="F935" s="24">
        <v>3417</v>
      </c>
      <c r="G935" s="44">
        <f>EmployeeData[[#This Row],[Sales_Target]]-EmployeeData[[#This Row],[Sales_Achieved]]</f>
        <v>-267</v>
      </c>
      <c r="H935">
        <f>IF(EmployeeData[[#This Row],[Sales_Achieved]]&gt;=2984,EmployeeData[[#This Row],[Sales_Achieved]],"N/A")</f>
        <v>3417</v>
      </c>
      <c r="I935" t="str">
        <f>IF(EmployeeData[[#This Row],[Sales_Achieved]]&lt;2984,EmployeeData[[#This Row],[Sales_Achieved]],"N/A")</f>
        <v>N/A</v>
      </c>
    </row>
    <row r="936" spans="1:9" hidden="1" x14ac:dyDescent="0.25">
      <c r="A936" s="6" t="s">
        <v>2631</v>
      </c>
      <c r="B936" s="2" t="s">
        <v>2741</v>
      </c>
      <c r="C936" s="2" t="s">
        <v>3065</v>
      </c>
      <c r="D936" s="2" t="s">
        <v>682</v>
      </c>
      <c r="E936" s="23">
        <v>2070</v>
      </c>
      <c r="F936" s="24">
        <v>5103</v>
      </c>
      <c r="G936" s="44">
        <f>EmployeeData[[#This Row],[Sales_Target]]-EmployeeData[[#This Row],[Sales_Achieved]]</f>
        <v>-3033</v>
      </c>
      <c r="H936">
        <f>IF(EmployeeData[[#This Row],[Sales_Achieved]]&gt;=2984,EmployeeData[[#This Row],[Sales_Achieved]],"N/A")</f>
        <v>5103</v>
      </c>
      <c r="I936" t="str">
        <f>IF(EmployeeData[[#This Row],[Sales_Achieved]]&lt;2984,EmployeeData[[#This Row],[Sales_Achieved]],"N/A")</f>
        <v>N/A</v>
      </c>
    </row>
    <row r="937" spans="1:9" hidden="1" x14ac:dyDescent="0.25">
      <c r="A937" s="6" t="s">
        <v>2632</v>
      </c>
      <c r="B937" s="2" t="s">
        <v>2811</v>
      </c>
      <c r="C937" s="2" t="s">
        <v>3065</v>
      </c>
      <c r="D937" s="2" t="s">
        <v>684</v>
      </c>
      <c r="E937" s="23">
        <v>4551</v>
      </c>
      <c r="F937" s="24">
        <v>4947</v>
      </c>
      <c r="G937" s="44">
        <f>EmployeeData[[#This Row],[Sales_Target]]-EmployeeData[[#This Row],[Sales_Achieved]]</f>
        <v>-396</v>
      </c>
      <c r="H937">
        <f>IF(EmployeeData[[#This Row],[Sales_Achieved]]&gt;=2984,EmployeeData[[#This Row],[Sales_Achieved]],"N/A")</f>
        <v>4947</v>
      </c>
      <c r="I937" t="str">
        <f>IF(EmployeeData[[#This Row],[Sales_Achieved]]&lt;2984,EmployeeData[[#This Row],[Sales_Achieved]],"N/A")</f>
        <v>N/A</v>
      </c>
    </row>
    <row r="938" spans="1:9" hidden="1" x14ac:dyDescent="0.25">
      <c r="A938" s="6" t="s">
        <v>2633</v>
      </c>
      <c r="B938" s="2" t="s">
        <v>2873</v>
      </c>
      <c r="C938" s="2" t="s">
        <v>3065</v>
      </c>
      <c r="D938" s="2" t="s">
        <v>684</v>
      </c>
      <c r="E938" s="23">
        <v>4538</v>
      </c>
      <c r="F938" s="24">
        <v>3085</v>
      </c>
      <c r="G938" s="44">
        <f>EmployeeData[[#This Row],[Sales_Target]]-EmployeeData[[#This Row],[Sales_Achieved]]</f>
        <v>1453</v>
      </c>
      <c r="H938">
        <f>IF(EmployeeData[[#This Row],[Sales_Achieved]]&gt;=2984,EmployeeData[[#This Row],[Sales_Achieved]],"N/A")</f>
        <v>3085</v>
      </c>
      <c r="I938" t="str">
        <f>IF(EmployeeData[[#This Row],[Sales_Achieved]]&lt;2984,EmployeeData[[#This Row],[Sales_Achieved]],"N/A")</f>
        <v>N/A</v>
      </c>
    </row>
    <row r="939" spans="1:9" x14ac:dyDescent="0.25">
      <c r="A939" s="6" t="s">
        <v>2634</v>
      </c>
      <c r="B939" s="2" t="s">
        <v>3029</v>
      </c>
      <c r="C939" s="2" t="s">
        <v>3065</v>
      </c>
      <c r="D939" s="2" t="s">
        <v>685</v>
      </c>
      <c r="E939" s="23">
        <v>1784</v>
      </c>
      <c r="F939" s="24">
        <v>1650</v>
      </c>
      <c r="G939" s="44">
        <f>EmployeeData[[#This Row],[Sales_Target]]-EmployeeData[[#This Row],[Sales_Achieved]]</f>
        <v>134</v>
      </c>
      <c r="H939" t="str">
        <f>IF(EmployeeData[[#This Row],[Sales_Achieved]]&gt;=2984,EmployeeData[[#This Row],[Sales_Achieved]],"N/A")</f>
        <v>N/A</v>
      </c>
      <c r="I939">
        <f>IF(EmployeeData[[#This Row],[Sales_Achieved]]&lt;2984,EmployeeData[[#This Row],[Sales_Achieved]],"N/A")</f>
        <v>1650</v>
      </c>
    </row>
    <row r="940" spans="1:9" hidden="1" x14ac:dyDescent="0.25">
      <c r="A940" s="6" t="s">
        <v>2635</v>
      </c>
      <c r="B940" s="2" t="s">
        <v>3051</v>
      </c>
      <c r="C940" s="2" t="s">
        <v>3065</v>
      </c>
      <c r="D940" s="2" t="s">
        <v>682</v>
      </c>
      <c r="E940" s="23">
        <v>3907</v>
      </c>
      <c r="F940" s="24">
        <v>4414</v>
      </c>
      <c r="G940" s="44">
        <f>EmployeeData[[#This Row],[Sales_Target]]-EmployeeData[[#This Row],[Sales_Achieved]]</f>
        <v>-507</v>
      </c>
      <c r="H940">
        <f>IF(EmployeeData[[#This Row],[Sales_Achieved]]&gt;=2984,EmployeeData[[#This Row],[Sales_Achieved]],"N/A")</f>
        <v>4414</v>
      </c>
      <c r="I940" t="str">
        <f>IF(EmployeeData[[#This Row],[Sales_Achieved]]&lt;2984,EmployeeData[[#This Row],[Sales_Achieved]],"N/A")</f>
        <v>N/A</v>
      </c>
    </row>
    <row r="941" spans="1:9" hidden="1" x14ac:dyDescent="0.25">
      <c r="A941" s="6" t="s">
        <v>2636</v>
      </c>
      <c r="B941" s="2" t="s">
        <v>2759</v>
      </c>
      <c r="C941" s="2" t="s">
        <v>3064</v>
      </c>
      <c r="D941" s="2" t="s">
        <v>685</v>
      </c>
      <c r="E941" s="23">
        <v>4972</v>
      </c>
      <c r="F941" s="24">
        <v>5511</v>
      </c>
      <c r="G941" s="44">
        <f>EmployeeData[[#This Row],[Sales_Target]]-EmployeeData[[#This Row],[Sales_Achieved]]</f>
        <v>-539</v>
      </c>
      <c r="H941">
        <f>IF(EmployeeData[[#This Row],[Sales_Achieved]]&gt;=2984,EmployeeData[[#This Row],[Sales_Achieved]],"N/A")</f>
        <v>5511</v>
      </c>
      <c r="I941" t="str">
        <f>IF(EmployeeData[[#This Row],[Sales_Achieved]]&lt;2984,EmployeeData[[#This Row],[Sales_Achieved]],"N/A")</f>
        <v>N/A</v>
      </c>
    </row>
    <row r="942" spans="1:9" x14ac:dyDescent="0.25">
      <c r="A942" s="6" t="s">
        <v>2637</v>
      </c>
      <c r="B942" s="2" t="s">
        <v>2747</v>
      </c>
      <c r="C942" s="2" t="s">
        <v>3063</v>
      </c>
      <c r="D942" s="2" t="s">
        <v>684</v>
      </c>
      <c r="E942" s="23">
        <v>1001</v>
      </c>
      <c r="F942" s="24">
        <v>2329</v>
      </c>
      <c r="G942" s="44">
        <f>EmployeeData[[#This Row],[Sales_Target]]-EmployeeData[[#This Row],[Sales_Achieved]]</f>
        <v>-1328</v>
      </c>
      <c r="H942" t="str">
        <f>IF(EmployeeData[[#This Row],[Sales_Achieved]]&gt;=2984,EmployeeData[[#This Row],[Sales_Achieved]],"N/A")</f>
        <v>N/A</v>
      </c>
      <c r="I942">
        <f>IF(EmployeeData[[#This Row],[Sales_Achieved]]&lt;2984,EmployeeData[[#This Row],[Sales_Achieved]],"N/A")</f>
        <v>2329</v>
      </c>
    </row>
    <row r="943" spans="1:9" hidden="1" x14ac:dyDescent="0.25">
      <c r="A943" s="6" t="s">
        <v>2638</v>
      </c>
      <c r="B943" s="2" t="s">
        <v>2939</v>
      </c>
      <c r="C943" s="2" t="s">
        <v>3064</v>
      </c>
      <c r="D943" s="2" t="s">
        <v>682</v>
      </c>
      <c r="E943" s="23">
        <v>4114</v>
      </c>
      <c r="F943" s="24">
        <v>3948</v>
      </c>
      <c r="G943" s="44">
        <f>EmployeeData[[#This Row],[Sales_Target]]-EmployeeData[[#This Row],[Sales_Achieved]]</f>
        <v>166</v>
      </c>
      <c r="H943">
        <f>IF(EmployeeData[[#This Row],[Sales_Achieved]]&gt;=2984,EmployeeData[[#This Row],[Sales_Achieved]],"N/A")</f>
        <v>3948</v>
      </c>
      <c r="I943" t="str">
        <f>IF(EmployeeData[[#This Row],[Sales_Achieved]]&lt;2984,EmployeeData[[#This Row],[Sales_Achieved]],"N/A")</f>
        <v>N/A</v>
      </c>
    </row>
    <row r="944" spans="1:9" hidden="1" x14ac:dyDescent="0.25">
      <c r="A944" s="6" t="s">
        <v>2639</v>
      </c>
      <c r="B944" s="2" t="s">
        <v>2760</v>
      </c>
      <c r="C944" s="2" t="s">
        <v>3064</v>
      </c>
      <c r="D944" s="2" t="s">
        <v>684</v>
      </c>
      <c r="E944" s="23">
        <v>2451</v>
      </c>
      <c r="F944" s="24">
        <v>5127</v>
      </c>
      <c r="G944" s="44">
        <f>EmployeeData[[#This Row],[Sales_Target]]-EmployeeData[[#This Row],[Sales_Achieved]]</f>
        <v>-2676</v>
      </c>
      <c r="H944">
        <f>IF(EmployeeData[[#This Row],[Sales_Achieved]]&gt;=2984,EmployeeData[[#This Row],[Sales_Achieved]],"N/A")</f>
        <v>5127</v>
      </c>
      <c r="I944" t="str">
        <f>IF(EmployeeData[[#This Row],[Sales_Achieved]]&lt;2984,EmployeeData[[#This Row],[Sales_Achieved]],"N/A")</f>
        <v>N/A</v>
      </c>
    </row>
    <row r="945" spans="1:9" hidden="1" x14ac:dyDescent="0.25">
      <c r="A945" s="6" t="s">
        <v>2640</v>
      </c>
      <c r="B945" s="2" t="s">
        <v>2704</v>
      </c>
      <c r="C945" s="2" t="s">
        <v>3064</v>
      </c>
      <c r="D945" s="2" t="s">
        <v>684</v>
      </c>
      <c r="E945" s="23">
        <v>3741</v>
      </c>
      <c r="F945" s="24">
        <v>3632</v>
      </c>
      <c r="G945" s="44">
        <f>EmployeeData[[#This Row],[Sales_Target]]-EmployeeData[[#This Row],[Sales_Achieved]]</f>
        <v>109</v>
      </c>
      <c r="H945">
        <f>IF(EmployeeData[[#This Row],[Sales_Achieved]]&gt;=2984,EmployeeData[[#This Row],[Sales_Achieved]],"N/A")</f>
        <v>3632</v>
      </c>
      <c r="I945" t="str">
        <f>IF(EmployeeData[[#This Row],[Sales_Achieved]]&lt;2984,EmployeeData[[#This Row],[Sales_Achieved]],"N/A")</f>
        <v>N/A</v>
      </c>
    </row>
    <row r="946" spans="1:9" hidden="1" x14ac:dyDescent="0.25">
      <c r="A946" s="6" t="s">
        <v>2641</v>
      </c>
      <c r="B946" s="2" t="s">
        <v>2919</v>
      </c>
      <c r="C946" s="2" t="s">
        <v>3063</v>
      </c>
      <c r="D946" s="2" t="s">
        <v>682</v>
      </c>
      <c r="E946" s="23">
        <v>1253</v>
      </c>
      <c r="F946" s="24">
        <v>5854</v>
      </c>
      <c r="G946" s="44">
        <f>EmployeeData[[#This Row],[Sales_Target]]-EmployeeData[[#This Row],[Sales_Achieved]]</f>
        <v>-4601</v>
      </c>
      <c r="H946">
        <f>IF(EmployeeData[[#This Row],[Sales_Achieved]]&gt;=2984,EmployeeData[[#This Row],[Sales_Achieved]],"N/A")</f>
        <v>5854</v>
      </c>
      <c r="I946" t="str">
        <f>IF(EmployeeData[[#This Row],[Sales_Achieved]]&lt;2984,EmployeeData[[#This Row],[Sales_Achieved]],"N/A")</f>
        <v>N/A</v>
      </c>
    </row>
    <row r="947" spans="1:9" hidden="1" x14ac:dyDescent="0.25">
      <c r="A947" s="6" t="s">
        <v>2642</v>
      </c>
      <c r="B947" s="2" t="s">
        <v>3060</v>
      </c>
      <c r="C947" s="2" t="s">
        <v>3064</v>
      </c>
      <c r="D947" s="2" t="s">
        <v>684</v>
      </c>
      <c r="E947" s="23">
        <v>2766</v>
      </c>
      <c r="F947" s="24">
        <v>3573</v>
      </c>
      <c r="G947" s="44">
        <f>EmployeeData[[#This Row],[Sales_Target]]-EmployeeData[[#This Row],[Sales_Achieved]]</f>
        <v>-807</v>
      </c>
      <c r="H947">
        <f>IF(EmployeeData[[#This Row],[Sales_Achieved]]&gt;=2984,EmployeeData[[#This Row],[Sales_Achieved]],"N/A")</f>
        <v>3573</v>
      </c>
      <c r="I947" t="str">
        <f>IF(EmployeeData[[#This Row],[Sales_Achieved]]&lt;2984,EmployeeData[[#This Row],[Sales_Achieved]],"N/A")</f>
        <v>N/A</v>
      </c>
    </row>
    <row r="948" spans="1:9" hidden="1" x14ac:dyDescent="0.25">
      <c r="A948" s="6" t="s">
        <v>2643</v>
      </c>
      <c r="B948" s="2" t="s">
        <v>2703</v>
      </c>
      <c r="C948" s="2" t="s">
        <v>3064</v>
      </c>
      <c r="D948" s="2" t="s">
        <v>682</v>
      </c>
      <c r="E948" s="23">
        <v>1305</v>
      </c>
      <c r="F948" s="24">
        <v>4018</v>
      </c>
      <c r="G948" s="44">
        <f>EmployeeData[[#This Row],[Sales_Target]]-EmployeeData[[#This Row],[Sales_Achieved]]</f>
        <v>-2713</v>
      </c>
      <c r="H948">
        <f>IF(EmployeeData[[#This Row],[Sales_Achieved]]&gt;=2984,EmployeeData[[#This Row],[Sales_Achieved]],"N/A")</f>
        <v>4018</v>
      </c>
      <c r="I948" t="str">
        <f>IF(EmployeeData[[#This Row],[Sales_Achieved]]&lt;2984,EmployeeData[[#This Row],[Sales_Achieved]],"N/A")</f>
        <v>N/A</v>
      </c>
    </row>
    <row r="949" spans="1:9" hidden="1" x14ac:dyDescent="0.25">
      <c r="A949" s="6" t="s">
        <v>2644</v>
      </c>
      <c r="B949" s="2" t="s">
        <v>2985</v>
      </c>
      <c r="C949" s="2" t="s">
        <v>3064</v>
      </c>
      <c r="D949" s="2" t="s">
        <v>682</v>
      </c>
      <c r="E949" s="23">
        <v>2956</v>
      </c>
      <c r="F949" s="24">
        <v>5699</v>
      </c>
      <c r="G949" s="44">
        <f>EmployeeData[[#This Row],[Sales_Target]]-EmployeeData[[#This Row],[Sales_Achieved]]</f>
        <v>-2743</v>
      </c>
      <c r="H949">
        <f>IF(EmployeeData[[#This Row],[Sales_Achieved]]&gt;=2984,EmployeeData[[#This Row],[Sales_Achieved]],"N/A")</f>
        <v>5699</v>
      </c>
      <c r="I949" t="str">
        <f>IF(EmployeeData[[#This Row],[Sales_Achieved]]&lt;2984,EmployeeData[[#This Row],[Sales_Achieved]],"N/A")</f>
        <v>N/A</v>
      </c>
    </row>
    <row r="950" spans="1:9" hidden="1" x14ac:dyDescent="0.25">
      <c r="A950" s="6" t="s">
        <v>2645</v>
      </c>
      <c r="B950" s="2" t="s">
        <v>3030</v>
      </c>
      <c r="C950" s="2" t="s">
        <v>3065</v>
      </c>
      <c r="D950" s="2" t="s">
        <v>685</v>
      </c>
      <c r="E950" s="23">
        <v>1503</v>
      </c>
      <c r="F950" s="24">
        <v>5901</v>
      </c>
      <c r="G950" s="44">
        <f>EmployeeData[[#This Row],[Sales_Target]]-EmployeeData[[#This Row],[Sales_Achieved]]</f>
        <v>-4398</v>
      </c>
      <c r="H950">
        <f>IF(EmployeeData[[#This Row],[Sales_Achieved]]&gt;=2984,EmployeeData[[#This Row],[Sales_Achieved]],"N/A")</f>
        <v>5901</v>
      </c>
      <c r="I950" t="str">
        <f>IF(EmployeeData[[#This Row],[Sales_Achieved]]&lt;2984,EmployeeData[[#This Row],[Sales_Achieved]],"N/A")</f>
        <v>N/A</v>
      </c>
    </row>
    <row r="951" spans="1:9" hidden="1" x14ac:dyDescent="0.25">
      <c r="A951" s="6" t="s">
        <v>2646</v>
      </c>
      <c r="B951" s="2" t="s">
        <v>2766</v>
      </c>
      <c r="C951" s="2" t="s">
        <v>3063</v>
      </c>
      <c r="D951" s="2" t="s">
        <v>683</v>
      </c>
      <c r="E951" s="23">
        <v>3168</v>
      </c>
      <c r="F951" s="24">
        <v>3583</v>
      </c>
      <c r="G951" s="44">
        <f>EmployeeData[[#This Row],[Sales_Target]]-EmployeeData[[#This Row],[Sales_Achieved]]</f>
        <v>-415</v>
      </c>
      <c r="H951">
        <f>IF(EmployeeData[[#This Row],[Sales_Achieved]]&gt;=2984,EmployeeData[[#This Row],[Sales_Achieved]],"N/A")</f>
        <v>3583</v>
      </c>
      <c r="I951" t="str">
        <f>IF(EmployeeData[[#This Row],[Sales_Achieved]]&lt;2984,EmployeeData[[#This Row],[Sales_Achieved]],"N/A")</f>
        <v>N/A</v>
      </c>
    </row>
    <row r="952" spans="1:9" x14ac:dyDescent="0.25">
      <c r="A952" s="6" t="s">
        <v>2647</v>
      </c>
      <c r="B952" s="2" t="s">
        <v>2733</v>
      </c>
      <c r="C952" s="2" t="s">
        <v>3065</v>
      </c>
      <c r="D952" s="2" t="s">
        <v>685</v>
      </c>
      <c r="E952" s="23">
        <v>3004</v>
      </c>
      <c r="F952" s="24">
        <v>1593</v>
      </c>
      <c r="G952" s="44">
        <f>EmployeeData[[#This Row],[Sales_Target]]-EmployeeData[[#This Row],[Sales_Achieved]]</f>
        <v>1411</v>
      </c>
      <c r="H952" t="str">
        <f>IF(EmployeeData[[#This Row],[Sales_Achieved]]&gt;=2984,EmployeeData[[#This Row],[Sales_Achieved]],"N/A")</f>
        <v>N/A</v>
      </c>
      <c r="I952">
        <f>IF(EmployeeData[[#This Row],[Sales_Achieved]]&lt;2984,EmployeeData[[#This Row],[Sales_Achieved]],"N/A")</f>
        <v>1593</v>
      </c>
    </row>
    <row r="953" spans="1:9" hidden="1" x14ac:dyDescent="0.25">
      <c r="A953" s="6" t="s">
        <v>2648</v>
      </c>
      <c r="B953" s="2" t="s">
        <v>2938</v>
      </c>
      <c r="C953" s="2" t="s">
        <v>3064</v>
      </c>
      <c r="D953" s="2" t="s">
        <v>683</v>
      </c>
      <c r="E953" s="23">
        <v>2171</v>
      </c>
      <c r="F953" s="24">
        <v>4597</v>
      </c>
      <c r="G953" s="44">
        <f>EmployeeData[[#This Row],[Sales_Target]]-EmployeeData[[#This Row],[Sales_Achieved]]</f>
        <v>-2426</v>
      </c>
      <c r="H953">
        <f>IF(EmployeeData[[#This Row],[Sales_Achieved]]&gt;=2984,EmployeeData[[#This Row],[Sales_Achieved]],"N/A")</f>
        <v>4597</v>
      </c>
      <c r="I953" t="str">
        <f>IF(EmployeeData[[#This Row],[Sales_Achieved]]&lt;2984,EmployeeData[[#This Row],[Sales_Achieved]],"N/A")</f>
        <v>N/A</v>
      </c>
    </row>
    <row r="954" spans="1:9" x14ac:dyDescent="0.25">
      <c r="A954" s="6" t="s">
        <v>2649</v>
      </c>
      <c r="B954" s="2" t="s">
        <v>2882</v>
      </c>
      <c r="C954" s="2" t="s">
        <v>3064</v>
      </c>
      <c r="D954" s="2" t="s">
        <v>682</v>
      </c>
      <c r="E954" s="23">
        <v>2991</v>
      </c>
      <c r="F954" s="24">
        <v>2185</v>
      </c>
      <c r="G954" s="44">
        <f>EmployeeData[[#This Row],[Sales_Target]]-EmployeeData[[#This Row],[Sales_Achieved]]</f>
        <v>806</v>
      </c>
      <c r="H954" t="str">
        <f>IF(EmployeeData[[#This Row],[Sales_Achieved]]&gt;=2984,EmployeeData[[#This Row],[Sales_Achieved]],"N/A")</f>
        <v>N/A</v>
      </c>
      <c r="I954">
        <f>IF(EmployeeData[[#This Row],[Sales_Achieved]]&lt;2984,EmployeeData[[#This Row],[Sales_Achieved]],"N/A")</f>
        <v>2185</v>
      </c>
    </row>
    <row r="955" spans="1:9" x14ac:dyDescent="0.25">
      <c r="A955" s="6" t="s">
        <v>2650</v>
      </c>
      <c r="B955" s="2" t="s">
        <v>3002</v>
      </c>
      <c r="C955" s="2" t="s">
        <v>3064</v>
      </c>
      <c r="D955" s="2" t="s">
        <v>685</v>
      </c>
      <c r="E955" s="23">
        <v>1953</v>
      </c>
      <c r="F955" s="24">
        <v>2689</v>
      </c>
      <c r="G955" s="44">
        <f>EmployeeData[[#This Row],[Sales_Target]]-EmployeeData[[#This Row],[Sales_Achieved]]</f>
        <v>-736</v>
      </c>
      <c r="H955" t="str">
        <f>IF(EmployeeData[[#This Row],[Sales_Achieved]]&gt;=2984,EmployeeData[[#This Row],[Sales_Achieved]],"N/A")</f>
        <v>N/A</v>
      </c>
      <c r="I955">
        <f>IF(EmployeeData[[#This Row],[Sales_Achieved]]&lt;2984,EmployeeData[[#This Row],[Sales_Achieved]],"N/A")</f>
        <v>2689</v>
      </c>
    </row>
    <row r="956" spans="1:9" x14ac:dyDescent="0.25">
      <c r="A956" s="6" t="s">
        <v>2651</v>
      </c>
      <c r="B956" s="2" t="s">
        <v>2734</v>
      </c>
      <c r="C956" s="2" t="s">
        <v>3063</v>
      </c>
      <c r="D956" s="2" t="s">
        <v>683</v>
      </c>
      <c r="E956" s="23">
        <v>3070</v>
      </c>
      <c r="F956" s="24">
        <v>2442</v>
      </c>
      <c r="G956" s="44">
        <f>EmployeeData[[#This Row],[Sales_Target]]-EmployeeData[[#This Row],[Sales_Achieved]]</f>
        <v>628</v>
      </c>
      <c r="H956" t="str">
        <f>IF(EmployeeData[[#This Row],[Sales_Achieved]]&gt;=2984,EmployeeData[[#This Row],[Sales_Achieved]],"N/A")</f>
        <v>N/A</v>
      </c>
      <c r="I956">
        <f>IF(EmployeeData[[#This Row],[Sales_Achieved]]&lt;2984,EmployeeData[[#This Row],[Sales_Achieved]],"N/A")</f>
        <v>2442</v>
      </c>
    </row>
    <row r="957" spans="1:9" hidden="1" x14ac:dyDescent="0.25">
      <c r="A957" s="6" t="s">
        <v>2652</v>
      </c>
      <c r="B957" s="2" t="s">
        <v>2904</v>
      </c>
      <c r="C957" s="2" t="s">
        <v>3064</v>
      </c>
      <c r="D957" s="2" t="s">
        <v>684</v>
      </c>
      <c r="E957" s="23">
        <v>3842</v>
      </c>
      <c r="F957" s="24">
        <v>3404</v>
      </c>
      <c r="G957" s="44">
        <f>EmployeeData[[#This Row],[Sales_Target]]-EmployeeData[[#This Row],[Sales_Achieved]]</f>
        <v>438</v>
      </c>
      <c r="H957">
        <f>IF(EmployeeData[[#This Row],[Sales_Achieved]]&gt;=2984,EmployeeData[[#This Row],[Sales_Achieved]],"N/A")</f>
        <v>3404</v>
      </c>
      <c r="I957" t="str">
        <f>IF(EmployeeData[[#This Row],[Sales_Achieved]]&lt;2984,EmployeeData[[#This Row],[Sales_Achieved]],"N/A")</f>
        <v>N/A</v>
      </c>
    </row>
    <row r="958" spans="1:9" x14ac:dyDescent="0.25">
      <c r="A958" s="6" t="s">
        <v>2653</v>
      </c>
      <c r="B958" s="2" t="s">
        <v>2774</v>
      </c>
      <c r="C958" s="2" t="s">
        <v>3065</v>
      </c>
      <c r="D958" s="2" t="s">
        <v>683</v>
      </c>
      <c r="E958" s="23">
        <v>1123</v>
      </c>
      <c r="F958" s="24">
        <v>2670</v>
      </c>
      <c r="G958" s="44">
        <f>EmployeeData[[#This Row],[Sales_Target]]-EmployeeData[[#This Row],[Sales_Achieved]]</f>
        <v>-1547</v>
      </c>
      <c r="H958" t="str">
        <f>IF(EmployeeData[[#This Row],[Sales_Achieved]]&gt;=2984,EmployeeData[[#This Row],[Sales_Achieved]],"N/A")</f>
        <v>N/A</v>
      </c>
      <c r="I958">
        <f>IF(EmployeeData[[#This Row],[Sales_Achieved]]&lt;2984,EmployeeData[[#This Row],[Sales_Achieved]],"N/A")</f>
        <v>2670</v>
      </c>
    </row>
    <row r="959" spans="1:9" x14ac:dyDescent="0.25">
      <c r="A959" s="6" t="s">
        <v>2654</v>
      </c>
      <c r="B959" s="2" t="s">
        <v>3026</v>
      </c>
      <c r="C959" s="2" t="s">
        <v>3064</v>
      </c>
      <c r="D959" s="2" t="s">
        <v>682</v>
      </c>
      <c r="E959" s="23">
        <v>1690</v>
      </c>
      <c r="F959" s="24">
        <v>1104</v>
      </c>
      <c r="G959" s="44">
        <f>EmployeeData[[#This Row],[Sales_Target]]-EmployeeData[[#This Row],[Sales_Achieved]]</f>
        <v>586</v>
      </c>
      <c r="H959" t="str">
        <f>IF(EmployeeData[[#This Row],[Sales_Achieved]]&gt;=2984,EmployeeData[[#This Row],[Sales_Achieved]],"N/A")</f>
        <v>N/A</v>
      </c>
      <c r="I959">
        <f>IF(EmployeeData[[#This Row],[Sales_Achieved]]&lt;2984,EmployeeData[[#This Row],[Sales_Achieved]],"N/A")</f>
        <v>1104</v>
      </c>
    </row>
    <row r="960" spans="1:9" hidden="1" x14ac:dyDescent="0.25">
      <c r="A960" s="6" t="s">
        <v>2655</v>
      </c>
      <c r="B960" s="2" t="s">
        <v>2940</v>
      </c>
      <c r="C960" s="2" t="s">
        <v>3063</v>
      </c>
      <c r="D960" s="2" t="s">
        <v>685</v>
      </c>
      <c r="E960" s="23">
        <v>2524</v>
      </c>
      <c r="F960" s="24">
        <v>3963</v>
      </c>
      <c r="G960" s="44">
        <f>EmployeeData[[#This Row],[Sales_Target]]-EmployeeData[[#This Row],[Sales_Achieved]]</f>
        <v>-1439</v>
      </c>
      <c r="H960">
        <f>IF(EmployeeData[[#This Row],[Sales_Achieved]]&gt;=2984,EmployeeData[[#This Row],[Sales_Achieved]],"N/A")</f>
        <v>3963</v>
      </c>
      <c r="I960" t="str">
        <f>IF(EmployeeData[[#This Row],[Sales_Achieved]]&lt;2984,EmployeeData[[#This Row],[Sales_Achieved]],"N/A")</f>
        <v>N/A</v>
      </c>
    </row>
    <row r="961" spans="1:9" x14ac:dyDescent="0.25">
      <c r="A961" s="6" t="s">
        <v>2656</v>
      </c>
      <c r="B961" s="2" t="s">
        <v>3061</v>
      </c>
      <c r="C961" s="2" t="s">
        <v>3065</v>
      </c>
      <c r="D961" s="2" t="s">
        <v>683</v>
      </c>
      <c r="E961" s="23">
        <v>1746</v>
      </c>
      <c r="F961" s="24">
        <v>2263</v>
      </c>
      <c r="G961" s="44">
        <f>EmployeeData[[#This Row],[Sales_Target]]-EmployeeData[[#This Row],[Sales_Achieved]]</f>
        <v>-517</v>
      </c>
      <c r="H961" t="str">
        <f>IF(EmployeeData[[#This Row],[Sales_Achieved]]&gt;=2984,EmployeeData[[#This Row],[Sales_Achieved]],"N/A")</f>
        <v>N/A</v>
      </c>
      <c r="I961">
        <f>IF(EmployeeData[[#This Row],[Sales_Achieved]]&lt;2984,EmployeeData[[#This Row],[Sales_Achieved]],"N/A")</f>
        <v>2263</v>
      </c>
    </row>
    <row r="962" spans="1:9" hidden="1" x14ac:dyDescent="0.25">
      <c r="A962" s="6" t="s">
        <v>2657</v>
      </c>
      <c r="B962" s="2" t="s">
        <v>3003</v>
      </c>
      <c r="C962" s="2" t="s">
        <v>3064</v>
      </c>
      <c r="D962" s="2" t="s">
        <v>682</v>
      </c>
      <c r="E962" s="23">
        <v>4941</v>
      </c>
      <c r="F962" s="24">
        <v>3117</v>
      </c>
      <c r="G962" s="44">
        <f>EmployeeData[[#This Row],[Sales_Target]]-EmployeeData[[#This Row],[Sales_Achieved]]</f>
        <v>1824</v>
      </c>
      <c r="H962">
        <f>IF(EmployeeData[[#This Row],[Sales_Achieved]]&gt;=2984,EmployeeData[[#This Row],[Sales_Achieved]],"N/A")</f>
        <v>3117</v>
      </c>
      <c r="I962" t="str">
        <f>IF(EmployeeData[[#This Row],[Sales_Achieved]]&lt;2984,EmployeeData[[#This Row],[Sales_Achieved]],"N/A")</f>
        <v>N/A</v>
      </c>
    </row>
    <row r="963" spans="1:9" x14ac:dyDescent="0.25">
      <c r="A963" s="6" t="s">
        <v>2658</v>
      </c>
      <c r="B963" s="2" t="s">
        <v>2701</v>
      </c>
      <c r="C963" s="2" t="s">
        <v>3064</v>
      </c>
      <c r="D963" s="2" t="s">
        <v>682</v>
      </c>
      <c r="E963" s="23">
        <v>4455</v>
      </c>
      <c r="F963" s="24">
        <v>1504</v>
      </c>
      <c r="G963" s="44">
        <f>EmployeeData[[#This Row],[Sales_Target]]-EmployeeData[[#This Row],[Sales_Achieved]]</f>
        <v>2951</v>
      </c>
      <c r="H963" t="str">
        <f>IF(EmployeeData[[#This Row],[Sales_Achieved]]&gt;=2984,EmployeeData[[#This Row],[Sales_Achieved]],"N/A")</f>
        <v>N/A</v>
      </c>
      <c r="I963">
        <f>IF(EmployeeData[[#This Row],[Sales_Achieved]]&lt;2984,EmployeeData[[#This Row],[Sales_Achieved]],"N/A")</f>
        <v>1504</v>
      </c>
    </row>
    <row r="964" spans="1:9" x14ac:dyDescent="0.25">
      <c r="A964" s="6" t="s">
        <v>2659</v>
      </c>
      <c r="B964" s="2" t="s">
        <v>2766</v>
      </c>
      <c r="C964" s="2" t="s">
        <v>3063</v>
      </c>
      <c r="D964" s="2" t="s">
        <v>685</v>
      </c>
      <c r="E964" s="23">
        <v>2364</v>
      </c>
      <c r="F964" s="24">
        <v>1233</v>
      </c>
      <c r="G964" s="44">
        <f>EmployeeData[[#This Row],[Sales_Target]]-EmployeeData[[#This Row],[Sales_Achieved]]</f>
        <v>1131</v>
      </c>
      <c r="H964" t="str">
        <f>IF(EmployeeData[[#This Row],[Sales_Achieved]]&gt;=2984,EmployeeData[[#This Row],[Sales_Achieved]],"N/A")</f>
        <v>N/A</v>
      </c>
      <c r="I964">
        <f>IF(EmployeeData[[#This Row],[Sales_Achieved]]&lt;2984,EmployeeData[[#This Row],[Sales_Achieved]],"N/A")</f>
        <v>1233</v>
      </c>
    </row>
    <row r="965" spans="1:9" hidden="1" x14ac:dyDescent="0.25">
      <c r="A965" s="6" t="s">
        <v>2660</v>
      </c>
      <c r="B965" s="2" t="s">
        <v>2830</v>
      </c>
      <c r="C965" s="2" t="s">
        <v>3063</v>
      </c>
      <c r="D965" s="2" t="s">
        <v>682</v>
      </c>
      <c r="E965" s="23">
        <v>1533</v>
      </c>
      <c r="F965" s="24">
        <v>5848</v>
      </c>
      <c r="G965" s="44">
        <f>EmployeeData[[#This Row],[Sales_Target]]-EmployeeData[[#This Row],[Sales_Achieved]]</f>
        <v>-4315</v>
      </c>
      <c r="H965">
        <f>IF(EmployeeData[[#This Row],[Sales_Achieved]]&gt;=2984,EmployeeData[[#This Row],[Sales_Achieved]],"N/A")</f>
        <v>5848</v>
      </c>
      <c r="I965" t="str">
        <f>IF(EmployeeData[[#This Row],[Sales_Achieved]]&lt;2984,EmployeeData[[#This Row],[Sales_Achieved]],"N/A")</f>
        <v>N/A</v>
      </c>
    </row>
    <row r="966" spans="1:9" hidden="1" x14ac:dyDescent="0.25">
      <c r="A966" s="6" t="s">
        <v>2661</v>
      </c>
      <c r="B966" s="2" t="s">
        <v>3016</v>
      </c>
      <c r="C966" s="2" t="s">
        <v>3063</v>
      </c>
      <c r="D966" s="2" t="s">
        <v>682</v>
      </c>
      <c r="E966" s="23">
        <v>2322</v>
      </c>
      <c r="F966" s="24">
        <v>5606</v>
      </c>
      <c r="G966" s="44">
        <f>EmployeeData[[#This Row],[Sales_Target]]-EmployeeData[[#This Row],[Sales_Achieved]]</f>
        <v>-3284</v>
      </c>
      <c r="H966">
        <f>IF(EmployeeData[[#This Row],[Sales_Achieved]]&gt;=2984,EmployeeData[[#This Row],[Sales_Achieved]],"N/A")</f>
        <v>5606</v>
      </c>
      <c r="I966" t="str">
        <f>IF(EmployeeData[[#This Row],[Sales_Achieved]]&lt;2984,EmployeeData[[#This Row],[Sales_Achieved]],"N/A")</f>
        <v>N/A</v>
      </c>
    </row>
    <row r="967" spans="1:9" hidden="1" x14ac:dyDescent="0.25">
      <c r="A967" s="6" t="s">
        <v>2662</v>
      </c>
      <c r="B967" s="2" t="s">
        <v>3035</v>
      </c>
      <c r="C967" s="2" t="s">
        <v>3065</v>
      </c>
      <c r="D967" s="2" t="s">
        <v>683</v>
      </c>
      <c r="E967" s="23">
        <v>4312</v>
      </c>
      <c r="F967" s="24">
        <v>5351</v>
      </c>
      <c r="G967" s="44">
        <f>EmployeeData[[#This Row],[Sales_Target]]-EmployeeData[[#This Row],[Sales_Achieved]]</f>
        <v>-1039</v>
      </c>
      <c r="H967">
        <f>IF(EmployeeData[[#This Row],[Sales_Achieved]]&gt;=2984,EmployeeData[[#This Row],[Sales_Achieved]],"N/A")</f>
        <v>5351</v>
      </c>
      <c r="I967" t="str">
        <f>IF(EmployeeData[[#This Row],[Sales_Achieved]]&lt;2984,EmployeeData[[#This Row],[Sales_Achieved]],"N/A")</f>
        <v>N/A</v>
      </c>
    </row>
    <row r="968" spans="1:9" x14ac:dyDescent="0.25">
      <c r="A968" s="6" t="s">
        <v>2663</v>
      </c>
      <c r="B968" s="2" t="s">
        <v>2814</v>
      </c>
      <c r="C968" s="2" t="s">
        <v>3065</v>
      </c>
      <c r="D968" s="2" t="s">
        <v>683</v>
      </c>
      <c r="E968" s="23">
        <v>2410</v>
      </c>
      <c r="F968" s="24">
        <v>1146</v>
      </c>
      <c r="G968" s="44">
        <f>EmployeeData[[#This Row],[Sales_Target]]-EmployeeData[[#This Row],[Sales_Achieved]]</f>
        <v>1264</v>
      </c>
      <c r="H968" t="str">
        <f>IF(EmployeeData[[#This Row],[Sales_Achieved]]&gt;=2984,EmployeeData[[#This Row],[Sales_Achieved]],"N/A")</f>
        <v>N/A</v>
      </c>
      <c r="I968">
        <f>IF(EmployeeData[[#This Row],[Sales_Achieved]]&lt;2984,EmployeeData[[#This Row],[Sales_Achieved]],"N/A")</f>
        <v>1146</v>
      </c>
    </row>
    <row r="969" spans="1:9" hidden="1" x14ac:dyDescent="0.25">
      <c r="A969" s="6" t="s">
        <v>2664</v>
      </c>
      <c r="B969" s="2" t="s">
        <v>2841</v>
      </c>
      <c r="C969" s="2" t="s">
        <v>3065</v>
      </c>
      <c r="D969" s="2" t="s">
        <v>683</v>
      </c>
      <c r="E969" s="23">
        <v>4296</v>
      </c>
      <c r="F969" s="24">
        <v>5472</v>
      </c>
      <c r="G969" s="44">
        <f>EmployeeData[[#This Row],[Sales_Target]]-EmployeeData[[#This Row],[Sales_Achieved]]</f>
        <v>-1176</v>
      </c>
      <c r="H969">
        <f>IF(EmployeeData[[#This Row],[Sales_Achieved]]&gt;=2984,EmployeeData[[#This Row],[Sales_Achieved]],"N/A")</f>
        <v>5472</v>
      </c>
      <c r="I969" t="str">
        <f>IF(EmployeeData[[#This Row],[Sales_Achieved]]&lt;2984,EmployeeData[[#This Row],[Sales_Achieved]],"N/A")</f>
        <v>N/A</v>
      </c>
    </row>
    <row r="970" spans="1:9" hidden="1" x14ac:dyDescent="0.25">
      <c r="A970" s="6" t="s">
        <v>2665</v>
      </c>
      <c r="B970" s="2" t="s">
        <v>3062</v>
      </c>
      <c r="C970" s="2" t="s">
        <v>3063</v>
      </c>
      <c r="D970" s="2" t="s">
        <v>684</v>
      </c>
      <c r="E970" s="23">
        <v>1578</v>
      </c>
      <c r="F970" s="24">
        <v>4059</v>
      </c>
      <c r="G970" s="44">
        <f>EmployeeData[[#This Row],[Sales_Target]]-EmployeeData[[#This Row],[Sales_Achieved]]</f>
        <v>-2481</v>
      </c>
      <c r="H970">
        <f>IF(EmployeeData[[#This Row],[Sales_Achieved]]&gt;=2984,EmployeeData[[#This Row],[Sales_Achieved]],"N/A")</f>
        <v>4059</v>
      </c>
      <c r="I970" t="str">
        <f>IF(EmployeeData[[#This Row],[Sales_Achieved]]&lt;2984,EmployeeData[[#This Row],[Sales_Achieved]],"N/A")</f>
        <v>N/A</v>
      </c>
    </row>
    <row r="971" spans="1:9" hidden="1" x14ac:dyDescent="0.25">
      <c r="A971" s="6" t="s">
        <v>2666</v>
      </c>
      <c r="B971" s="2" t="s">
        <v>2813</v>
      </c>
      <c r="C971" s="2" t="s">
        <v>3065</v>
      </c>
      <c r="D971" s="2" t="s">
        <v>682</v>
      </c>
      <c r="E971" s="23">
        <v>1710</v>
      </c>
      <c r="F971" s="24">
        <v>3598</v>
      </c>
      <c r="G971" s="44">
        <f>EmployeeData[[#This Row],[Sales_Target]]-EmployeeData[[#This Row],[Sales_Achieved]]</f>
        <v>-1888</v>
      </c>
      <c r="H971">
        <f>IF(EmployeeData[[#This Row],[Sales_Achieved]]&gt;=2984,EmployeeData[[#This Row],[Sales_Achieved]],"N/A")</f>
        <v>3598</v>
      </c>
      <c r="I971" t="str">
        <f>IF(EmployeeData[[#This Row],[Sales_Achieved]]&lt;2984,EmployeeData[[#This Row],[Sales_Achieved]],"N/A")</f>
        <v>N/A</v>
      </c>
    </row>
    <row r="972" spans="1:9" hidden="1" x14ac:dyDescent="0.25">
      <c r="A972" s="6" t="s">
        <v>2667</v>
      </c>
      <c r="B972" s="2" t="s">
        <v>3037</v>
      </c>
      <c r="C972" s="2" t="s">
        <v>3065</v>
      </c>
      <c r="D972" s="2" t="s">
        <v>684</v>
      </c>
      <c r="E972" s="23">
        <v>2083</v>
      </c>
      <c r="F972" s="24">
        <v>3623</v>
      </c>
      <c r="G972" s="44">
        <f>EmployeeData[[#This Row],[Sales_Target]]-EmployeeData[[#This Row],[Sales_Achieved]]</f>
        <v>-1540</v>
      </c>
      <c r="H972">
        <f>IF(EmployeeData[[#This Row],[Sales_Achieved]]&gt;=2984,EmployeeData[[#This Row],[Sales_Achieved]],"N/A")</f>
        <v>3623</v>
      </c>
      <c r="I972" t="str">
        <f>IF(EmployeeData[[#This Row],[Sales_Achieved]]&lt;2984,EmployeeData[[#This Row],[Sales_Achieved]],"N/A")</f>
        <v>N/A</v>
      </c>
    </row>
    <row r="973" spans="1:9" hidden="1" x14ac:dyDescent="0.25">
      <c r="A973" s="6" t="s">
        <v>2668</v>
      </c>
      <c r="B973" s="2" t="s">
        <v>2963</v>
      </c>
      <c r="C973" s="2" t="s">
        <v>3063</v>
      </c>
      <c r="D973" s="2" t="s">
        <v>683</v>
      </c>
      <c r="E973" s="23">
        <v>4358</v>
      </c>
      <c r="F973" s="24">
        <v>3981</v>
      </c>
      <c r="G973" s="44">
        <f>EmployeeData[[#This Row],[Sales_Target]]-EmployeeData[[#This Row],[Sales_Achieved]]</f>
        <v>377</v>
      </c>
      <c r="H973">
        <f>IF(EmployeeData[[#This Row],[Sales_Achieved]]&gt;=2984,EmployeeData[[#This Row],[Sales_Achieved]],"N/A")</f>
        <v>3981</v>
      </c>
      <c r="I973" t="str">
        <f>IF(EmployeeData[[#This Row],[Sales_Achieved]]&lt;2984,EmployeeData[[#This Row],[Sales_Achieved]],"N/A")</f>
        <v>N/A</v>
      </c>
    </row>
    <row r="974" spans="1:9" hidden="1" x14ac:dyDescent="0.25">
      <c r="A974" s="6" t="s">
        <v>2669</v>
      </c>
      <c r="B974" s="2" t="s">
        <v>2960</v>
      </c>
      <c r="C974" s="2" t="s">
        <v>3064</v>
      </c>
      <c r="D974" s="2" t="s">
        <v>685</v>
      </c>
      <c r="E974" s="23">
        <v>1992</v>
      </c>
      <c r="F974" s="24">
        <v>5658</v>
      </c>
      <c r="G974" s="44">
        <f>EmployeeData[[#This Row],[Sales_Target]]-EmployeeData[[#This Row],[Sales_Achieved]]</f>
        <v>-3666</v>
      </c>
      <c r="H974">
        <f>IF(EmployeeData[[#This Row],[Sales_Achieved]]&gt;=2984,EmployeeData[[#This Row],[Sales_Achieved]],"N/A")</f>
        <v>5658</v>
      </c>
      <c r="I974" t="str">
        <f>IF(EmployeeData[[#This Row],[Sales_Achieved]]&lt;2984,EmployeeData[[#This Row],[Sales_Achieved]],"N/A")</f>
        <v>N/A</v>
      </c>
    </row>
    <row r="975" spans="1:9" hidden="1" x14ac:dyDescent="0.25">
      <c r="A975" s="6" t="s">
        <v>2670</v>
      </c>
      <c r="B975" s="2" t="s">
        <v>2943</v>
      </c>
      <c r="C975" s="2" t="s">
        <v>3064</v>
      </c>
      <c r="D975" s="2" t="s">
        <v>682</v>
      </c>
      <c r="E975" s="23">
        <v>1810</v>
      </c>
      <c r="F975" s="24">
        <v>3682</v>
      </c>
      <c r="G975" s="44">
        <f>EmployeeData[[#This Row],[Sales_Target]]-EmployeeData[[#This Row],[Sales_Achieved]]</f>
        <v>-1872</v>
      </c>
      <c r="H975">
        <f>IF(EmployeeData[[#This Row],[Sales_Achieved]]&gt;=2984,EmployeeData[[#This Row],[Sales_Achieved]],"N/A")</f>
        <v>3682</v>
      </c>
      <c r="I975" t="str">
        <f>IF(EmployeeData[[#This Row],[Sales_Achieved]]&lt;2984,EmployeeData[[#This Row],[Sales_Achieved]],"N/A")</f>
        <v>N/A</v>
      </c>
    </row>
    <row r="976" spans="1:9" x14ac:dyDescent="0.25">
      <c r="A976" s="6" t="s">
        <v>2671</v>
      </c>
      <c r="B976" s="2" t="s">
        <v>2861</v>
      </c>
      <c r="C976" s="2" t="s">
        <v>3064</v>
      </c>
      <c r="D976" s="2" t="s">
        <v>683</v>
      </c>
      <c r="E976" s="23">
        <v>4938</v>
      </c>
      <c r="F976" s="24">
        <v>876</v>
      </c>
      <c r="G976" s="44">
        <f>EmployeeData[[#This Row],[Sales_Target]]-EmployeeData[[#This Row],[Sales_Achieved]]</f>
        <v>4062</v>
      </c>
      <c r="H976" t="str">
        <f>IF(EmployeeData[[#This Row],[Sales_Achieved]]&gt;=2984,EmployeeData[[#This Row],[Sales_Achieved]],"N/A")</f>
        <v>N/A</v>
      </c>
      <c r="I976">
        <f>IF(EmployeeData[[#This Row],[Sales_Achieved]]&lt;2984,EmployeeData[[#This Row],[Sales_Achieved]],"N/A")</f>
        <v>876</v>
      </c>
    </row>
    <row r="977" spans="1:9" hidden="1" x14ac:dyDescent="0.25">
      <c r="A977" s="6" t="s">
        <v>2672</v>
      </c>
      <c r="B977" s="2" t="s">
        <v>2918</v>
      </c>
      <c r="C977" s="2" t="s">
        <v>3065</v>
      </c>
      <c r="D977" s="2" t="s">
        <v>684</v>
      </c>
      <c r="E977" s="23">
        <v>3191</v>
      </c>
      <c r="F977" s="24">
        <v>3928</v>
      </c>
      <c r="G977" s="44">
        <f>EmployeeData[[#This Row],[Sales_Target]]-EmployeeData[[#This Row],[Sales_Achieved]]</f>
        <v>-737</v>
      </c>
      <c r="H977">
        <f>IF(EmployeeData[[#This Row],[Sales_Achieved]]&gt;=2984,EmployeeData[[#This Row],[Sales_Achieved]],"N/A")</f>
        <v>3928</v>
      </c>
      <c r="I977" t="str">
        <f>IF(EmployeeData[[#This Row],[Sales_Achieved]]&lt;2984,EmployeeData[[#This Row],[Sales_Achieved]],"N/A")</f>
        <v>N/A</v>
      </c>
    </row>
    <row r="978" spans="1:9" x14ac:dyDescent="0.25">
      <c r="A978" s="6" t="s">
        <v>2673</v>
      </c>
      <c r="B978" s="2" t="s">
        <v>2905</v>
      </c>
      <c r="C978" s="2" t="s">
        <v>3064</v>
      </c>
      <c r="D978" s="2" t="s">
        <v>683</v>
      </c>
      <c r="E978" s="23">
        <v>4214</v>
      </c>
      <c r="F978" s="24">
        <v>2584</v>
      </c>
      <c r="G978" s="44">
        <f>EmployeeData[[#This Row],[Sales_Target]]-EmployeeData[[#This Row],[Sales_Achieved]]</f>
        <v>1630</v>
      </c>
      <c r="H978" t="str">
        <f>IF(EmployeeData[[#This Row],[Sales_Achieved]]&gt;=2984,EmployeeData[[#This Row],[Sales_Achieved]],"N/A")</f>
        <v>N/A</v>
      </c>
      <c r="I978">
        <f>IF(EmployeeData[[#This Row],[Sales_Achieved]]&lt;2984,EmployeeData[[#This Row],[Sales_Achieved]],"N/A")</f>
        <v>2584</v>
      </c>
    </row>
    <row r="979" spans="1:9" hidden="1" x14ac:dyDescent="0.25">
      <c r="A979" s="6" t="s">
        <v>2674</v>
      </c>
      <c r="B979" s="2" t="s">
        <v>2875</v>
      </c>
      <c r="C979" s="2" t="s">
        <v>3065</v>
      </c>
      <c r="D979" s="2" t="s">
        <v>684</v>
      </c>
      <c r="E979" s="23">
        <v>3043</v>
      </c>
      <c r="F979" s="24">
        <v>3647</v>
      </c>
      <c r="G979" s="44">
        <f>EmployeeData[[#This Row],[Sales_Target]]-EmployeeData[[#This Row],[Sales_Achieved]]</f>
        <v>-604</v>
      </c>
      <c r="H979">
        <f>IF(EmployeeData[[#This Row],[Sales_Achieved]]&gt;=2984,EmployeeData[[#This Row],[Sales_Achieved]],"N/A")</f>
        <v>3647</v>
      </c>
      <c r="I979" t="str">
        <f>IF(EmployeeData[[#This Row],[Sales_Achieved]]&lt;2984,EmployeeData[[#This Row],[Sales_Achieved]],"N/A")</f>
        <v>N/A</v>
      </c>
    </row>
    <row r="980" spans="1:9" hidden="1" x14ac:dyDescent="0.25">
      <c r="A980" s="6" t="s">
        <v>2675</v>
      </c>
      <c r="B980" s="2" t="s">
        <v>2717</v>
      </c>
      <c r="C980" s="2" t="s">
        <v>3064</v>
      </c>
      <c r="D980" s="2" t="s">
        <v>682</v>
      </c>
      <c r="E980" s="23">
        <v>3965</v>
      </c>
      <c r="F980" s="24">
        <v>4919</v>
      </c>
      <c r="G980" s="44">
        <f>EmployeeData[[#This Row],[Sales_Target]]-EmployeeData[[#This Row],[Sales_Achieved]]</f>
        <v>-954</v>
      </c>
      <c r="H980">
        <f>IF(EmployeeData[[#This Row],[Sales_Achieved]]&gt;=2984,EmployeeData[[#This Row],[Sales_Achieved]],"N/A")</f>
        <v>4919</v>
      </c>
      <c r="I980" t="str">
        <f>IF(EmployeeData[[#This Row],[Sales_Achieved]]&lt;2984,EmployeeData[[#This Row],[Sales_Achieved]],"N/A")</f>
        <v>N/A</v>
      </c>
    </row>
    <row r="981" spans="1:9" x14ac:dyDescent="0.25">
      <c r="A981" s="6" t="s">
        <v>2676</v>
      </c>
      <c r="B981" s="2" t="s">
        <v>2719</v>
      </c>
      <c r="C981" s="2" t="s">
        <v>3065</v>
      </c>
      <c r="D981" s="2" t="s">
        <v>684</v>
      </c>
      <c r="E981" s="23">
        <v>1399</v>
      </c>
      <c r="F981" s="24">
        <v>2870</v>
      </c>
      <c r="G981" s="44">
        <f>EmployeeData[[#This Row],[Sales_Target]]-EmployeeData[[#This Row],[Sales_Achieved]]</f>
        <v>-1471</v>
      </c>
      <c r="H981" t="str">
        <f>IF(EmployeeData[[#This Row],[Sales_Achieved]]&gt;=2984,EmployeeData[[#This Row],[Sales_Achieved]],"N/A")</f>
        <v>N/A</v>
      </c>
      <c r="I981">
        <f>IF(EmployeeData[[#This Row],[Sales_Achieved]]&lt;2984,EmployeeData[[#This Row],[Sales_Achieved]],"N/A")</f>
        <v>2870</v>
      </c>
    </row>
    <row r="982" spans="1:9" x14ac:dyDescent="0.25">
      <c r="A982" s="6" t="s">
        <v>2677</v>
      </c>
      <c r="B982" s="2" t="s">
        <v>2780</v>
      </c>
      <c r="C982" s="2" t="s">
        <v>3063</v>
      </c>
      <c r="D982" s="2" t="s">
        <v>685</v>
      </c>
      <c r="E982" s="23">
        <v>3719</v>
      </c>
      <c r="F982" s="24">
        <v>864</v>
      </c>
      <c r="G982" s="44">
        <f>EmployeeData[[#This Row],[Sales_Target]]-EmployeeData[[#This Row],[Sales_Achieved]]</f>
        <v>2855</v>
      </c>
      <c r="H982" t="str">
        <f>IF(EmployeeData[[#This Row],[Sales_Achieved]]&gt;=2984,EmployeeData[[#This Row],[Sales_Achieved]],"N/A")</f>
        <v>N/A</v>
      </c>
      <c r="I982">
        <f>IF(EmployeeData[[#This Row],[Sales_Achieved]]&lt;2984,EmployeeData[[#This Row],[Sales_Achieved]],"N/A")</f>
        <v>864</v>
      </c>
    </row>
    <row r="983" spans="1:9" hidden="1" x14ac:dyDescent="0.25">
      <c r="A983" s="6" t="s">
        <v>2678</v>
      </c>
      <c r="B983" s="2" t="s">
        <v>2814</v>
      </c>
      <c r="C983" s="2" t="s">
        <v>3065</v>
      </c>
      <c r="D983" s="2" t="s">
        <v>683</v>
      </c>
      <c r="E983" s="23">
        <v>1032</v>
      </c>
      <c r="F983" s="24">
        <v>4086</v>
      </c>
      <c r="G983" s="44">
        <f>EmployeeData[[#This Row],[Sales_Target]]-EmployeeData[[#This Row],[Sales_Achieved]]</f>
        <v>-3054</v>
      </c>
      <c r="H983">
        <f>IF(EmployeeData[[#This Row],[Sales_Achieved]]&gt;=2984,EmployeeData[[#This Row],[Sales_Achieved]],"N/A")</f>
        <v>4086</v>
      </c>
      <c r="I983" t="str">
        <f>IF(EmployeeData[[#This Row],[Sales_Achieved]]&lt;2984,EmployeeData[[#This Row],[Sales_Achieved]],"N/A")</f>
        <v>N/A</v>
      </c>
    </row>
    <row r="984" spans="1:9" hidden="1" x14ac:dyDescent="0.25">
      <c r="A984" s="6" t="s">
        <v>2679</v>
      </c>
      <c r="B984" s="2" t="s">
        <v>3036</v>
      </c>
      <c r="C984" s="2" t="s">
        <v>3065</v>
      </c>
      <c r="D984" s="2" t="s">
        <v>683</v>
      </c>
      <c r="E984" s="23">
        <v>4634</v>
      </c>
      <c r="F984" s="24">
        <v>3853</v>
      </c>
      <c r="G984" s="44">
        <f>EmployeeData[[#This Row],[Sales_Target]]-EmployeeData[[#This Row],[Sales_Achieved]]</f>
        <v>781</v>
      </c>
      <c r="H984">
        <f>IF(EmployeeData[[#This Row],[Sales_Achieved]]&gt;=2984,EmployeeData[[#This Row],[Sales_Achieved]],"N/A")</f>
        <v>3853</v>
      </c>
      <c r="I984" t="str">
        <f>IF(EmployeeData[[#This Row],[Sales_Achieved]]&lt;2984,EmployeeData[[#This Row],[Sales_Achieved]],"N/A")</f>
        <v>N/A</v>
      </c>
    </row>
    <row r="985" spans="1:9" x14ac:dyDescent="0.25">
      <c r="A985" s="6" t="s">
        <v>2680</v>
      </c>
      <c r="B985" s="2" t="s">
        <v>2847</v>
      </c>
      <c r="C985" s="2" t="s">
        <v>3065</v>
      </c>
      <c r="D985" s="2" t="s">
        <v>682</v>
      </c>
      <c r="E985" s="23">
        <v>2073</v>
      </c>
      <c r="F985" s="24">
        <v>998</v>
      </c>
      <c r="G985" s="44">
        <f>EmployeeData[[#This Row],[Sales_Target]]-EmployeeData[[#This Row],[Sales_Achieved]]</f>
        <v>1075</v>
      </c>
      <c r="H985" t="str">
        <f>IF(EmployeeData[[#This Row],[Sales_Achieved]]&gt;=2984,EmployeeData[[#This Row],[Sales_Achieved]],"N/A")</f>
        <v>N/A</v>
      </c>
      <c r="I985">
        <f>IF(EmployeeData[[#This Row],[Sales_Achieved]]&lt;2984,EmployeeData[[#This Row],[Sales_Achieved]],"N/A")</f>
        <v>998</v>
      </c>
    </row>
    <row r="986" spans="1:9" x14ac:dyDescent="0.25">
      <c r="A986" s="6" t="s">
        <v>2681</v>
      </c>
      <c r="B986" s="2" t="s">
        <v>2933</v>
      </c>
      <c r="C986" s="2" t="s">
        <v>3063</v>
      </c>
      <c r="D986" s="2" t="s">
        <v>682</v>
      </c>
      <c r="E986" s="23">
        <v>2326</v>
      </c>
      <c r="F986" s="24">
        <v>2591</v>
      </c>
      <c r="G986" s="44">
        <f>EmployeeData[[#This Row],[Sales_Target]]-EmployeeData[[#This Row],[Sales_Achieved]]</f>
        <v>-265</v>
      </c>
      <c r="H986" t="str">
        <f>IF(EmployeeData[[#This Row],[Sales_Achieved]]&gt;=2984,EmployeeData[[#This Row],[Sales_Achieved]],"N/A")</f>
        <v>N/A</v>
      </c>
      <c r="I986">
        <f>IF(EmployeeData[[#This Row],[Sales_Achieved]]&lt;2984,EmployeeData[[#This Row],[Sales_Achieved]],"N/A")</f>
        <v>2591</v>
      </c>
    </row>
    <row r="987" spans="1:9" x14ac:dyDescent="0.25">
      <c r="A987" s="6" t="s">
        <v>2682</v>
      </c>
      <c r="B987" s="2" t="s">
        <v>3003</v>
      </c>
      <c r="C987" s="2" t="s">
        <v>3065</v>
      </c>
      <c r="D987" s="2" t="s">
        <v>683</v>
      </c>
      <c r="E987" s="23">
        <v>1592</v>
      </c>
      <c r="F987" s="24">
        <v>1377</v>
      </c>
      <c r="G987" s="44">
        <f>EmployeeData[[#This Row],[Sales_Target]]-EmployeeData[[#This Row],[Sales_Achieved]]</f>
        <v>215</v>
      </c>
      <c r="H987" t="str">
        <f>IF(EmployeeData[[#This Row],[Sales_Achieved]]&gt;=2984,EmployeeData[[#This Row],[Sales_Achieved]],"N/A")</f>
        <v>N/A</v>
      </c>
      <c r="I987">
        <f>IF(EmployeeData[[#This Row],[Sales_Achieved]]&lt;2984,EmployeeData[[#This Row],[Sales_Achieved]],"N/A")</f>
        <v>1377</v>
      </c>
    </row>
    <row r="988" spans="1:9" hidden="1" x14ac:dyDescent="0.25">
      <c r="A988" s="6" t="s">
        <v>2683</v>
      </c>
      <c r="B988" s="2" t="s">
        <v>2735</v>
      </c>
      <c r="C988" s="2" t="s">
        <v>3064</v>
      </c>
      <c r="D988" s="2" t="s">
        <v>683</v>
      </c>
      <c r="E988" s="23">
        <v>3325</v>
      </c>
      <c r="F988" s="24">
        <v>3624</v>
      </c>
      <c r="G988" s="44">
        <f>EmployeeData[[#This Row],[Sales_Target]]-EmployeeData[[#This Row],[Sales_Achieved]]</f>
        <v>-299</v>
      </c>
      <c r="H988">
        <f>IF(EmployeeData[[#This Row],[Sales_Achieved]]&gt;=2984,EmployeeData[[#This Row],[Sales_Achieved]],"N/A")</f>
        <v>3624</v>
      </c>
      <c r="I988" t="str">
        <f>IF(EmployeeData[[#This Row],[Sales_Achieved]]&lt;2984,EmployeeData[[#This Row],[Sales_Achieved]],"N/A")</f>
        <v>N/A</v>
      </c>
    </row>
    <row r="989" spans="1:9" x14ac:dyDescent="0.25">
      <c r="A989" s="6" t="s">
        <v>2684</v>
      </c>
      <c r="B989" s="2" t="s">
        <v>3025</v>
      </c>
      <c r="C989" s="2" t="s">
        <v>3063</v>
      </c>
      <c r="D989" s="2" t="s">
        <v>682</v>
      </c>
      <c r="E989" s="23">
        <v>2253</v>
      </c>
      <c r="F989" s="24">
        <v>1321</v>
      </c>
      <c r="G989" s="44">
        <f>EmployeeData[[#This Row],[Sales_Target]]-EmployeeData[[#This Row],[Sales_Achieved]]</f>
        <v>932</v>
      </c>
      <c r="H989" t="str">
        <f>IF(EmployeeData[[#This Row],[Sales_Achieved]]&gt;=2984,EmployeeData[[#This Row],[Sales_Achieved]],"N/A")</f>
        <v>N/A</v>
      </c>
      <c r="I989">
        <f>IF(EmployeeData[[#This Row],[Sales_Achieved]]&lt;2984,EmployeeData[[#This Row],[Sales_Achieved]],"N/A")</f>
        <v>1321</v>
      </c>
    </row>
    <row r="990" spans="1:9" x14ac:dyDescent="0.25">
      <c r="A990" s="6" t="s">
        <v>2685</v>
      </c>
      <c r="B990" s="2" t="s">
        <v>2950</v>
      </c>
      <c r="C990" s="2" t="s">
        <v>3065</v>
      </c>
      <c r="D990" s="2" t="s">
        <v>683</v>
      </c>
      <c r="E990" s="23">
        <v>4186</v>
      </c>
      <c r="F990" s="24">
        <v>2969</v>
      </c>
      <c r="G990" s="44">
        <f>EmployeeData[[#This Row],[Sales_Target]]-EmployeeData[[#This Row],[Sales_Achieved]]</f>
        <v>1217</v>
      </c>
      <c r="H990" t="str">
        <f>IF(EmployeeData[[#This Row],[Sales_Achieved]]&gt;=2984,EmployeeData[[#This Row],[Sales_Achieved]],"N/A")</f>
        <v>N/A</v>
      </c>
      <c r="I990">
        <f>IF(EmployeeData[[#This Row],[Sales_Achieved]]&lt;2984,EmployeeData[[#This Row],[Sales_Achieved]],"N/A")</f>
        <v>2969</v>
      </c>
    </row>
    <row r="991" spans="1:9" hidden="1" x14ac:dyDescent="0.25">
      <c r="A991" s="6" t="s">
        <v>2686</v>
      </c>
      <c r="B991" s="2" t="s">
        <v>2837</v>
      </c>
      <c r="C991" s="2" t="s">
        <v>3064</v>
      </c>
      <c r="D991" s="2" t="s">
        <v>684</v>
      </c>
      <c r="E991" s="23">
        <v>3604</v>
      </c>
      <c r="F991" s="24">
        <v>3328</v>
      </c>
      <c r="G991" s="44">
        <f>EmployeeData[[#This Row],[Sales_Target]]-EmployeeData[[#This Row],[Sales_Achieved]]</f>
        <v>276</v>
      </c>
      <c r="H991">
        <f>IF(EmployeeData[[#This Row],[Sales_Achieved]]&gt;=2984,EmployeeData[[#This Row],[Sales_Achieved]],"N/A")</f>
        <v>3328</v>
      </c>
      <c r="I991" t="str">
        <f>IF(EmployeeData[[#This Row],[Sales_Achieved]]&lt;2984,EmployeeData[[#This Row],[Sales_Achieved]],"N/A")</f>
        <v>N/A</v>
      </c>
    </row>
    <row r="992" spans="1:9" hidden="1" x14ac:dyDescent="0.25">
      <c r="A992" s="6" t="s">
        <v>2687</v>
      </c>
      <c r="B992" s="2" t="s">
        <v>3059</v>
      </c>
      <c r="C992" s="2" t="s">
        <v>3064</v>
      </c>
      <c r="D992" s="2" t="s">
        <v>682</v>
      </c>
      <c r="E992" s="23">
        <v>3586</v>
      </c>
      <c r="F992" s="24">
        <v>5528</v>
      </c>
      <c r="G992" s="44">
        <f>EmployeeData[[#This Row],[Sales_Target]]-EmployeeData[[#This Row],[Sales_Achieved]]</f>
        <v>-1942</v>
      </c>
      <c r="H992">
        <f>IF(EmployeeData[[#This Row],[Sales_Achieved]]&gt;=2984,EmployeeData[[#This Row],[Sales_Achieved]],"N/A")</f>
        <v>5528</v>
      </c>
      <c r="I992" t="str">
        <f>IF(EmployeeData[[#This Row],[Sales_Achieved]]&lt;2984,EmployeeData[[#This Row],[Sales_Achieved]],"N/A")</f>
        <v>N/A</v>
      </c>
    </row>
    <row r="993" spans="1:9" hidden="1" x14ac:dyDescent="0.25">
      <c r="A993" s="6" t="s">
        <v>2688</v>
      </c>
      <c r="B993" s="2" t="s">
        <v>3017</v>
      </c>
      <c r="C993" s="2" t="s">
        <v>3065</v>
      </c>
      <c r="D993" s="2" t="s">
        <v>685</v>
      </c>
      <c r="E993" s="23">
        <v>3191</v>
      </c>
      <c r="F993" s="24">
        <v>4215</v>
      </c>
      <c r="G993" s="44">
        <f>EmployeeData[[#This Row],[Sales_Target]]-EmployeeData[[#This Row],[Sales_Achieved]]</f>
        <v>-1024</v>
      </c>
      <c r="H993">
        <f>IF(EmployeeData[[#This Row],[Sales_Achieved]]&gt;=2984,EmployeeData[[#This Row],[Sales_Achieved]],"N/A")</f>
        <v>4215</v>
      </c>
      <c r="I993" t="str">
        <f>IF(EmployeeData[[#This Row],[Sales_Achieved]]&lt;2984,EmployeeData[[#This Row],[Sales_Achieved]],"N/A")</f>
        <v>N/A</v>
      </c>
    </row>
    <row r="994" spans="1:9" x14ac:dyDescent="0.25">
      <c r="A994" s="6" t="s">
        <v>2689</v>
      </c>
      <c r="B994" s="2" t="s">
        <v>3025</v>
      </c>
      <c r="C994" s="2" t="s">
        <v>3064</v>
      </c>
      <c r="D994" s="2" t="s">
        <v>683</v>
      </c>
      <c r="E994" s="23">
        <v>4443</v>
      </c>
      <c r="F994" s="24">
        <v>2629</v>
      </c>
      <c r="G994" s="44">
        <f>EmployeeData[[#This Row],[Sales_Target]]-EmployeeData[[#This Row],[Sales_Achieved]]</f>
        <v>1814</v>
      </c>
      <c r="H994" t="str">
        <f>IF(EmployeeData[[#This Row],[Sales_Achieved]]&gt;=2984,EmployeeData[[#This Row],[Sales_Achieved]],"N/A")</f>
        <v>N/A</v>
      </c>
      <c r="I994">
        <f>IF(EmployeeData[[#This Row],[Sales_Achieved]]&lt;2984,EmployeeData[[#This Row],[Sales_Achieved]],"N/A")</f>
        <v>2629</v>
      </c>
    </row>
    <row r="995" spans="1:9" x14ac:dyDescent="0.25">
      <c r="A995" s="6" t="s">
        <v>2690</v>
      </c>
      <c r="B995" s="2" t="s">
        <v>2807</v>
      </c>
      <c r="C995" s="2" t="s">
        <v>3064</v>
      </c>
      <c r="D995" s="2" t="s">
        <v>682</v>
      </c>
      <c r="E995" s="23">
        <v>1586</v>
      </c>
      <c r="F995" s="24">
        <v>2732</v>
      </c>
      <c r="G995" s="44">
        <f>EmployeeData[[#This Row],[Sales_Target]]-EmployeeData[[#This Row],[Sales_Achieved]]</f>
        <v>-1146</v>
      </c>
      <c r="H995" t="str">
        <f>IF(EmployeeData[[#This Row],[Sales_Achieved]]&gt;=2984,EmployeeData[[#This Row],[Sales_Achieved]],"N/A")</f>
        <v>N/A</v>
      </c>
      <c r="I995">
        <f>IF(EmployeeData[[#This Row],[Sales_Achieved]]&lt;2984,EmployeeData[[#This Row],[Sales_Achieved]],"N/A")</f>
        <v>2732</v>
      </c>
    </row>
    <row r="996" spans="1:9" x14ac:dyDescent="0.25">
      <c r="A996" s="6" t="s">
        <v>2691</v>
      </c>
      <c r="B996" s="2" t="s">
        <v>2829</v>
      </c>
      <c r="C996" s="2" t="s">
        <v>3065</v>
      </c>
      <c r="D996" s="2" t="s">
        <v>683</v>
      </c>
      <c r="E996" s="23">
        <v>3526</v>
      </c>
      <c r="F996" s="24">
        <v>2179</v>
      </c>
      <c r="G996" s="44">
        <f>EmployeeData[[#This Row],[Sales_Target]]-EmployeeData[[#This Row],[Sales_Achieved]]</f>
        <v>1347</v>
      </c>
      <c r="H996" t="str">
        <f>IF(EmployeeData[[#This Row],[Sales_Achieved]]&gt;=2984,EmployeeData[[#This Row],[Sales_Achieved]],"N/A")</f>
        <v>N/A</v>
      </c>
      <c r="I996">
        <f>IF(EmployeeData[[#This Row],[Sales_Achieved]]&lt;2984,EmployeeData[[#This Row],[Sales_Achieved]],"N/A")</f>
        <v>2179</v>
      </c>
    </row>
    <row r="997" spans="1:9" x14ac:dyDescent="0.25">
      <c r="A997" s="6" t="s">
        <v>2692</v>
      </c>
      <c r="B997" s="2" t="s">
        <v>2950</v>
      </c>
      <c r="C997" s="2" t="s">
        <v>3065</v>
      </c>
      <c r="D997" s="2" t="s">
        <v>685</v>
      </c>
      <c r="E997" s="23">
        <v>3497</v>
      </c>
      <c r="F997" s="24">
        <v>1955</v>
      </c>
      <c r="G997" s="44">
        <f>EmployeeData[[#This Row],[Sales_Target]]-EmployeeData[[#This Row],[Sales_Achieved]]</f>
        <v>1542</v>
      </c>
      <c r="H997" t="str">
        <f>IF(EmployeeData[[#This Row],[Sales_Achieved]]&gt;=2984,EmployeeData[[#This Row],[Sales_Achieved]],"N/A")</f>
        <v>N/A</v>
      </c>
      <c r="I997">
        <f>IF(EmployeeData[[#This Row],[Sales_Achieved]]&lt;2984,EmployeeData[[#This Row],[Sales_Achieved]],"N/A")</f>
        <v>1955</v>
      </c>
    </row>
    <row r="998" spans="1:9" hidden="1" x14ac:dyDescent="0.25">
      <c r="A998" s="6" t="s">
        <v>2693</v>
      </c>
      <c r="B998" s="2" t="s">
        <v>2795</v>
      </c>
      <c r="C998" s="2" t="s">
        <v>3064</v>
      </c>
      <c r="D998" s="2" t="s">
        <v>685</v>
      </c>
      <c r="E998" s="23">
        <v>1072</v>
      </c>
      <c r="F998" s="24">
        <v>3897</v>
      </c>
      <c r="G998" s="44">
        <f>EmployeeData[[#This Row],[Sales_Target]]-EmployeeData[[#This Row],[Sales_Achieved]]</f>
        <v>-2825</v>
      </c>
      <c r="H998">
        <f>IF(EmployeeData[[#This Row],[Sales_Achieved]]&gt;=2984,EmployeeData[[#This Row],[Sales_Achieved]],"N/A")</f>
        <v>3897</v>
      </c>
      <c r="I998" t="str">
        <f>IF(EmployeeData[[#This Row],[Sales_Achieved]]&lt;2984,EmployeeData[[#This Row],[Sales_Achieved]],"N/A")</f>
        <v>N/A</v>
      </c>
    </row>
    <row r="999" spans="1:9" hidden="1" x14ac:dyDescent="0.25">
      <c r="A999" s="6" t="s">
        <v>2694</v>
      </c>
      <c r="B999" s="2" t="s">
        <v>2744</v>
      </c>
      <c r="C999" s="2" t="s">
        <v>3064</v>
      </c>
      <c r="D999" s="2" t="s">
        <v>682</v>
      </c>
      <c r="E999" s="23">
        <v>4950</v>
      </c>
      <c r="F999" s="24">
        <v>3659</v>
      </c>
      <c r="G999" s="44">
        <f>EmployeeData[[#This Row],[Sales_Target]]-EmployeeData[[#This Row],[Sales_Achieved]]</f>
        <v>1291</v>
      </c>
      <c r="H999">
        <f>IF(EmployeeData[[#This Row],[Sales_Achieved]]&gt;=2984,EmployeeData[[#This Row],[Sales_Achieved]],"N/A")</f>
        <v>3659</v>
      </c>
      <c r="I999" t="str">
        <f>IF(EmployeeData[[#This Row],[Sales_Achieved]]&lt;2984,EmployeeData[[#This Row],[Sales_Achieved]],"N/A")</f>
        <v>N/A</v>
      </c>
    </row>
    <row r="1000" spans="1:9" hidden="1" x14ac:dyDescent="0.25">
      <c r="A1000" s="6" t="s">
        <v>2695</v>
      </c>
      <c r="B1000" s="2" t="s">
        <v>2928</v>
      </c>
      <c r="C1000" s="2" t="s">
        <v>3063</v>
      </c>
      <c r="D1000" s="2" t="s">
        <v>684</v>
      </c>
      <c r="E1000" s="23">
        <v>3584</v>
      </c>
      <c r="F1000" s="24">
        <v>4075</v>
      </c>
      <c r="G1000" s="44">
        <f>EmployeeData[[#This Row],[Sales_Target]]-EmployeeData[[#This Row],[Sales_Achieved]]</f>
        <v>-491</v>
      </c>
      <c r="H1000">
        <f>IF(EmployeeData[[#This Row],[Sales_Achieved]]&gt;=2984,EmployeeData[[#This Row],[Sales_Achieved]],"N/A")</f>
        <v>4075</v>
      </c>
      <c r="I1000" t="str">
        <f>IF(EmployeeData[[#This Row],[Sales_Achieved]]&lt;2984,EmployeeData[[#This Row],[Sales_Achieved]],"N/A")</f>
        <v>N/A</v>
      </c>
    </row>
    <row r="1001" spans="1:9" hidden="1" x14ac:dyDescent="0.25">
      <c r="A1001" s="13" t="s">
        <v>2696</v>
      </c>
      <c r="B1001" s="14" t="s">
        <v>2820</v>
      </c>
      <c r="C1001" s="14" t="s">
        <v>3064</v>
      </c>
      <c r="D1001" s="14" t="s">
        <v>683</v>
      </c>
      <c r="E1001" s="28">
        <v>4668</v>
      </c>
      <c r="F1001" s="29">
        <v>4329</v>
      </c>
      <c r="G1001" s="45">
        <f>EmployeeData[[#This Row],[Sales_Target]]-EmployeeData[[#This Row],[Sales_Achieved]]</f>
        <v>339</v>
      </c>
      <c r="H1001">
        <f>IF(EmployeeData[[#This Row],[Sales_Achieved]]&gt;=2984,EmployeeData[[#This Row],[Sales_Achieved]],"N/A")</f>
        <v>4329</v>
      </c>
      <c r="I1001" t="str">
        <f>IF(EmployeeData[[#This Row],[Sales_Achieved]]&lt;2984,EmployeeData[[#This Row],[Sales_Achieved]],"N/A")</f>
        <v>N/A</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
  <sheetViews>
    <sheetView workbookViewId="0">
      <selection activeCell="A8" sqref="A8"/>
    </sheetView>
  </sheetViews>
  <sheetFormatPr defaultRowHeight="15" x14ac:dyDescent="0.25"/>
  <cols>
    <col min="1" max="1" width="16.85546875" bestFit="1" customWidth="1"/>
    <col min="2" max="2" width="15.5703125" customWidth="1"/>
    <col min="3" max="3" width="13.28515625" customWidth="1"/>
    <col min="4" max="4" width="17" bestFit="1" customWidth="1"/>
  </cols>
  <sheetData>
    <row r="1" spans="1:4" x14ac:dyDescent="0.25">
      <c r="A1" s="30" t="s">
        <v>3066</v>
      </c>
      <c r="B1" s="31" t="s">
        <v>3067</v>
      </c>
      <c r="C1" s="32" t="s">
        <v>4082</v>
      </c>
      <c r="D1" s="31" t="s">
        <v>4100</v>
      </c>
    </row>
    <row r="2" spans="1:4" x14ac:dyDescent="0.25">
      <c r="A2" s="6" t="s">
        <v>4083</v>
      </c>
      <c r="B2" s="2">
        <v>71</v>
      </c>
      <c r="C2" s="19">
        <v>150</v>
      </c>
      <c r="D2">
        <f>Stock[[#This Row],[Current_Stock]]-Stock[[#This Row],[Ideal_Stock]]</f>
        <v>-79</v>
      </c>
    </row>
    <row r="3" spans="1:4" x14ac:dyDescent="0.25">
      <c r="A3" s="6" t="s">
        <v>4084</v>
      </c>
      <c r="B3" s="2">
        <v>177</v>
      </c>
      <c r="C3" s="19">
        <v>150</v>
      </c>
      <c r="D3">
        <f>Stock[[#This Row],[Current_Stock]]-Stock[[#This Row],[Ideal_Stock]]</f>
        <v>27</v>
      </c>
    </row>
    <row r="4" spans="1:4" x14ac:dyDescent="0.25">
      <c r="A4" s="6" t="s">
        <v>4085</v>
      </c>
      <c r="B4" s="2">
        <v>185</v>
      </c>
      <c r="C4" s="19">
        <v>150</v>
      </c>
      <c r="D4">
        <f>Stock[[#This Row],[Current_Stock]]-Stock[[#This Row],[Ideal_Stock]]</f>
        <v>35</v>
      </c>
    </row>
    <row r="5" spans="1:4" x14ac:dyDescent="0.25">
      <c r="A5" s="6" t="s">
        <v>3068</v>
      </c>
      <c r="B5" s="2">
        <v>119</v>
      </c>
      <c r="C5" s="19">
        <v>150</v>
      </c>
      <c r="D5">
        <f>Stock[[#This Row],[Current_Stock]]-Stock[[#This Row],[Ideal_Stock]]</f>
        <v>-31</v>
      </c>
    </row>
    <row r="6" spans="1:4" x14ac:dyDescent="0.25">
      <c r="A6" s="6" t="s">
        <v>3069</v>
      </c>
      <c r="B6" s="2">
        <v>126</v>
      </c>
      <c r="C6" s="19">
        <v>200</v>
      </c>
      <c r="D6">
        <f>Stock[[#This Row],[Current_Stock]]-Stock[[#This Row],[Ideal_Stock]]</f>
        <v>-74</v>
      </c>
    </row>
    <row r="7" spans="1:4" x14ac:dyDescent="0.25">
      <c r="A7" s="6" t="s">
        <v>3070</v>
      </c>
      <c r="B7" s="2">
        <v>195</v>
      </c>
      <c r="C7" s="19">
        <v>150</v>
      </c>
      <c r="D7">
        <f>Stock[[#This Row],[Current_Stock]]-Stock[[#This Row],[Ideal_Stock]]</f>
        <v>45</v>
      </c>
    </row>
    <row r="8" spans="1:4" x14ac:dyDescent="0.25">
      <c r="A8" s="6" t="s">
        <v>4086</v>
      </c>
      <c r="B8" s="2">
        <v>163</v>
      </c>
      <c r="C8" s="19">
        <v>150</v>
      </c>
      <c r="D8">
        <f>Stock[[#This Row],[Current_Stock]]-Stock[[#This Row],[Ideal_Stock]]</f>
        <v>13</v>
      </c>
    </row>
    <row r="9" spans="1:4" x14ac:dyDescent="0.25">
      <c r="A9" s="6" t="s">
        <v>3071</v>
      </c>
      <c r="B9" s="2">
        <v>134</v>
      </c>
      <c r="C9" s="19">
        <v>200</v>
      </c>
      <c r="D9">
        <f>Stock[[#This Row],[Current_Stock]]-Stock[[#This Row],[Ideal_Stock]]</f>
        <v>-66</v>
      </c>
    </row>
    <row r="10" spans="1:4" x14ac:dyDescent="0.25">
      <c r="A10" s="6" t="s">
        <v>3072</v>
      </c>
      <c r="B10" s="2">
        <v>150</v>
      </c>
      <c r="C10" s="19">
        <v>150</v>
      </c>
      <c r="D10">
        <f>Stock[[#This Row],[Current_Stock]]-Stock[[#This Row],[Ideal_Stock]]</f>
        <v>0</v>
      </c>
    </row>
    <row r="11" spans="1:4" x14ac:dyDescent="0.25">
      <c r="A11" s="13" t="s">
        <v>4087</v>
      </c>
      <c r="B11" s="14">
        <v>76</v>
      </c>
      <c r="C11" s="18">
        <v>150</v>
      </c>
      <c r="D11">
        <f>Stock[[#This Row],[Current_Stock]]-Stock[[#This Row],[Ideal_Stock]]</f>
        <v>-74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1"/>
  <sheetViews>
    <sheetView tabSelected="1" workbookViewId="0">
      <selection activeCell="C24" sqref="C24"/>
    </sheetView>
  </sheetViews>
  <sheetFormatPr defaultRowHeight="15" x14ac:dyDescent="0.25"/>
  <cols>
    <col min="1" max="1" width="17" bestFit="1" customWidth="1"/>
    <col min="2" max="2" width="14.5703125" customWidth="1"/>
    <col min="3" max="3" width="14.42578125" customWidth="1"/>
    <col min="4" max="5" width="15" bestFit="1" customWidth="1"/>
    <col min="6" max="6" width="8.7109375" customWidth="1"/>
  </cols>
  <sheetData>
    <row r="1" spans="1:5" x14ac:dyDescent="0.25">
      <c r="A1" s="34" t="s">
        <v>686</v>
      </c>
      <c r="B1" s="33" t="s">
        <v>3073</v>
      </c>
      <c r="C1" s="34" t="s">
        <v>3074</v>
      </c>
      <c r="D1" s="34" t="s">
        <v>3075</v>
      </c>
      <c r="E1" s="35" t="s">
        <v>3076</v>
      </c>
    </row>
    <row r="2" spans="1:5" x14ac:dyDescent="0.25">
      <c r="A2" s="2" t="s">
        <v>1036</v>
      </c>
      <c r="B2" s="6" t="s">
        <v>3077</v>
      </c>
      <c r="C2" s="2" t="s">
        <v>4077</v>
      </c>
      <c r="D2" s="2" t="s">
        <v>4080</v>
      </c>
      <c r="E2" s="19">
        <v>2</v>
      </c>
    </row>
    <row r="3" spans="1:5" x14ac:dyDescent="0.25">
      <c r="A3" s="2" t="s">
        <v>1297</v>
      </c>
      <c r="B3" s="6" t="s">
        <v>3078</v>
      </c>
      <c r="C3" s="2" t="s">
        <v>4077</v>
      </c>
      <c r="D3" s="2" t="s">
        <v>4081</v>
      </c>
      <c r="E3" s="19">
        <v>5</v>
      </c>
    </row>
    <row r="4" spans="1:5" x14ac:dyDescent="0.25">
      <c r="A4" s="2" t="s">
        <v>1483</v>
      </c>
      <c r="B4" s="6" t="s">
        <v>3079</v>
      </c>
      <c r="C4" s="2" t="s">
        <v>4078</v>
      </c>
      <c r="D4" s="2" t="s">
        <v>4080</v>
      </c>
      <c r="E4" s="19">
        <v>4</v>
      </c>
    </row>
    <row r="5" spans="1:5" x14ac:dyDescent="0.25">
      <c r="A5" s="2" t="s">
        <v>1210</v>
      </c>
      <c r="B5" s="6" t="s">
        <v>3080</v>
      </c>
      <c r="C5" s="2" t="s">
        <v>4077</v>
      </c>
      <c r="D5" s="2" t="s">
        <v>4080</v>
      </c>
      <c r="E5" s="19">
        <v>1</v>
      </c>
    </row>
    <row r="6" spans="1:5" x14ac:dyDescent="0.25">
      <c r="A6" s="2" t="s">
        <v>1064</v>
      </c>
      <c r="B6" s="6" t="s">
        <v>3081</v>
      </c>
      <c r="C6" s="2" t="s">
        <v>4078</v>
      </c>
      <c r="D6" s="2" t="s">
        <v>4080</v>
      </c>
      <c r="E6" s="19">
        <v>3</v>
      </c>
    </row>
    <row r="7" spans="1:5" x14ac:dyDescent="0.25">
      <c r="A7" s="2" t="s">
        <v>1507</v>
      </c>
      <c r="B7" s="6" t="s">
        <v>3082</v>
      </c>
      <c r="C7" s="2" t="s">
        <v>4077</v>
      </c>
      <c r="D7" s="2" t="s">
        <v>4080</v>
      </c>
      <c r="E7" s="19">
        <v>3</v>
      </c>
    </row>
    <row r="8" spans="1:5" x14ac:dyDescent="0.25">
      <c r="A8" s="2" t="s">
        <v>1293</v>
      </c>
      <c r="B8" s="6" t="s">
        <v>3083</v>
      </c>
      <c r="C8" s="2" t="s">
        <v>4079</v>
      </c>
      <c r="D8" s="2" t="s">
        <v>4080</v>
      </c>
      <c r="E8" s="19">
        <v>1</v>
      </c>
    </row>
    <row r="9" spans="1:5" x14ac:dyDescent="0.25">
      <c r="A9" s="2" t="s">
        <v>1666</v>
      </c>
      <c r="B9" s="6" t="s">
        <v>3084</v>
      </c>
      <c r="C9" s="2" t="s">
        <v>4077</v>
      </c>
      <c r="D9" s="2" t="s">
        <v>4081</v>
      </c>
      <c r="E9" s="19">
        <v>1</v>
      </c>
    </row>
    <row r="10" spans="1:5" x14ac:dyDescent="0.25">
      <c r="A10" s="2" t="s">
        <v>1061</v>
      </c>
      <c r="B10" s="6" t="s">
        <v>3085</v>
      </c>
      <c r="C10" s="2" t="s">
        <v>4079</v>
      </c>
      <c r="D10" s="2" t="s">
        <v>4080</v>
      </c>
      <c r="E10" s="19">
        <v>3</v>
      </c>
    </row>
    <row r="11" spans="1:5" x14ac:dyDescent="0.25">
      <c r="A11" s="2" t="s">
        <v>1079</v>
      </c>
      <c r="B11" s="6" t="s">
        <v>3086</v>
      </c>
      <c r="C11" s="2" t="s">
        <v>4079</v>
      </c>
      <c r="D11" s="2" t="s">
        <v>4080</v>
      </c>
      <c r="E11" s="19">
        <v>1</v>
      </c>
    </row>
    <row r="12" spans="1:5" x14ac:dyDescent="0.25">
      <c r="A12" s="2" t="s">
        <v>1078</v>
      </c>
      <c r="B12" s="6" t="s">
        <v>3087</v>
      </c>
      <c r="C12" s="2" t="s">
        <v>4078</v>
      </c>
      <c r="D12" s="2" t="s">
        <v>4080</v>
      </c>
      <c r="E12" s="19">
        <v>2</v>
      </c>
    </row>
    <row r="13" spans="1:5" x14ac:dyDescent="0.25">
      <c r="A13" s="2" t="s">
        <v>1395</v>
      </c>
      <c r="B13" s="6" t="s">
        <v>3088</v>
      </c>
      <c r="C13" s="2" t="s">
        <v>4077</v>
      </c>
      <c r="D13" s="2" t="s">
        <v>4080</v>
      </c>
      <c r="E13" s="19">
        <v>2</v>
      </c>
    </row>
    <row r="14" spans="1:5" x14ac:dyDescent="0.25">
      <c r="A14" s="2" t="s">
        <v>920</v>
      </c>
      <c r="B14" s="6" t="s">
        <v>3089</v>
      </c>
      <c r="C14" s="2" t="s">
        <v>4077</v>
      </c>
      <c r="D14" s="2" t="s">
        <v>4081</v>
      </c>
      <c r="E14" s="19">
        <v>1</v>
      </c>
    </row>
    <row r="15" spans="1:5" x14ac:dyDescent="0.25">
      <c r="A15" s="2" t="s">
        <v>1471</v>
      </c>
      <c r="B15" s="6" t="s">
        <v>3090</v>
      </c>
      <c r="C15" s="2" t="s">
        <v>4077</v>
      </c>
      <c r="D15" s="2" t="s">
        <v>4081</v>
      </c>
      <c r="E15" s="19">
        <v>2</v>
      </c>
    </row>
    <row r="16" spans="1:5" x14ac:dyDescent="0.25">
      <c r="A16" s="2" t="s">
        <v>1060</v>
      </c>
      <c r="B16" s="6" t="s">
        <v>3091</v>
      </c>
      <c r="C16" s="2" t="s">
        <v>4077</v>
      </c>
      <c r="D16" s="2" t="s">
        <v>4081</v>
      </c>
      <c r="E16" s="19">
        <v>2</v>
      </c>
    </row>
    <row r="17" spans="1:5" x14ac:dyDescent="0.25">
      <c r="A17" s="2" t="s">
        <v>1532</v>
      </c>
      <c r="B17" s="6" t="s">
        <v>3092</v>
      </c>
      <c r="C17" s="2" t="s">
        <v>4079</v>
      </c>
      <c r="D17" s="2" t="s">
        <v>4080</v>
      </c>
      <c r="E17" s="19">
        <v>5</v>
      </c>
    </row>
    <row r="18" spans="1:5" x14ac:dyDescent="0.25">
      <c r="A18" s="2" t="s">
        <v>1602</v>
      </c>
      <c r="B18" s="6" t="s">
        <v>3093</v>
      </c>
      <c r="C18" s="2" t="s">
        <v>4077</v>
      </c>
      <c r="D18" s="2" t="s">
        <v>4080</v>
      </c>
      <c r="E18" s="19">
        <v>2</v>
      </c>
    </row>
    <row r="19" spans="1:5" x14ac:dyDescent="0.25">
      <c r="A19" s="2" t="s">
        <v>1389</v>
      </c>
      <c r="B19" s="6" t="s">
        <v>3094</v>
      </c>
      <c r="C19" s="2" t="s">
        <v>4079</v>
      </c>
      <c r="D19" s="2" t="s">
        <v>4080</v>
      </c>
      <c r="E19" s="19">
        <v>2</v>
      </c>
    </row>
    <row r="20" spans="1:5" x14ac:dyDescent="0.25">
      <c r="A20" s="2" t="s">
        <v>800</v>
      </c>
      <c r="B20" s="6" t="s">
        <v>3095</v>
      </c>
      <c r="C20" s="2" t="s">
        <v>4077</v>
      </c>
      <c r="D20" s="2" t="s">
        <v>4081</v>
      </c>
      <c r="E20" s="19">
        <v>3</v>
      </c>
    </row>
    <row r="21" spans="1:5" x14ac:dyDescent="0.25">
      <c r="A21" s="2" t="s">
        <v>808</v>
      </c>
      <c r="B21" s="6" t="s">
        <v>3096</v>
      </c>
      <c r="C21" s="2" t="s">
        <v>4078</v>
      </c>
      <c r="D21" s="2" t="s">
        <v>4081</v>
      </c>
      <c r="E21" s="19">
        <v>4</v>
      </c>
    </row>
    <row r="22" spans="1:5" x14ac:dyDescent="0.25">
      <c r="A22" s="2" t="s">
        <v>1142</v>
      </c>
      <c r="B22" s="6" t="s">
        <v>3097</v>
      </c>
      <c r="C22" s="2" t="s">
        <v>4078</v>
      </c>
      <c r="D22" s="2" t="s">
        <v>4080</v>
      </c>
      <c r="E22" s="19">
        <v>2</v>
      </c>
    </row>
    <row r="23" spans="1:5" x14ac:dyDescent="0.25">
      <c r="A23" s="2" t="s">
        <v>1190</v>
      </c>
      <c r="B23" s="6" t="s">
        <v>3098</v>
      </c>
      <c r="C23" s="2" t="s">
        <v>4079</v>
      </c>
      <c r="D23" s="2" t="s">
        <v>4081</v>
      </c>
      <c r="E23" s="19">
        <v>1</v>
      </c>
    </row>
    <row r="24" spans="1:5" x14ac:dyDescent="0.25">
      <c r="A24" s="2" t="s">
        <v>1196</v>
      </c>
      <c r="B24" s="6" t="s">
        <v>3099</v>
      </c>
      <c r="C24" s="2" t="s">
        <v>4079</v>
      </c>
      <c r="D24" s="2" t="s">
        <v>4081</v>
      </c>
      <c r="E24" s="19">
        <v>5</v>
      </c>
    </row>
    <row r="25" spans="1:5" x14ac:dyDescent="0.25">
      <c r="A25" s="2" t="s">
        <v>777</v>
      </c>
      <c r="B25" s="6" t="s">
        <v>3100</v>
      </c>
      <c r="C25" s="2" t="s">
        <v>4077</v>
      </c>
      <c r="D25" s="2" t="s">
        <v>4081</v>
      </c>
      <c r="E25" s="19">
        <v>5</v>
      </c>
    </row>
    <row r="26" spans="1:5" x14ac:dyDescent="0.25">
      <c r="A26" s="2" t="s">
        <v>741</v>
      </c>
      <c r="B26" s="6" t="s">
        <v>3101</v>
      </c>
      <c r="C26" s="2" t="s">
        <v>4077</v>
      </c>
      <c r="D26" s="2" t="s">
        <v>4080</v>
      </c>
      <c r="E26" s="19">
        <v>5</v>
      </c>
    </row>
    <row r="27" spans="1:5" x14ac:dyDescent="0.25">
      <c r="A27" s="2" t="s">
        <v>873</v>
      </c>
      <c r="B27" s="6" t="s">
        <v>3102</v>
      </c>
      <c r="C27" s="2" t="s">
        <v>4079</v>
      </c>
      <c r="D27" s="2" t="s">
        <v>4081</v>
      </c>
      <c r="E27" s="19">
        <v>5</v>
      </c>
    </row>
    <row r="28" spans="1:5" x14ac:dyDescent="0.25">
      <c r="A28" s="2" t="s">
        <v>897</v>
      </c>
      <c r="B28" s="6" t="s">
        <v>3103</v>
      </c>
      <c r="C28" s="2" t="s">
        <v>4077</v>
      </c>
      <c r="D28" s="2" t="s">
        <v>4080</v>
      </c>
      <c r="E28" s="19">
        <v>1</v>
      </c>
    </row>
    <row r="29" spans="1:5" x14ac:dyDescent="0.25">
      <c r="A29" s="2" t="s">
        <v>952</v>
      </c>
      <c r="B29" s="6" t="s">
        <v>3104</v>
      </c>
      <c r="C29" s="2" t="s">
        <v>4078</v>
      </c>
      <c r="D29" s="2" t="s">
        <v>4080</v>
      </c>
      <c r="E29" s="19">
        <v>4</v>
      </c>
    </row>
    <row r="30" spans="1:5" x14ac:dyDescent="0.25">
      <c r="A30" s="2" t="s">
        <v>1292</v>
      </c>
      <c r="B30" s="6" t="s">
        <v>3105</v>
      </c>
      <c r="C30" s="2" t="s">
        <v>4079</v>
      </c>
      <c r="D30" s="2" t="s">
        <v>4080</v>
      </c>
      <c r="E30" s="19">
        <v>3</v>
      </c>
    </row>
    <row r="31" spans="1:5" x14ac:dyDescent="0.25">
      <c r="A31" s="2" t="s">
        <v>990</v>
      </c>
      <c r="B31" s="6" t="s">
        <v>3106</v>
      </c>
      <c r="C31" s="2" t="s">
        <v>4078</v>
      </c>
      <c r="D31" s="2" t="s">
        <v>4080</v>
      </c>
      <c r="E31" s="19">
        <v>5</v>
      </c>
    </row>
    <row r="32" spans="1:5" x14ac:dyDescent="0.25">
      <c r="A32" s="2" t="s">
        <v>1537</v>
      </c>
      <c r="B32" s="6" t="s">
        <v>3107</v>
      </c>
      <c r="C32" s="2" t="s">
        <v>4077</v>
      </c>
      <c r="D32" s="2" t="s">
        <v>4081</v>
      </c>
      <c r="E32" s="19">
        <v>1</v>
      </c>
    </row>
    <row r="33" spans="1:5" x14ac:dyDescent="0.25">
      <c r="A33" s="2" t="s">
        <v>972</v>
      </c>
      <c r="B33" s="6" t="s">
        <v>3108</v>
      </c>
      <c r="C33" s="2" t="s">
        <v>4078</v>
      </c>
      <c r="D33" s="2" t="s">
        <v>4081</v>
      </c>
      <c r="E33" s="19">
        <v>1</v>
      </c>
    </row>
    <row r="34" spans="1:5" x14ac:dyDescent="0.25">
      <c r="A34" s="2" t="s">
        <v>788</v>
      </c>
      <c r="B34" s="6" t="s">
        <v>3109</v>
      </c>
      <c r="C34" s="2" t="s">
        <v>4079</v>
      </c>
      <c r="D34" s="2" t="s">
        <v>4081</v>
      </c>
      <c r="E34" s="19">
        <v>4</v>
      </c>
    </row>
    <row r="35" spans="1:5" x14ac:dyDescent="0.25">
      <c r="A35" s="2" t="s">
        <v>1046</v>
      </c>
      <c r="B35" s="6" t="s">
        <v>3110</v>
      </c>
      <c r="C35" s="2" t="s">
        <v>4078</v>
      </c>
      <c r="D35" s="2" t="s">
        <v>4081</v>
      </c>
      <c r="E35" s="19">
        <v>2</v>
      </c>
    </row>
    <row r="36" spans="1:5" x14ac:dyDescent="0.25">
      <c r="A36" s="2" t="s">
        <v>1577</v>
      </c>
      <c r="B36" s="6" t="s">
        <v>3111</v>
      </c>
      <c r="C36" s="2" t="s">
        <v>4077</v>
      </c>
      <c r="D36" s="2" t="s">
        <v>4080</v>
      </c>
      <c r="E36" s="19">
        <v>1</v>
      </c>
    </row>
    <row r="37" spans="1:5" x14ac:dyDescent="0.25">
      <c r="A37" s="2" t="s">
        <v>1470</v>
      </c>
      <c r="B37" s="6" t="s">
        <v>3112</v>
      </c>
      <c r="C37" s="2" t="s">
        <v>4077</v>
      </c>
      <c r="D37" s="2" t="s">
        <v>4081</v>
      </c>
      <c r="E37" s="19">
        <v>4</v>
      </c>
    </row>
    <row r="38" spans="1:5" x14ac:dyDescent="0.25">
      <c r="A38" s="2" t="s">
        <v>917</v>
      </c>
      <c r="B38" s="6" t="s">
        <v>3113</v>
      </c>
      <c r="C38" s="2" t="s">
        <v>4078</v>
      </c>
      <c r="D38" s="2" t="s">
        <v>4081</v>
      </c>
      <c r="E38" s="19">
        <v>1</v>
      </c>
    </row>
    <row r="39" spans="1:5" x14ac:dyDescent="0.25">
      <c r="A39" s="2" t="s">
        <v>763</v>
      </c>
      <c r="B39" s="6" t="s">
        <v>3114</v>
      </c>
      <c r="C39" s="2" t="s">
        <v>4078</v>
      </c>
      <c r="D39" s="2" t="s">
        <v>4080</v>
      </c>
      <c r="E39" s="19">
        <v>5</v>
      </c>
    </row>
    <row r="40" spans="1:5" x14ac:dyDescent="0.25">
      <c r="A40" s="2" t="s">
        <v>786</v>
      </c>
      <c r="B40" s="6" t="s">
        <v>3115</v>
      </c>
      <c r="C40" s="2" t="s">
        <v>4079</v>
      </c>
      <c r="D40" s="2" t="s">
        <v>4081</v>
      </c>
      <c r="E40" s="19">
        <v>4</v>
      </c>
    </row>
    <row r="41" spans="1:5" x14ac:dyDescent="0.25">
      <c r="A41" s="2" t="s">
        <v>1395</v>
      </c>
      <c r="B41" s="6" t="s">
        <v>3116</v>
      </c>
      <c r="C41" s="2" t="s">
        <v>4077</v>
      </c>
      <c r="D41" s="2" t="s">
        <v>4080</v>
      </c>
      <c r="E41" s="19">
        <v>4</v>
      </c>
    </row>
    <row r="42" spans="1:5" x14ac:dyDescent="0.25">
      <c r="A42" s="2" t="s">
        <v>1244</v>
      </c>
      <c r="B42" s="6" t="s">
        <v>3117</v>
      </c>
      <c r="C42" s="2" t="s">
        <v>4078</v>
      </c>
      <c r="D42" s="2" t="s">
        <v>4080</v>
      </c>
      <c r="E42" s="19">
        <v>3</v>
      </c>
    </row>
    <row r="43" spans="1:5" x14ac:dyDescent="0.25">
      <c r="A43" s="2" t="s">
        <v>1302</v>
      </c>
      <c r="B43" s="6" t="s">
        <v>3118</v>
      </c>
      <c r="C43" s="2" t="s">
        <v>4079</v>
      </c>
      <c r="D43" s="2" t="s">
        <v>4080</v>
      </c>
      <c r="E43" s="19">
        <v>2</v>
      </c>
    </row>
    <row r="44" spans="1:5" x14ac:dyDescent="0.25">
      <c r="A44" s="2" t="s">
        <v>977</v>
      </c>
      <c r="B44" s="6" t="s">
        <v>3119</v>
      </c>
      <c r="C44" s="2" t="s">
        <v>4077</v>
      </c>
      <c r="D44" s="2" t="s">
        <v>4080</v>
      </c>
      <c r="E44" s="19">
        <v>5</v>
      </c>
    </row>
    <row r="45" spans="1:5" x14ac:dyDescent="0.25">
      <c r="A45" s="2" t="s">
        <v>1540</v>
      </c>
      <c r="B45" s="6" t="s">
        <v>3120</v>
      </c>
      <c r="C45" s="2" t="s">
        <v>4078</v>
      </c>
      <c r="D45" s="2" t="s">
        <v>4080</v>
      </c>
      <c r="E45" s="19">
        <v>4</v>
      </c>
    </row>
    <row r="46" spans="1:5" x14ac:dyDescent="0.25">
      <c r="A46" s="2" t="s">
        <v>1036</v>
      </c>
      <c r="B46" s="6" t="s">
        <v>3121</v>
      </c>
      <c r="C46" s="2" t="s">
        <v>4077</v>
      </c>
      <c r="D46" s="2" t="s">
        <v>4081</v>
      </c>
      <c r="E46" s="19">
        <v>4</v>
      </c>
    </row>
    <row r="47" spans="1:5" x14ac:dyDescent="0.25">
      <c r="A47" s="2" t="s">
        <v>1475</v>
      </c>
      <c r="B47" s="6" t="s">
        <v>3122</v>
      </c>
      <c r="C47" s="2" t="s">
        <v>4079</v>
      </c>
      <c r="D47" s="2" t="s">
        <v>4080</v>
      </c>
      <c r="E47" s="19">
        <v>3</v>
      </c>
    </row>
    <row r="48" spans="1:5" x14ac:dyDescent="0.25">
      <c r="A48" s="2" t="s">
        <v>947</v>
      </c>
      <c r="B48" s="6" t="s">
        <v>3123</v>
      </c>
      <c r="C48" s="2" t="s">
        <v>4077</v>
      </c>
      <c r="D48" s="2" t="s">
        <v>4080</v>
      </c>
      <c r="E48" s="19">
        <v>5</v>
      </c>
    </row>
    <row r="49" spans="1:5" x14ac:dyDescent="0.25">
      <c r="A49" s="2" t="s">
        <v>1574</v>
      </c>
      <c r="B49" s="6" t="s">
        <v>3124</v>
      </c>
      <c r="C49" s="2" t="s">
        <v>4078</v>
      </c>
      <c r="D49" s="2" t="s">
        <v>4080</v>
      </c>
      <c r="E49" s="19">
        <v>1</v>
      </c>
    </row>
    <row r="50" spans="1:5" x14ac:dyDescent="0.25">
      <c r="A50" s="2" t="s">
        <v>1018</v>
      </c>
      <c r="B50" s="6" t="s">
        <v>3125</v>
      </c>
      <c r="C50" s="2" t="s">
        <v>4079</v>
      </c>
      <c r="D50" s="2" t="s">
        <v>4080</v>
      </c>
      <c r="E50" s="19">
        <v>5</v>
      </c>
    </row>
    <row r="51" spans="1:5" x14ac:dyDescent="0.25">
      <c r="A51" s="2" t="s">
        <v>702</v>
      </c>
      <c r="B51" s="6" t="s">
        <v>3126</v>
      </c>
      <c r="C51" s="2" t="s">
        <v>4079</v>
      </c>
      <c r="D51" s="2" t="s">
        <v>4080</v>
      </c>
      <c r="E51" s="19">
        <v>5</v>
      </c>
    </row>
    <row r="52" spans="1:5" x14ac:dyDescent="0.25">
      <c r="A52" s="2" t="s">
        <v>1505</v>
      </c>
      <c r="B52" s="6" t="s">
        <v>3127</v>
      </c>
      <c r="C52" s="2" t="s">
        <v>4079</v>
      </c>
      <c r="D52" s="2" t="s">
        <v>4080</v>
      </c>
      <c r="E52" s="19">
        <v>3</v>
      </c>
    </row>
    <row r="53" spans="1:5" x14ac:dyDescent="0.25">
      <c r="A53" s="2" t="s">
        <v>1416</v>
      </c>
      <c r="B53" s="6" t="s">
        <v>3128</v>
      </c>
      <c r="C53" s="2" t="s">
        <v>4077</v>
      </c>
      <c r="D53" s="2" t="s">
        <v>4081</v>
      </c>
      <c r="E53" s="19">
        <v>5</v>
      </c>
    </row>
    <row r="54" spans="1:5" x14ac:dyDescent="0.25">
      <c r="A54" s="2" t="s">
        <v>1289</v>
      </c>
      <c r="B54" s="6" t="s">
        <v>3129</v>
      </c>
      <c r="C54" s="2" t="s">
        <v>4077</v>
      </c>
      <c r="D54" s="2" t="s">
        <v>4080</v>
      </c>
      <c r="E54" s="19">
        <v>4</v>
      </c>
    </row>
    <row r="55" spans="1:5" x14ac:dyDescent="0.25">
      <c r="A55" s="2" t="s">
        <v>1120</v>
      </c>
      <c r="B55" s="6" t="s">
        <v>3130</v>
      </c>
      <c r="C55" s="2" t="s">
        <v>4079</v>
      </c>
      <c r="D55" s="2" t="s">
        <v>4080</v>
      </c>
      <c r="E55" s="19">
        <v>2</v>
      </c>
    </row>
    <row r="56" spans="1:5" x14ac:dyDescent="0.25">
      <c r="A56" s="2" t="s">
        <v>765</v>
      </c>
      <c r="B56" s="6" t="s">
        <v>3131</v>
      </c>
      <c r="C56" s="2" t="s">
        <v>4077</v>
      </c>
      <c r="D56" s="2" t="s">
        <v>4080</v>
      </c>
      <c r="E56" s="19">
        <v>4</v>
      </c>
    </row>
    <row r="57" spans="1:5" x14ac:dyDescent="0.25">
      <c r="A57" s="2" t="s">
        <v>1275</v>
      </c>
      <c r="B57" s="6" t="s">
        <v>3132</v>
      </c>
      <c r="C57" s="2" t="s">
        <v>4079</v>
      </c>
      <c r="D57" s="2" t="s">
        <v>4080</v>
      </c>
      <c r="E57" s="19">
        <v>1</v>
      </c>
    </row>
    <row r="58" spans="1:5" x14ac:dyDescent="0.25">
      <c r="A58" s="2" t="s">
        <v>1064</v>
      </c>
      <c r="B58" s="6" t="s">
        <v>3133</v>
      </c>
      <c r="C58" s="2" t="s">
        <v>4077</v>
      </c>
      <c r="D58" s="2" t="s">
        <v>4080</v>
      </c>
      <c r="E58" s="19">
        <v>3</v>
      </c>
    </row>
    <row r="59" spans="1:5" x14ac:dyDescent="0.25">
      <c r="A59" s="2" t="s">
        <v>1617</v>
      </c>
      <c r="B59" s="6" t="s">
        <v>3134</v>
      </c>
      <c r="C59" s="2" t="s">
        <v>4077</v>
      </c>
      <c r="D59" s="2" t="s">
        <v>4080</v>
      </c>
      <c r="E59" s="19">
        <v>3</v>
      </c>
    </row>
    <row r="60" spans="1:5" x14ac:dyDescent="0.25">
      <c r="A60" s="2" t="s">
        <v>952</v>
      </c>
      <c r="B60" s="6" t="s">
        <v>3135</v>
      </c>
      <c r="C60" s="2" t="s">
        <v>4077</v>
      </c>
      <c r="D60" s="2" t="s">
        <v>4080</v>
      </c>
      <c r="E60" s="19">
        <v>5</v>
      </c>
    </row>
    <row r="61" spans="1:5" x14ac:dyDescent="0.25">
      <c r="A61" s="2" t="s">
        <v>1004</v>
      </c>
      <c r="B61" s="6" t="s">
        <v>3136</v>
      </c>
      <c r="C61" s="2" t="s">
        <v>4078</v>
      </c>
      <c r="D61" s="2" t="s">
        <v>4080</v>
      </c>
      <c r="E61" s="19">
        <v>4</v>
      </c>
    </row>
    <row r="62" spans="1:5" x14ac:dyDescent="0.25">
      <c r="A62" s="2" t="s">
        <v>1357</v>
      </c>
      <c r="B62" s="6" t="s">
        <v>3137</v>
      </c>
      <c r="C62" s="2" t="s">
        <v>4079</v>
      </c>
      <c r="D62" s="2" t="s">
        <v>4080</v>
      </c>
      <c r="E62" s="19">
        <v>5</v>
      </c>
    </row>
    <row r="63" spans="1:5" x14ac:dyDescent="0.25">
      <c r="A63" s="2" t="s">
        <v>720</v>
      </c>
      <c r="B63" s="6" t="s">
        <v>3138</v>
      </c>
      <c r="C63" s="2" t="s">
        <v>4079</v>
      </c>
      <c r="D63" s="2" t="s">
        <v>4080</v>
      </c>
      <c r="E63" s="19">
        <v>1</v>
      </c>
    </row>
    <row r="64" spans="1:5" x14ac:dyDescent="0.25">
      <c r="A64" s="2" t="s">
        <v>1416</v>
      </c>
      <c r="B64" s="6" t="s">
        <v>3139</v>
      </c>
      <c r="C64" s="2" t="s">
        <v>4077</v>
      </c>
      <c r="D64" s="2" t="s">
        <v>4080</v>
      </c>
      <c r="E64" s="19">
        <v>1</v>
      </c>
    </row>
    <row r="65" spans="1:5" x14ac:dyDescent="0.25">
      <c r="A65" s="2" t="s">
        <v>1477</v>
      </c>
      <c r="B65" s="6" t="s">
        <v>3140</v>
      </c>
      <c r="C65" s="2" t="s">
        <v>4077</v>
      </c>
      <c r="D65" s="2" t="s">
        <v>4081</v>
      </c>
      <c r="E65" s="19">
        <v>1</v>
      </c>
    </row>
    <row r="66" spans="1:5" x14ac:dyDescent="0.25">
      <c r="A66" s="2" t="s">
        <v>1301</v>
      </c>
      <c r="B66" s="6" t="s">
        <v>3141</v>
      </c>
      <c r="C66" s="2" t="s">
        <v>4079</v>
      </c>
      <c r="D66" s="2" t="s">
        <v>4080</v>
      </c>
      <c r="E66" s="19">
        <v>2</v>
      </c>
    </row>
    <row r="67" spans="1:5" x14ac:dyDescent="0.25">
      <c r="A67" s="2" t="s">
        <v>1353</v>
      </c>
      <c r="B67" s="6" t="s">
        <v>3142</v>
      </c>
      <c r="C67" s="2" t="s">
        <v>4077</v>
      </c>
      <c r="D67" s="2" t="s">
        <v>4080</v>
      </c>
      <c r="E67" s="19">
        <v>4</v>
      </c>
    </row>
    <row r="68" spans="1:5" x14ac:dyDescent="0.25">
      <c r="A68" s="2" t="s">
        <v>986</v>
      </c>
      <c r="B68" s="6" t="s">
        <v>3143</v>
      </c>
      <c r="C68" s="2" t="s">
        <v>4079</v>
      </c>
      <c r="D68" s="2" t="s">
        <v>4080</v>
      </c>
      <c r="E68" s="19">
        <v>4</v>
      </c>
    </row>
    <row r="69" spans="1:5" x14ac:dyDescent="0.25">
      <c r="A69" s="2" t="s">
        <v>1208</v>
      </c>
      <c r="B69" s="6" t="s">
        <v>3144</v>
      </c>
      <c r="C69" s="2" t="s">
        <v>4079</v>
      </c>
      <c r="D69" s="2" t="s">
        <v>4081</v>
      </c>
      <c r="E69" s="19">
        <v>1</v>
      </c>
    </row>
    <row r="70" spans="1:5" x14ac:dyDescent="0.25">
      <c r="A70" s="2" t="s">
        <v>1615</v>
      </c>
      <c r="B70" s="6" t="s">
        <v>3145</v>
      </c>
      <c r="C70" s="2" t="s">
        <v>4077</v>
      </c>
      <c r="D70" s="2" t="s">
        <v>4080</v>
      </c>
      <c r="E70" s="19">
        <v>5</v>
      </c>
    </row>
    <row r="71" spans="1:5" x14ac:dyDescent="0.25">
      <c r="A71" s="2" t="s">
        <v>1295</v>
      </c>
      <c r="B71" s="6" t="s">
        <v>3146</v>
      </c>
      <c r="C71" s="2" t="s">
        <v>4078</v>
      </c>
      <c r="D71" s="2" t="s">
        <v>4081</v>
      </c>
      <c r="E71" s="19">
        <v>4</v>
      </c>
    </row>
    <row r="72" spans="1:5" x14ac:dyDescent="0.25">
      <c r="A72" s="2" t="s">
        <v>1213</v>
      </c>
      <c r="B72" s="6" t="s">
        <v>3147</v>
      </c>
      <c r="C72" s="2" t="s">
        <v>4079</v>
      </c>
      <c r="D72" s="2" t="s">
        <v>4080</v>
      </c>
      <c r="E72" s="19">
        <v>4</v>
      </c>
    </row>
    <row r="73" spans="1:5" x14ac:dyDescent="0.25">
      <c r="A73" s="2" t="s">
        <v>1602</v>
      </c>
      <c r="B73" s="6" t="s">
        <v>3148</v>
      </c>
      <c r="C73" s="2" t="s">
        <v>4078</v>
      </c>
      <c r="D73" s="2" t="s">
        <v>4081</v>
      </c>
      <c r="E73" s="19">
        <v>1</v>
      </c>
    </row>
    <row r="74" spans="1:5" x14ac:dyDescent="0.25">
      <c r="A74" s="2" t="s">
        <v>1554</v>
      </c>
      <c r="B74" s="6" t="s">
        <v>3149</v>
      </c>
      <c r="C74" s="2" t="s">
        <v>4078</v>
      </c>
      <c r="D74" s="2" t="s">
        <v>4080</v>
      </c>
      <c r="E74" s="19">
        <v>5</v>
      </c>
    </row>
    <row r="75" spans="1:5" x14ac:dyDescent="0.25">
      <c r="A75" s="2" t="s">
        <v>1309</v>
      </c>
      <c r="B75" s="6" t="s">
        <v>3150</v>
      </c>
      <c r="C75" s="2" t="s">
        <v>4077</v>
      </c>
      <c r="D75" s="2" t="s">
        <v>4080</v>
      </c>
      <c r="E75" s="19">
        <v>4</v>
      </c>
    </row>
    <row r="76" spans="1:5" x14ac:dyDescent="0.25">
      <c r="A76" s="2" t="s">
        <v>984</v>
      </c>
      <c r="B76" s="6" t="s">
        <v>3151</v>
      </c>
      <c r="C76" s="2" t="s">
        <v>4079</v>
      </c>
      <c r="D76" s="2" t="s">
        <v>4080</v>
      </c>
      <c r="E76" s="19">
        <v>5</v>
      </c>
    </row>
    <row r="77" spans="1:5" x14ac:dyDescent="0.25">
      <c r="A77" s="2" t="s">
        <v>1265</v>
      </c>
      <c r="B77" s="6" t="s">
        <v>3152</v>
      </c>
      <c r="C77" s="2" t="s">
        <v>4077</v>
      </c>
      <c r="D77" s="2" t="s">
        <v>4080</v>
      </c>
      <c r="E77" s="19">
        <v>3</v>
      </c>
    </row>
    <row r="78" spans="1:5" x14ac:dyDescent="0.25">
      <c r="A78" s="2" t="s">
        <v>1565</v>
      </c>
      <c r="B78" s="6" t="s">
        <v>3153</v>
      </c>
      <c r="C78" s="2" t="s">
        <v>4077</v>
      </c>
      <c r="D78" s="2" t="s">
        <v>4081</v>
      </c>
      <c r="E78" s="19">
        <v>1</v>
      </c>
    </row>
    <row r="79" spans="1:5" x14ac:dyDescent="0.25">
      <c r="A79" s="2" t="s">
        <v>952</v>
      </c>
      <c r="B79" s="6" t="s">
        <v>3154</v>
      </c>
      <c r="C79" s="2" t="s">
        <v>4079</v>
      </c>
      <c r="D79" s="2" t="s">
        <v>4080</v>
      </c>
      <c r="E79" s="19">
        <v>3</v>
      </c>
    </row>
    <row r="80" spans="1:5" x14ac:dyDescent="0.25">
      <c r="A80" s="2" t="s">
        <v>1397</v>
      </c>
      <c r="B80" s="6" t="s">
        <v>3155</v>
      </c>
      <c r="C80" s="2" t="s">
        <v>4079</v>
      </c>
      <c r="D80" s="2" t="s">
        <v>4080</v>
      </c>
      <c r="E80" s="19">
        <v>1</v>
      </c>
    </row>
    <row r="81" spans="1:5" x14ac:dyDescent="0.25">
      <c r="A81" s="2" t="s">
        <v>1052</v>
      </c>
      <c r="B81" s="6" t="s">
        <v>3156</v>
      </c>
      <c r="C81" s="2" t="s">
        <v>4079</v>
      </c>
      <c r="D81" s="2" t="s">
        <v>4080</v>
      </c>
      <c r="E81" s="19">
        <v>5</v>
      </c>
    </row>
    <row r="82" spans="1:5" x14ac:dyDescent="0.25">
      <c r="A82" s="2" t="s">
        <v>935</v>
      </c>
      <c r="B82" s="6" t="s">
        <v>3157</v>
      </c>
      <c r="C82" s="2" t="s">
        <v>4077</v>
      </c>
      <c r="D82" s="2" t="s">
        <v>4080</v>
      </c>
      <c r="E82" s="19">
        <v>2</v>
      </c>
    </row>
    <row r="83" spans="1:5" x14ac:dyDescent="0.25">
      <c r="A83" s="2" t="s">
        <v>863</v>
      </c>
      <c r="B83" s="6" t="s">
        <v>3158</v>
      </c>
      <c r="C83" s="2" t="s">
        <v>4079</v>
      </c>
      <c r="D83" s="2" t="s">
        <v>4080</v>
      </c>
      <c r="E83" s="19">
        <v>1</v>
      </c>
    </row>
    <row r="84" spans="1:5" x14ac:dyDescent="0.25">
      <c r="A84" s="2" t="s">
        <v>1018</v>
      </c>
      <c r="B84" s="6" t="s">
        <v>3159</v>
      </c>
      <c r="C84" s="2" t="s">
        <v>4079</v>
      </c>
      <c r="D84" s="2" t="s">
        <v>4080</v>
      </c>
      <c r="E84" s="19">
        <v>2</v>
      </c>
    </row>
    <row r="85" spans="1:5" x14ac:dyDescent="0.25">
      <c r="A85" s="2" t="s">
        <v>1127</v>
      </c>
      <c r="B85" s="6" t="s">
        <v>3160</v>
      </c>
      <c r="C85" s="2" t="s">
        <v>4078</v>
      </c>
      <c r="D85" s="2" t="s">
        <v>4081</v>
      </c>
      <c r="E85" s="19">
        <v>1</v>
      </c>
    </row>
    <row r="86" spans="1:5" x14ac:dyDescent="0.25">
      <c r="A86" s="2" t="s">
        <v>1045</v>
      </c>
      <c r="B86" s="6" t="s">
        <v>3161</v>
      </c>
      <c r="C86" s="2" t="s">
        <v>4078</v>
      </c>
      <c r="D86" s="2" t="s">
        <v>4080</v>
      </c>
      <c r="E86" s="19">
        <v>2</v>
      </c>
    </row>
    <row r="87" spans="1:5" x14ac:dyDescent="0.25">
      <c r="A87" s="2" t="s">
        <v>774</v>
      </c>
      <c r="B87" s="6" t="s">
        <v>3162</v>
      </c>
      <c r="C87" s="2" t="s">
        <v>4077</v>
      </c>
      <c r="D87" s="2" t="s">
        <v>4081</v>
      </c>
      <c r="E87" s="19">
        <v>5</v>
      </c>
    </row>
    <row r="88" spans="1:5" x14ac:dyDescent="0.25">
      <c r="A88" s="2" t="s">
        <v>1294</v>
      </c>
      <c r="B88" s="6" t="s">
        <v>3163</v>
      </c>
      <c r="C88" s="2" t="s">
        <v>4079</v>
      </c>
      <c r="D88" s="2" t="s">
        <v>4081</v>
      </c>
      <c r="E88" s="19">
        <v>4</v>
      </c>
    </row>
    <row r="89" spans="1:5" x14ac:dyDescent="0.25">
      <c r="A89" s="2" t="s">
        <v>1537</v>
      </c>
      <c r="B89" s="6" t="s">
        <v>3164</v>
      </c>
      <c r="C89" s="2" t="s">
        <v>4078</v>
      </c>
      <c r="D89" s="2" t="s">
        <v>4080</v>
      </c>
      <c r="E89" s="19">
        <v>2</v>
      </c>
    </row>
    <row r="90" spans="1:5" x14ac:dyDescent="0.25">
      <c r="A90" s="2" t="s">
        <v>794</v>
      </c>
      <c r="B90" s="6" t="s">
        <v>3165</v>
      </c>
      <c r="C90" s="2" t="s">
        <v>4078</v>
      </c>
      <c r="D90" s="2" t="s">
        <v>4080</v>
      </c>
      <c r="E90" s="19">
        <v>3</v>
      </c>
    </row>
    <row r="91" spans="1:5" x14ac:dyDescent="0.25">
      <c r="A91" s="2" t="s">
        <v>1341</v>
      </c>
      <c r="B91" s="6" t="s">
        <v>3166</v>
      </c>
      <c r="C91" s="2" t="s">
        <v>4077</v>
      </c>
      <c r="D91" s="2" t="s">
        <v>4080</v>
      </c>
      <c r="E91" s="19">
        <v>1</v>
      </c>
    </row>
    <row r="92" spans="1:5" x14ac:dyDescent="0.25">
      <c r="A92" s="2" t="s">
        <v>1168</v>
      </c>
      <c r="B92" s="6" t="s">
        <v>3167</v>
      </c>
      <c r="C92" s="2" t="s">
        <v>4078</v>
      </c>
      <c r="D92" s="2" t="s">
        <v>4081</v>
      </c>
      <c r="E92" s="19">
        <v>3</v>
      </c>
    </row>
    <row r="93" spans="1:5" x14ac:dyDescent="0.25">
      <c r="A93" s="2" t="s">
        <v>967</v>
      </c>
      <c r="B93" s="6" t="s">
        <v>3168</v>
      </c>
      <c r="C93" s="2" t="s">
        <v>4077</v>
      </c>
      <c r="D93" s="2" t="s">
        <v>4080</v>
      </c>
      <c r="E93" s="19">
        <v>3</v>
      </c>
    </row>
    <row r="94" spans="1:5" x14ac:dyDescent="0.25">
      <c r="A94" s="2" t="s">
        <v>1422</v>
      </c>
      <c r="B94" s="6" t="s">
        <v>3169</v>
      </c>
      <c r="C94" s="2" t="s">
        <v>4077</v>
      </c>
      <c r="D94" s="2" t="s">
        <v>4080</v>
      </c>
      <c r="E94" s="19">
        <v>4</v>
      </c>
    </row>
    <row r="95" spans="1:5" x14ac:dyDescent="0.25">
      <c r="A95" s="2" t="s">
        <v>1588</v>
      </c>
      <c r="B95" s="6" t="s">
        <v>3170</v>
      </c>
      <c r="C95" s="2" t="s">
        <v>4078</v>
      </c>
      <c r="D95" s="2" t="s">
        <v>4081</v>
      </c>
      <c r="E95" s="19">
        <v>4</v>
      </c>
    </row>
    <row r="96" spans="1:5" x14ac:dyDescent="0.25">
      <c r="A96" s="2" t="s">
        <v>1020</v>
      </c>
      <c r="B96" s="6" t="s">
        <v>3171</v>
      </c>
      <c r="C96" s="2" t="s">
        <v>4078</v>
      </c>
      <c r="D96" s="2" t="s">
        <v>4080</v>
      </c>
      <c r="E96" s="19">
        <v>4</v>
      </c>
    </row>
    <row r="97" spans="1:5" x14ac:dyDescent="0.25">
      <c r="A97" s="2" t="s">
        <v>992</v>
      </c>
      <c r="B97" s="6" t="s">
        <v>3172</v>
      </c>
      <c r="C97" s="2" t="s">
        <v>4079</v>
      </c>
      <c r="D97" s="2" t="s">
        <v>4080</v>
      </c>
      <c r="E97" s="19">
        <v>2</v>
      </c>
    </row>
    <row r="98" spans="1:5" x14ac:dyDescent="0.25">
      <c r="A98" s="2" t="s">
        <v>960</v>
      </c>
      <c r="B98" s="6" t="s">
        <v>3173</v>
      </c>
      <c r="C98" s="2" t="s">
        <v>4077</v>
      </c>
      <c r="D98" s="2" t="s">
        <v>4080</v>
      </c>
      <c r="E98" s="19">
        <v>3</v>
      </c>
    </row>
    <row r="99" spans="1:5" x14ac:dyDescent="0.25">
      <c r="A99" s="2" t="s">
        <v>713</v>
      </c>
      <c r="B99" s="6" t="s">
        <v>3174</v>
      </c>
      <c r="C99" s="2" t="s">
        <v>4077</v>
      </c>
      <c r="D99" s="2" t="s">
        <v>4080</v>
      </c>
      <c r="E99" s="19">
        <v>3</v>
      </c>
    </row>
    <row r="100" spans="1:5" x14ac:dyDescent="0.25">
      <c r="A100" s="2" t="s">
        <v>824</v>
      </c>
      <c r="B100" s="6" t="s">
        <v>3175</v>
      </c>
      <c r="C100" s="2" t="s">
        <v>4078</v>
      </c>
      <c r="D100" s="2" t="s">
        <v>4081</v>
      </c>
      <c r="E100" s="19">
        <v>4</v>
      </c>
    </row>
    <row r="101" spans="1:5" x14ac:dyDescent="0.25">
      <c r="A101" s="2" t="s">
        <v>998</v>
      </c>
      <c r="B101" s="6" t="s">
        <v>3176</v>
      </c>
      <c r="C101" s="2" t="s">
        <v>4078</v>
      </c>
      <c r="D101" s="2" t="s">
        <v>4081</v>
      </c>
      <c r="E101" s="19">
        <v>4</v>
      </c>
    </row>
    <row r="102" spans="1:5" x14ac:dyDescent="0.25">
      <c r="A102" s="2" t="s">
        <v>1580</v>
      </c>
      <c r="B102" s="6" t="s">
        <v>3177</v>
      </c>
      <c r="C102" s="2" t="s">
        <v>4077</v>
      </c>
      <c r="D102" s="2" t="s">
        <v>4080</v>
      </c>
      <c r="E102" s="19">
        <v>5</v>
      </c>
    </row>
    <row r="103" spans="1:5" x14ac:dyDescent="0.25">
      <c r="A103" s="2" t="s">
        <v>1259</v>
      </c>
      <c r="B103" s="6" t="s">
        <v>3178</v>
      </c>
      <c r="C103" s="2" t="s">
        <v>4079</v>
      </c>
      <c r="D103" s="2" t="s">
        <v>4080</v>
      </c>
      <c r="E103" s="19">
        <v>2</v>
      </c>
    </row>
    <row r="104" spans="1:5" x14ac:dyDescent="0.25">
      <c r="A104" s="2" t="s">
        <v>1461</v>
      </c>
      <c r="B104" s="6" t="s">
        <v>3179</v>
      </c>
      <c r="C104" s="2" t="s">
        <v>4078</v>
      </c>
      <c r="D104" s="2" t="s">
        <v>4080</v>
      </c>
      <c r="E104" s="19">
        <v>5</v>
      </c>
    </row>
    <row r="105" spans="1:5" x14ac:dyDescent="0.25">
      <c r="A105" s="2" t="s">
        <v>1481</v>
      </c>
      <c r="B105" s="6" t="s">
        <v>3180</v>
      </c>
      <c r="C105" s="2" t="s">
        <v>4077</v>
      </c>
      <c r="D105" s="2" t="s">
        <v>4081</v>
      </c>
      <c r="E105" s="19">
        <v>5</v>
      </c>
    </row>
    <row r="106" spans="1:5" x14ac:dyDescent="0.25">
      <c r="A106" s="2" t="s">
        <v>1209</v>
      </c>
      <c r="B106" s="6" t="s">
        <v>3181</v>
      </c>
      <c r="C106" s="2" t="s">
        <v>4079</v>
      </c>
      <c r="D106" s="2" t="s">
        <v>4080</v>
      </c>
      <c r="E106" s="19">
        <v>4</v>
      </c>
    </row>
    <row r="107" spans="1:5" x14ac:dyDescent="0.25">
      <c r="A107" s="2" t="s">
        <v>1174</v>
      </c>
      <c r="B107" s="6" t="s">
        <v>3182</v>
      </c>
      <c r="C107" s="2" t="s">
        <v>4078</v>
      </c>
      <c r="D107" s="2" t="s">
        <v>4080</v>
      </c>
      <c r="E107" s="19">
        <v>5</v>
      </c>
    </row>
    <row r="108" spans="1:5" x14ac:dyDescent="0.25">
      <c r="A108" s="2" t="s">
        <v>1063</v>
      </c>
      <c r="B108" s="6" t="s">
        <v>3183</v>
      </c>
      <c r="C108" s="2" t="s">
        <v>4078</v>
      </c>
      <c r="D108" s="2" t="s">
        <v>4080</v>
      </c>
      <c r="E108" s="19">
        <v>2</v>
      </c>
    </row>
    <row r="109" spans="1:5" x14ac:dyDescent="0.25">
      <c r="A109" s="2" t="s">
        <v>1387</v>
      </c>
      <c r="B109" s="6" t="s">
        <v>3184</v>
      </c>
      <c r="C109" s="2" t="s">
        <v>4077</v>
      </c>
      <c r="D109" s="2" t="s">
        <v>4080</v>
      </c>
      <c r="E109" s="19">
        <v>5</v>
      </c>
    </row>
    <row r="110" spans="1:5" x14ac:dyDescent="0.25">
      <c r="A110" s="2" t="s">
        <v>1448</v>
      </c>
      <c r="B110" s="6" t="s">
        <v>3185</v>
      </c>
      <c r="C110" s="2" t="s">
        <v>4078</v>
      </c>
      <c r="D110" s="2" t="s">
        <v>4080</v>
      </c>
      <c r="E110" s="19">
        <v>4</v>
      </c>
    </row>
    <row r="111" spans="1:5" x14ac:dyDescent="0.25">
      <c r="A111" s="2" t="s">
        <v>1201</v>
      </c>
      <c r="B111" s="6" t="s">
        <v>3186</v>
      </c>
      <c r="C111" s="2" t="s">
        <v>4078</v>
      </c>
      <c r="D111" s="2" t="s">
        <v>4080</v>
      </c>
      <c r="E111" s="19">
        <v>3</v>
      </c>
    </row>
    <row r="112" spans="1:5" x14ac:dyDescent="0.25">
      <c r="A112" s="2" t="s">
        <v>1081</v>
      </c>
      <c r="B112" s="6" t="s">
        <v>3187</v>
      </c>
      <c r="C112" s="2" t="s">
        <v>4079</v>
      </c>
      <c r="D112" s="2" t="s">
        <v>4080</v>
      </c>
      <c r="E112" s="19">
        <v>4</v>
      </c>
    </row>
    <row r="113" spans="1:5" x14ac:dyDescent="0.25">
      <c r="A113" s="2" t="s">
        <v>1123</v>
      </c>
      <c r="B113" s="6" t="s">
        <v>3188</v>
      </c>
      <c r="C113" s="2" t="s">
        <v>4077</v>
      </c>
      <c r="D113" s="2" t="s">
        <v>4080</v>
      </c>
      <c r="E113" s="19">
        <v>4</v>
      </c>
    </row>
    <row r="114" spans="1:5" x14ac:dyDescent="0.25">
      <c r="A114" s="2" t="s">
        <v>1015</v>
      </c>
      <c r="B114" s="6" t="s">
        <v>3189</v>
      </c>
      <c r="C114" s="2" t="s">
        <v>4079</v>
      </c>
      <c r="D114" s="2" t="s">
        <v>4080</v>
      </c>
      <c r="E114" s="19">
        <v>1</v>
      </c>
    </row>
    <row r="115" spans="1:5" x14ac:dyDescent="0.25">
      <c r="A115" s="2" t="s">
        <v>1689</v>
      </c>
      <c r="B115" s="6" t="s">
        <v>3190</v>
      </c>
      <c r="C115" s="2" t="s">
        <v>4078</v>
      </c>
      <c r="D115" s="2" t="s">
        <v>4080</v>
      </c>
      <c r="E115" s="19">
        <v>1</v>
      </c>
    </row>
    <row r="116" spans="1:5" x14ac:dyDescent="0.25">
      <c r="A116" s="2" t="s">
        <v>1419</v>
      </c>
      <c r="B116" s="6" t="s">
        <v>3191</v>
      </c>
      <c r="C116" s="2" t="s">
        <v>4077</v>
      </c>
      <c r="D116" s="2" t="s">
        <v>4080</v>
      </c>
      <c r="E116" s="19">
        <v>1</v>
      </c>
    </row>
    <row r="117" spans="1:5" x14ac:dyDescent="0.25">
      <c r="A117" s="2" t="s">
        <v>1021</v>
      </c>
      <c r="B117" s="6" t="s">
        <v>3192</v>
      </c>
      <c r="C117" s="2" t="s">
        <v>4079</v>
      </c>
      <c r="D117" s="2" t="s">
        <v>4081</v>
      </c>
      <c r="E117" s="19">
        <v>1</v>
      </c>
    </row>
    <row r="118" spans="1:5" x14ac:dyDescent="0.25">
      <c r="A118" s="2" t="s">
        <v>1461</v>
      </c>
      <c r="B118" s="6" t="s">
        <v>3193</v>
      </c>
      <c r="C118" s="2" t="s">
        <v>4077</v>
      </c>
      <c r="D118" s="2" t="s">
        <v>4080</v>
      </c>
      <c r="E118" s="19">
        <v>2</v>
      </c>
    </row>
    <row r="119" spans="1:5" x14ac:dyDescent="0.25">
      <c r="A119" s="2" t="s">
        <v>1530</v>
      </c>
      <c r="B119" s="6" t="s">
        <v>3194</v>
      </c>
      <c r="C119" s="2" t="s">
        <v>4077</v>
      </c>
      <c r="D119" s="2" t="s">
        <v>4080</v>
      </c>
      <c r="E119" s="19">
        <v>3</v>
      </c>
    </row>
    <row r="120" spans="1:5" x14ac:dyDescent="0.25">
      <c r="A120" s="2" t="s">
        <v>1057</v>
      </c>
      <c r="B120" s="6" t="s">
        <v>3195</v>
      </c>
      <c r="C120" s="2" t="s">
        <v>4079</v>
      </c>
      <c r="D120" s="2" t="s">
        <v>4080</v>
      </c>
      <c r="E120" s="19">
        <v>1</v>
      </c>
    </row>
    <row r="121" spans="1:5" x14ac:dyDescent="0.25">
      <c r="A121" s="2" t="s">
        <v>846</v>
      </c>
      <c r="B121" s="6" t="s">
        <v>3196</v>
      </c>
      <c r="C121" s="2" t="s">
        <v>4077</v>
      </c>
      <c r="D121" s="2" t="s">
        <v>4080</v>
      </c>
      <c r="E121" s="19">
        <v>2</v>
      </c>
    </row>
    <row r="122" spans="1:5" x14ac:dyDescent="0.25">
      <c r="A122" s="2" t="s">
        <v>1104</v>
      </c>
      <c r="B122" s="6" t="s">
        <v>3197</v>
      </c>
      <c r="C122" s="2" t="s">
        <v>4077</v>
      </c>
      <c r="D122" s="2" t="s">
        <v>4080</v>
      </c>
      <c r="E122" s="19">
        <v>3</v>
      </c>
    </row>
    <row r="123" spans="1:5" x14ac:dyDescent="0.25">
      <c r="A123" s="2" t="s">
        <v>1049</v>
      </c>
      <c r="B123" s="6" t="s">
        <v>3198</v>
      </c>
      <c r="C123" s="2" t="s">
        <v>4078</v>
      </c>
      <c r="D123" s="2" t="s">
        <v>4080</v>
      </c>
      <c r="E123" s="19">
        <v>2</v>
      </c>
    </row>
    <row r="124" spans="1:5" x14ac:dyDescent="0.25">
      <c r="A124" s="2" t="s">
        <v>1615</v>
      </c>
      <c r="B124" s="6" t="s">
        <v>3199</v>
      </c>
      <c r="C124" s="2" t="s">
        <v>4079</v>
      </c>
      <c r="D124" s="2" t="s">
        <v>4080</v>
      </c>
      <c r="E124" s="19">
        <v>3</v>
      </c>
    </row>
    <row r="125" spans="1:5" x14ac:dyDescent="0.25">
      <c r="A125" s="2" t="s">
        <v>1183</v>
      </c>
      <c r="B125" s="6" t="s">
        <v>3200</v>
      </c>
      <c r="C125" s="2" t="s">
        <v>4077</v>
      </c>
      <c r="D125" s="2" t="s">
        <v>4080</v>
      </c>
      <c r="E125" s="19">
        <v>5</v>
      </c>
    </row>
    <row r="126" spans="1:5" x14ac:dyDescent="0.25">
      <c r="A126" s="2" t="s">
        <v>949</v>
      </c>
      <c r="B126" s="6" t="s">
        <v>3201</v>
      </c>
      <c r="C126" s="2" t="s">
        <v>4077</v>
      </c>
      <c r="D126" s="2" t="s">
        <v>4080</v>
      </c>
      <c r="E126" s="19">
        <v>5</v>
      </c>
    </row>
    <row r="127" spans="1:5" x14ac:dyDescent="0.25">
      <c r="A127" s="2" t="s">
        <v>1523</v>
      </c>
      <c r="B127" s="6" t="s">
        <v>3202</v>
      </c>
      <c r="C127" s="2" t="s">
        <v>4077</v>
      </c>
      <c r="D127" s="2" t="s">
        <v>4080</v>
      </c>
      <c r="E127" s="19">
        <v>3</v>
      </c>
    </row>
    <row r="128" spans="1:5" x14ac:dyDescent="0.25">
      <c r="A128" s="2" t="s">
        <v>1566</v>
      </c>
      <c r="B128" s="6" t="s">
        <v>3203</v>
      </c>
      <c r="C128" s="2" t="s">
        <v>4077</v>
      </c>
      <c r="D128" s="2" t="s">
        <v>4080</v>
      </c>
      <c r="E128" s="19">
        <v>1</v>
      </c>
    </row>
    <row r="129" spans="1:5" x14ac:dyDescent="0.25">
      <c r="A129" s="2" t="s">
        <v>1354</v>
      </c>
      <c r="B129" s="6" t="s">
        <v>3204</v>
      </c>
      <c r="C129" s="2" t="s">
        <v>4078</v>
      </c>
      <c r="D129" s="2" t="s">
        <v>4080</v>
      </c>
      <c r="E129" s="19">
        <v>1</v>
      </c>
    </row>
    <row r="130" spans="1:5" x14ac:dyDescent="0.25">
      <c r="A130" s="2" t="s">
        <v>1053</v>
      </c>
      <c r="B130" s="6" t="s">
        <v>3205</v>
      </c>
      <c r="C130" s="2" t="s">
        <v>4079</v>
      </c>
      <c r="D130" s="2" t="s">
        <v>4080</v>
      </c>
      <c r="E130" s="19">
        <v>4</v>
      </c>
    </row>
    <row r="131" spans="1:5" x14ac:dyDescent="0.25">
      <c r="A131" s="2" t="s">
        <v>1459</v>
      </c>
      <c r="B131" s="6" t="s">
        <v>3206</v>
      </c>
      <c r="C131" s="2" t="s">
        <v>4079</v>
      </c>
      <c r="D131" s="2" t="s">
        <v>4081</v>
      </c>
      <c r="E131" s="19">
        <v>2</v>
      </c>
    </row>
    <row r="132" spans="1:5" x14ac:dyDescent="0.25">
      <c r="A132" s="2" t="s">
        <v>1012</v>
      </c>
      <c r="B132" s="6" t="s">
        <v>3207</v>
      </c>
      <c r="C132" s="2" t="s">
        <v>4079</v>
      </c>
      <c r="D132" s="2" t="s">
        <v>4080</v>
      </c>
      <c r="E132" s="19">
        <v>4</v>
      </c>
    </row>
    <row r="133" spans="1:5" x14ac:dyDescent="0.25">
      <c r="A133" s="2" t="s">
        <v>775</v>
      </c>
      <c r="B133" s="6" t="s">
        <v>3208</v>
      </c>
      <c r="C133" s="2" t="s">
        <v>4079</v>
      </c>
      <c r="D133" s="2" t="s">
        <v>4080</v>
      </c>
      <c r="E133" s="19">
        <v>2</v>
      </c>
    </row>
    <row r="134" spans="1:5" x14ac:dyDescent="0.25">
      <c r="A134" s="2" t="s">
        <v>1059</v>
      </c>
      <c r="B134" s="6" t="s">
        <v>3209</v>
      </c>
      <c r="C134" s="2" t="s">
        <v>4078</v>
      </c>
      <c r="D134" s="2" t="s">
        <v>4080</v>
      </c>
      <c r="E134" s="19">
        <v>5</v>
      </c>
    </row>
    <row r="135" spans="1:5" x14ac:dyDescent="0.25">
      <c r="A135" s="2" t="s">
        <v>1434</v>
      </c>
      <c r="B135" s="6" t="s">
        <v>3210</v>
      </c>
      <c r="C135" s="2" t="s">
        <v>4079</v>
      </c>
      <c r="D135" s="2" t="s">
        <v>4080</v>
      </c>
      <c r="E135" s="19">
        <v>3</v>
      </c>
    </row>
    <row r="136" spans="1:5" x14ac:dyDescent="0.25">
      <c r="A136" s="2" t="s">
        <v>1667</v>
      </c>
      <c r="B136" s="6" t="s">
        <v>3211</v>
      </c>
      <c r="C136" s="2" t="s">
        <v>4078</v>
      </c>
      <c r="D136" s="2" t="s">
        <v>4081</v>
      </c>
      <c r="E136" s="19">
        <v>1</v>
      </c>
    </row>
    <row r="137" spans="1:5" x14ac:dyDescent="0.25">
      <c r="A137" s="2" t="s">
        <v>776</v>
      </c>
      <c r="B137" s="6" t="s">
        <v>3212</v>
      </c>
      <c r="C137" s="2" t="s">
        <v>4079</v>
      </c>
      <c r="D137" s="2" t="s">
        <v>4080</v>
      </c>
      <c r="E137" s="19">
        <v>2</v>
      </c>
    </row>
    <row r="138" spans="1:5" x14ac:dyDescent="0.25">
      <c r="A138" s="2" t="s">
        <v>1145</v>
      </c>
      <c r="B138" s="6" t="s">
        <v>3213</v>
      </c>
      <c r="C138" s="2" t="s">
        <v>4077</v>
      </c>
      <c r="D138" s="2" t="s">
        <v>4080</v>
      </c>
      <c r="E138" s="19">
        <v>3</v>
      </c>
    </row>
    <row r="139" spans="1:5" x14ac:dyDescent="0.25">
      <c r="A139" s="2" t="s">
        <v>940</v>
      </c>
      <c r="B139" s="6" t="s">
        <v>3214</v>
      </c>
      <c r="C139" s="2" t="s">
        <v>4079</v>
      </c>
      <c r="D139" s="2" t="s">
        <v>4080</v>
      </c>
      <c r="E139" s="19">
        <v>1</v>
      </c>
    </row>
    <row r="140" spans="1:5" x14ac:dyDescent="0.25">
      <c r="A140" s="2" t="s">
        <v>1083</v>
      </c>
      <c r="B140" s="6" t="s">
        <v>3215</v>
      </c>
      <c r="C140" s="2" t="s">
        <v>4077</v>
      </c>
      <c r="D140" s="2" t="s">
        <v>4080</v>
      </c>
      <c r="E140" s="19">
        <v>3</v>
      </c>
    </row>
    <row r="141" spans="1:5" x14ac:dyDescent="0.25">
      <c r="A141" s="2" t="s">
        <v>1611</v>
      </c>
      <c r="B141" s="6" t="s">
        <v>3216</v>
      </c>
      <c r="C141" s="2" t="s">
        <v>4079</v>
      </c>
      <c r="D141" s="2" t="s">
        <v>4080</v>
      </c>
      <c r="E141" s="19">
        <v>5</v>
      </c>
    </row>
    <row r="142" spans="1:5" x14ac:dyDescent="0.25">
      <c r="A142" s="2" t="s">
        <v>1242</v>
      </c>
      <c r="B142" s="6" t="s">
        <v>3217</v>
      </c>
      <c r="C142" s="2" t="s">
        <v>4078</v>
      </c>
      <c r="D142" s="2" t="s">
        <v>4080</v>
      </c>
      <c r="E142" s="19">
        <v>4</v>
      </c>
    </row>
    <row r="143" spans="1:5" x14ac:dyDescent="0.25">
      <c r="A143" s="2" t="s">
        <v>1182</v>
      </c>
      <c r="B143" s="6" t="s">
        <v>3218</v>
      </c>
      <c r="C143" s="2" t="s">
        <v>4078</v>
      </c>
      <c r="D143" s="2" t="s">
        <v>4080</v>
      </c>
      <c r="E143" s="19">
        <v>3</v>
      </c>
    </row>
    <row r="144" spans="1:5" x14ac:dyDescent="0.25">
      <c r="A144" s="2" t="s">
        <v>1353</v>
      </c>
      <c r="B144" s="6" t="s">
        <v>3219</v>
      </c>
      <c r="C144" s="2" t="s">
        <v>4077</v>
      </c>
      <c r="D144" s="2" t="s">
        <v>4080</v>
      </c>
      <c r="E144" s="19">
        <v>1</v>
      </c>
    </row>
    <row r="145" spans="1:5" x14ac:dyDescent="0.25">
      <c r="A145" s="2" t="s">
        <v>1241</v>
      </c>
      <c r="B145" s="6" t="s">
        <v>3220</v>
      </c>
      <c r="C145" s="2" t="s">
        <v>4079</v>
      </c>
      <c r="D145" s="2" t="s">
        <v>4081</v>
      </c>
      <c r="E145" s="19">
        <v>5</v>
      </c>
    </row>
    <row r="146" spans="1:5" x14ac:dyDescent="0.25">
      <c r="A146" s="2" t="s">
        <v>919</v>
      </c>
      <c r="B146" s="6" t="s">
        <v>3221</v>
      </c>
      <c r="C146" s="2" t="s">
        <v>4079</v>
      </c>
      <c r="D146" s="2" t="s">
        <v>4081</v>
      </c>
      <c r="E146" s="19">
        <v>5</v>
      </c>
    </row>
    <row r="147" spans="1:5" x14ac:dyDescent="0.25">
      <c r="A147" s="2" t="s">
        <v>1416</v>
      </c>
      <c r="B147" s="6" t="s">
        <v>3222</v>
      </c>
      <c r="C147" s="2" t="s">
        <v>4077</v>
      </c>
      <c r="D147" s="2" t="s">
        <v>4081</v>
      </c>
      <c r="E147" s="19">
        <v>3</v>
      </c>
    </row>
    <row r="148" spans="1:5" x14ac:dyDescent="0.25">
      <c r="A148" s="2" t="s">
        <v>805</v>
      </c>
      <c r="B148" s="6" t="s">
        <v>3223</v>
      </c>
      <c r="C148" s="2" t="s">
        <v>4079</v>
      </c>
      <c r="D148" s="2" t="s">
        <v>4081</v>
      </c>
      <c r="E148" s="19">
        <v>2</v>
      </c>
    </row>
    <row r="149" spans="1:5" x14ac:dyDescent="0.25">
      <c r="A149" s="2" t="s">
        <v>1587</v>
      </c>
      <c r="B149" s="6" t="s">
        <v>3224</v>
      </c>
      <c r="C149" s="2" t="s">
        <v>4079</v>
      </c>
      <c r="D149" s="2" t="s">
        <v>4081</v>
      </c>
      <c r="E149" s="19">
        <v>5</v>
      </c>
    </row>
    <row r="150" spans="1:5" x14ac:dyDescent="0.25">
      <c r="A150" s="2" t="s">
        <v>1689</v>
      </c>
      <c r="B150" s="6" t="s">
        <v>3225</v>
      </c>
      <c r="C150" s="2" t="s">
        <v>4078</v>
      </c>
      <c r="D150" s="2" t="s">
        <v>4080</v>
      </c>
      <c r="E150" s="19">
        <v>4</v>
      </c>
    </row>
    <row r="151" spans="1:5" x14ac:dyDescent="0.25">
      <c r="A151" s="2" t="s">
        <v>748</v>
      </c>
      <c r="B151" s="6" t="s">
        <v>3226</v>
      </c>
      <c r="C151" s="2" t="s">
        <v>4078</v>
      </c>
      <c r="D151" s="2" t="s">
        <v>4081</v>
      </c>
      <c r="E151" s="19">
        <v>5</v>
      </c>
    </row>
    <row r="152" spans="1:5" x14ac:dyDescent="0.25">
      <c r="A152" s="2" t="s">
        <v>1362</v>
      </c>
      <c r="B152" s="6" t="s">
        <v>3227</v>
      </c>
      <c r="C152" s="2" t="s">
        <v>4078</v>
      </c>
      <c r="D152" s="2" t="s">
        <v>4080</v>
      </c>
      <c r="E152" s="19">
        <v>2</v>
      </c>
    </row>
    <row r="153" spans="1:5" x14ac:dyDescent="0.25">
      <c r="A153" s="2" t="s">
        <v>1007</v>
      </c>
      <c r="B153" s="6" t="s">
        <v>3228</v>
      </c>
      <c r="C153" s="2" t="s">
        <v>4079</v>
      </c>
      <c r="D153" s="2" t="s">
        <v>4080</v>
      </c>
      <c r="E153" s="19">
        <v>3</v>
      </c>
    </row>
    <row r="154" spans="1:5" x14ac:dyDescent="0.25">
      <c r="A154" s="2" t="s">
        <v>1550</v>
      </c>
      <c r="B154" s="6" t="s">
        <v>3229</v>
      </c>
      <c r="C154" s="2" t="s">
        <v>4077</v>
      </c>
      <c r="D154" s="2" t="s">
        <v>4080</v>
      </c>
      <c r="E154" s="19">
        <v>5</v>
      </c>
    </row>
    <row r="155" spans="1:5" x14ac:dyDescent="0.25">
      <c r="A155" s="2" t="s">
        <v>809</v>
      </c>
      <c r="B155" s="6" t="s">
        <v>3230</v>
      </c>
      <c r="C155" s="2" t="s">
        <v>4077</v>
      </c>
      <c r="D155" s="2" t="s">
        <v>4080</v>
      </c>
      <c r="E155" s="19">
        <v>1</v>
      </c>
    </row>
    <row r="156" spans="1:5" x14ac:dyDescent="0.25">
      <c r="A156" s="2" t="s">
        <v>712</v>
      </c>
      <c r="B156" s="6" t="s">
        <v>3231</v>
      </c>
      <c r="C156" s="2" t="s">
        <v>4079</v>
      </c>
      <c r="D156" s="2" t="s">
        <v>4081</v>
      </c>
      <c r="E156" s="19">
        <v>4</v>
      </c>
    </row>
    <row r="157" spans="1:5" x14ac:dyDescent="0.25">
      <c r="A157" s="2" t="s">
        <v>988</v>
      </c>
      <c r="B157" s="6" t="s">
        <v>3232</v>
      </c>
      <c r="C157" s="2" t="s">
        <v>4077</v>
      </c>
      <c r="D157" s="2" t="s">
        <v>4081</v>
      </c>
      <c r="E157" s="19">
        <v>2</v>
      </c>
    </row>
    <row r="158" spans="1:5" x14ac:dyDescent="0.25">
      <c r="A158" s="2" t="s">
        <v>1674</v>
      </c>
      <c r="B158" s="6" t="s">
        <v>3233</v>
      </c>
      <c r="C158" s="2" t="s">
        <v>4079</v>
      </c>
      <c r="D158" s="2" t="s">
        <v>4080</v>
      </c>
      <c r="E158" s="19">
        <v>3</v>
      </c>
    </row>
    <row r="159" spans="1:5" x14ac:dyDescent="0.25">
      <c r="A159" s="2" t="s">
        <v>1564</v>
      </c>
      <c r="B159" s="6" t="s">
        <v>3234</v>
      </c>
      <c r="C159" s="2" t="s">
        <v>4077</v>
      </c>
      <c r="D159" s="2" t="s">
        <v>4080</v>
      </c>
      <c r="E159" s="19">
        <v>1</v>
      </c>
    </row>
    <row r="160" spans="1:5" x14ac:dyDescent="0.25">
      <c r="A160" s="2" t="s">
        <v>1150</v>
      </c>
      <c r="B160" s="6" t="s">
        <v>3235</v>
      </c>
      <c r="C160" s="2" t="s">
        <v>4079</v>
      </c>
      <c r="D160" s="2" t="s">
        <v>4080</v>
      </c>
      <c r="E160" s="19">
        <v>5</v>
      </c>
    </row>
    <row r="161" spans="1:5" x14ac:dyDescent="0.25">
      <c r="A161" s="2" t="s">
        <v>1234</v>
      </c>
      <c r="B161" s="6" t="s">
        <v>3236</v>
      </c>
      <c r="C161" s="2" t="s">
        <v>4077</v>
      </c>
      <c r="D161" s="2" t="s">
        <v>4081</v>
      </c>
      <c r="E161" s="19">
        <v>5</v>
      </c>
    </row>
    <row r="162" spans="1:5" x14ac:dyDescent="0.25">
      <c r="A162" s="2" t="s">
        <v>1386</v>
      </c>
      <c r="B162" s="6" t="s">
        <v>3237</v>
      </c>
      <c r="C162" s="2" t="s">
        <v>4078</v>
      </c>
      <c r="D162" s="2" t="s">
        <v>4080</v>
      </c>
      <c r="E162" s="19">
        <v>5</v>
      </c>
    </row>
    <row r="163" spans="1:5" x14ac:dyDescent="0.25">
      <c r="A163" s="2" t="s">
        <v>1479</v>
      </c>
      <c r="B163" s="6" t="s">
        <v>3238</v>
      </c>
      <c r="C163" s="2" t="s">
        <v>4078</v>
      </c>
      <c r="D163" s="2" t="s">
        <v>4080</v>
      </c>
      <c r="E163" s="19">
        <v>5</v>
      </c>
    </row>
    <row r="164" spans="1:5" x14ac:dyDescent="0.25">
      <c r="A164" s="2" t="s">
        <v>1324</v>
      </c>
      <c r="B164" s="6" t="s">
        <v>3239</v>
      </c>
      <c r="C164" s="2" t="s">
        <v>4077</v>
      </c>
      <c r="D164" s="2" t="s">
        <v>4080</v>
      </c>
      <c r="E164" s="19">
        <v>2</v>
      </c>
    </row>
    <row r="165" spans="1:5" x14ac:dyDescent="0.25">
      <c r="A165" s="2" t="s">
        <v>1325</v>
      </c>
      <c r="B165" s="6" t="s">
        <v>3240</v>
      </c>
      <c r="C165" s="2" t="s">
        <v>4079</v>
      </c>
      <c r="D165" s="2" t="s">
        <v>4080</v>
      </c>
      <c r="E165" s="19">
        <v>1</v>
      </c>
    </row>
    <row r="166" spans="1:5" x14ac:dyDescent="0.25">
      <c r="A166" s="2" t="s">
        <v>1559</v>
      </c>
      <c r="B166" s="6" t="s">
        <v>3241</v>
      </c>
      <c r="C166" s="2" t="s">
        <v>4077</v>
      </c>
      <c r="D166" s="2" t="s">
        <v>4080</v>
      </c>
      <c r="E166" s="19">
        <v>2</v>
      </c>
    </row>
    <row r="167" spans="1:5" x14ac:dyDescent="0.25">
      <c r="A167" s="2" t="s">
        <v>758</v>
      </c>
      <c r="B167" s="6" t="s">
        <v>3242</v>
      </c>
      <c r="C167" s="2" t="s">
        <v>4077</v>
      </c>
      <c r="D167" s="2" t="s">
        <v>4080</v>
      </c>
      <c r="E167" s="19">
        <v>1</v>
      </c>
    </row>
    <row r="168" spans="1:5" x14ac:dyDescent="0.25">
      <c r="A168" s="2" t="s">
        <v>1329</v>
      </c>
      <c r="B168" s="6" t="s">
        <v>3243</v>
      </c>
      <c r="C168" s="2" t="s">
        <v>4079</v>
      </c>
      <c r="D168" s="2" t="s">
        <v>4080</v>
      </c>
      <c r="E168" s="19">
        <v>4</v>
      </c>
    </row>
    <row r="169" spans="1:5" x14ac:dyDescent="0.25">
      <c r="A169" s="2" t="s">
        <v>1506</v>
      </c>
      <c r="B169" s="6" t="s">
        <v>3244</v>
      </c>
      <c r="C169" s="2" t="s">
        <v>4077</v>
      </c>
      <c r="D169" s="2" t="s">
        <v>4080</v>
      </c>
      <c r="E169" s="19">
        <v>4</v>
      </c>
    </row>
    <row r="170" spans="1:5" x14ac:dyDescent="0.25">
      <c r="A170" s="2" t="s">
        <v>1539</v>
      </c>
      <c r="B170" s="6" t="s">
        <v>3245</v>
      </c>
      <c r="C170" s="2" t="s">
        <v>4079</v>
      </c>
      <c r="D170" s="2" t="s">
        <v>4081</v>
      </c>
      <c r="E170" s="19">
        <v>2</v>
      </c>
    </row>
    <row r="171" spans="1:5" x14ac:dyDescent="0.25">
      <c r="A171" s="2" t="s">
        <v>1554</v>
      </c>
      <c r="B171" s="6" t="s">
        <v>3246</v>
      </c>
      <c r="C171" s="2" t="s">
        <v>4077</v>
      </c>
      <c r="D171" s="2" t="s">
        <v>4080</v>
      </c>
      <c r="E171" s="19">
        <v>3</v>
      </c>
    </row>
    <row r="172" spans="1:5" x14ac:dyDescent="0.25">
      <c r="A172" s="2" t="s">
        <v>1658</v>
      </c>
      <c r="B172" s="6" t="s">
        <v>3247</v>
      </c>
      <c r="C172" s="2" t="s">
        <v>4079</v>
      </c>
      <c r="D172" s="2" t="s">
        <v>4080</v>
      </c>
      <c r="E172" s="19">
        <v>4</v>
      </c>
    </row>
    <row r="173" spans="1:5" x14ac:dyDescent="0.25">
      <c r="A173" s="2" t="s">
        <v>1413</v>
      </c>
      <c r="B173" s="6" t="s">
        <v>3248</v>
      </c>
      <c r="C173" s="2" t="s">
        <v>4077</v>
      </c>
      <c r="D173" s="2" t="s">
        <v>4080</v>
      </c>
      <c r="E173" s="19">
        <v>2</v>
      </c>
    </row>
    <row r="174" spans="1:5" x14ac:dyDescent="0.25">
      <c r="A174" s="2" t="s">
        <v>796</v>
      </c>
      <c r="B174" s="6" t="s">
        <v>3249</v>
      </c>
      <c r="C174" s="2" t="s">
        <v>4079</v>
      </c>
      <c r="D174" s="2" t="s">
        <v>4080</v>
      </c>
      <c r="E174" s="19">
        <v>2</v>
      </c>
    </row>
    <row r="175" spans="1:5" x14ac:dyDescent="0.25">
      <c r="A175" s="2" t="s">
        <v>1666</v>
      </c>
      <c r="B175" s="6" t="s">
        <v>3250</v>
      </c>
      <c r="C175" s="2" t="s">
        <v>4078</v>
      </c>
      <c r="D175" s="2" t="s">
        <v>4080</v>
      </c>
      <c r="E175" s="19">
        <v>2</v>
      </c>
    </row>
    <row r="176" spans="1:5" x14ac:dyDescent="0.25">
      <c r="A176" s="2" t="s">
        <v>1325</v>
      </c>
      <c r="B176" s="6" t="s">
        <v>3251</v>
      </c>
      <c r="C176" s="2" t="s">
        <v>4077</v>
      </c>
      <c r="D176" s="2" t="s">
        <v>4080</v>
      </c>
      <c r="E176" s="19">
        <v>4</v>
      </c>
    </row>
    <row r="177" spans="1:5" x14ac:dyDescent="0.25">
      <c r="A177" s="2" t="s">
        <v>977</v>
      </c>
      <c r="B177" s="6" t="s">
        <v>3252</v>
      </c>
      <c r="C177" s="2" t="s">
        <v>4077</v>
      </c>
      <c r="D177" s="2" t="s">
        <v>4081</v>
      </c>
      <c r="E177" s="19">
        <v>4</v>
      </c>
    </row>
    <row r="178" spans="1:5" x14ac:dyDescent="0.25">
      <c r="A178" s="2" t="s">
        <v>1157</v>
      </c>
      <c r="B178" s="6" t="s">
        <v>3253</v>
      </c>
      <c r="C178" s="2" t="s">
        <v>4078</v>
      </c>
      <c r="D178" s="2" t="s">
        <v>4080</v>
      </c>
      <c r="E178" s="19">
        <v>5</v>
      </c>
    </row>
    <row r="179" spans="1:5" x14ac:dyDescent="0.25">
      <c r="A179" s="2" t="s">
        <v>1120</v>
      </c>
      <c r="B179" s="6" t="s">
        <v>3254</v>
      </c>
      <c r="C179" s="2" t="s">
        <v>4077</v>
      </c>
      <c r="D179" s="2" t="s">
        <v>4080</v>
      </c>
      <c r="E179" s="19">
        <v>1</v>
      </c>
    </row>
    <row r="180" spans="1:5" x14ac:dyDescent="0.25">
      <c r="A180" s="2" t="s">
        <v>762</v>
      </c>
      <c r="B180" s="6" t="s">
        <v>3255</v>
      </c>
      <c r="C180" s="2" t="s">
        <v>4079</v>
      </c>
      <c r="D180" s="2" t="s">
        <v>4080</v>
      </c>
      <c r="E180" s="19">
        <v>1</v>
      </c>
    </row>
    <row r="181" spans="1:5" x14ac:dyDescent="0.25">
      <c r="A181" s="2" t="s">
        <v>859</v>
      </c>
      <c r="B181" s="6" t="s">
        <v>3256</v>
      </c>
      <c r="C181" s="2" t="s">
        <v>4078</v>
      </c>
      <c r="D181" s="2" t="s">
        <v>4080</v>
      </c>
      <c r="E181" s="19">
        <v>3</v>
      </c>
    </row>
    <row r="182" spans="1:5" x14ac:dyDescent="0.25">
      <c r="A182" s="2" t="s">
        <v>1067</v>
      </c>
      <c r="B182" s="6" t="s">
        <v>3257</v>
      </c>
      <c r="C182" s="2" t="s">
        <v>4077</v>
      </c>
      <c r="D182" s="2" t="s">
        <v>4081</v>
      </c>
      <c r="E182" s="19">
        <v>3</v>
      </c>
    </row>
    <row r="183" spans="1:5" x14ac:dyDescent="0.25">
      <c r="A183" s="2" t="s">
        <v>856</v>
      </c>
      <c r="B183" s="6" t="s">
        <v>3258</v>
      </c>
      <c r="C183" s="2" t="s">
        <v>4077</v>
      </c>
      <c r="D183" s="2" t="s">
        <v>4081</v>
      </c>
      <c r="E183" s="19">
        <v>5</v>
      </c>
    </row>
    <row r="184" spans="1:5" x14ac:dyDescent="0.25">
      <c r="A184" s="2" t="s">
        <v>1336</v>
      </c>
      <c r="B184" s="6" t="s">
        <v>3259</v>
      </c>
      <c r="C184" s="2" t="s">
        <v>4078</v>
      </c>
      <c r="D184" s="2" t="s">
        <v>4080</v>
      </c>
      <c r="E184" s="19">
        <v>1</v>
      </c>
    </row>
    <row r="185" spans="1:5" x14ac:dyDescent="0.25">
      <c r="A185" s="2" t="s">
        <v>1130</v>
      </c>
      <c r="B185" s="6" t="s">
        <v>3260</v>
      </c>
      <c r="C185" s="2" t="s">
        <v>4078</v>
      </c>
      <c r="D185" s="2" t="s">
        <v>4081</v>
      </c>
      <c r="E185" s="19">
        <v>4</v>
      </c>
    </row>
    <row r="186" spans="1:5" x14ac:dyDescent="0.25">
      <c r="A186" s="2" t="s">
        <v>836</v>
      </c>
      <c r="B186" s="6" t="s">
        <v>3261</v>
      </c>
      <c r="C186" s="2" t="s">
        <v>4078</v>
      </c>
      <c r="D186" s="2" t="s">
        <v>4081</v>
      </c>
      <c r="E186" s="19">
        <v>1</v>
      </c>
    </row>
    <row r="187" spans="1:5" x14ac:dyDescent="0.25">
      <c r="A187" s="2" t="s">
        <v>1119</v>
      </c>
      <c r="B187" s="6" t="s">
        <v>3262</v>
      </c>
      <c r="C187" s="2" t="s">
        <v>4078</v>
      </c>
      <c r="D187" s="2" t="s">
        <v>4080</v>
      </c>
      <c r="E187" s="19">
        <v>1</v>
      </c>
    </row>
    <row r="188" spans="1:5" x14ac:dyDescent="0.25">
      <c r="A188" s="2" t="s">
        <v>1152</v>
      </c>
      <c r="B188" s="6" t="s">
        <v>3263</v>
      </c>
      <c r="C188" s="2" t="s">
        <v>4077</v>
      </c>
      <c r="D188" s="2" t="s">
        <v>4080</v>
      </c>
      <c r="E188" s="19">
        <v>2</v>
      </c>
    </row>
    <row r="189" spans="1:5" x14ac:dyDescent="0.25">
      <c r="A189" s="2" t="s">
        <v>1010</v>
      </c>
      <c r="B189" s="6" t="s">
        <v>3264</v>
      </c>
      <c r="C189" s="2" t="s">
        <v>4077</v>
      </c>
      <c r="D189" s="2" t="s">
        <v>4081</v>
      </c>
      <c r="E189" s="19">
        <v>3</v>
      </c>
    </row>
    <row r="190" spans="1:5" x14ac:dyDescent="0.25">
      <c r="A190" s="2" t="s">
        <v>1377</v>
      </c>
      <c r="B190" s="6" t="s">
        <v>3265</v>
      </c>
      <c r="C190" s="2" t="s">
        <v>4077</v>
      </c>
      <c r="D190" s="2" t="s">
        <v>4080</v>
      </c>
      <c r="E190" s="19">
        <v>3</v>
      </c>
    </row>
    <row r="191" spans="1:5" x14ac:dyDescent="0.25">
      <c r="A191" s="2" t="s">
        <v>963</v>
      </c>
      <c r="B191" s="6" t="s">
        <v>3266</v>
      </c>
      <c r="C191" s="2" t="s">
        <v>4079</v>
      </c>
      <c r="D191" s="2" t="s">
        <v>4080</v>
      </c>
      <c r="E191" s="19">
        <v>5</v>
      </c>
    </row>
    <row r="192" spans="1:5" x14ac:dyDescent="0.25">
      <c r="A192" s="2" t="s">
        <v>796</v>
      </c>
      <c r="B192" s="6" t="s">
        <v>3267</v>
      </c>
      <c r="C192" s="2" t="s">
        <v>4077</v>
      </c>
      <c r="D192" s="2" t="s">
        <v>4080</v>
      </c>
      <c r="E192" s="19">
        <v>2</v>
      </c>
    </row>
    <row r="193" spans="1:5" x14ac:dyDescent="0.25">
      <c r="A193" s="2" t="s">
        <v>1395</v>
      </c>
      <c r="B193" s="6" t="s">
        <v>3268</v>
      </c>
      <c r="C193" s="2" t="s">
        <v>4077</v>
      </c>
      <c r="D193" s="2" t="s">
        <v>4080</v>
      </c>
      <c r="E193" s="19">
        <v>1</v>
      </c>
    </row>
    <row r="194" spans="1:5" x14ac:dyDescent="0.25">
      <c r="A194" s="2" t="s">
        <v>881</v>
      </c>
      <c r="B194" s="6" t="s">
        <v>3269</v>
      </c>
      <c r="C194" s="2" t="s">
        <v>4079</v>
      </c>
      <c r="D194" s="2" t="s">
        <v>4080</v>
      </c>
      <c r="E194" s="19">
        <v>4</v>
      </c>
    </row>
    <row r="195" spans="1:5" x14ac:dyDescent="0.25">
      <c r="A195" s="2" t="s">
        <v>1134</v>
      </c>
      <c r="B195" s="6" t="s">
        <v>3270</v>
      </c>
      <c r="C195" s="2" t="s">
        <v>4077</v>
      </c>
      <c r="D195" s="2" t="s">
        <v>4080</v>
      </c>
      <c r="E195" s="19">
        <v>4</v>
      </c>
    </row>
    <row r="196" spans="1:5" x14ac:dyDescent="0.25">
      <c r="A196" s="2" t="s">
        <v>1044</v>
      </c>
      <c r="B196" s="6" t="s">
        <v>3271</v>
      </c>
      <c r="C196" s="2" t="s">
        <v>4078</v>
      </c>
      <c r="D196" s="2" t="s">
        <v>4081</v>
      </c>
      <c r="E196" s="19">
        <v>4</v>
      </c>
    </row>
    <row r="197" spans="1:5" x14ac:dyDescent="0.25">
      <c r="A197" s="2" t="s">
        <v>1386</v>
      </c>
      <c r="B197" s="6" t="s">
        <v>3272</v>
      </c>
      <c r="C197" s="2" t="s">
        <v>4077</v>
      </c>
      <c r="D197" s="2" t="s">
        <v>4080</v>
      </c>
      <c r="E197" s="19">
        <v>1</v>
      </c>
    </row>
    <row r="198" spans="1:5" x14ac:dyDescent="0.25">
      <c r="A198" s="2" t="s">
        <v>1255</v>
      </c>
      <c r="B198" s="6" t="s">
        <v>3273</v>
      </c>
      <c r="C198" s="2" t="s">
        <v>4079</v>
      </c>
      <c r="D198" s="2" t="s">
        <v>4081</v>
      </c>
      <c r="E198" s="19">
        <v>4</v>
      </c>
    </row>
    <row r="199" spans="1:5" x14ac:dyDescent="0.25">
      <c r="A199" s="2" t="s">
        <v>941</v>
      </c>
      <c r="B199" s="6" t="s">
        <v>3274</v>
      </c>
      <c r="C199" s="2" t="s">
        <v>4077</v>
      </c>
      <c r="D199" s="2" t="s">
        <v>4080</v>
      </c>
      <c r="E199" s="19">
        <v>5</v>
      </c>
    </row>
    <row r="200" spans="1:5" x14ac:dyDescent="0.25">
      <c r="A200" s="2" t="s">
        <v>999</v>
      </c>
      <c r="B200" s="6" t="s">
        <v>3275</v>
      </c>
      <c r="C200" s="2" t="s">
        <v>4079</v>
      </c>
      <c r="D200" s="2" t="s">
        <v>4081</v>
      </c>
      <c r="E200" s="19">
        <v>3</v>
      </c>
    </row>
    <row r="201" spans="1:5" x14ac:dyDescent="0.25">
      <c r="A201" s="2" t="s">
        <v>1051</v>
      </c>
      <c r="B201" s="6" t="s">
        <v>3276</v>
      </c>
      <c r="C201" s="2" t="s">
        <v>4078</v>
      </c>
      <c r="D201" s="2" t="s">
        <v>4081</v>
      </c>
      <c r="E201" s="19">
        <v>1</v>
      </c>
    </row>
    <row r="202" spans="1:5" x14ac:dyDescent="0.25">
      <c r="A202" s="2" t="s">
        <v>1343</v>
      </c>
      <c r="B202" s="6" t="s">
        <v>3277</v>
      </c>
      <c r="C202" s="2" t="s">
        <v>4078</v>
      </c>
      <c r="D202" s="2" t="s">
        <v>4081</v>
      </c>
      <c r="E202" s="19">
        <v>4</v>
      </c>
    </row>
    <row r="203" spans="1:5" x14ac:dyDescent="0.25">
      <c r="A203" s="2" t="s">
        <v>1390</v>
      </c>
      <c r="B203" s="6" t="s">
        <v>3278</v>
      </c>
      <c r="C203" s="2" t="s">
        <v>4077</v>
      </c>
      <c r="D203" s="2" t="s">
        <v>4080</v>
      </c>
      <c r="E203" s="19">
        <v>1</v>
      </c>
    </row>
    <row r="204" spans="1:5" x14ac:dyDescent="0.25">
      <c r="A204" s="2" t="s">
        <v>1527</v>
      </c>
      <c r="B204" s="6" t="s">
        <v>3279</v>
      </c>
      <c r="C204" s="2" t="s">
        <v>4077</v>
      </c>
      <c r="D204" s="2" t="s">
        <v>4080</v>
      </c>
      <c r="E204" s="19">
        <v>2</v>
      </c>
    </row>
    <row r="205" spans="1:5" x14ac:dyDescent="0.25">
      <c r="A205" s="2" t="s">
        <v>768</v>
      </c>
      <c r="B205" s="6" t="s">
        <v>3280</v>
      </c>
      <c r="C205" s="2" t="s">
        <v>4078</v>
      </c>
      <c r="D205" s="2" t="s">
        <v>4081</v>
      </c>
      <c r="E205" s="19">
        <v>2</v>
      </c>
    </row>
    <row r="206" spans="1:5" x14ac:dyDescent="0.25">
      <c r="A206" s="2" t="s">
        <v>1655</v>
      </c>
      <c r="B206" s="6" t="s">
        <v>3281</v>
      </c>
      <c r="C206" s="2" t="s">
        <v>4078</v>
      </c>
      <c r="D206" s="2" t="s">
        <v>4080</v>
      </c>
      <c r="E206" s="19">
        <v>2</v>
      </c>
    </row>
    <row r="207" spans="1:5" x14ac:dyDescent="0.25">
      <c r="A207" s="2" t="s">
        <v>1257</v>
      </c>
      <c r="B207" s="6" t="s">
        <v>3282</v>
      </c>
      <c r="C207" s="2" t="s">
        <v>4078</v>
      </c>
      <c r="D207" s="2" t="s">
        <v>4081</v>
      </c>
      <c r="E207" s="19">
        <v>2</v>
      </c>
    </row>
    <row r="208" spans="1:5" x14ac:dyDescent="0.25">
      <c r="A208" s="2" t="s">
        <v>1006</v>
      </c>
      <c r="B208" s="6" t="s">
        <v>3283</v>
      </c>
      <c r="C208" s="2" t="s">
        <v>4078</v>
      </c>
      <c r="D208" s="2" t="s">
        <v>4080</v>
      </c>
      <c r="E208" s="19">
        <v>5</v>
      </c>
    </row>
    <row r="209" spans="1:5" x14ac:dyDescent="0.25">
      <c r="A209" s="2" t="s">
        <v>1073</v>
      </c>
      <c r="B209" s="6" t="s">
        <v>3284</v>
      </c>
      <c r="C209" s="2" t="s">
        <v>4077</v>
      </c>
      <c r="D209" s="2" t="s">
        <v>4080</v>
      </c>
      <c r="E209" s="19">
        <v>5</v>
      </c>
    </row>
    <row r="210" spans="1:5" x14ac:dyDescent="0.25">
      <c r="A210" s="2" t="s">
        <v>1450</v>
      </c>
      <c r="B210" s="6" t="s">
        <v>3285</v>
      </c>
      <c r="C210" s="2" t="s">
        <v>4078</v>
      </c>
      <c r="D210" s="2" t="s">
        <v>4081</v>
      </c>
      <c r="E210" s="19">
        <v>3</v>
      </c>
    </row>
    <row r="211" spans="1:5" x14ac:dyDescent="0.25">
      <c r="A211" s="2" t="s">
        <v>997</v>
      </c>
      <c r="B211" s="6" t="s">
        <v>3286</v>
      </c>
      <c r="C211" s="2" t="s">
        <v>4077</v>
      </c>
      <c r="D211" s="2" t="s">
        <v>4080</v>
      </c>
      <c r="E211" s="19">
        <v>5</v>
      </c>
    </row>
    <row r="212" spans="1:5" x14ac:dyDescent="0.25">
      <c r="A212" s="2" t="s">
        <v>1219</v>
      </c>
      <c r="B212" s="6" t="s">
        <v>3287</v>
      </c>
      <c r="C212" s="2" t="s">
        <v>4079</v>
      </c>
      <c r="D212" s="2" t="s">
        <v>4081</v>
      </c>
      <c r="E212" s="19">
        <v>5</v>
      </c>
    </row>
    <row r="213" spans="1:5" x14ac:dyDescent="0.25">
      <c r="A213" s="2" t="s">
        <v>1186</v>
      </c>
      <c r="B213" s="6" t="s">
        <v>3288</v>
      </c>
      <c r="C213" s="2" t="s">
        <v>4079</v>
      </c>
      <c r="D213" s="2" t="s">
        <v>4081</v>
      </c>
      <c r="E213" s="19">
        <v>3</v>
      </c>
    </row>
    <row r="214" spans="1:5" x14ac:dyDescent="0.25">
      <c r="A214" s="2" t="s">
        <v>1484</v>
      </c>
      <c r="B214" s="6" t="s">
        <v>3289</v>
      </c>
      <c r="C214" s="2" t="s">
        <v>4079</v>
      </c>
      <c r="D214" s="2" t="s">
        <v>4080</v>
      </c>
      <c r="E214" s="19">
        <v>4</v>
      </c>
    </row>
    <row r="215" spans="1:5" x14ac:dyDescent="0.25">
      <c r="A215" s="2" t="s">
        <v>1092</v>
      </c>
      <c r="B215" s="6" t="s">
        <v>3290</v>
      </c>
      <c r="C215" s="2" t="s">
        <v>4077</v>
      </c>
      <c r="D215" s="2" t="s">
        <v>4081</v>
      </c>
      <c r="E215" s="19">
        <v>5</v>
      </c>
    </row>
    <row r="216" spans="1:5" x14ac:dyDescent="0.25">
      <c r="A216" s="2" t="s">
        <v>980</v>
      </c>
      <c r="B216" s="6" t="s">
        <v>3291</v>
      </c>
      <c r="C216" s="2" t="s">
        <v>4077</v>
      </c>
      <c r="D216" s="2" t="s">
        <v>4080</v>
      </c>
      <c r="E216" s="19">
        <v>5</v>
      </c>
    </row>
    <row r="217" spans="1:5" x14ac:dyDescent="0.25">
      <c r="A217" s="2" t="s">
        <v>1337</v>
      </c>
      <c r="B217" s="6" t="s">
        <v>3292</v>
      </c>
      <c r="C217" s="2" t="s">
        <v>4077</v>
      </c>
      <c r="D217" s="2" t="s">
        <v>4080</v>
      </c>
      <c r="E217" s="19">
        <v>1</v>
      </c>
    </row>
    <row r="218" spans="1:5" x14ac:dyDescent="0.25">
      <c r="A218" s="2" t="s">
        <v>1434</v>
      </c>
      <c r="B218" s="6" t="s">
        <v>3293</v>
      </c>
      <c r="C218" s="2" t="s">
        <v>4078</v>
      </c>
      <c r="D218" s="2" t="s">
        <v>4080</v>
      </c>
      <c r="E218" s="19">
        <v>4</v>
      </c>
    </row>
    <row r="219" spans="1:5" x14ac:dyDescent="0.25">
      <c r="A219" s="2" t="s">
        <v>873</v>
      </c>
      <c r="B219" s="6" t="s">
        <v>3294</v>
      </c>
      <c r="C219" s="2" t="s">
        <v>4077</v>
      </c>
      <c r="D219" s="2" t="s">
        <v>4080</v>
      </c>
      <c r="E219" s="19">
        <v>2</v>
      </c>
    </row>
    <row r="220" spans="1:5" x14ac:dyDescent="0.25">
      <c r="A220" s="2" t="s">
        <v>1227</v>
      </c>
      <c r="B220" s="6" t="s">
        <v>3295</v>
      </c>
      <c r="C220" s="2" t="s">
        <v>4077</v>
      </c>
      <c r="D220" s="2" t="s">
        <v>4081</v>
      </c>
      <c r="E220" s="19">
        <v>3</v>
      </c>
    </row>
    <row r="221" spans="1:5" x14ac:dyDescent="0.25">
      <c r="A221" s="2" t="s">
        <v>1568</v>
      </c>
      <c r="B221" s="6" t="s">
        <v>3296</v>
      </c>
      <c r="C221" s="2" t="s">
        <v>4078</v>
      </c>
      <c r="D221" s="2" t="s">
        <v>4080</v>
      </c>
      <c r="E221" s="19">
        <v>1</v>
      </c>
    </row>
    <row r="222" spans="1:5" x14ac:dyDescent="0.25">
      <c r="A222" s="2" t="s">
        <v>1328</v>
      </c>
      <c r="B222" s="6" t="s">
        <v>3297</v>
      </c>
      <c r="C222" s="2" t="s">
        <v>4078</v>
      </c>
      <c r="D222" s="2" t="s">
        <v>4080</v>
      </c>
      <c r="E222" s="19">
        <v>2</v>
      </c>
    </row>
    <row r="223" spans="1:5" x14ac:dyDescent="0.25">
      <c r="A223" s="2" t="s">
        <v>977</v>
      </c>
      <c r="B223" s="6" t="s">
        <v>3298</v>
      </c>
      <c r="C223" s="2" t="s">
        <v>4079</v>
      </c>
      <c r="D223" s="2" t="s">
        <v>4081</v>
      </c>
      <c r="E223" s="19">
        <v>1</v>
      </c>
    </row>
    <row r="224" spans="1:5" x14ac:dyDescent="0.25">
      <c r="A224" s="2" t="s">
        <v>1484</v>
      </c>
      <c r="B224" s="6" t="s">
        <v>3299</v>
      </c>
      <c r="C224" s="2" t="s">
        <v>4077</v>
      </c>
      <c r="D224" s="2" t="s">
        <v>4081</v>
      </c>
      <c r="E224" s="19">
        <v>2</v>
      </c>
    </row>
    <row r="225" spans="1:5" x14ac:dyDescent="0.25">
      <c r="A225" s="2" t="s">
        <v>1566</v>
      </c>
      <c r="B225" s="6" t="s">
        <v>3300</v>
      </c>
      <c r="C225" s="2" t="s">
        <v>4077</v>
      </c>
      <c r="D225" s="2" t="s">
        <v>4081</v>
      </c>
      <c r="E225" s="19">
        <v>4</v>
      </c>
    </row>
    <row r="226" spans="1:5" x14ac:dyDescent="0.25">
      <c r="A226" s="2" t="s">
        <v>1508</v>
      </c>
      <c r="B226" s="6" t="s">
        <v>3301</v>
      </c>
      <c r="C226" s="2" t="s">
        <v>4077</v>
      </c>
      <c r="D226" s="2" t="s">
        <v>4080</v>
      </c>
      <c r="E226" s="19">
        <v>3</v>
      </c>
    </row>
    <row r="227" spans="1:5" x14ac:dyDescent="0.25">
      <c r="A227" s="2" t="s">
        <v>1593</v>
      </c>
      <c r="B227" s="6" t="s">
        <v>3302</v>
      </c>
      <c r="C227" s="2" t="s">
        <v>4079</v>
      </c>
      <c r="D227" s="2" t="s">
        <v>4081</v>
      </c>
      <c r="E227" s="19">
        <v>1</v>
      </c>
    </row>
    <row r="228" spans="1:5" x14ac:dyDescent="0.25">
      <c r="A228" s="2" t="s">
        <v>1672</v>
      </c>
      <c r="B228" s="6" t="s">
        <v>3303</v>
      </c>
      <c r="C228" s="2" t="s">
        <v>4077</v>
      </c>
      <c r="D228" s="2" t="s">
        <v>4080</v>
      </c>
      <c r="E228" s="19">
        <v>3</v>
      </c>
    </row>
    <row r="229" spans="1:5" x14ac:dyDescent="0.25">
      <c r="A229" s="2" t="s">
        <v>739</v>
      </c>
      <c r="B229" s="6" t="s">
        <v>3304</v>
      </c>
      <c r="C229" s="2" t="s">
        <v>4077</v>
      </c>
      <c r="D229" s="2" t="s">
        <v>4080</v>
      </c>
      <c r="E229" s="19">
        <v>1</v>
      </c>
    </row>
    <row r="230" spans="1:5" x14ac:dyDescent="0.25">
      <c r="A230" s="2" t="s">
        <v>725</v>
      </c>
      <c r="B230" s="6" t="s">
        <v>3305</v>
      </c>
      <c r="C230" s="2" t="s">
        <v>4078</v>
      </c>
      <c r="D230" s="2" t="s">
        <v>4080</v>
      </c>
      <c r="E230" s="19">
        <v>3</v>
      </c>
    </row>
    <row r="231" spans="1:5" x14ac:dyDescent="0.25">
      <c r="A231" s="2" t="s">
        <v>853</v>
      </c>
      <c r="B231" s="6" t="s">
        <v>3306</v>
      </c>
      <c r="C231" s="2" t="s">
        <v>4078</v>
      </c>
      <c r="D231" s="2" t="s">
        <v>4081</v>
      </c>
      <c r="E231" s="19">
        <v>5</v>
      </c>
    </row>
    <row r="232" spans="1:5" x14ac:dyDescent="0.25">
      <c r="A232" s="2" t="s">
        <v>1000</v>
      </c>
      <c r="B232" s="6" t="s">
        <v>3307</v>
      </c>
      <c r="C232" s="2" t="s">
        <v>4079</v>
      </c>
      <c r="D232" s="2" t="s">
        <v>4081</v>
      </c>
      <c r="E232" s="19">
        <v>3</v>
      </c>
    </row>
    <row r="233" spans="1:5" x14ac:dyDescent="0.25">
      <c r="A233" s="2" t="s">
        <v>1042</v>
      </c>
      <c r="B233" s="6" t="s">
        <v>3308</v>
      </c>
      <c r="C233" s="2" t="s">
        <v>4077</v>
      </c>
      <c r="D233" s="2" t="s">
        <v>4080</v>
      </c>
      <c r="E233" s="19">
        <v>1</v>
      </c>
    </row>
    <row r="234" spans="1:5" x14ac:dyDescent="0.25">
      <c r="A234" s="2" t="s">
        <v>1330</v>
      </c>
      <c r="B234" s="6" t="s">
        <v>3309</v>
      </c>
      <c r="C234" s="2" t="s">
        <v>4079</v>
      </c>
      <c r="D234" s="2" t="s">
        <v>4080</v>
      </c>
      <c r="E234" s="19">
        <v>4</v>
      </c>
    </row>
    <row r="235" spans="1:5" x14ac:dyDescent="0.25">
      <c r="A235" s="2" t="s">
        <v>1665</v>
      </c>
      <c r="B235" s="6" t="s">
        <v>3310</v>
      </c>
      <c r="C235" s="2" t="s">
        <v>4079</v>
      </c>
      <c r="D235" s="2" t="s">
        <v>4080</v>
      </c>
      <c r="E235" s="19">
        <v>4</v>
      </c>
    </row>
    <row r="236" spans="1:5" x14ac:dyDescent="0.25">
      <c r="A236" s="2" t="s">
        <v>1464</v>
      </c>
      <c r="B236" s="6" t="s">
        <v>3311</v>
      </c>
      <c r="C236" s="2" t="s">
        <v>4079</v>
      </c>
      <c r="D236" s="2" t="s">
        <v>4080</v>
      </c>
      <c r="E236" s="19">
        <v>2</v>
      </c>
    </row>
    <row r="237" spans="1:5" x14ac:dyDescent="0.25">
      <c r="A237" s="2" t="s">
        <v>1266</v>
      </c>
      <c r="B237" s="6" t="s">
        <v>3312</v>
      </c>
      <c r="C237" s="2" t="s">
        <v>4079</v>
      </c>
      <c r="D237" s="2" t="s">
        <v>4080</v>
      </c>
      <c r="E237" s="19">
        <v>2</v>
      </c>
    </row>
    <row r="238" spans="1:5" x14ac:dyDescent="0.25">
      <c r="A238" s="2" t="s">
        <v>1104</v>
      </c>
      <c r="B238" s="6" t="s">
        <v>3313</v>
      </c>
      <c r="C238" s="2" t="s">
        <v>4077</v>
      </c>
      <c r="D238" s="2" t="s">
        <v>4081</v>
      </c>
      <c r="E238" s="19">
        <v>2</v>
      </c>
    </row>
    <row r="239" spans="1:5" x14ac:dyDescent="0.25">
      <c r="A239" s="2" t="s">
        <v>1160</v>
      </c>
      <c r="B239" s="6" t="s">
        <v>3314</v>
      </c>
      <c r="C239" s="2" t="s">
        <v>4079</v>
      </c>
      <c r="D239" s="2" t="s">
        <v>4081</v>
      </c>
      <c r="E239" s="19">
        <v>1</v>
      </c>
    </row>
    <row r="240" spans="1:5" x14ac:dyDescent="0.25">
      <c r="A240" s="2" t="s">
        <v>840</v>
      </c>
      <c r="B240" s="6" t="s">
        <v>3315</v>
      </c>
      <c r="C240" s="2" t="s">
        <v>4079</v>
      </c>
      <c r="D240" s="2" t="s">
        <v>4080</v>
      </c>
      <c r="E240" s="19">
        <v>2</v>
      </c>
    </row>
    <row r="241" spans="1:5" x14ac:dyDescent="0.25">
      <c r="A241" s="2" t="s">
        <v>1508</v>
      </c>
      <c r="B241" s="6" t="s">
        <v>3316</v>
      </c>
      <c r="C241" s="2" t="s">
        <v>4077</v>
      </c>
      <c r="D241" s="2" t="s">
        <v>4080</v>
      </c>
      <c r="E241" s="19">
        <v>5</v>
      </c>
    </row>
    <row r="242" spans="1:5" x14ac:dyDescent="0.25">
      <c r="A242" s="2" t="s">
        <v>1680</v>
      </c>
      <c r="B242" s="6" t="s">
        <v>3317</v>
      </c>
      <c r="C242" s="2" t="s">
        <v>4078</v>
      </c>
      <c r="D242" s="2" t="s">
        <v>4080</v>
      </c>
      <c r="E242" s="19">
        <v>4</v>
      </c>
    </row>
    <row r="243" spans="1:5" x14ac:dyDescent="0.25">
      <c r="A243" s="2" t="s">
        <v>705</v>
      </c>
      <c r="B243" s="6" t="s">
        <v>3318</v>
      </c>
      <c r="C243" s="2" t="s">
        <v>4077</v>
      </c>
      <c r="D243" s="2" t="s">
        <v>4080</v>
      </c>
      <c r="E243" s="19">
        <v>3</v>
      </c>
    </row>
    <row r="244" spans="1:5" x14ac:dyDescent="0.25">
      <c r="A244" s="2" t="s">
        <v>1543</v>
      </c>
      <c r="B244" s="6" t="s">
        <v>3319</v>
      </c>
      <c r="C244" s="2" t="s">
        <v>4078</v>
      </c>
      <c r="D244" s="2" t="s">
        <v>4081</v>
      </c>
      <c r="E244" s="19">
        <v>3</v>
      </c>
    </row>
    <row r="245" spans="1:5" x14ac:dyDescent="0.25">
      <c r="A245" s="2" t="s">
        <v>886</v>
      </c>
      <c r="B245" s="6" t="s">
        <v>3320</v>
      </c>
      <c r="C245" s="2" t="s">
        <v>4077</v>
      </c>
      <c r="D245" s="2" t="s">
        <v>4080</v>
      </c>
      <c r="E245" s="19">
        <v>2</v>
      </c>
    </row>
    <row r="246" spans="1:5" x14ac:dyDescent="0.25">
      <c r="A246" s="2" t="s">
        <v>1669</v>
      </c>
      <c r="B246" s="6" t="s">
        <v>3321</v>
      </c>
      <c r="C246" s="2" t="s">
        <v>4077</v>
      </c>
      <c r="D246" s="2" t="s">
        <v>4080</v>
      </c>
      <c r="E246" s="19">
        <v>4</v>
      </c>
    </row>
    <row r="247" spans="1:5" x14ac:dyDescent="0.25">
      <c r="A247" s="2" t="s">
        <v>1046</v>
      </c>
      <c r="B247" s="6" t="s">
        <v>3322</v>
      </c>
      <c r="C247" s="2" t="s">
        <v>4077</v>
      </c>
      <c r="D247" s="2" t="s">
        <v>4080</v>
      </c>
      <c r="E247" s="19">
        <v>1</v>
      </c>
    </row>
    <row r="248" spans="1:5" x14ac:dyDescent="0.25">
      <c r="A248" s="2" t="s">
        <v>837</v>
      </c>
      <c r="B248" s="6" t="s">
        <v>3323</v>
      </c>
      <c r="C248" s="2" t="s">
        <v>4079</v>
      </c>
      <c r="D248" s="2" t="s">
        <v>4080</v>
      </c>
      <c r="E248" s="19">
        <v>4</v>
      </c>
    </row>
    <row r="249" spans="1:5" x14ac:dyDescent="0.25">
      <c r="A249" s="2" t="s">
        <v>1591</v>
      </c>
      <c r="B249" s="6" t="s">
        <v>3324</v>
      </c>
      <c r="C249" s="2" t="s">
        <v>4079</v>
      </c>
      <c r="D249" s="2" t="s">
        <v>4080</v>
      </c>
      <c r="E249" s="19">
        <v>3</v>
      </c>
    </row>
    <row r="250" spans="1:5" x14ac:dyDescent="0.25">
      <c r="A250" s="2" t="s">
        <v>1605</v>
      </c>
      <c r="B250" s="6" t="s">
        <v>3325</v>
      </c>
      <c r="C250" s="2" t="s">
        <v>4078</v>
      </c>
      <c r="D250" s="2" t="s">
        <v>4081</v>
      </c>
      <c r="E250" s="19">
        <v>1</v>
      </c>
    </row>
    <row r="251" spans="1:5" x14ac:dyDescent="0.25">
      <c r="A251" s="2" t="s">
        <v>1535</v>
      </c>
      <c r="B251" s="6" t="s">
        <v>3326</v>
      </c>
      <c r="C251" s="2" t="s">
        <v>4077</v>
      </c>
      <c r="D251" s="2" t="s">
        <v>4080</v>
      </c>
      <c r="E251" s="19">
        <v>1</v>
      </c>
    </row>
    <row r="252" spans="1:5" x14ac:dyDescent="0.25">
      <c r="A252" s="2" t="s">
        <v>1476</v>
      </c>
      <c r="B252" s="6" t="s">
        <v>3327</v>
      </c>
      <c r="C252" s="2" t="s">
        <v>4078</v>
      </c>
      <c r="D252" s="2" t="s">
        <v>4080</v>
      </c>
      <c r="E252" s="19">
        <v>3</v>
      </c>
    </row>
    <row r="253" spans="1:5" x14ac:dyDescent="0.25">
      <c r="A253" s="2" t="s">
        <v>906</v>
      </c>
      <c r="B253" s="6" t="s">
        <v>3328</v>
      </c>
      <c r="C253" s="2" t="s">
        <v>4078</v>
      </c>
      <c r="D253" s="2" t="s">
        <v>4081</v>
      </c>
      <c r="E253" s="19">
        <v>5</v>
      </c>
    </row>
    <row r="254" spans="1:5" x14ac:dyDescent="0.25">
      <c r="A254" s="2" t="s">
        <v>997</v>
      </c>
      <c r="B254" s="6" t="s">
        <v>3329</v>
      </c>
      <c r="C254" s="2" t="s">
        <v>4077</v>
      </c>
      <c r="D254" s="2" t="s">
        <v>4080</v>
      </c>
      <c r="E254" s="19">
        <v>2</v>
      </c>
    </row>
    <row r="255" spans="1:5" x14ac:dyDescent="0.25">
      <c r="A255" s="2" t="s">
        <v>975</v>
      </c>
      <c r="B255" s="6" t="s">
        <v>3330</v>
      </c>
      <c r="C255" s="2" t="s">
        <v>4079</v>
      </c>
      <c r="D255" s="2" t="s">
        <v>4080</v>
      </c>
      <c r="E255" s="19">
        <v>1</v>
      </c>
    </row>
    <row r="256" spans="1:5" x14ac:dyDescent="0.25">
      <c r="A256" s="2" t="s">
        <v>809</v>
      </c>
      <c r="B256" s="6" t="s">
        <v>3331</v>
      </c>
      <c r="C256" s="2" t="s">
        <v>4079</v>
      </c>
      <c r="D256" s="2" t="s">
        <v>4080</v>
      </c>
      <c r="E256" s="19">
        <v>5</v>
      </c>
    </row>
    <row r="257" spans="1:5" x14ac:dyDescent="0.25">
      <c r="A257" s="2" t="s">
        <v>1574</v>
      </c>
      <c r="B257" s="6" t="s">
        <v>3332</v>
      </c>
      <c r="C257" s="2" t="s">
        <v>4077</v>
      </c>
      <c r="D257" s="2" t="s">
        <v>4080</v>
      </c>
      <c r="E257" s="19">
        <v>2</v>
      </c>
    </row>
    <row r="258" spans="1:5" x14ac:dyDescent="0.25">
      <c r="A258" s="2" t="s">
        <v>1377</v>
      </c>
      <c r="B258" s="6" t="s">
        <v>3333</v>
      </c>
      <c r="C258" s="2" t="s">
        <v>4079</v>
      </c>
      <c r="D258" s="2" t="s">
        <v>4081</v>
      </c>
      <c r="E258" s="19">
        <v>3</v>
      </c>
    </row>
    <row r="259" spans="1:5" x14ac:dyDescent="0.25">
      <c r="A259" s="2" t="s">
        <v>956</v>
      </c>
      <c r="B259" s="6" t="s">
        <v>3334</v>
      </c>
      <c r="C259" s="2" t="s">
        <v>4078</v>
      </c>
      <c r="D259" s="2" t="s">
        <v>4081</v>
      </c>
      <c r="E259" s="19">
        <v>4</v>
      </c>
    </row>
    <row r="260" spans="1:5" x14ac:dyDescent="0.25">
      <c r="A260" s="2" t="s">
        <v>1500</v>
      </c>
      <c r="B260" s="6" t="s">
        <v>3335</v>
      </c>
      <c r="C260" s="2" t="s">
        <v>4079</v>
      </c>
      <c r="D260" s="2" t="s">
        <v>4080</v>
      </c>
      <c r="E260" s="19">
        <v>3</v>
      </c>
    </row>
    <row r="261" spans="1:5" x14ac:dyDescent="0.25">
      <c r="A261" s="2" t="s">
        <v>1659</v>
      </c>
      <c r="B261" s="6" t="s">
        <v>3336</v>
      </c>
      <c r="C261" s="2" t="s">
        <v>4077</v>
      </c>
      <c r="D261" s="2" t="s">
        <v>4080</v>
      </c>
      <c r="E261" s="19">
        <v>2</v>
      </c>
    </row>
    <row r="262" spans="1:5" x14ac:dyDescent="0.25">
      <c r="A262" s="2" t="s">
        <v>884</v>
      </c>
      <c r="B262" s="6" t="s">
        <v>3337</v>
      </c>
      <c r="C262" s="2" t="s">
        <v>4077</v>
      </c>
      <c r="D262" s="2" t="s">
        <v>4081</v>
      </c>
      <c r="E262" s="19">
        <v>2</v>
      </c>
    </row>
    <row r="263" spans="1:5" x14ac:dyDescent="0.25">
      <c r="A263" s="2" t="s">
        <v>1662</v>
      </c>
      <c r="B263" s="6" t="s">
        <v>3338</v>
      </c>
      <c r="C263" s="2" t="s">
        <v>4079</v>
      </c>
      <c r="D263" s="2" t="s">
        <v>4080</v>
      </c>
      <c r="E263" s="19">
        <v>4</v>
      </c>
    </row>
    <row r="264" spans="1:5" x14ac:dyDescent="0.25">
      <c r="A264" s="2" t="s">
        <v>1464</v>
      </c>
      <c r="B264" s="6" t="s">
        <v>3339</v>
      </c>
      <c r="C264" s="2" t="s">
        <v>4077</v>
      </c>
      <c r="D264" s="2" t="s">
        <v>4080</v>
      </c>
      <c r="E264" s="19">
        <v>3</v>
      </c>
    </row>
    <row r="265" spans="1:5" x14ac:dyDescent="0.25">
      <c r="A265" s="2" t="s">
        <v>1479</v>
      </c>
      <c r="B265" s="6" t="s">
        <v>3340</v>
      </c>
      <c r="C265" s="2" t="s">
        <v>4078</v>
      </c>
      <c r="D265" s="2" t="s">
        <v>4080</v>
      </c>
      <c r="E265" s="19">
        <v>4</v>
      </c>
    </row>
    <row r="266" spans="1:5" x14ac:dyDescent="0.25">
      <c r="A266" s="2" t="s">
        <v>915</v>
      </c>
      <c r="B266" s="6" t="s">
        <v>3341</v>
      </c>
      <c r="C266" s="2" t="s">
        <v>4077</v>
      </c>
      <c r="D266" s="2" t="s">
        <v>4081</v>
      </c>
      <c r="E266" s="19">
        <v>5</v>
      </c>
    </row>
    <row r="267" spans="1:5" x14ac:dyDescent="0.25">
      <c r="A267" s="2" t="s">
        <v>1058</v>
      </c>
      <c r="B267" s="6" t="s">
        <v>3342</v>
      </c>
      <c r="C267" s="2" t="s">
        <v>4077</v>
      </c>
      <c r="D267" s="2" t="s">
        <v>4080</v>
      </c>
      <c r="E267" s="19">
        <v>3</v>
      </c>
    </row>
    <row r="268" spans="1:5" x14ac:dyDescent="0.25">
      <c r="A268" s="2" t="s">
        <v>984</v>
      </c>
      <c r="B268" s="6" t="s">
        <v>3343</v>
      </c>
      <c r="C268" s="2" t="s">
        <v>4078</v>
      </c>
      <c r="D268" s="2" t="s">
        <v>4081</v>
      </c>
      <c r="E268" s="19">
        <v>4</v>
      </c>
    </row>
    <row r="269" spans="1:5" x14ac:dyDescent="0.25">
      <c r="A269" s="2" t="s">
        <v>1308</v>
      </c>
      <c r="B269" s="6" t="s">
        <v>3344</v>
      </c>
      <c r="C269" s="2" t="s">
        <v>4077</v>
      </c>
      <c r="D269" s="2" t="s">
        <v>4081</v>
      </c>
      <c r="E269" s="19">
        <v>2</v>
      </c>
    </row>
    <row r="270" spans="1:5" x14ac:dyDescent="0.25">
      <c r="A270" s="2" t="s">
        <v>1388</v>
      </c>
      <c r="B270" s="6" t="s">
        <v>3345</v>
      </c>
      <c r="C270" s="2" t="s">
        <v>4078</v>
      </c>
      <c r="D270" s="2" t="s">
        <v>4080</v>
      </c>
      <c r="E270" s="19">
        <v>3</v>
      </c>
    </row>
    <row r="271" spans="1:5" x14ac:dyDescent="0.25">
      <c r="A271" s="2" t="s">
        <v>1277</v>
      </c>
      <c r="B271" s="6" t="s">
        <v>3346</v>
      </c>
      <c r="C271" s="2" t="s">
        <v>4078</v>
      </c>
      <c r="D271" s="2" t="s">
        <v>4080</v>
      </c>
      <c r="E271" s="19">
        <v>3</v>
      </c>
    </row>
    <row r="272" spans="1:5" x14ac:dyDescent="0.25">
      <c r="A272" s="2" t="s">
        <v>1649</v>
      </c>
      <c r="B272" s="6" t="s">
        <v>3347</v>
      </c>
      <c r="C272" s="2" t="s">
        <v>4078</v>
      </c>
      <c r="D272" s="2" t="s">
        <v>4080</v>
      </c>
      <c r="E272" s="19">
        <v>1</v>
      </c>
    </row>
    <row r="273" spans="1:5" x14ac:dyDescent="0.25">
      <c r="A273" s="2" t="s">
        <v>1657</v>
      </c>
      <c r="B273" s="6" t="s">
        <v>3348</v>
      </c>
      <c r="C273" s="2" t="s">
        <v>4079</v>
      </c>
      <c r="D273" s="2" t="s">
        <v>4080</v>
      </c>
      <c r="E273" s="19">
        <v>5</v>
      </c>
    </row>
    <row r="274" spans="1:5" x14ac:dyDescent="0.25">
      <c r="A274" s="2" t="s">
        <v>1433</v>
      </c>
      <c r="B274" s="6" t="s">
        <v>3349</v>
      </c>
      <c r="C274" s="2" t="s">
        <v>4079</v>
      </c>
      <c r="D274" s="2" t="s">
        <v>4080</v>
      </c>
      <c r="E274" s="19">
        <v>5</v>
      </c>
    </row>
    <row r="275" spans="1:5" x14ac:dyDescent="0.25">
      <c r="A275" s="2" t="s">
        <v>1635</v>
      </c>
      <c r="B275" s="6" t="s">
        <v>3350</v>
      </c>
      <c r="C275" s="2" t="s">
        <v>4077</v>
      </c>
      <c r="D275" s="2" t="s">
        <v>4080</v>
      </c>
      <c r="E275" s="19">
        <v>5</v>
      </c>
    </row>
    <row r="276" spans="1:5" x14ac:dyDescent="0.25">
      <c r="A276" s="2" t="s">
        <v>1562</v>
      </c>
      <c r="B276" s="6" t="s">
        <v>3351</v>
      </c>
      <c r="C276" s="2" t="s">
        <v>4078</v>
      </c>
      <c r="D276" s="2" t="s">
        <v>4081</v>
      </c>
      <c r="E276" s="19">
        <v>3</v>
      </c>
    </row>
    <row r="277" spans="1:5" x14ac:dyDescent="0.25">
      <c r="A277" s="2" t="s">
        <v>1240</v>
      </c>
      <c r="B277" s="6" t="s">
        <v>3352</v>
      </c>
      <c r="C277" s="2" t="s">
        <v>4078</v>
      </c>
      <c r="D277" s="2" t="s">
        <v>4080</v>
      </c>
      <c r="E277" s="19">
        <v>5</v>
      </c>
    </row>
    <row r="278" spans="1:5" x14ac:dyDescent="0.25">
      <c r="A278" s="2" t="s">
        <v>836</v>
      </c>
      <c r="B278" s="6" t="s">
        <v>3353</v>
      </c>
      <c r="C278" s="2" t="s">
        <v>4079</v>
      </c>
      <c r="D278" s="2" t="s">
        <v>4080</v>
      </c>
      <c r="E278" s="19">
        <v>1</v>
      </c>
    </row>
    <row r="279" spans="1:5" x14ac:dyDescent="0.25">
      <c r="A279" s="2" t="s">
        <v>951</v>
      </c>
      <c r="B279" s="6" t="s">
        <v>3354</v>
      </c>
      <c r="C279" s="2" t="s">
        <v>4078</v>
      </c>
      <c r="D279" s="2" t="s">
        <v>4080</v>
      </c>
      <c r="E279" s="19">
        <v>4</v>
      </c>
    </row>
    <row r="280" spans="1:5" x14ac:dyDescent="0.25">
      <c r="A280" s="2" t="s">
        <v>1675</v>
      </c>
      <c r="B280" s="6" t="s">
        <v>3355</v>
      </c>
      <c r="C280" s="2" t="s">
        <v>4079</v>
      </c>
      <c r="D280" s="2" t="s">
        <v>4080</v>
      </c>
      <c r="E280" s="19">
        <v>4</v>
      </c>
    </row>
    <row r="281" spans="1:5" x14ac:dyDescent="0.25">
      <c r="A281" s="2" t="s">
        <v>1616</v>
      </c>
      <c r="B281" s="6" t="s">
        <v>3356</v>
      </c>
      <c r="C281" s="2" t="s">
        <v>4079</v>
      </c>
      <c r="D281" s="2" t="s">
        <v>4080</v>
      </c>
      <c r="E281" s="19">
        <v>4</v>
      </c>
    </row>
    <row r="282" spans="1:5" x14ac:dyDescent="0.25">
      <c r="A282" s="2" t="s">
        <v>1534</v>
      </c>
      <c r="B282" s="6" t="s">
        <v>3357</v>
      </c>
      <c r="C282" s="2" t="s">
        <v>4078</v>
      </c>
      <c r="D282" s="2" t="s">
        <v>4080</v>
      </c>
      <c r="E282" s="19">
        <v>3</v>
      </c>
    </row>
    <row r="283" spans="1:5" x14ac:dyDescent="0.25">
      <c r="A283" s="2" t="s">
        <v>848</v>
      </c>
      <c r="B283" s="6" t="s">
        <v>3358</v>
      </c>
      <c r="C283" s="2" t="s">
        <v>4077</v>
      </c>
      <c r="D283" s="2" t="s">
        <v>4080</v>
      </c>
      <c r="E283" s="19">
        <v>2</v>
      </c>
    </row>
    <row r="284" spans="1:5" x14ac:dyDescent="0.25">
      <c r="A284" s="2" t="s">
        <v>1010</v>
      </c>
      <c r="B284" s="6" t="s">
        <v>3359</v>
      </c>
      <c r="C284" s="2" t="s">
        <v>4079</v>
      </c>
      <c r="D284" s="2" t="s">
        <v>4080</v>
      </c>
      <c r="E284" s="19">
        <v>4</v>
      </c>
    </row>
    <row r="285" spans="1:5" x14ac:dyDescent="0.25">
      <c r="A285" s="2" t="s">
        <v>1401</v>
      </c>
      <c r="B285" s="6" t="s">
        <v>3360</v>
      </c>
      <c r="C285" s="2" t="s">
        <v>4079</v>
      </c>
      <c r="D285" s="2" t="s">
        <v>4080</v>
      </c>
      <c r="E285" s="19">
        <v>2</v>
      </c>
    </row>
    <row r="286" spans="1:5" x14ac:dyDescent="0.25">
      <c r="A286" s="2" t="s">
        <v>769</v>
      </c>
      <c r="B286" s="6" t="s">
        <v>3361</v>
      </c>
      <c r="C286" s="2" t="s">
        <v>4079</v>
      </c>
      <c r="D286" s="2" t="s">
        <v>4081</v>
      </c>
      <c r="E286" s="19">
        <v>3</v>
      </c>
    </row>
    <row r="287" spans="1:5" x14ac:dyDescent="0.25">
      <c r="A287" s="2" t="s">
        <v>1003</v>
      </c>
      <c r="B287" s="6" t="s">
        <v>3362</v>
      </c>
      <c r="C287" s="2" t="s">
        <v>4077</v>
      </c>
      <c r="D287" s="2" t="s">
        <v>4081</v>
      </c>
      <c r="E287" s="19">
        <v>1</v>
      </c>
    </row>
    <row r="288" spans="1:5" x14ac:dyDescent="0.25">
      <c r="A288" s="2" t="s">
        <v>1550</v>
      </c>
      <c r="B288" s="6" t="s">
        <v>3363</v>
      </c>
      <c r="C288" s="2" t="s">
        <v>4079</v>
      </c>
      <c r="D288" s="2" t="s">
        <v>4080</v>
      </c>
      <c r="E288" s="19">
        <v>4</v>
      </c>
    </row>
    <row r="289" spans="1:5" x14ac:dyDescent="0.25">
      <c r="A289" s="2" t="s">
        <v>1397</v>
      </c>
      <c r="B289" s="6" t="s">
        <v>3364</v>
      </c>
      <c r="C289" s="2" t="s">
        <v>4078</v>
      </c>
      <c r="D289" s="2" t="s">
        <v>4081</v>
      </c>
      <c r="E289" s="19">
        <v>1</v>
      </c>
    </row>
    <row r="290" spans="1:5" x14ac:dyDescent="0.25">
      <c r="A290" s="2" t="s">
        <v>1084</v>
      </c>
      <c r="B290" s="6" t="s">
        <v>3365</v>
      </c>
      <c r="C290" s="2" t="s">
        <v>4078</v>
      </c>
      <c r="D290" s="2" t="s">
        <v>4081</v>
      </c>
      <c r="E290" s="19">
        <v>4</v>
      </c>
    </row>
    <row r="291" spans="1:5" x14ac:dyDescent="0.25">
      <c r="A291" s="2" t="s">
        <v>1686</v>
      </c>
      <c r="B291" s="6" t="s">
        <v>3366</v>
      </c>
      <c r="C291" s="2" t="s">
        <v>4079</v>
      </c>
      <c r="D291" s="2" t="s">
        <v>4080</v>
      </c>
      <c r="E291" s="19">
        <v>4</v>
      </c>
    </row>
    <row r="292" spans="1:5" x14ac:dyDescent="0.25">
      <c r="A292" s="2" t="s">
        <v>1357</v>
      </c>
      <c r="B292" s="6" t="s">
        <v>3367</v>
      </c>
      <c r="C292" s="2" t="s">
        <v>4079</v>
      </c>
      <c r="D292" s="2" t="s">
        <v>4080</v>
      </c>
      <c r="E292" s="19">
        <v>2</v>
      </c>
    </row>
    <row r="293" spans="1:5" x14ac:dyDescent="0.25">
      <c r="A293" s="2" t="s">
        <v>1134</v>
      </c>
      <c r="B293" s="6" t="s">
        <v>3368</v>
      </c>
      <c r="C293" s="2" t="s">
        <v>4078</v>
      </c>
      <c r="D293" s="2" t="s">
        <v>4080</v>
      </c>
      <c r="E293" s="19">
        <v>5</v>
      </c>
    </row>
    <row r="294" spans="1:5" x14ac:dyDescent="0.25">
      <c r="A294" s="2" t="s">
        <v>1019</v>
      </c>
      <c r="B294" s="6" t="s">
        <v>3369</v>
      </c>
      <c r="C294" s="2" t="s">
        <v>4078</v>
      </c>
      <c r="D294" s="2" t="s">
        <v>4080</v>
      </c>
      <c r="E294" s="19">
        <v>5</v>
      </c>
    </row>
    <row r="295" spans="1:5" x14ac:dyDescent="0.25">
      <c r="A295" s="2" t="s">
        <v>715</v>
      </c>
      <c r="B295" s="6" t="s">
        <v>3370</v>
      </c>
      <c r="C295" s="2" t="s">
        <v>4079</v>
      </c>
      <c r="D295" s="2" t="s">
        <v>4081</v>
      </c>
      <c r="E295" s="19">
        <v>4</v>
      </c>
    </row>
    <row r="296" spans="1:5" x14ac:dyDescent="0.25">
      <c r="A296" s="2" t="s">
        <v>1339</v>
      </c>
      <c r="B296" s="6" t="s">
        <v>3371</v>
      </c>
      <c r="C296" s="2" t="s">
        <v>4077</v>
      </c>
      <c r="D296" s="2" t="s">
        <v>4080</v>
      </c>
      <c r="E296" s="19">
        <v>2</v>
      </c>
    </row>
    <row r="297" spans="1:5" x14ac:dyDescent="0.25">
      <c r="A297" s="2" t="s">
        <v>884</v>
      </c>
      <c r="B297" s="6" t="s">
        <v>3372</v>
      </c>
      <c r="C297" s="2" t="s">
        <v>4077</v>
      </c>
      <c r="D297" s="2" t="s">
        <v>4080</v>
      </c>
      <c r="E297" s="19">
        <v>2</v>
      </c>
    </row>
    <row r="298" spans="1:5" x14ac:dyDescent="0.25">
      <c r="A298" s="2" t="s">
        <v>1168</v>
      </c>
      <c r="B298" s="6" t="s">
        <v>3373</v>
      </c>
      <c r="C298" s="2" t="s">
        <v>4077</v>
      </c>
      <c r="D298" s="2" t="s">
        <v>4080</v>
      </c>
      <c r="E298" s="19">
        <v>2</v>
      </c>
    </row>
    <row r="299" spans="1:5" x14ac:dyDescent="0.25">
      <c r="A299" s="2" t="s">
        <v>807</v>
      </c>
      <c r="B299" s="6" t="s">
        <v>3374</v>
      </c>
      <c r="C299" s="2" t="s">
        <v>4079</v>
      </c>
      <c r="D299" s="2" t="s">
        <v>4080</v>
      </c>
      <c r="E299" s="19">
        <v>5</v>
      </c>
    </row>
    <row r="300" spans="1:5" x14ac:dyDescent="0.25">
      <c r="A300" s="2" t="s">
        <v>705</v>
      </c>
      <c r="B300" s="6" t="s">
        <v>3375</v>
      </c>
      <c r="C300" s="2" t="s">
        <v>4079</v>
      </c>
      <c r="D300" s="2" t="s">
        <v>4080</v>
      </c>
      <c r="E300" s="19">
        <v>2</v>
      </c>
    </row>
    <row r="301" spans="1:5" x14ac:dyDescent="0.25">
      <c r="A301" s="2" t="s">
        <v>1678</v>
      </c>
      <c r="B301" s="6" t="s">
        <v>3376</v>
      </c>
      <c r="C301" s="2" t="s">
        <v>4079</v>
      </c>
      <c r="D301" s="2" t="s">
        <v>4081</v>
      </c>
      <c r="E301" s="19">
        <v>4</v>
      </c>
    </row>
    <row r="302" spans="1:5" x14ac:dyDescent="0.25">
      <c r="A302" s="2" t="s">
        <v>955</v>
      </c>
      <c r="B302" s="6" t="s">
        <v>3377</v>
      </c>
      <c r="C302" s="2" t="s">
        <v>4077</v>
      </c>
      <c r="D302" s="2" t="s">
        <v>4080</v>
      </c>
      <c r="E302" s="19">
        <v>1</v>
      </c>
    </row>
    <row r="303" spans="1:5" x14ac:dyDescent="0.25">
      <c r="A303" s="2" t="s">
        <v>1309</v>
      </c>
      <c r="B303" s="6" t="s">
        <v>3378</v>
      </c>
      <c r="C303" s="2" t="s">
        <v>4079</v>
      </c>
      <c r="D303" s="2" t="s">
        <v>4080</v>
      </c>
      <c r="E303" s="19">
        <v>3</v>
      </c>
    </row>
    <row r="304" spans="1:5" x14ac:dyDescent="0.25">
      <c r="A304" s="2" t="s">
        <v>1259</v>
      </c>
      <c r="B304" s="6" t="s">
        <v>3379</v>
      </c>
      <c r="C304" s="2" t="s">
        <v>4079</v>
      </c>
      <c r="D304" s="2" t="s">
        <v>4081</v>
      </c>
      <c r="E304" s="19">
        <v>5</v>
      </c>
    </row>
    <row r="305" spans="1:5" x14ac:dyDescent="0.25">
      <c r="A305" s="2" t="s">
        <v>1081</v>
      </c>
      <c r="B305" s="6" t="s">
        <v>3380</v>
      </c>
      <c r="C305" s="2" t="s">
        <v>4079</v>
      </c>
      <c r="D305" s="2" t="s">
        <v>4080</v>
      </c>
      <c r="E305" s="19">
        <v>4</v>
      </c>
    </row>
    <row r="306" spans="1:5" x14ac:dyDescent="0.25">
      <c r="A306" s="2" t="s">
        <v>919</v>
      </c>
      <c r="B306" s="6" t="s">
        <v>3381</v>
      </c>
      <c r="C306" s="2" t="s">
        <v>4077</v>
      </c>
      <c r="D306" s="2" t="s">
        <v>4080</v>
      </c>
      <c r="E306" s="19">
        <v>1</v>
      </c>
    </row>
    <row r="307" spans="1:5" x14ac:dyDescent="0.25">
      <c r="A307" s="2" t="s">
        <v>867</v>
      </c>
      <c r="B307" s="6" t="s">
        <v>3382</v>
      </c>
      <c r="C307" s="2" t="s">
        <v>4077</v>
      </c>
      <c r="D307" s="2" t="s">
        <v>4080</v>
      </c>
      <c r="E307" s="19">
        <v>4</v>
      </c>
    </row>
    <row r="308" spans="1:5" x14ac:dyDescent="0.25">
      <c r="A308" s="2" t="s">
        <v>1597</v>
      </c>
      <c r="B308" s="6" t="s">
        <v>3383</v>
      </c>
      <c r="C308" s="2" t="s">
        <v>4079</v>
      </c>
      <c r="D308" s="2" t="s">
        <v>4081</v>
      </c>
      <c r="E308" s="19">
        <v>5</v>
      </c>
    </row>
    <row r="309" spans="1:5" x14ac:dyDescent="0.25">
      <c r="A309" s="2" t="s">
        <v>1012</v>
      </c>
      <c r="B309" s="6" t="s">
        <v>3384</v>
      </c>
      <c r="C309" s="2" t="s">
        <v>4078</v>
      </c>
      <c r="D309" s="2" t="s">
        <v>4080</v>
      </c>
      <c r="E309" s="19">
        <v>3</v>
      </c>
    </row>
    <row r="310" spans="1:5" x14ac:dyDescent="0.25">
      <c r="A310" s="2" t="s">
        <v>1248</v>
      </c>
      <c r="B310" s="6" t="s">
        <v>3385</v>
      </c>
      <c r="C310" s="2" t="s">
        <v>4078</v>
      </c>
      <c r="D310" s="2" t="s">
        <v>4080</v>
      </c>
      <c r="E310" s="19">
        <v>4</v>
      </c>
    </row>
    <row r="311" spans="1:5" x14ac:dyDescent="0.25">
      <c r="A311" s="2" t="s">
        <v>1148</v>
      </c>
      <c r="B311" s="6" t="s">
        <v>3386</v>
      </c>
      <c r="C311" s="2" t="s">
        <v>4078</v>
      </c>
      <c r="D311" s="2" t="s">
        <v>4080</v>
      </c>
      <c r="E311" s="19">
        <v>2</v>
      </c>
    </row>
    <row r="312" spans="1:5" x14ac:dyDescent="0.25">
      <c r="A312" s="2" t="s">
        <v>1031</v>
      </c>
      <c r="B312" s="6" t="s">
        <v>3387</v>
      </c>
      <c r="C312" s="2" t="s">
        <v>4079</v>
      </c>
      <c r="D312" s="2" t="s">
        <v>4080</v>
      </c>
      <c r="E312" s="19">
        <v>2</v>
      </c>
    </row>
    <row r="313" spans="1:5" x14ac:dyDescent="0.25">
      <c r="A313" s="2" t="s">
        <v>771</v>
      </c>
      <c r="B313" s="6" t="s">
        <v>3388</v>
      </c>
      <c r="C313" s="2" t="s">
        <v>4079</v>
      </c>
      <c r="D313" s="2" t="s">
        <v>4081</v>
      </c>
      <c r="E313" s="19">
        <v>2</v>
      </c>
    </row>
    <row r="314" spans="1:5" x14ac:dyDescent="0.25">
      <c r="A314" s="2" t="s">
        <v>1083</v>
      </c>
      <c r="B314" s="6" t="s">
        <v>3389</v>
      </c>
      <c r="C314" s="2" t="s">
        <v>4077</v>
      </c>
      <c r="D314" s="2" t="s">
        <v>4080</v>
      </c>
      <c r="E314" s="19">
        <v>5</v>
      </c>
    </row>
    <row r="315" spans="1:5" x14ac:dyDescent="0.25">
      <c r="A315" s="2" t="s">
        <v>953</v>
      </c>
      <c r="B315" s="6" t="s">
        <v>3390</v>
      </c>
      <c r="C315" s="2" t="s">
        <v>4078</v>
      </c>
      <c r="D315" s="2" t="s">
        <v>4080</v>
      </c>
      <c r="E315" s="19">
        <v>5</v>
      </c>
    </row>
    <row r="316" spans="1:5" x14ac:dyDescent="0.25">
      <c r="A316" s="2" t="s">
        <v>1317</v>
      </c>
      <c r="B316" s="6" t="s">
        <v>3391</v>
      </c>
      <c r="C316" s="2" t="s">
        <v>4079</v>
      </c>
      <c r="D316" s="2" t="s">
        <v>4080</v>
      </c>
      <c r="E316" s="19">
        <v>4</v>
      </c>
    </row>
    <row r="317" spans="1:5" x14ac:dyDescent="0.25">
      <c r="A317" s="2" t="s">
        <v>1611</v>
      </c>
      <c r="B317" s="6" t="s">
        <v>3392</v>
      </c>
      <c r="C317" s="2" t="s">
        <v>4078</v>
      </c>
      <c r="D317" s="2" t="s">
        <v>4080</v>
      </c>
      <c r="E317" s="19">
        <v>2</v>
      </c>
    </row>
    <row r="318" spans="1:5" x14ac:dyDescent="0.25">
      <c r="A318" s="2" t="s">
        <v>1031</v>
      </c>
      <c r="B318" s="6" t="s">
        <v>3393</v>
      </c>
      <c r="C318" s="2" t="s">
        <v>4077</v>
      </c>
      <c r="D318" s="2" t="s">
        <v>4081</v>
      </c>
      <c r="E318" s="19">
        <v>3</v>
      </c>
    </row>
    <row r="319" spans="1:5" x14ac:dyDescent="0.25">
      <c r="A319" s="2" t="s">
        <v>1264</v>
      </c>
      <c r="B319" s="6" t="s">
        <v>3394</v>
      </c>
      <c r="C319" s="2" t="s">
        <v>4079</v>
      </c>
      <c r="D319" s="2" t="s">
        <v>4081</v>
      </c>
      <c r="E319" s="19">
        <v>4</v>
      </c>
    </row>
    <row r="320" spans="1:5" x14ac:dyDescent="0.25">
      <c r="A320" s="2" t="s">
        <v>915</v>
      </c>
      <c r="B320" s="6" t="s">
        <v>3395</v>
      </c>
      <c r="C320" s="2" t="s">
        <v>4078</v>
      </c>
      <c r="D320" s="2" t="s">
        <v>4080</v>
      </c>
      <c r="E320" s="19">
        <v>4</v>
      </c>
    </row>
    <row r="321" spans="1:5" x14ac:dyDescent="0.25">
      <c r="A321" s="2" t="s">
        <v>980</v>
      </c>
      <c r="B321" s="6" t="s">
        <v>3396</v>
      </c>
      <c r="C321" s="2" t="s">
        <v>4079</v>
      </c>
      <c r="D321" s="2" t="s">
        <v>4080</v>
      </c>
      <c r="E321" s="19">
        <v>1</v>
      </c>
    </row>
    <row r="322" spans="1:5" x14ac:dyDescent="0.25">
      <c r="A322" s="2" t="s">
        <v>998</v>
      </c>
      <c r="B322" s="6" t="s">
        <v>3397</v>
      </c>
      <c r="C322" s="2" t="s">
        <v>4078</v>
      </c>
      <c r="D322" s="2" t="s">
        <v>4080</v>
      </c>
      <c r="E322" s="19">
        <v>5</v>
      </c>
    </row>
    <row r="323" spans="1:5" x14ac:dyDescent="0.25">
      <c r="A323" s="2" t="s">
        <v>1010</v>
      </c>
      <c r="B323" s="6" t="s">
        <v>3398</v>
      </c>
      <c r="C323" s="2" t="s">
        <v>4079</v>
      </c>
      <c r="D323" s="2" t="s">
        <v>4080</v>
      </c>
      <c r="E323" s="19">
        <v>3</v>
      </c>
    </row>
    <row r="324" spans="1:5" x14ac:dyDescent="0.25">
      <c r="A324" s="2" t="s">
        <v>861</v>
      </c>
      <c r="B324" s="6" t="s">
        <v>3399</v>
      </c>
      <c r="C324" s="2" t="s">
        <v>4079</v>
      </c>
      <c r="D324" s="2" t="s">
        <v>4081</v>
      </c>
      <c r="E324" s="19">
        <v>3</v>
      </c>
    </row>
    <row r="325" spans="1:5" x14ac:dyDescent="0.25">
      <c r="A325" s="2" t="s">
        <v>839</v>
      </c>
      <c r="B325" s="6" t="s">
        <v>3400</v>
      </c>
      <c r="C325" s="2" t="s">
        <v>4079</v>
      </c>
      <c r="D325" s="2" t="s">
        <v>4081</v>
      </c>
      <c r="E325" s="19">
        <v>5</v>
      </c>
    </row>
    <row r="326" spans="1:5" x14ac:dyDescent="0.25">
      <c r="A326" s="2" t="s">
        <v>1500</v>
      </c>
      <c r="B326" s="6" t="s">
        <v>3401</v>
      </c>
      <c r="C326" s="2" t="s">
        <v>4077</v>
      </c>
      <c r="D326" s="2" t="s">
        <v>4080</v>
      </c>
      <c r="E326" s="19">
        <v>2</v>
      </c>
    </row>
    <row r="327" spans="1:5" x14ac:dyDescent="0.25">
      <c r="A327" s="2" t="s">
        <v>1586</v>
      </c>
      <c r="B327" s="6" t="s">
        <v>3402</v>
      </c>
      <c r="C327" s="2" t="s">
        <v>4079</v>
      </c>
      <c r="D327" s="2" t="s">
        <v>4080</v>
      </c>
      <c r="E327" s="19">
        <v>4</v>
      </c>
    </row>
    <row r="328" spans="1:5" x14ac:dyDescent="0.25">
      <c r="A328" s="2" t="s">
        <v>854</v>
      </c>
      <c r="B328" s="6" t="s">
        <v>3403</v>
      </c>
      <c r="C328" s="2" t="s">
        <v>4079</v>
      </c>
      <c r="D328" s="2" t="s">
        <v>4080</v>
      </c>
      <c r="E328" s="19">
        <v>3</v>
      </c>
    </row>
    <row r="329" spans="1:5" x14ac:dyDescent="0.25">
      <c r="A329" s="2" t="s">
        <v>766</v>
      </c>
      <c r="B329" s="6" t="s">
        <v>3404</v>
      </c>
      <c r="C329" s="2" t="s">
        <v>4079</v>
      </c>
      <c r="D329" s="2" t="s">
        <v>4080</v>
      </c>
      <c r="E329" s="19">
        <v>5</v>
      </c>
    </row>
    <row r="330" spans="1:5" x14ac:dyDescent="0.25">
      <c r="A330" s="2" t="s">
        <v>1544</v>
      </c>
      <c r="B330" s="6" t="s">
        <v>3405</v>
      </c>
      <c r="C330" s="2" t="s">
        <v>4077</v>
      </c>
      <c r="D330" s="2" t="s">
        <v>4080</v>
      </c>
      <c r="E330" s="19">
        <v>2</v>
      </c>
    </row>
    <row r="331" spans="1:5" x14ac:dyDescent="0.25">
      <c r="A331" s="2" t="s">
        <v>730</v>
      </c>
      <c r="B331" s="6" t="s">
        <v>3406</v>
      </c>
      <c r="C331" s="2" t="s">
        <v>4077</v>
      </c>
      <c r="D331" s="2" t="s">
        <v>4081</v>
      </c>
      <c r="E331" s="19">
        <v>3</v>
      </c>
    </row>
    <row r="332" spans="1:5" x14ac:dyDescent="0.25">
      <c r="A332" s="2" t="s">
        <v>1622</v>
      </c>
      <c r="B332" s="6" t="s">
        <v>3407</v>
      </c>
      <c r="C332" s="2" t="s">
        <v>4079</v>
      </c>
      <c r="D332" s="2" t="s">
        <v>4080</v>
      </c>
      <c r="E332" s="19">
        <v>2</v>
      </c>
    </row>
    <row r="333" spans="1:5" x14ac:dyDescent="0.25">
      <c r="A333" s="2" t="s">
        <v>998</v>
      </c>
      <c r="B333" s="6" t="s">
        <v>3408</v>
      </c>
      <c r="C333" s="2" t="s">
        <v>4078</v>
      </c>
      <c r="D333" s="2" t="s">
        <v>4080</v>
      </c>
      <c r="E333" s="19">
        <v>5</v>
      </c>
    </row>
    <row r="334" spans="1:5" x14ac:dyDescent="0.25">
      <c r="A334" s="2" t="s">
        <v>840</v>
      </c>
      <c r="B334" s="6" t="s">
        <v>3409</v>
      </c>
      <c r="C334" s="2" t="s">
        <v>4079</v>
      </c>
      <c r="D334" s="2" t="s">
        <v>4080</v>
      </c>
      <c r="E334" s="19">
        <v>3</v>
      </c>
    </row>
    <row r="335" spans="1:5" x14ac:dyDescent="0.25">
      <c r="A335" s="2" t="s">
        <v>793</v>
      </c>
      <c r="B335" s="6" t="s">
        <v>3410</v>
      </c>
      <c r="C335" s="2" t="s">
        <v>4079</v>
      </c>
      <c r="D335" s="2" t="s">
        <v>4080</v>
      </c>
      <c r="E335" s="19">
        <v>5</v>
      </c>
    </row>
    <row r="336" spans="1:5" x14ac:dyDescent="0.25">
      <c r="A336" s="2" t="s">
        <v>1250</v>
      </c>
      <c r="B336" s="6" t="s">
        <v>3411</v>
      </c>
      <c r="C336" s="2" t="s">
        <v>4079</v>
      </c>
      <c r="D336" s="2" t="s">
        <v>4080</v>
      </c>
      <c r="E336" s="19">
        <v>4</v>
      </c>
    </row>
    <row r="337" spans="1:5" x14ac:dyDescent="0.25">
      <c r="A337" s="2" t="s">
        <v>700</v>
      </c>
      <c r="B337" s="6" t="s">
        <v>3412</v>
      </c>
      <c r="C337" s="2" t="s">
        <v>4079</v>
      </c>
      <c r="D337" s="2" t="s">
        <v>4080</v>
      </c>
      <c r="E337" s="19">
        <v>2</v>
      </c>
    </row>
    <row r="338" spans="1:5" x14ac:dyDescent="0.25">
      <c r="A338" s="2" t="s">
        <v>1452</v>
      </c>
      <c r="B338" s="6" t="s">
        <v>3413</v>
      </c>
      <c r="C338" s="2" t="s">
        <v>4079</v>
      </c>
      <c r="D338" s="2" t="s">
        <v>4080</v>
      </c>
      <c r="E338" s="19">
        <v>3</v>
      </c>
    </row>
    <row r="339" spans="1:5" x14ac:dyDescent="0.25">
      <c r="A339" s="2" t="s">
        <v>1389</v>
      </c>
      <c r="B339" s="6" t="s">
        <v>3414</v>
      </c>
      <c r="C339" s="2" t="s">
        <v>4078</v>
      </c>
      <c r="D339" s="2" t="s">
        <v>4081</v>
      </c>
      <c r="E339" s="19">
        <v>4</v>
      </c>
    </row>
    <row r="340" spans="1:5" x14ac:dyDescent="0.25">
      <c r="A340" s="2" t="s">
        <v>786</v>
      </c>
      <c r="B340" s="6" t="s">
        <v>3415</v>
      </c>
      <c r="C340" s="2" t="s">
        <v>4079</v>
      </c>
      <c r="D340" s="2" t="s">
        <v>4081</v>
      </c>
      <c r="E340" s="19">
        <v>3</v>
      </c>
    </row>
    <row r="341" spans="1:5" x14ac:dyDescent="0.25">
      <c r="A341" s="2" t="s">
        <v>1189</v>
      </c>
      <c r="B341" s="6" t="s">
        <v>3416</v>
      </c>
      <c r="C341" s="2" t="s">
        <v>4078</v>
      </c>
      <c r="D341" s="2" t="s">
        <v>4081</v>
      </c>
      <c r="E341" s="19">
        <v>2</v>
      </c>
    </row>
    <row r="342" spans="1:5" x14ac:dyDescent="0.25">
      <c r="A342" s="2" t="s">
        <v>1110</v>
      </c>
      <c r="B342" s="6" t="s">
        <v>3417</v>
      </c>
      <c r="C342" s="2" t="s">
        <v>4077</v>
      </c>
      <c r="D342" s="2" t="s">
        <v>4081</v>
      </c>
      <c r="E342" s="19">
        <v>3</v>
      </c>
    </row>
    <row r="343" spans="1:5" x14ac:dyDescent="0.25">
      <c r="A343" s="2" t="s">
        <v>1065</v>
      </c>
      <c r="B343" s="6" t="s">
        <v>3418</v>
      </c>
      <c r="C343" s="2" t="s">
        <v>4078</v>
      </c>
      <c r="D343" s="2" t="s">
        <v>4081</v>
      </c>
      <c r="E343" s="19">
        <v>5</v>
      </c>
    </row>
    <row r="344" spans="1:5" x14ac:dyDescent="0.25">
      <c r="A344" s="2" t="s">
        <v>1279</v>
      </c>
      <c r="B344" s="6" t="s">
        <v>3419</v>
      </c>
      <c r="C344" s="2" t="s">
        <v>4077</v>
      </c>
      <c r="D344" s="2" t="s">
        <v>4080</v>
      </c>
      <c r="E344" s="19">
        <v>5</v>
      </c>
    </row>
    <row r="345" spans="1:5" x14ac:dyDescent="0.25">
      <c r="A345" s="2" t="s">
        <v>1352</v>
      </c>
      <c r="B345" s="6" t="s">
        <v>3420</v>
      </c>
      <c r="C345" s="2" t="s">
        <v>4079</v>
      </c>
      <c r="D345" s="2" t="s">
        <v>4080</v>
      </c>
      <c r="E345" s="19">
        <v>2</v>
      </c>
    </row>
    <row r="346" spans="1:5" x14ac:dyDescent="0.25">
      <c r="A346" s="2" t="s">
        <v>1672</v>
      </c>
      <c r="B346" s="6" t="s">
        <v>3421</v>
      </c>
      <c r="C346" s="2" t="s">
        <v>4078</v>
      </c>
      <c r="D346" s="2" t="s">
        <v>4080</v>
      </c>
      <c r="E346" s="19">
        <v>3</v>
      </c>
    </row>
    <row r="347" spans="1:5" x14ac:dyDescent="0.25">
      <c r="A347" s="2" t="s">
        <v>1168</v>
      </c>
      <c r="B347" s="6" t="s">
        <v>3422</v>
      </c>
      <c r="C347" s="2" t="s">
        <v>4077</v>
      </c>
      <c r="D347" s="2" t="s">
        <v>4080</v>
      </c>
      <c r="E347" s="19">
        <v>2</v>
      </c>
    </row>
    <row r="348" spans="1:5" x14ac:dyDescent="0.25">
      <c r="A348" s="2" t="s">
        <v>824</v>
      </c>
      <c r="B348" s="6" t="s">
        <v>3423</v>
      </c>
      <c r="C348" s="2" t="s">
        <v>4079</v>
      </c>
      <c r="D348" s="2" t="s">
        <v>4080</v>
      </c>
      <c r="E348" s="19">
        <v>4</v>
      </c>
    </row>
    <row r="349" spans="1:5" x14ac:dyDescent="0.25">
      <c r="A349" s="2" t="s">
        <v>846</v>
      </c>
      <c r="B349" s="6" t="s">
        <v>3424</v>
      </c>
      <c r="C349" s="2" t="s">
        <v>4077</v>
      </c>
      <c r="D349" s="2" t="s">
        <v>4080</v>
      </c>
      <c r="E349" s="19">
        <v>4</v>
      </c>
    </row>
    <row r="350" spans="1:5" x14ac:dyDescent="0.25">
      <c r="A350" s="2" t="s">
        <v>1635</v>
      </c>
      <c r="B350" s="6" t="s">
        <v>3425</v>
      </c>
      <c r="C350" s="2" t="s">
        <v>4079</v>
      </c>
      <c r="D350" s="2" t="s">
        <v>4080</v>
      </c>
      <c r="E350" s="19">
        <v>4</v>
      </c>
    </row>
    <row r="351" spans="1:5" x14ac:dyDescent="0.25">
      <c r="A351" s="2" t="s">
        <v>943</v>
      </c>
      <c r="B351" s="6" t="s">
        <v>3426</v>
      </c>
      <c r="C351" s="2" t="s">
        <v>4078</v>
      </c>
      <c r="D351" s="2" t="s">
        <v>4080</v>
      </c>
      <c r="E351" s="19">
        <v>1</v>
      </c>
    </row>
    <row r="352" spans="1:5" x14ac:dyDescent="0.25">
      <c r="A352" s="2" t="s">
        <v>1241</v>
      </c>
      <c r="B352" s="6" t="s">
        <v>3427</v>
      </c>
      <c r="C352" s="2" t="s">
        <v>4077</v>
      </c>
      <c r="D352" s="2" t="s">
        <v>4080</v>
      </c>
      <c r="E352" s="19">
        <v>4</v>
      </c>
    </row>
    <row r="353" spans="1:5" x14ac:dyDescent="0.25">
      <c r="A353" s="2" t="s">
        <v>1612</v>
      </c>
      <c r="B353" s="6" t="s">
        <v>3428</v>
      </c>
      <c r="C353" s="2" t="s">
        <v>4078</v>
      </c>
      <c r="D353" s="2" t="s">
        <v>4080</v>
      </c>
      <c r="E353" s="19">
        <v>4</v>
      </c>
    </row>
    <row r="354" spans="1:5" x14ac:dyDescent="0.25">
      <c r="A354" s="2" t="s">
        <v>1211</v>
      </c>
      <c r="B354" s="6" t="s">
        <v>3429</v>
      </c>
      <c r="C354" s="2" t="s">
        <v>4077</v>
      </c>
      <c r="D354" s="2" t="s">
        <v>4080</v>
      </c>
      <c r="E354" s="19">
        <v>2</v>
      </c>
    </row>
    <row r="355" spans="1:5" x14ac:dyDescent="0.25">
      <c r="A355" s="2" t="s">
        <v>690</v>
      </c>
      <c r="B355" s="6" t="s">
        <v>3430</v>
      </c>
      <c r="C355" s="2" t="s">
        <v>4079</v>
      </c>
      <c r="D355" s="2" t="s">
        <v>4080</v>
      </c>
      <c r="E355" s="19">
        <v>1</v>
      </c>
    </row>
    <row r="356" spans="1:5" x14ac:dyDescent="0.25">
      <c r="A356" s="2" t="s">
        <v>718</v>
      </c>
      <c r="B356" s="6" t="s">
        <v>3431</v>
      </c>
      <c r="C356" s="2" t="s">
        <v>4079</v>
      </c>
      <c r="D356" s="2" t="s">
        <v>4081</v>
      </c>
      <c r="E356" s="19">
        <v>2</v>
      </c>
    </row>
    <row r="357" spans="1:5" x14ac:dyDescent="0.25">
      <c r="A357" s="2" t="s">
        <v>737</v>
      </c>
      <c r="B357" s="6" t="s">
        <v>3432</v>
      </c>
      <c r="C357" s="2" t="s">
        <v>4079</v>
      </c>
      <c r="D357" s="2" t="s">
        <v>4080</v>
      </c>
      <c r="E357" s="19">
        <v>5</v>
      </c>
    </row>
    <row r="358" spans="1:5" x14ac:dyDescent="0.25">
      <c r="A358" s="2" t="s">
        <v>1312</v>
      </c>
      <c r="B358" s="6" t="s">
        <v>3433</v>
      </c>
      <c r="C358" s="2" t="s">
        <v>4079</v>
      </c>
      <c r="D358" s="2" t="s">
        <v>4080</v>
      </c>
      <c r="E358" s="19">
        <v>5</v>
      </c>
    </row>
    <row r="359" spans="1:5" x14ac:dyDescent="0.25">
      <c r="A359" s="2" t="s">
        <v>1558</v>
      </c>
      <c r="B359" s="6" t="s">
        <v>3434</v>
      </c>
      <c r="C359" s="2" t="s">
        <v>4077</v>
      </c>
      <c r="D359" s="2" t="s">
        <v>4080</v>
      </c>
      <c r="E359" s="19">
        <v>2</v>
      </c>
    </row>
    <row r="360" spans="1:5" x14ac:dyDescent="0.25">
      <c r="A360" s="2" t="s">
        <v>751</v>
      </c>
      <c r="B360" s="6" t="s">
        <v>3435</v>
      </c>
      <c r="C360" s="2" t="s">
        <v>4077</v>
      </c>
      <c r="D360" s="2" t="s">
        <v>4080</v>
      </c>
      <c r="E360" s="19">
        <v>5</v>
      </c>
    </row>
    <row r="361" spans="1:5" x14ac:dyDescent="0.25">
      <c r="A361" s="2" t="s">
        <v>989</v>
      </c>
      <c r="B361" s="6" t="s">
        <v>3436</v>
      </c>
      <c r="C361" s="2" t="s">
        <v>4078</v>
      </c>
      <c r="D361" s="2" t="s">
        <v>4080</v>
      </c>
      <c r="E361" s="19">
        <v>3</v>
      </c>
    </row>
    <row r="362" spans="1:5" x14ac:dyDescent="0.25">
      <c r="A362" s="2" t="s">
        <v>1230</v>
      </c>
      <c r="B362" s="6" t="s">
        <v>3437</v>
      </c>
      <c r="C362" s="2" t="s">
        <v>4077</v>
      </c>
      <c r="D362" s="2" t="s">
        <v>4081</v>
      </c>
      <c r="E362" s="19">
        <v>1</v>
      </c>
    </row>
    <row r="363" spans="1:5" x14ac:dyDescent="0.25">
      <c r="A363" s="2" t="s">
        <v>1380</v>
      </c>
      <c r="B363" s="6" t="s">
        <v>3438</v>
      </c>
      <c r="C363" s="2" t="s">
        <v>4079</v>
      </c>
      <c r="D363" s="2" t="s">
        <v>4080</v>
      </c>
      <c r="E363" s="19">
        <v>4</v>
      </c>
    </row>
    <row r="364" spans="1:5" x14ac:dyDescent="0.25">
      <c r="A364" s="2" t="s">
        <v>1302</v>
      </c>
      <c r="B364" s="6" t="s">
        <v>3439</v>
      </c>
      <c r="C364" s="2" t="s">
        <v>4079</v>
      </c>
      <c r="D364" s="2" t="s">
        <v>4080</v>
      </c>
      <c r="E364" s="19">
        <v>5</v>
      </c>
    </row>
    <row r="365" spans="1:5" x14ac:dyDescent="0.25">
      <c r="A365" s="2" t="s">
        <v>1370</v>
      </c>
      <c r="B365" s="6" t="s">
        <v>3440</v>
      </c>
      <c r="C365" s="2" t="s">
        <v>4078</v>
      </c>
      <c r="D365" s="2" t="s">
        <v>4080</v>
      </c>
      <c r="E365" s="19">
        <v>1</v>
      </c>
    </row>
    <row r="366" spans="1:5" x14ac:dyDescent="0.25">
      <c r="A366" s="2" t="s">
        <v>1245</v>
      </c>
      <c r="B366" s="6" t="s">
        <v>3441</v>
      </c>
      <c r="C366" s="2" t="s">
        <v>4079</v>
      </c>
      <c r="D366" s="2" t="s">
        <v>4080</v>
      </c>
      <c r="E366" s="19">
        <v>3</v>
      </c>
    </row>
    <row r="367" spans="1:5" x14ac:dyDescent="0.25">
      <c r="A367" s="2" t="s">
        <v>1412</v>
      </c>
      <c r="B367" s="6" t="s">
        <v>3442</v>
      </c>
      <c r="C367" s="2" t="s">
        <v>4077</v>
      </c>
      <c r="D367" s="2" t="s">
        <v>4081</v>
      </c>
      <c r="E367" s="19">
        <v>3</v>
      </c>
    </row>
    <row r="368" spans="1:5" x14ac:dyDescent="0.25">
      <c r="A368" s="2" t="s">
        <v>1397</v>
      </c>
      <c r="B368" s="6" t="s">
        <v>3443</v>
      </c>
      <c r="C368" s="2" t="s">
        <v>4079</v>
      </c>
      <c r="D368" s="2" t="s">
        <v>4080</v>
      </c>
      <c r="E368" s="19">
        <v>2</v>
      </c>
    </row>
    <row r="369" spans="1:5" x14ac:dyDescent="0.25">
      <c r="A369" s="2" t="s">
        <v>1013</v>
      </c>
      <c r="B369" s="6" t="s">
        <v>3444</v>
      </c>
      <c r="C369" s="2" t="s">
        <v>4079</v>
      </c>
      <c r="D369" s="2" t="s">
        <v>4081</v>
      </c>
      <c r="E369" s="19">
        <v>4</v>
      </c>
    </row>
    <row r="370" spans="1:5" x14ac:dyDescent="0.25">
      <c r="A370" s="2" t="s">
        <v>1597</v>
      </c>
      <c r="B370" s="6" t="s">
        <v>3445</v>
      </c>
      <c r="C370" s="2" t="s">
        <v>4079</v>
      </c>
      <c r="D370" s="2" t="s">
        <v>4081</v>
      </c>
      <c r="E370" s="19">
        <v>3</v>
      </c>
    </row>
    <row r="371" spans="1:5" x14ac:dyDescent="0.25">
      <c r="A371" s="2" t="s">
        <v>935</v>
      </c>
      <c r="B371" s="6" t="s">
        <v>3446</v>
      </c>
      <c r="C371" s="2" t="s">
        <v>4077</v>
      </c>
      <c r="D371" s="2" t="s">
        <v>4080</v>
      </c>
      <c r="E371" s="19">
        <v>1</v>
      </c>
    </row>
    <row r="372" spans="1:5" x14ac:dyDescent="0.25">
      <c r="A372" s="2" t="s">
        <v>891</v>
      </c>
      <c r="B372" s="6" t="s">
        <v>3447</v>
      </c>
      <c r="C372" s="2" t="s">
        <v>4077</v>
      </c>
      <c r="D372" s="2" t="s">
        <v>4081</v>
      </c>
      <c r="E372" s="19">
        <v>3</v>
      </c>
    </row>
    <row r="373" spans="1:5" x14ac:dyDescent="0.25">
      <c r="A373" s="2" t="s">
        <v>1141</v>
      </c>
      <c r="B373" s="6" t="s">
        <v>3448</v>
      </c>
      <c r="C373" s="2" t="s">
        <v>4077</v>
      </c>
      <c r="D373" s="2" t="s">
        <v>4080</v>
      </c>
      <c r="E373" s="19">
        <v>3</v>
      </c>
    </row>
    <row r="374" spans="1:5" x14ac:dyDescent="0.25">
      <c r="A374" s="2" t="s">
        <v>1650</v>
      </c>
      <c r="B374" s="6" t="s">
        <v>3449</v>
      </c>
      <c r="C374" s="2" t="s">
        <v>4078</v>
      </c>
      <c r="D374" s="2" t="s">
        <v>4080</v>
      </c>
      <c r="E374" s="19">
        <v>2</v>
      </c>
    </row>
    <row r="375" spans="1:5" x14ac:dyDescent="0.25">
      <c r="A375" s="2" t="s">
        <v>1635</v>
      </c>
      <c r="B375" s="6" t="s">
        <v>3450</v>
      </c>
      <c r="C375" s="2" t="s">
        <v>4078</v>
      </c>
      <c r="D375" s="2" t="s">
        <v>4081</v>
      </c>
      <c r="E375" s="19">
        <v>5</v>
      </c>
    </row>
    <row r="376" spans="1:5" x14ac:dyDescent="0.25">
      <c r="A376" s="2" t="s">
        <v>1022</v>
      </c>
      <c r="B376" s="6" t="s">
        <v>3451</v>
      </c>
      <c r="C376" s="2" t="s">
        <v>4077</v>
      </c>
      <c r="D376" s="2" t="s">
        <v>4080</v>
      </c>
      <c r="E376" s="19">
        <v>2</v>
      </c>
    </row>
    <row r="377" spans="1:5" x14ac:dyDescent="0.25">
      <c r="A377" s="2" t="s">
        <v>1161</v>
      </c>
      <c r="B377" s="6" t="s">
        <v>3452</v>
      </c>
      <c r="C377" s="2" t="s">
        <v>4077</v>
      </c>
      <c r="D377" s="2" t="s">
        <v>4080</v>
      </c>
      <c r="E377" s="19">
        <v>2</v>
      </c>
    </row>
    <row r="378" spans="1:5" x14ac:dyDescent="0.25">
      <c r="A378" s="2" t="s">
        <v>1390</v>
      </c>
      <c r="B378" s="6" t="s">
        <v>3453</v>
      </c>
      <c r="C378" s="2" t="s">
        <v>4077</v>
      </c>
      <c r="D378" s="2" t="s">
        <v>4080</v>
      </c>
      <c r="E378" s="19">
        <v>3</v>
      </c>
    </row>
    <row r="379" spans="1:5" x14ac:dyDescent="0.25">
      <c r="A379" s="2" t="s">
        <v>1214</v>
      </c>
      <c r="B379" s="6" t="s">
        <v>3454</v>
      </c>
      <c r="C379" s="2" t="s">
        <v>4077</v>
      </c>
      <c r="D379" s="2" t="s">
        <v>4081</v>
      </c>
      <c r="E379" s="19">
        <v>1</v>
      </c>
    </row>
    <row r="380" spans="1:5" x14ac:dyDescent="0.25">
      <c r="A380" s="2" t="s">
        <v>1567</v>
      </c>
      <c r="B380" s="6" t="s">
        <v>3455</v>
      </c>
      <c r="C380" s="2" t="s">
        <v>4078</v>
      </c>
      <c r="D380" s="2" t="s">
        <v>4080</v>
      </c>
      <c r="E380" s="19">
        <v>4</v>
      </c>
    </row>
    <row r="381" spans="1:5" x14ac:dyDescent="0.25">
      <c r="A381" s="2" t="s">
        <v>1176</v>
      </c>
      <c r="B381" s="6" t="s">
        <v>3456</v>
      </c>
      <c r="C381" s="2" t="s">
        <v>4078</v>
      </c>
      <c r="D381" s="2" t="s">
        <v>4080</v>
      </c>
      <c r="E381" s="19">
        <v>1</v>
      </c>
    </row>
    <row r="382" spans="1:5" x14ac:dyDescent="0.25">
      <c r="A382" s="2" t="s">
        <v>708</v>
      </c>
      <c r="B382" s="6" t="s">
        <v>3457</v>
      </c>
      <c r="C382" s="2" t="s">
        <v>4078</v>
      </c>
      <c r="D382" s="2" t="s">
        <v>4081</v>
      </c>
      <c r="E382" s="19">
        <v>3</v>
      </c>
    </row>
    <row r="383" spans="1:5" x14ac:dyDescent="0.25">
      <c r="A383" s="2" t="s">
        <v>896</v>
      </c>
      <c r="B383" s="6" t="s">
        <v>3458</v>
      </c>
      <c r="C383" s="2" t="s">
        <v>4079</v>
      </c>
      <c r="D383" s="2" t="s">
        <v>4081</v>
      </c>
      <c r="E383" s="19">
        <v>1</v>
      </c>
    </row>
    <row r="384" spans="1:5" x14ac:dyDescent="0.25">
      <c r="A384" s="2" t="s">
        <v>1326</v>
      </c>
      <c r="B384" s="6" t="s">
        <v>3459</v>
      </c>
      <c r="C384" s="2" t="s">
        <v>4078</v>
      </c>
      <c r="D384" s="2" t="s">
        <v>4080</v>
      </c>
      <c r="E384" s="19">
        <v>1</v>
      </c>
    </row>
    <row r="385" spans="1:5" x14ac:dyDescent="0.25">
      <c r="A385" s="2" t="s">
        <v>1091</v>
      </c>
      <c r="B385" s="6" t="s">
        <v>3460</v>
      </c>
      <c r="C385" s="2" t="s">
        <v>4077</v>
      </c>
      <c r="D385" s="2" t="s">
        <v>4081</v>
      </c>
      <c r="E385" s="19">
        <v>5</v>
      </c>
    </row>
    <row r="386" spans="1:5" x14ac:dyDescent="0.25">
      <c r="A386" s="2" t="s">
        <v>923</v>
      </c>
      <c r="B386" s="6" t="s">
        <v>3461</v>
      </c>
      <c r="C386" s="2" t="s">
        <v>4079</v>
      </c>
      <c r="D386" s="2" t="s">
        <v>4080</v>
      </c>
      <c r="E386" s="19">
        <v>4</v>
      </c>
    </row>
    <row r="387" spans="1:5" x14ac:dyDescent="0.25">
      <c r="A387" s="2" t="s">
        <v>739</v>
      </c>
      <c r="B387" s="6" t="s">
        <v>3462</v>
      </c>
      <c r="C387" s="2" t="s">
        <v>4078</v>
      </c>
      <c r="D387" s="2" t="s">
        <v>4081</v>
      </c>
      <c r="E387" s="19">
        <v>3</v>
      </c>
    </row>
    <row r="388" spans="1:5" x14ac:dyDescent="0.25">
      <c r="A388" s="2" t="s">
        <v>1567</v>
      </c>
      <c r="B388" s="6" t="s">
        <v>3463</v>
      </c>
      <c r="C388" s="2" t="s">
        <v>4077</v>
      </c>
      <c r="D388" s="2" t="s">
        <v>4080</v>
      </c>
      <c r="E388" s="19">
        <v>3</v>
      </c>
    </row>
    <row r="389" spans="1:5" x14ac:dyDescent="0.25">
      <c r="A389" s="2" t="s">
        <v>780</v>
      </c>
      <c r="B389" s="6" t="s">
        <v>3464</v>
      </c>
      <c r="C389" s="2" t="s">
        <v>4079</v>
      </c>
      <c r="D389" s="2" t="s">
        <v>4081</v>
      </c>
      <c r="E389" s="19">
        <v>5</v>
      </c>
    </row>
    <row r="390" spans="1:5" x14ac:dyDescent="0.25">
      <c r="A390" s="2" t="s">
        <v>1570</v>
      </c>
      <c r="B390" s="6" t="s">
        <v>3465</v>
      </c>
      <c r="C390" s="2" t="s">
        <v>4079</v>
      </c>
      <c r="D390" s="2" t="s">
        <v>4080</v>
      </c>
      <c r="E390" s="19">
        <v>4</v>
      </c>
    </row>
    <row r="391" spans="1:5" x14ac:dyDescent="0.25">
      <c r="A391" s="2" t="s">
        <v>1119</v>
      </c>
      <c r="B391" s="6" t="s">
        <v>3466</v>
      </c>
      <c r="C391" s="2" t="s">
        <v>4077</v>
      </c>
      <c r="D391" s="2" t="s">
        <v>4080</v>
      </c>
      <c r="E391" s="19">
        <v>5</v>
      </c>
    </row>
    <row r="392" spans="1:5" x14ac:dyDescent="0.25">
      <c r="A392" s="2" t="s">
        <v>1567</v>
      </c>
      <c r="B392" s="6" t="s">
        <v>3467</v>
      </c>
      <c r="C392" s="2" t="s">
        <v>4078</v>
      </c>
      <c r="D392" s="2" t="s">
        <v>4080</v>
      </c>
      <c r="E392" s="19">
        <v>4</v>
      </c>
    </row>
    <row r="393" spans="1:5" x14ac:dyDescent="0.25">
      <c r="A393" s="2" t="s">
        <v>1219</v>
      </c>
      <c r="B393" s="6" t="s">
        <v>3468</v>
      </c>
      <c r="C393" s="2" t="s">
        <v>4078</v>
      </c>
      <c r="D393" s="2" t="s">
        <v>4081</v>
      </c>
      <c r="E393" s="19">
        <v>5</v>
      </c>
    </row>
    <row r="394" spans="1:5" x14ac:dyDescent="0.25">
      <c r="A394" s="2" t="s">
        <v>966</v>
      </c>
      <c r="B394" s="6" t="s">
        <v>3469</v>
      </c>
      <c r="C394" s="2" t="s">
        <v>4078</v>
      </c>
      <c r="D394" s="2" t="s">
        <v>4081</v>
      </c>
      <c r="E394" s="19">
        <v>1</v>
      </c>
    </row>
    <row r="395" spans="1:5" x14ac:dyDescent="0.25">
      <c r="A395" s="2" t="s">
        <v>1036</v>
      </c>
      <c r="B395" s="6" t="s">
        <v>3470</v>
      </c>
      <c r="C395" s="2" t="s">
        <v>4079</v>
      </c>
      <c r="D395" s="2" t="s">
        <v>4080</v>
      </c>
      <c r="E395" s="19">
        <v>1</v>
      </c>
    </row>
    <row r="396" spans="1:5" x14ac:dyDescent="0.25">
      <c r="A396" s="2" t="s">
        <v>1603</v>
      </c>
      <c r="B396" s="6" t="s">
        <v>3471</v>
      </c>
      <c r="C396" s="2" t="s">
        <v>4079</v>
      </c>
      <c r="D396" s="2" t="s">
        <v>4081</v>
      </c>
      <c r="E396" s="19">
        <v>4</v>
      </c>
    </row>
    <row r="397" spans="1:5" x14ac:dyDescent="0.25">
      <c r="A397" s="2" t="s">
        <v>1344</v>
      </c>
      <c r="B397" s="6" t="s">
        <v>3472</v>
      </c>
      <c r="C397" s="2" t="s">
        <v>4078</v>
      </c>
      <c r="D397" s="2" t="s">
        <v>4080</v>
      </c>
      <c r="E397" s="19">
        <v>3</v>
      </c>
    </row>
    <row r="398" spans="1:5" x14ac:dyDescent="0.25">
      <c r="A398" s="2" t="s">
        <v>936</v>
      </c>
      <c r="B398" s="6" t="s">
        <v>3473</v>
      </c>
      <c r="C398" s="2" t="s">
        <v>4079</v>
      </c>
      <c r="D398" s="2" t="s">
        <v>4080</v>
      </c>
      <c r="E398" s="19">
        <v>1</v>
      </c>
    </row>
    <row r="399" spans="1:5" x14ac:dyDescent="0.25">
      <c r="A399" s="2" t="s">
        <v>1078</v>
      </c>
      <c r="B399" s="6" t="s">
        <v>3474</v>
      </c>
      <c r="C399" s="2" t="s">
        <v>4077</v>
      </c>
      <c r="D399" s="2" t="s">
        <v>4080</v>
      </c>
      <c r="E399" s="19">
        <v>4</v>
      </c>
    </row>
    <row r="400" spans="1:5" x14ac:dyDescent="0.25">
      <c r="A400" s="2" t="s">
        <v>807</v>
      </c>
      <c r="B400" s="6" t="s">
        <v>3475</v>
      </c>
      <c r="C400" s="2" t="s">
        <v>4077</v>
      </c>
      <c r="D400" s="2" t="s">
        <v>4080</v>
      </c>
      <c r="E400" s="19">
        <v>4</v>
      </c>
    </row>
    <row r="401" spans="1:5" x14ac:dyDescent="0.25">
      <c r="A401" s="2" t="s">
        <v>1549</v>
      </c>
      <c r="B401" s="6" t="s">
        <v>3476</v>
      </c>
      <c r="C401" s="2" t="s">
        <v>4078</v>
      </c>
      <c r="D401" s="2" t="s">
        <v>4081</v>
      </c>
      <c r="E401" s="19">
        <v>2</v>
      </c>
    </row>
    <row r="402" spans="1:5" x14ac:dyDescent="0.25">
      <c r="A402" s="2" t="s">
        <v>1131</v>
      </c>
      <c r="B402" s="6" t="s">
        <v>3477</v>
      </c>
      <c r="C402" s="2" t="s">
        <v>4077</v>
      </c>
      <c r="D402" s="2" t="s">
        <v>4080</v>
      </c>
      <c r="E402" s="19">
        <v>4</v>
      </c>
    </row>
    <row r="403" spans="1:5" x14ac:dyDescent="0.25">
      <c r="A403" s="2" t="s">
        <v>756</v>
      </c>
      <c r="B403" s="6" t="s">
        <v>3478</v>
      </c>
      <c r="C403" s="2" t="s">
        <v>4077</v>
      </c>
      <c r="D403" s="2" t="s">
        <v>4080</v>
      </c>
      <c r="E403" s="19">
        <v>3</v>
      </c>
    </row>
    <row r="404" spans="1:5" x14ac:dyDescent="0.25">
      <c r="A404" s="2" t="s">
        <v>1312</v>
      </c>
      <c r="B404" s="6" t="s">
        <v>3479</v>
      </c>
      <c r="C404" s="2" t="s">
        <v>4079</v>
      </c>
      <c r="D404" s="2" t="s">
        <v>4080</v>
      </c>
      <c r="E404" s="19">
        <v>5</v>
      </c>
    </row>
    <row r="405" spans="1:5" x14ac:dyDescent="0.25">
      <c r="A405" s="2" t="s">
        <v>1257</v>
      </c>
      <c r="B405" s="6" t="s">
        <v>3480</v>
      </c>
      <c r="C405" s="2" t="s">
        <v>4077</v>
      </c>
      <c r="D405" s="2" t="s">
        <v>4081</v>
      </c>
      <c r="E405" s="19">
        <v>2</v>
      </c>
    </row>
    <row r="406" spans="1:5" x14ac:dyDescent="0.25">
      <c r="A406" s="2" t="s">
        <v>929</v>
      </c>
      <c r="B406" s="6" t="s">
        <v>3481</v>
      </c>
      <c r="C406" s="2" t="s">
        <v>4078</v>
      </c>
      <c r="D406" s="2" t="s">
        <v>4081</v>
      </c>
      <c r="E406" s="19">
        <v>5</v>
      </c>
    </row>
    <row r="407" spans="1:5" x14ac:dyDescent="0.25">
      <c r="A407" s="2" t="s">
        <v>1672</v>
      </c>
      <c r="B407" s="6" t="s">
        <v>3482</v>
      </c>
      <c r="C407" s="2" t="s">
        <v>4079</v>
      </c>
      <c r="D407" s="2" t="s">
        <v>4080</v>
      </c>
      <c r="E407" s="19">
        <v>3</v>
      </c>
    </row>
    <row r="408" spans="1:5" x14ac:dyDescent="0.25">
      <c r="A408" s="2" t="s">
        <v>1572</v>
      </c>
      <c r="B408" s="6" t="s">
        <v>3483</v>
      </c>
      <c r="C408" s="2" t="s">
        <v>4079</v>
      </c>
      <c r="D408" s="2" t="s">
        <v>4080</v>
      </c>
      <c r="E408" s="19">
        <v>4</v>
      </c>
    </row>
    <row r="409" spans="1:5" x14ac:dyDescent="0.25">
      <c r="A409" s="2" t="s">
        <v>1260</v>
      </c>
      <c r="B409" s="6" t="s">
        <v>3484</v>
      </c>
      <c r="C409" s="2" t="s">
        <v>4079</v>
      </c>
      <c r="D409" s="2" t="s">
        <v>4080</v>
      </c>
      <c r="E409" s="19">
        <v>2</v>
      </c>
    </row>
    <row r="410" spans="1:5" x14ac:dyDescent="0.25">
      <c r="A410" s="2" t="s">
        <v>1410</v>
      </c>
      <c r="B410" s="6" t="s">
        <v>3485</v>
      </c>
      <c r="C410" s="2" t="s">
        <v>4077</v>
      </c>
      <c r="D410" s="2" t="s">
        <v>4080</v>
      </c>
      <c r="E410" s="19">
        <v>5</v>
      </c>
    </row>
    <row r="411" spans="1:5" x14ac:dyDescent="0.25">
      <c r="A411" s="2" t="s">
        <v>1657</v>
      </c>
      <c r="B411" s="6" t="s">
        <v>3486</v>
      </c>
      <c r="C411" s="2" t="s">
        <v>4078</v>
      </c>
      <c r="D411" s="2" t="s">
        <v>4080</v>
      </c>
      <c r="E411" s="19">
        <v>1</v>
      </c>
    </row>
    <row r="412" spans="1:5" x14ac:dyDescent="0.25">
      <c r="A412" s="2" t="s">
        <v>1177</v>
      </c>
      <c r="B412" s="6" t="s">
        <v>3487</v>
      </c>
      <c r="C412" s="2" t="s">
        <v>4077</v>
      </c>
      <c r="D412" s="2" t="s">
        <v>4080</v>
      </c>
      <c r="E412" s="19">
        <v>2</v>
      </c>
    </row>
    <row r="413" spans="1:5" x14ac:dyDescent="0.25">
      <c r="A413" s="2" t="s">
        <v>766</v>
      </c>
      <c r="B413" s="6" t="s">
        <v>3488</v>
      </c>
      <c r="C413" s="2" t="s">
        <v>4077</v>
      </c>
      <c r="D413" s="2" t="s">
        <v>4080</v>
      </c>
      <c r="E413" s="19">
        <v>1</v>
      </c>
    </row>
    <row r="414" spans="1:5" x14ac:dyDescent="0.25">
      <c r="A414" s="2" t="s">
        <v>1237</v>
      </c>
      <c r="B414" s="6" t="s">
        <v>3489</v>
      </c>
      <c r="C414" s="2" t="s">
        <v>4079</v>
      </c>
      <c r="D414" s="2" t="s">
        <v>4080</v>
      </c>
      <c r="E414" s="19">
        <v>3</v>
      </c>
    </row>
    <row r="415" spans="1:5" x14ac:dyDescent="0.25">
      <c r="A415" s="2" t="s">
        <v>1141</v>
      </c>
      <c r="B415" s="6" t="s">
        <v>3490</v>
      </c>
      <c r="C415" s="2" t="s">
        <v>4077</v>
      </c>
      <c r="D415" s="2" t="s">
        <v>4080</v>
      </c>
      <c r="E415" s="19">
        <v>3</v>
      </c>
    </row>
    <row r="416" spans="1:5" x14ac:dyDescent="0.25">
      <c r="A416" s="2" t="s">
        <v>1159</v>
      </c>
      <c r="B416" s="6" t="s">
        <v>3491</v>
      </c>
      <c r="C416" s="2" t="s">
        <v>4078</v>
      </c>
      <c r="D416" s="2" t="s">
        <v>4081</v>
      </c>
      <c r="E416" s="19">
        <v>2</v>
      </c>
    </row>
    <row r="417" spans="1:5" x14ac:dyDescent="0.25">
      <c r="A417" s="2" t="s">
        <v>1530</v>
      </c>
      <c r="B417" s="6" t="s">
        <v>3492</v>
      </c>
      <c r="C417" s="2" t="s">
        <v>4079</v>
      </c>
      <c r="D417" s="2" t="s">
        <v>4080</v>
      </c>
      <c r="E417" s="19">
        <v>4</v>
      </c>
    </row>
    <row r="418" spans="1:5" x14ac:dyDescent="0.25">
      <c r="A418" s="2" t="s">
        <v>1175</v>
      </c>
      <c r="B418" s="6" t="s">
        <v>3493</v>
      </c>
      <c r="C418" s="2" t="s">
        <v>4079</v>
      </c>
      <c r="D418" s="2" t="s">
        <v>4080</v>
      </c>
      <c r="E418" s="19">
        <v>3</v>
      </c>
    </row>
    <row r="419" spans="1:5" x14ac:dyDescent="0.25">
      <c r="A419" s="2" t="s">
        <v>954</v>
      </c>
      <c r="B419" s="6" t="s">
        <v>3494</v>
      </c>
      <c r="C419" s="2" t="s">
        <v>4079</v>
      </c>
      <c r="D419" s="2" t="s">
        <v>4081</v>
      </c>
      <c r="E419" s="19">
        <v>2</v>
      </c>
    </row>
    <row r="420" spans="1:5" x14ac:dyDescent="0.25">
      <c r="A420" s="2" t="s">
        <v>981</v>
      </c>
      <c r="B420" s="6" t="s">
        <v>3495</v>
      </c>
      <c r="C420" s="2" t="s">
        <v>4077</v>
      </c>
      <c r="D420" s="2" t="s">
        <v>4081</v>
      </c>
      <c r="E420" s="19">
        <v>1</v>
      </c>
    </row>
    <row r="421" spans="1:5" x14ac:dyDescent="0.25">
      <c r="A421" s="2" t="s">
        <v>1423</v>
      </c>
      <c r="B421" s="6" t="s">
        <v>3496</v>
      </c>
      <c r="C421" s="2" t="s">
        <v>4079</v>
      </c>
      <c r="D421" s="2" t="s">
        <v>4080</v>
      </c>
      <c r="E421" s="19">
        <v>2</v>
      </c>
    </row>
    <row r="422" spans="1:5" x14ac:dyDescent="0.25">
      <c r="A422" s="2" t="s">
        <v>1372</v>
      </c>
      <c r="B422" s="6" t="s">
        <v>3497</v>
      </c>
      <c r="C422" s="2" t="s">
        <v>4077</v>
      </c>
      <c r="D422" s="2" t="s">
        <v>4080</v>
      </c>
      <c r="E422" s="19">
        <v>3</v>
      </c>
    </row>
    <row r="423" spans="1:5" x14ac:dyDescent="0.25">
      <c r="A423" s="2" t="s">
        <v>1505</v>
      </c>
      <c r="B423" s="6" t="s">
        <v>3498</v>
      </c>
      <c r="C423" s="2" t="s">
        <v>4078</v>
      </c>
      <c r="D423" s="2" t="s">
        <v>4081</v>
      </c>
      <c r="E423" s="19">
        <v>3</v>
      </c>
    </row>
    <row r="424" spans="1:5" x14ac:dyDescent="0.25">
      <c r="A424" s="2" t="s">
        <v>1043</v>
      </c>
      <c r="B424" s="6" t="s">
        <v>3499</v>
      </c>
      <c r="C424" s="2" t="s">
        <v>4077</v>
      </c>
      <c r="D424" s="2" t="s">
        <v>4081</v>
      </c>
      <c r="E424" s="19">
        <v>1</v>
      </c>
    </row>
    <row r="425" spans="1:5" x14ac:dyDescent="0.25">
      <c r="A425" s="2" t="s">
        <v>1443</v>
      </c>
      <c r="B425" s="6" t="s">
        <v>3500</v>
      </c>
      <c r="C425" s="2" t="s">
        <v>4078</v>
      </c>
      <c r="D425" s="2" t="s">
        <v>4081</v>
      </c>
      <c r="E425" s="19">
        <v>3</v>
      </c>
    </row>
    <row r="426" spans="1:5" x14ac:dyDescent="0.25">
      <c r="A426" s="2" t="s">
        <v>1233</v>
      </c>
      <c r="B426" s="6" t="s">
        <v>3501</v>
      </c>
      <c r="C426" s="2" t="s">
        <v>4079</v>
      </c>
      <c r="D426" s="2" t="s">
        <v>4080</v>
      </c>
      <c r="E426" s="19">
        <v>3</v>
      </c>
    </row>
    <row r="427" spans="1:5" x14ac:dyDescent="0.25">
      <c r="A427" s="2" t="s">
        <v>1682</v>
      </c>
      <c r="B427" s="6" t="s">
        <v>3502</v>
      </c>
      <c r="C427" s="2" t="s">
        <v>4078</v>
      </c>
      <c r="D427" s="2" t="s">
        <v>4081</v>
      </c>
      <c r="E427" s="19">
        <v>3</v>
      </c>
    </row>
    <row r="428" spans="1:5" x14ac:dyDescent="0.25">
      <c r="A428" s="2" t="s">
        <v>823</v>
      </c>
      <c r="B428" s="6" t="s">
        <v>3503</v>
      </c>
      <c r="C428" s="2" t="s">
        <v>4077</v>
      </c>
      <c r="D428" s="2" t="s">
        <v>4080</v>
      </c>
      <c r="E428" s="19">
        <v>3</v>
      </c>
    </row>
    <row r="429" spans="1:5" x14ac:dyDescent="0.25">
      <c r="A429" s="2" t="s">
        <v>1436</v>
      </c>
      <c r="B429" s="6" t="s">
        <v>3504</v>
      </c>
      <c r="C429" s="2" t="s">
        <v>4078</v>
      </c>
      <c r="D429" s="2" t="s">
        <v>4080</v>
      </c>
      <c r="E429" s="19">
        <v>3</v>
      </c>
    </row>
    <row r="430" spans="1:5" x14ac:dyDescent="0.25">
      <c r="A430" s="2" t="s">
        <v>835</v>
      </c>
      <c r="B430" s="6" t="s">
        <v>3505</v>
      </c>
      <c r="C430" s="2" t="s">
        <v>4078</v>
      </c>
      <c r="D430" s="2" t="s">
        <v>4081</v>
      </c>
      <c r="E430" s="19">
        <v>3</v>
      </c>
    </row>
    <row r="431" spans="1:5" x14ac:dyDescent="0.25">
      <c r="A431" s="2" t="s">
        <v>1287</v>
      </c>
      <c r="B431" s="6" t="s">
        <v>3506</v>
      </c>
      <c r="C431" s="2" t="s">
        <v>4077</v>
      </c>
      <c r="D431" s="2" t="s">
        <v>4080</v>
      </c>
      <c r="E431" s="19">
        <v>2</v>
      </c>
    </row>
    <row r="432" spans="1:5" x14ac:dyDescent="0.25">
      <c r="A432" s="2" t="s">
        <v>1624</v>
      </c>
      <c r="B432" s="6" t="s">
        <v>3507</v>
      </c>
      <c r="C432" s="2" t="s">
        <v>4077</v>
      </c>
      <c r="D432" s="2" t="s">
        <v>4080</v>
      </c>
      <c r="E432" s="19">
        <v>4</v>
      </c>
    </row>
    <row r="433" spans="1:5" x14ac:dyDescent="0.25">
      <c r="A433" s="2" t="s">
        <v>939</v>
      </c>
      <c r="B433" s="6" t="s">
        <v>3508</v>
      </c>
      <c r="C433" s="2" t="s">
        <v>4078</v>
      </c>
      <c r="D433" s="2" t="s">
        <v>4080</v>
      </c>
      <c r="E433" s="19">
        <v>5</v>
      </c>
    </row>
    <row r="434" spans="1:5" x14ac:dyDescent="0.25">
      <c r="A434" s="2" t="s">
        <v>800</v>
      </c>
      <c r="B434" s="6" t="s">
        <v>3509</v>
      </c>
      <c r="C434" s="2" t="s">
        <v>4078</v>
      </c>
      <c r="D434" s="2" t="s">
        <v>4080</v>
      </c>
      <c r="E434" s="19">
        <v>4</v>
      </c>
    </row>
    <row r="435" spans="1:5" x14ac:dyDescent="0.25">
      <c r="A435" s="2" t="s">
        <v>1522</v>
      </c>
      <c r="B435" s="6" t="s">
        <v>3510</v>
      </c>
      <c r="C435" s="2" t="s">
        <v>4079</v>
      </c>
      <c r="D435" s="2" t="s">
        <v>4080</v>
      </c>
      <c r="E435" s="19">
        <v>2</v>
      </c>
    </row>
    <row r="436" spans="1:5" x14ac:dyDescent="0.25">
      <c r="A436" s="2" t="s">
        <v>1678</v>
      </c>
      <c r="B436" s="6" t="s">
        <v>3511</v>
      </c>
      <c r="C436" s="2" t="s">
        <v>4078</v>
      </c>
      <c r="D436" s="2" t="s">
        <v>4080</v>
      </c>
      <c r="E436" s="19">
        <v>4</v>
      </c>
    </row>
    <row r="437" spans="1:5" x14ac:dyDescent="0.25">
      <c r="A437" s="2" t="s">
        <v>1084</v>
      </c>
      <c r="B437" s="6" t="s">
        <v>3512</v>
      </c>
      <c r="C437" s="2" t="s">
        <v>4078</v>
      </c>
      <c r="D437" s="2" t="s">
        <v>4080</v>
      </c>
      <c r="E437" s="19">
        <v>4</v>
      </c>
    </row>
    <row r="438" spans="1:5" x14ac:dyDescent="0.25">
      <c r="A438" s="2" t="s">
        <v>1623</v>
      </c>
      <c r="B438" s="6" t="s">
        <v>3513</v>
      </c>
      <c r="C438" s="2" t="s">
        <v>4078</v>
      </c>
      <c r="D438" s="2" t="s">
        <v>4080</v>
      </c>
      <c r="E438" s="19">
        <v>4</v>
      </c>
    </row>
    <row r="439" spans="1:5" x14ac:dyDescent="0.25">
      <c r="A439" s="2" t="s">
        <v>1299</v>
      </c>
      <c r="B439" s="6" t="s">
        <v>3514</v>
      </c>
      <c r="C439" s="2" t="s">
        <v>4079</v>
      </c>
      <c r="D439" s="2" t="s">
        <v>4081</v>
      </c>
      <c r="E439" s="19">
        <v>5</v>
      </c>
    </row>
    <row r="440" spans="1:5" x14ac:dyDescent="0.25">
      <c r="A440" s="2" t="s">
        <v>732</v>
      </c>
      <c r="B440" s="6" t="s">
        <v>3515</v>
      </c>
      <c r="C440" s="2" t="s">
        <v>4079</v>
      </c>
      <c r="D440" s="2" t="s">
        <v>4080</v>
      </c>
      <c r="E440" s="19">
        <v>3</v>
      </c>
    </row>
    <row r="441" spans="1:5" x14ac:dyDescent="0.25">
      <c r="A441" s="2" t="s">
        <v>1056</v>
      </c>
      <c r="B441" s="6" t="s">
        <v>3516</v>
      </c>
      <c r="C441" s="2" t="s">
        <v>4078</v>
      </c>
      <c r="D441" s="2" t="s">
        <v>4080</v>
      </c>
      <c r="E441" s="19">
        <v>4</v>
      </c>
    </row>
    <row r="442" spans="1:5" x14ac:dyDescent="0.25">
      <c r="A442" s="2" t="s">
        <v>706</v>
      </c>
      <c r="B442" s="6" t="s">
        <v>3517</v>
      </c>
      <c r="C442" s="2" t="s">
        <v>4079</v>
      </c>
      <c r="D442" s="2" t="s">
        <v>4080</v>
      </c>
      <c r="E442" s="19">
        <v>4</v>
      </c>
    </row>
    <row r="443" spans="1:5" x14ac:dyDescent="0.25">
      <c r="A443" s="2" t="s">
        <v>928</v>
      </c>
      <c r="B443" s="6" t="s">
        <v>3518</v>
      </c>
      <c r="C443" s="2" t="s">
        <v>4079</v>
      </c>
      <c r="D443" s="2" t="s">
        <v>4080</v>
      </c>
      <c r="E443" s="19">
        <v>5</v>
      </c>
    </row>
    <row r="444" spans="1:5" x14ac:dyDescent="0.25">
      <c r="A444" s="2" t="s">
        <v>1537</v>
      </c>
      <c r="B444" s="6" t="s">
        <v>3519</v>
      </c>
      <c r="C444" s="2" t="s">
        <v>4077</v>
      </c>
      <c r="D444" s="2" t="s">
        <v>4080</v>
      </c>
      <c r="E444" s="19">
        <v>5</v>
      </c>
    </row>
    <row r="445" spans="1:5" x14ac:dyDescent="0.25">
      <c r="A445" s="2" t="s">
        <v>1566</v>
      </c>
      <c r="B445" s="6" t="s">
        <v>3520</v>
      </c>
      <c r="C445" s="2" t="s">
        <v>4078</v>
      </c>
      <c r="D445" s="2" t="s">
        <v>4081</v>
      </c>
      <c r="E445" s="19">
        <v>3</v>
      </c>
    </row>
    <row r="446" spans="1:5" x14ac:dyDescent="0.25">
      <c r="A446" s="2" t="s">
        <v>1428</v>
      </c>
      <c r="B446" s="6" t="s">
        <v>3521</v>
      </c>
      <c r="C446" s="2" t="s">
        <v>4077</v>
      </c>
      <c r="D446" s="2" t="s">
        <v>4081</v>
      </c>
      <c r="E446" s="19">
        <v>1</v>
      </c>
    </row>
    <row r="447" spans="1:5" x14ac:dyDescent="0.25">
      <c r="A447" s="2" t="s">
        <v>1252</v>
      </c>
      <c r="B447" s="6" t="s">
        <v>3522</v>
      </c>
      <c r="C447" s="2" t="s">
        <v>4078</v>
      </c>
      <c r="D447" s="2" t="s">
        <v>4081</v>
      </c>
      <c r="E447" s="19">
        <v>3</v>
      </c>
    </row>
    <row r="448" spans="1:5" x14ac:dyDescent="0.25">
      <c r="A448" s="2" t="s">
        <v>1263</v>
      </c>
      <c r="B448" s="6" t="s">
        <v>3523</v>
      </c>
      <c r="C448" s="2" t="s">
        <v>4077</v>
      </c>
      <c r="D448" s="2" t="s">
        <v>4081</v>
      </c>
      <c r="E448" s="19">
        <v>5</v>
      </c>
    </row>
    <row r="449" spans="1:5" x14ac:dyDescent="0.25">
      <c r="A449" s="2" t="s">
        <v>989</v>
      </c>
      <c r="B449" s="6" t="s">
        <v>3524</v>
      </c>
      <c r="C449" s="2" t="s">
        <v>4077</v>
      </c>
      <c r="D449" s="2" t="s">
        <v>4080</v>
      </c>
      <c r="E449" s="19">
        <v>4</v>
      </c>
    </row>
    <row r="450" spans="1:5" x14ac:dyDescent="0.25">
      <c r="A450" s="2" t="s">
        <v>749</v>
      </c>
      <c r="B450" s="6" t="s">
        <v>3525</v>
      </c>
      <c r="C450" s="2" t="s">
        <v>4079</v>
      </c>
      <c r="D450" s="2" t="s">
        <v>4080</v>
      </c>
      <c r="E450" s="19">
        <v>3</v>
      </c>
    </row>
    <row r="451" spans="1:5" x14ac:dyDescent="0.25">
      <c r="A451" s="2" t="s">
        <v>1557</v>
      </c>
      <c r="B451" s="6" t="s">
        <v>3526</v>
      </c>
      <c r="C451" s="2" t="s">
        <v>4077</v>
      </c>
      <c r="D451" s="2" t="s">
        <v>4080</v>
      </c>
      <c r="E451" s="19">
        <v>1</v>
      </c>
    </row>
    <row r="452" spans="1:5" x14ac:dyDescent="0.25">
      <c r="A452" s="2" t="s">
        <v>1588</v>
      </c>
      <c r="B452" s="6" t="s">
        <v>3527</v>
      </c>
      <c r="C452" s="2" t="s">
        <v>4078</v>
      </c>
      <c r="D452" s="2" t="s">
        <v>4080</v>
      </c>
      <c r="E452" s="19">
        <v>2</v>
      </c>
    </row>
    <row r="453" spans="1:5" x14ac:dyDescent="0.25">
      <c r="A453" s="2" t="s">
        <v>1221</v>
      </c>
      <c r="B453" s="6" t="s">
        <v>3528</v>
      </c>
      <c r="C453" s="2" t="s">
        <v>4077</v>
      </c>
      <c r="D453" s="2" t="s">
        <v>4081</v>
      </c>
      <c r="E453" s="19">
        <v>4</v>
      </c>
    </row>
    <row r="454" spans="1:5" x14ac:dyDescent="0.25">
      <c r="A454" s="2" t="s">
        <v>1245</v>
      </c>
      <c r="B454" s="6" t="s">
        <v>3529</v>
      </c>
      <c r="C454" s="2" t="s">
        <v>4079</v>
      </c>
      <c r="D454" s="2" t="s">
        <v>4080</v>
      </c>
      <c r="E454" s="19">
        <v>5</v>
      </c>
    </row>
    <row r="455" spans="1:5" x14ac:dyDescent="0.25">
      <c r="A455" s="2" t="s">
        <v>1445</v>
      </c>
      <c r="B455" s="6" t="s">
        <v>3530</v>
      </c>
      <c r="C455" s="2" t="s">
        <v>4077</v>
      </c>
      <c r="D455" s="2" t="s">
        <v>4080</v>
      </c>
      <c r="E455" s="19">
        <v>3</v>
      </c>
    </row>
    <row r="456" spans="1:5" x14ac:dyDescent="0.25">
      <c r="A456" s="2" t="s">
        <v>1037</v>
      </c>
      <c r="B456" s="6" t="s">
        <v>3531</v>
      </c>
      <c r="C456" s="2" t="s">
        <v>4078</v>
      </c>
      <c r="D456" s="2" t="s">
        <v>4080</v>
      </c>
      <c r="E456" s="19">
        <v>5</v>
      </c>
    </row>
    <row r="457" spans="1:5" x14ac:dyDescent="0.25">
      <c r="A457" s="2" t="s">
        <v>1192</v>
      </c>
      <c r="B457" s="6" t="s">
        <v>3532</v>
      </c>
      <c r="C457" s="2" t="s">
        <v>4078</v>
      </c>
      <c r="D457" s="2" t="s">
        <v>4080</v>
      </c>
      <c r="E457" s="19">
        <v>2</v>
      </c>
    </row>
    <row r="458" spans="1:5" x14ac:dyDescent="0.25">
      <c r="A458" s="2" t="s">
        <v>1551</v>
      </c>
      <c r="B458" s="6" t="s">
        <v>3533</v>
      </c>
      <c r="C458" s="2" t="s">
        <v>4077</v>
      </c>
      <c r="D458" s="2" t="s">
        <v>4080</v>
      </c>
      <c r="E458" s="19">
        <v>3</v>
      </c>
    </row>
    <row r="459" spans="1:5" x14ac:dyDescent="0.25">
      <c r="A459" s="2" t="s">
        <v>1252</v>
      </c>
      <c r="B459" s="6" t="s">
        <v>3534</v>
      </c>
      <c r="C459" s="2" t="s">
        <v>4079</v>
      </c>
      <c r="D459" s="2" t="s">
        <v>4081</v>
      </c>
      <c r="E459" s="19">
        <v>5</v>
      </c>
    </row>
    <row r="460" spans="1:5" x14ac:dyDescent="0.25">
      <c r="A460" s="2" t="s">
        <v>1298</v>
      </c>
      <c r="B460" s="6" t="s">
        <v>3535</v>
      </c>
      <c r="C460" s="2" t="s">
        <v>4077</v>
      </c>
      <c r="D460" s="2" t="s">
        <v>4080</v>
      </c>
      <c r="E460" s="19">
        <v>4</v>
      </c>
    </row>
    <row r="461" spans="1:5" x14ac:dyDescent="0.25">
      <c r="A461" s="2" t="s">
        <v>943</v>
      </c>
      <c r="B461" s="6" t="s">
        <v>3536</v>
      </c>
      <c r="C461" s="2" t="s">
        <v>4079</v>
      </c>
      <c r="D461" s="2" t="s">
        <v>4080</v>
      </c>
      <c r="E461" s="19">
        <v>4</v>
      </c>
    </row>
    <row r="462" spans="1:5" x14ac:dyDescent="0.25">
      <c r="A462" s="2" t="s">
        <v>946</v>
      </c>
      <c r="B462" s="6" t="s">
        <v>3537</v>
      </c>
      <c r="C462" s="2" t="s">
        <v>4077</v>
      </c>
      <c r="D462" s="2" t="s">
        <v>4080</v>
      </c>
      <c r="E462" s="19">
        <v>2</v>
      </c>
    </row>
    <row r="463" spans="1:5" x14ac:dyDescent="0.25">
      <c r="A463" s="2" t="s">
        <v>1154</v>
      </c>
      <c r="B463" s="6" t="s">
        <v>3538</v>
      </c>
      <c r="C463" s="2" t="s">
        <v>4079</v>
      </c>
      <c r="D463" s="2" t="s">
        <v>4081</v>
      </c>
      <c r="E463" s="19">
        <v>2</v>
      </c>
    </row>
    <row r="464" spans="1:5" x14ac:dyDescent="0.25">
      <c r="A464" s="2" t="s">
        <v>1240</v>
      </c>
      <c r="B464" s="6" t="s">
        <v>3539</v>
      </c>
      <c r="C464" s="2" t="s">
        <v>4078</v>
      </c>
      <c r="D464" s="2" t="s">
        <v>4080</v>
      </c>
      <c r="E464" s="19">
        <v>1</v>
      </c>
    </row>
    <row r="465" spans="1:5" x14ac:dyDescent="0.25">
      <c r="A465" s="2" t="s">
        <v>738</v>
      </c>
      <c r="B465" s="6" t="s">
        <v>3540</v>
      </c>
      <c r="C465" s="2" t="s">
        <v>4077</v>
      </c>
      <c r="D465" s="2" t="s">
        <v>4080</v>
      </c>
      <c r="E465" s="19">
        <v>5</v>
      </c>
    </row>
    <row r="466" spans="1:5" x14ac:dyDescent="0.25">
      <c r="A466" s="2" t="s">
        <v>1034</v>
      </c>
      <c r="B466" s="6" t="s">
        <v>3541</v>
      </c>
      <c r="C466" s="2" t="s">
        <v>4077</v>
      </c>
      <c r="D466" s="2" t="s">
        <v>4080</v>
      </c>
      <c r="E466" s="19">
        <v>2</v>
      </c>
    </row>
    <row r="467" spans="1:5" x14ac:dyDescent="0.25">
      <c r="A467" s="2" t="s">
        <v>1163</v>
      </c>
      <c r="B467" s="6" t="s">
        <v>3542</v>
      </c>
      <c r="C467" s="2" t="s">
        <v>4078</v>
      </c>
      <c r="D467" s="2" t="s">
        <v>4080</v>
      </c>
      <c r="E467" s="19">
        <v>1</v>
      </c>
    </row>
    <row r="468" spans="1:5" x14ac:dyDescent="0.25">
      <c r="A468" s="2" t="s">
        <v>1230</v>
      </c>
      <c r="B468" s="6" t="s">
        <v>3543</v>
      </c>
      <c r="C468" s="2" t="s">
        <v>4078</v>
      </c>
      <c r="D468" s="2" t="s">
        <v>4080</v>
      </c>
      <c r="E468" s="19">
        <v>4</v>
      </c>
    </row>
    <row r="469" spans="1:5" x14ac:dyDescent="0.25">
      <c r="A469" s="2" t="s">
        <v>982</v>
      </c>
      <c r="B469" s="6" t="s">
        <v>3544</v>
      </c>
      <c r="C469" s="2" t="s">
        <v>4079</v>
      </c>
      <c r="D469" s="2" t="s">
        <v>4080</v>
      </c>
      <c r="E469" s="19">
        <v>1</v>
      </c>
    </row>
    <row r="470" spans="1:5" x14ac:dyDescent="0.25">
      <c r="A470" s="2" t="s">
        <v>1576</v>
      </c>
      <c r="B470" s="6" t="s">
        <v>3545</v>
      </c>
      <c r="C470" s="2" t="s">
        <v>4077</v>
      </c>
      <c r="D470" s="2" t="s">
        <v>4081</v>
      </c>
      <c r="E470" s="19">
        <v>1</v>
      </c>
    </row>
    <row r="471" spans="1:5" x14ac:dyDescent="0.25">
      <c r="A471" s="2" t="s">
        <v>702</v>
      </c>
      <c r="B471" s="6" t="s">
        <v>3546</v>
      </c>
      <c r="C471" s="2" t="s">
        <v>4078</v>
      </c>
      <c r="D471" s="2" t="s">
        <v>4080</v>
      </c>
      <c r="E471" s="19">
        <v>1</v>
      </c>
    </row>
    <row r="472" spans="1:5" x14ac:dyDescent="0.25">
      <c r="A472" s="2" t="s">
        <v>716</v>
      </c>
      <c r="B472" s="6" t="s">
        <v>3547</v>
      </c>
      <c r="C472" s="2" t="s">
        <v>4079</v>
      </c>
      <c r="D472" s="2" t="s">
        <v>4081</v>
      </c>
      <c r="E472" s="19">
        <v>5</v>
      </c>
    </row>
    <row r="473" spans="1:5" x14ac:dyDescent="0.25">
      <c r="A473" s="2" t="s">
        <v>1443</v>
      </c>
      <c r="B473" s="6" t="s">
        <v>3548</v>
      </c>
      <c r="C473" s="2" t="s">
        <v>4077</v>
      </c>
      <c r="D473" s="2" t="s">
        <v>4081</v>
      </c>
      <c r="E473" s="19">
        <v>2</v>
      </c>
    </row>
    <row r="474" spans="1:5" x14ac:dyDescent="0.25">
      <c r="A474" s="2" t="s">
        <v>1072</v>
      </c>
      <c r="B474" s="6" t="s">
        <v>3549</v>
      </c>
      <c r="C474" s="2" t="s">
        <v>4078</v>
      </c>
      <c r="D474" s="2" t="s">
        <v>4081</v>
      </c>
      <c r="E474" s="19">
        <v>5</v>
      </c>
    </row>
    <row r="475" spans="1:5" x14ac:dyDescent="0.25">
      <c r="A475" s="2" t="s">
        <v>835</v>
      </c>
      <c r="B475" s="6" t="s">
        <v>3550</v>
      </c>
      <c r="C475" s="2" t="s">
        <v>4078</v>
      </c>
      <c r="D475" s="2" t="s">
        <v>4080</v>
      </c>
      <c r="E475" s="19">
        <v>5</v>
      </c>
    </row>
    <row r="476" spans="1:5" x14ac:dyDescent="0.25">
      <c r="A476" s="2" t="s">
        <v>1066</v>
      </c>
      <c r="B476" s="6" t="s">
        <v>3551</v>
      </c>
      <c r="C476" s="2" t="s">
        <v>4077</v>
      </c>
      <c r="D476" s="2" t="s">
        <v>4081</v>
      </c>
      <c r="E476" s="19">
        <v>5</v>
      </c>
    </row>
    <row r="477" spans="1:5" x14ac:dyDescent="0.25">
      <c r="A477" s="2" t="s">
        <v>1521</v>
      </c>
      <c r="B477" s="6" t="s">
        <v>3552</v>
      </c>
      <c r="C477" s="2" t="s">
        <v>4077</v>
      </c>
      <c r="D477" s="2" t="s">
        <v>4080</v>
      </c>
      <c r="E477" s="19">
        <v>5</v>
      </c>
    </row>
    <row r="478" spans="1:5" x14ac:dyDescent="0.25">
      <c r="A478" s="2" t="s">
        <v>1499</v>
      </c>
      <c r="B478" s="6" t="s">
        <v>3553</v>
      </c>
      <c r="C478" s="2" t="s">
        <v>4079</v>
      </c>
      <c r="D478" s="2" t="s">
        <v>4081</v>
      </c>
      <c r="E478" s="19">
        <v>3</v>
      </c>
    </row>
    <row r="479" spans="1:5" x14ac:dyDescent="0.25">
      <c r="A479" s="2" t="s">
        <v>1087</v>
      </c>
      <c r="B479" s="6" t="s">
        <v>3554</v>
      </c>
      <c r="C479" s="2" t="s">
        <v>4078</v>
      </c>
      <c r="D479" s="2" t="s">
        <v>4081</v>
      </c>
      <c r="E479" s="19">
        <v>4</v>
      </c>
    </row>
    <row r="480" spans="1:5" x14ac:dyDescent="0.25">
      <c r="A480" s="2" t="s">
        <v>1564</v>
      </c>
      <c r="B480" s="6" t="s">
        <v>3555</v>
      </c>
      <c r="C480" s="2" t="s">
        <v>4078</v>
      </c>
      <c r="D480" s="2" t="s">
        <v>4080</v>
      </c>
      <c r="E480" s="19">
        <v>2</v>
      </c>
    </row>
    <row r="481" spans="1:5" x14ac:dyDescent="0.25">
      <c r="A481" s="2" t="s">
        <v>1343</v>
      </c>
      <c r="B481" s="6" t="s">
        <v>3556</v>
      </c>
      <c r="C481" s="2" t="s">
        <v>4077</v>
      </c>
      <c r="D481" s="2" t="s">
        <v>4081</v>
      </c>
      <c r="E481" s="19">
        <v>4</v>
      </c>
    </row>
    <row r="482" spans="1:5" x14ac:dyDescent="0.25">
      <c r="A482" s="2" t="s">
        <v>1338</v>
      </c>
      <c r="B482" s="6" t="s">
        <v>3557</v>
      </c>
      <c r="C482" s="2" t="s">
        <v>4079</v>
      </c>
      <c r="D482" s="2" t="s">
        <v>4081</v>
      </c>
      <c r="E482" s="19">
        <v>4</v>
      </c>
    </row>
    <row r="483" spans="1:5" x14ac:dyDescent="0.25">
      <c r="A483" s="2" t="s">
        <v>1157</v>
      </c>
      <c r="B483" s="6" t="s">
        <v>3558</v>
      </c>
      <c r="C483" s="2" t="s">
        <v>4079</v>
      </c>
      <c r="D483" s="2" t="s">
        <v>4081</v>
      </c>
      <c r="E483" s="19">
        <v>3</v>
      </c>
    </row>
    <row r="484" spans="1:5" x14ac:dyDescent="0.25">
      <c r="A484" s="2" t="s">
        <v>1174</v>
      </c>
      <c r="B484" s="6" t="s">
        <v>3559</v>
      </c>
      <c r="C484" s="2" t="s">
        <v>4078</v>
      </c>
      <c r="D484" s="2" t="s">
        <v>4081</v>
      </c>
      <c r="E484" s="19">
        <v>4</v>
      </c>
    </row>
    <row r="485" spans="1:5" x14ac:dyDescent="0.25">
      <c r="A485" s="2" t="s">
        <v>906</v>
      </c>
      <c r="B485" s="6" t="s">
        <v>3560</v>
      </c>
      <c r="C485" s="2" t="s">
        <v>4078</v>
      </c>
      <c r="D485" s="2" t="s">
        <v>4081</v>
      </c>
      <c r="E485" s="19">
        <v>3</v>
      </c>
    </row>
    <row r="486" spans="1:5" x14ac:dyDescent="0.25">
      <c r="A486" s="2" t="s">
        <v>755</v>
      </c>
      <c r="B486" s="6" t="s">
        <v>3561</v>
      </c>
      <c r="C486" s="2" t="s">
        <v>4078</v>
      </c>
      <c r="D486" s="2" t="s">
        <v>4081</v>
      </c>
      <c r="E486" s="19">
        <v>2</v>
      </c>
    </row>
    <row r="487" spans="1:5" x14ac:dyDescent="0.25">
      <c r="A487" s="2" t="s">
        <v>1469</v>
      </c>
      <c r="B487" s="6" t="s">
        <v>3562</v>
      </c>
      <c r="C487" s="2" t="s">
        <v>4078</v>
      </c>
      <c r="D487" s="2" t="s">
        <v>4080</v>
      </c>
      <c r="E487" s="19">
        <v>2</v>
      </c>
    </row>
    <row r="488" spans="1:5" x14ac:dyDescent="0.25">
      <c r="A488" s="2" t="s">
        <v>1488</v>
      </c>
      <c r="B488" s="6" t="s">
        <v>3563</v>
      </c>
      <c r="C488" s="2" t="s">
        <v>4077</v>
      </c>
      <c r="D488" s="2" t="s">
        <v>4081</v>
      </c>
      <c r="E488" s="19">
        <v>4</v>
      </c>
    </row>
    <row r="489" spans="1:5" x14ac:dyDescent="0.25">
      <c r="A489" s="2" t="s">
        <v>1414</v>
      </c>
      <c r="B489" s="6" t="s">
        <v>3564</v>
      </c>
      <c r="C489" s="2" t="s">
        <v>4079</v>
      </c>
      <c r="D489" s="2" t="s">
        <v>4080</v>
      </c>
      <c r="E489" s="19">
        <v>2</v>
      </c>
    </row>
    <row r="490" spans="1:5" x14ac:dyDescent="0.25">
      <c r="A490" s="2" t="s">
        <v>1559</v>
      </c>
      <c r="B490" s="6" t="s">
        <v>3565</v>
      </c>
      <c r="C490" s="2" t="s">
        <v>4078</v>
      </c>
      <c r="D490" s="2" t="s">
        <v>4080</v>
      </c>
      <c r="E490" s="19">
        <v>1</v>
      </c>
    </row>
    <row r="491" spans="1:5" x14ac:dyDescent="0.25">
      <c r="A491" s="2" t="s">
        <v>1237</v>
      </c>
      <c r="B491" s="6" t="s">
        <v>3566</v>
      </c>
      <c r="C491" s="2" t="s">
        <v>4079</v>
      </c>
      <c r="D491" s="2" t="s">
        <v>4081</v>
      </c>
      <c r="E491" s="19">
        <v>4</v>
      </c>
    </row>
    <row r="492" spans="1:5" x14ac:dyDescent="0.25">
      <c r="A492" s="2" t="s">
        <v>1621</v>
      </c>
      <c r="B492" s="6" t="s">
        <v>3567</v>
      </c>
      <c r="C492" s="2" t="s">
        <v>4077</v>
      </c>
      <c r="D492" s="2" t="s">
        <v>4081</v>
      </c>
      <c r="E492" s="19">
        <v>4</v>
      </c>
    </row>
    <row r="493" spans="1:5" x14ac:dyDescent="0.25">
      <c r="A493" s="2" t="s">
        <v>854</v>
      </c>
      <c r="B493" s="6" t="s">
        <v>3568</v>
      </c>
      <c r="C493" s="2" t="s">
        <v>4079</v>
      </c>
      <c r="D493" s="2" t="s">
        <v>4080</v>
      </c>
      <c r="E493" s="19">
        <v>3</v>
      </c>
    </row>
    <row r="494" spans="1:5" x14ac:dyDescent="0.25">
      <c r="A494" s="2" t="s">
        <v>1561</v>
      </c>
      <c r="B494" s="6" t="s">
        <v>3569</v>
      </c>
      <c r="C494" s="2" t="s">
        <v>4077</v>
      </c>
      <c r="D494" s="2" t="s">
        <v>4081</v>
      </c>
      <c r="E494" s="19">
        <v>4</v>
      </c>
    </row>
    <row r="495" spans="1:5" x14ac:dyDescent="0.25">
      <c r="A495" s="2" t="s">
        <v>1280</v>
      </c>
      <c r="B495" s="6" t="s">
        <v>3570</v>
      </c>
      <c r="C495" s="2" t="s">
        <v>4078</v>
      </c>
      <c r="D495" s="2" t="s">
        <v>4080</v>
      </c>
      <c r="E495" s="19">
        <v>1</v>
      </c>
    </row>
    <row r="496" spans="1:5" x14ac:dyDescent="0.25">
      <c r="A496" s="2" t="s">
        <v>848</v>
      </c>
      <c r="B496" s="6" t="s">
        <v>3571</v>
      </c>
      <c r="C496" s="2" t="s">
        <v>4077</v>
      </c>
      <c r="D496" s="2" t="s">
        <v>4080</v>
      </c>
      <c r="E496" s="19">
        <v>4</v>
      </c>
    </row>
    <row r="497" spans="1:5" x14ac:dyDescent="0.25">
      <c r="A497" s="2" t="s">
        <v>1271</v>
      </c>
      <c r="B497" s="6" t="s">
        <v>3572</v>
      </c>
      <c r="C497" s="2" t="s">
        <v>4077</v>
      </c>
      <c r="D497" s="2" t="s">
        <v>4080</v>
      </c>
      <c r="E497" s="19">
        <v>1</v>
      </c>
    </row>
    <row r="498" spans="1:5" x14ac:dyDescent="0.25">
      <c r="A498" s="2" t="s">
        <v>1101</v>
      </c>
      <c r="B498" s="6" t="s">
        <v>3573</v>
      </c>
      <c r="C498" s="2" t="s">
        <v>4077</v>
      </c>
      <c r="D498" s="2" t="s">
        <v>4080</v>
      </c>
      <c r="E498" s="19">
        <v>2</v>
      </c>
    </row>
    <row r="499" spans="1:5" x14ac:dyDescent="0.25">
      <c r="A499" s="2" t="s">
        <v>1638</v>
      </c>
      <c r="B499" s="6" t="s">
        <v>3574</v>
      </c>
      <c r="C499" s="2" t="s">
        <v>4078</v>
      </c>
      <c r="D499" s="2" t="s">
        <v>4081</v>
      </c>
      <c r="E499" s="19">
        <v>3</v>
      </c>
    </row>
    <row r="500" spans="1:5" x14ac:dyDescent="0.25">
      <c r="A500" s="2" t="s">
        <v>1495</v>
      </c>
      <c r="B500" s="6" t="s">
        <v>3575</v>
      </c>
      <c r="C500" s="2" t="s">
        <v>4079</v>
      </c>
      <c r="D500" s="2" t="s">
        <v>4080</v>
      </c>
      <c r="E500" s="19">
        <v>5</v>
      </c>
    </row>
    <row r="501" spans="1:5" x14ac:dyDescent="0.25">
      <c r="A501" s="2" t="s">
        <v>938</v>
      </c>
      <c r="B501" s="6" t="s">
        <v>3576</v>
      </c>
      <c r="C501" s="2" t="s">
        <v>4077</v>
      </c>
      <c r="D501" s="2" t="s">
        <v>4080</v>
      </c>
      <c r="E501" s="19">
        <v>2</v>
      </c>
    </row>
    <row r="502" spans="1:5" x14ac:dyDescent="0.25">
      <c r="A502" s="2" t="s">
        <v>1412</v>
      </c>
      <c r="B502" s="6" t="s">
        <v>3577</v>
      </c>
      <c r="C502" s="2" t="s">
        <v>4077</v>
      </c>
      <c r="D502" s="2" t="s">
        <v>4080</v>
      </c>
      <c r="E502" s="19">
        <v>5</v>
      </c>
    </row>
    <row r="503" spans="1:5" x14ac:dyDescent="0.25">
      <c r="A503" s="2" t="s">
        <v>893</v>
      </c>
      <c r="B503" s="6" t="s">
        <v>3578</v>
      </c>
      <c r="C503" s="2" t="s">
        <v>4078</v>
      </c>
      <c r="D503" s="2" t="s">
        <v>4080</v>
      </c>
      <c r="E503" s="19">
        <v>4</v>
      </c>
    </row>
    <row r="504" spans="1:5" x14ac:dyDescent="0.25">
      <c r="A504" s="2" t="s">
        <v>1240</v>
      </c>
      <c r="B504" s="6" t="s">
        <v>3579</v>
      </c>
      <c r="C504" s="2" t="s">
        <v>4078</v>
      </c>
      <c r="D504" s="2" t="s">
        <v>4080</v>
      </c>
      <c r="E504" s="19">
        <v>2</v>
      </c>
    </row>
    <row r="505" spans="1:5" x14ac:dyDescent="0.25">
      <c r="A505" s="2" t="s">
        <v>1054</v>
      </c>
      <c r="B505" s="6" t="s">
        <v>3580</v>
      </c>
      <c r="C505" s="2" t="s">
        <v>4077</v>
      </c>
      <c r="D505" s="2" t="s">
        <v>4081</v>
      </c>
      <c r="E505" s="19">
        <v>5</v>
      </c>
    </row>
    <row r="506" spans="1:5" x14ac:dyDescent="0.25">
      <c r="A506" s="2" t="s">
        <v>1282</v>
      </c>
      <c r="B506" s="6" t="s">
        <v>3581</v>
      </c>
      <c r="C506" s="2" t="s">
        <v>4078</v>
      </c>
      <c r="D506" s="2" t="s">
        <v>4080</v>
      </c>
      <c r="E506" s="19">
        <v>3</v>
      </c>
    </row>
    <row r="507" spans="1:5" x14ac:dyDescent="0.25">
      <c r="A507" s="2" t="s">
        <v>1527</v>
      </c>
      <c r="B507" s="6" t="s">
        <v>3582</v>
      </c>
      <c r="C507" s="2" t="s">
        <v>4077</v>
      </c>
      <c r="D507" s="2" t="s">
        <v>4080</v>
      </c>
      <c r="E507" s="19">
        <v>2</v>
      </c>
    </row>
    <row r="508" spans="1:5" x14ac:dyDescent="0.25">
      <c r="A508" s="2" t="s">
        <v>1435</v>
      </c>
      <c r="B508" s="6" t="s">
        <v>3583</v>
      </c>
      <c r="C508" s="2" t="s">
        <v>4079</v>
      </c>
      <c r="D508" s="2" t="s">
        <v>4081</v>
      </c>
      <c r="E508" s="19">
        <v>1</v>
      </c>
    </row>
    <row r="509" spans="1:5" x14ac:dyDescent="0.25">
      <c r="A509" s="2" t="s">
        <v>1097</v>
      </c>
      <c r="B509" s="6" t="s">
        <v>3584</v>
      </c>
      <c r="C509" s="2" t="s">
        <v>4078</v>
      </c>
      <c r="D509" s="2" t="s">
        <v>4080</v>
      </c>
      <c r="E509" s="19">
        <v>3</v>
      </c>
    </row>
    <row r="510" spans="1:5" x14ac:dyDescent="0.25">
      <c r="A510" s="2" t="s">
        <v>1584</v>
      </c>
      <c r="B510" s="6" t="s">
        <v>3585</v>
      </c>
      <c r="C510" s="2" t="s">
        <v>4079</v>
      </c>
      <c r="D510" s="2" t="s">
        <v>4080</v>
      </c>
      <c r="E510" s="19">
        <v>1</v>
      </c>
    </row>
    <row r="511" spans="1:5" x14ac:dyDescent="0.25">
      <c r="A511" s="2" t="s">
        <v>848</v>
      </c>
      <c r="B511" s="6" t="s">
        <v>3586</v>
      </c>
      <c r="C511" s="2" t="s">
        <v>4078</v>
      </c>
      <c r="D511" s="2" t="s">
        <v>4081</v>
      </c>
      <c r="E511" s="19">
        <v>3</v>
      </c>
    </row>
    <row r="512" spans="1:5" x14ac:dyDescent="0.25">
      <c r="A512" s="2" t="s">
        <v>1234</v>
      </c>
      <c r="B512" s="6" t="s">
        <v>3587</v>
      </c>
      <c r="C512" s="2" t="s">
        <v>4077</v>
      </c>
      <c r="D512" s="2" t="s">
        <v>4081</v>
      </c>
      <c r="E512" s="19">
        <v>5</v>
      </c>
    </row>
    <row r="513" spans="1:5" x14ac:dyDescent="0.25">
      <c r="A513" s="2" t="s">
        <v>1309</v>
      </c>
      <c r="B513" s="6" t="s">
        <v>3588</v>
      </c>
      <c r="C513" s="2" t="s">
        <v>4079</v>
      </c>
      <c r="D513" s="2" t="s">
        <v>4080</v>
      </c>
      <c r="E513" s="19">
        <v>5</v>
      </c>
    </row>
    <row r="514" spans="1:5" x14ac:dyDescent="0.25">
      <c r="A514" s="2" t="s">
        <v>1619</v>
      </c>
      <c r="B514" s="6" t="s">
        <v>3589</v>
      </c>
      <c r="C514" s="2" t="s">
        <v>4078</v>
      </c>
      <c r="D514" s="2" t="s">
        <v>4080</v>
      </c>
      <c r="E514" s="19">
        <v>2</v>
      </c>
    </row>
    <row r="515" spans="1:5" x14ac:dyDescent="0.25">
      <c r="A515" s="2" t="s">
        <v>1283</v>
      </c>
      <c r="B515" s="6" t="s">
        <v>3590</v>
      </c>
      <c r="C515" s="2" t="s">
        <v>4079</v>
      </c>
      <c r="D515" s="2" t="s">
        <v>4080</v>
      </c>
      <c r="E515" s="19">
        <v>2</v>
      </c>
    </row>
    <row r="516" spans="1:5" x14ac:dyDescent="0.25">
      <c r="A516" s="2" t="s">
        <v>1374</v>
      </c>
      <c r="B516" s="6" t="s">
        <v>3591</v>
      </c>
      <c r="C516" s="2" t="s">
        <v>4078</v>
      </c>
      <c r="D516" s="2" t="s">
        <v>4081</v>
      </c>
      <c r="E516" s="19">
        <v>3</v>
      </c>
    </row>
    <row r="517" spans="1:5" x14ac:dyDescent="0.25">
      <c r="A517" s="2" t="s">
        <v>1147</v>
      </c>
      <c r="B517" s="6" t="s">
        <v>3592</v>
      </c>
      <c r="C517" s="2" t="s">
        <v>4079</v>
      </c>
      <c r="D517" s="2" t="s">
        <v>4080</v>
      </c>
      <c r="E517" s="19">
        <v>2</v>
      </c>
    </row>
    <row r="518" spans="1:5" x14ac:dyDescent="0.25">
      <c r="A518" s="2" t="s">
        <v>726</v>
      </c>
      <c r="B518" s="6" t="s">
        <v>3593</v>
      </c>
      <c r="C518" s="2" t="s">
        <v>4078</v>
      </c>
      <c r="D518" s="2" t="s">
        <v>4081</v>
      </c>
      <c r="E518" s="19">
        <v>4</v>
      </c>
    </row>
    <row r="519" spans="1:5" x14ac:dyDescent="0.25">
      <c r="A519" s="2" t="s">
        <v>961</v>
      </c>
      <c r="B519" s="6" t="s">
        <v>3594</v>
      </c>
      <c r="C519" s="2" t="s">
        <v>4077</v>
      </c>
      <c r="D519" s="2" t="s">
        <v>4081</v>
      </c>
      <c r="E519" s="19">
        <v>2</v>
      </c>
    </row>
    <row r="520" spans="1:5" x14ac:dyDescent="0.25">
      <c r="A520" s="2" t="s">
        <v>726</v>
      </c>
      <c r="B520" s="6" t="s">
        <v>3595</v>
      </c>
      <c r="C520" s="2" t="s">
        <v>4077</v>
      </c>
      <c r="D520" s="2" t="s">
        <v>4081</v>
      </c>
      <c r="E520" s="19">
        <v>5</v>
      </c>
    </row>
    <row r="521" spans="1:5" x14ac:dyDescent="0.25">
      <c r="A521" s="2" t="s">
        <v>1544</v>
      </c>
      <c r="B521" s="6" t="s">
        <v>3596</v>
      </c>
      <c r="C521" s="2" t="s">
        <v>4078</v>
      </c>
      <c r="D521" s="2" t="s">
        <v>4080</v>
      </c>
      <c r="E521" s="19">
        <v>2</v>
      </c>
    </row>
    <row r="522" spans="1:5" x14ac:dyDescent="0.25">
      <c r="A522" s="2" t="s">
        <v>1498</v>
      </c>
      <c r="B522" s="6" t="s">
        <v>3597</v>
      </c>
      <c r="C522" s="2" t="s">
        <v>4077</v>
      </c>
      <c r="D522" s="2" t="s">
        <v>4081</v>
      </c>
      <c r="E522" s="19">
        <v>5</v>
      </c>
    </row>
    <row r="523" spans="1:5" x14ac:dyDescent="0.25">
      <c r="A523" s="2" t="s">
        <v>808</v>
      </c>
      <c r="B523" s="6" t="s">
        <v>3598</v>
      </c>
      <c r="C523" s="2" t="s">
        <v>4078</v>
      </c>
      <c r="D523" s="2" t="s">
        <v>4081</v>
      </c>
      <c r="E523" s="19">
        <v>1</v>
      </c>
    </row>
    <row r="524" spans="1:5" x14ac:dyDescent="0.25">
      <c r="A524" s="2" t="s">
        <v>1487</v>
      </c>
      <c r="B524" s="6" t="s">
        <v>3599</v>
      </c>
      <c r="C524" s="2" t="s">
        <v>4077</v>
      </c>
      <c r="D524" s="2" t="s">
        <v>4080</v>
      </c>
      <c r="E524" s="19">
        <v>5</v>
      </c>
    </row>
    <row r="525" spans="1:5" x14ac:dyDescent="0.25">
      <c r="A525" s="2" t="s">
        <v>1612</v>
      </c>
      <c r="B525" s="6" t="s">
        <v>3600</v>
      </c>
      <c r="C525" s="2" t="s">
        <v>4078</v>
      </c>
      <c r="D525" s="2" t="s">
        <v>4080</v>
      </c>
      <c r="E525" s="19">
        <v>3</v>
      </c>
    </row>
    <row r="526" spans="1:5" x14ac:dyDescent="0.25">
      <c r="A526" s="2" t="s">
        <v>914</v>
      </c>
      <c r="B526" s="6" t="s">
        <v>3601</v>
      </c>
      <c r="C526" s="2" t="s">
        <v>4078</v>
      </c>
      <c r="D526" s="2" t="s">
        <v>4080</v>
      </c>
      <c r="E526" s="19">
        <v>3</v>
      </c>
    </row>
    <row r="527" spans="1:5" x14ac:dyDescent="0.25">
      <c r="A527" s="2" t="s">
        <v>1656</v>
      </c>
      <c r="B527" s="6" t="s">
        <v>3602</v>
      </c>
      <c r="C527" s="2" t="s">
        <v>4077</v>
      </c>
      <c r="D527" s="2" t="s">
        <v>4081</v>
      </c>
      <c r="E527" s="19">
        <v>4</v>
      </c>
    </row>
    <row r="528" spans="1:5" x14ac:dyDescent="0.25">
      <c r="A528" s="2" t="s">
        <v>1381</v>
      </c>
      <c r="B528" s="6" t="s">
        <v>3603</v>
      </c>
      <c r="C528" s="2" t="s">
        <v>4079</v>
      </c>
      <c r="D528" s="2" t="s">
        <v>4080</v>
      </c>
      <c r="E528" s="19">
        <v>2</v>
      </c>
    </row>
    <row r="529" spans="1:5" x14ac:dyDescent="0.25">
      <c r="A529" s="2" t="s">
        <v>1104</v>
      </c>
      <c r="B529" s="6" t="s">
        <v>3604</v>
      </c>
      <c r="C529" s="2" t="s">
        <v>4077</v>
      </c>
      <c r="D529" s="2" t="s">
        <v>4080</v>
      </c>
      <c r="E529" s="19">
        <v>3</v>
      </c>
    </row>
    <row r="530" spans="1:5" x14ac:dyDescent="0.25">
      <c r="A530" s="2" t="s">
        <v>1464</v>
      </c>
      <c r="B530" s="6" t="s">
        <v>3605</v>
      </c>
      <c r="C530" s="2" t="s">
        <v>4079</v>
      </c>
      <c r="D530" s="2" t="s">
        <v>4080</v>
      </c>
      <c r="E530" s="19">
        <v>4</v>
      </c>
    </row>
    <row r="531" spans="1:5" x14ac:dyDescent="0.25">
      <c r="A531" s="2" t="s">
        <v>999</v>
      </c>
      <c r="B531" s="6" t="s">
        <v>3606</v>
      </c>
      <c r="C531" s="2" t="s">
        <v>4077</v>
      </c>
      <c r="D531" s="2" t="s">
        <v>4081</v>
      </c>
      <c r="E531" s="19">
        <v>3</v>
      </c>
    </row>
    <row r="532" spans="1:5" x14ac:dyDescent="0.25">
      <c r="A532" s="2" t="s">
        <v>1640</v>
      </c>
      <c r="B532" s="6" t="s">
        <v>3607</v>
      </c>
      <c r="C532" s="2" t="s">
        <v>4078</v>
      </c>
      <c r="D532" s="2" t="s">
        <v>4080</v>
      </c>
      <c r="E532" s="19">
        <v>1</v>
      </c>
    </row>
    <row r="533" spans="1:5" x14ac:dyDescent="0.25">
      <c r="A533" s="2" t="s">
        <v>1194</v>
      </c>
      <c r="B533" s="6" t="s">
        <v>3608</v>
      </c>
      <c r="C533" s="2" t="s">
        <v>4077</v>
      </c>
      <c r="D533" s="2" t="s">
        <v>4080</v>
      </c>
      <c r="E533" s="19">
        <v>4</v>
      </c>
    </row>
    <row r="534" spans="1:5" x14ac:dyDescent="0.25">
      <c r="A534" s="2" t="s">
        <v>1129</v>
      </c>
      <c r="B534" s="6" t="s">
        <v>3609</v>
      </c>
      <c r="C534" s="2" t="s">
        <v>4077</v>
      </c>
      <c r="D534" s="2" t="s">
        <v>4080</v>
      </c>
      <c r="E534" s="19">
        <v>5</v>
      </c>
    </row>
    <row r="535" spans="1:5" x14ac:dyDescent="0.25">
      <c r="A535" s="2" t="s">
        <v>1047</v>
      </c>
      <c r="B535" s="6" t="s">
        <v>3610</v>
      </c>
      <c r="C535" s="2" t="s">
        <v>4077</v>
      </c>
      <c r="D535" s="2" t="s">
        <v>4081</v>
      </c>
      <c r="E535" s="19">
        <v>1</v>
      </c>
    </row>
    <row r="536" spans="1:5" x14ac:dyDescent="0.25">
      <c r="A536" s="2" t="s">
        <v>732</v>
      </c>
      <c r="B536" s="6" t="s">
        <v>3611</v>
      </c>
      <c r="C536" s="2" t="s">
        <v>4079</v>
      </c>
      <c r="D536" s="2" t="s">
        <v>4080</v>
      </c>
      <c r="E536" s="19">
        <v>4</v>
      </c>
    </row>
    <row r="537" spans="1:5" x14ac:dyDescent="0.25">
      <c r="A537" s="2" t="s">
        <v>723</v>
      </c>
      <c r="B537" s="6" t="s">
        <v>3612</v>
      </c>
      <c r="C537" s="2" t="s">
        <v>4079</v>
      </c>
      <c r="D537" s="2" t="s">
        <v>4081</v>
      </c>
      <c r="E537" s="19">
        <v>4</v>
      </c>
    </row>
    <row r="538" spans="1:5" x14ac:dyDescent="0.25">
      <c r="A538" s="2" t="s">
        <v>773</v>
      </c>
      <c r="B538" s="6" t="s">
        <v>3613</v>
      </c>
      <c r="C538" s="2" t="s">
        <v>4077</v>
      </c>
      <c r="D538" s="2" t="s">
        <v>4080</v>
      </c>
      <c r="E538" s="19">
        <v>3</v>
      </c>
    </row>
    <row r="539" spans="1:5" x14ac:dyDescent="0.25">
      <c r="A539" s="2" t="s">
        <v>880</v>
      </c>
      <c r="B539" s="6" t="s">
        <v>3614</v>
      </c>
      <c r="C539" s="2" t="s">
        <v>4078</v>
      </c>
      <c r="D539" s="2" t="s">
        <v>4080</v>
      </c>
      <c r="E539" s="19">
        <v>2</v>
      </c>
    </row>
    <row r="540" spans="1:5" x14ac:dyDescent="0.25">
      <c r="A540" s="2" t="s">
        <v>1553</v>
      </c>
      <c r="B540" s="6" t="s">
        <v>3615</v>
      </c>
      <c r="C540" s="2" t="s">
        <v>4078</v>
      </c>
      <c r="D540" s="2" t="s">
        <v>4081</v>
      </c>
      <c r="E540" s="19">
        <v>5</v>
      </c>
    </row>
    <row r="541" spans="1:5" x14ac:dyDescent="0.25">
      <c r="A541" s="2" t="s">
        <v>1324</v>
      </c>
      <c r="B541" s="6" t="s">
        <v>3616</v>
      </c>
      <c r="C541" s="2" t="s">
        <v>4079</v>
      </c>
      <c r="D541" s="2" t="s">
        <v>4081</v>
      </c>
      <c r="E541" s="19">
        <v>1</v>
      </c>
    </row>
    <row r="542" spans="1:5" x14ac:dyDescent="0.25">
      <c r="A542" s="2" t="s">
        <v>1364</v>
      </c>
      <c r="B542" s="6" t="s">
        <v>3617</v>
      </c>
      <c r="C542" s="2" t="s">
        <v>4078</v>
      </c>
      <c r="D542" s="2" t="s">
        <v>4080</v>
      </c>
      <c r="E542" s="19">
        <v>4</v>
      </c>
    </row>
    <row r="543" spans="1:5" x14ac:dyDescent="0.25">
      <c r="A543" s="2" t="s">
        <v>901</v>
      </c>
      <c r="B543" s="6" t="s">
        <v>3618</v>
      </c>
      <c r="C543" s="2" t="s">
        <v>4078</v>
      </c>
      <c r="D543" s="2" t="s">
        <v>4080</v>
      </c>
      <c r="E543" s="19">
        <v>5</v>
      </c>
    </row>
    <row r="544" spans="1:5" x14ac:dyDescent="0.25">
      <c r="A544" s="2" t="s">
        <v>1401</v>
      </c>
      <c r="B544" s="6" t="s">
        <v>3619</v>
      </c>
      <c r="C544" s="2" t="s">
        <v>4077</v>
      </c>
      <c r="D544" s="2" t="s">
        <v>4080</v>
      </c>
      <c r="E544" s="19">
        <v>4</v>
      </c>
    </row>
    <row r="545" spans="1:5" x14ac:dyDescent="0.25">
      <c r="A545" s="2" t="s">
        <v>1459</v>
      </c>
      <c r="B545" s="6" t="s">
        <v>3620</v>
      </c>
      <c r="C545" s="2" t="s">
        <v>4079</v>
      </c>
      <c r="D545" s="2" t="s">
        <v>4081</v>
      </c>
      <c r="E545" s="19">
        <v>5</v>
      </c>
    </row>
    <row r="546" spans="1:5" x14ac:dyDescent="0.25">
      <c r="A546" s="2" t="s">
        <v>1132</v>
      </c>
      <c r="B546" s="6" t="s">
        <v>3621</v>
      </c>
      <c r="C546" s="2" t="s">
        <v>4077</v>
      </c>
      <c r="D546" s="2" t="s">
        <v>4081</v>
      </c>
      <c r="E546" s="19">
        <v>3</v>
      </c>
    </row>
    <row r="547" spans="1:5" x14ac:dyDescent="0.25">
      <c r="A547" s="2" t="s">
        <v>1186</v>
      </c>
      <c r="B547" s="6" t="s">
        <v>3622</v>
      </c>
      <c r="C547" s="2" t="s">
        <v>4079</v>
      </c>
      <c r="D547" s="2" t="s">
        <v>4081</v>
      </c>
      <c r="E547" s="19">
        <v>1</v>
      </c>
    </row>
    <row r="548" spans="1:5" x14ac:dyDescent="0.25">
      <c r="A548" s="2" t="s">
        <v>1024</v>
      </c>
      <c r="B548" s="6" t="s">
        <v>3623</v>
      </c>
      <c r="C548" s="2" t="s">
        <v>4079</v>
      </c>
      <c r="D548" s="2" t="s">
        <v>4080</v>
      </c>
      <c r="E548" s="19">
        <v>5</v>
      </c>
    </row>
    <row r="549" spans="1:5" x14ac:dyDescent="0.25">
      <c r="A549" s="2" t="s">
        <v>1524</v>
      </c>
      <c r="B549" s="6" t="s">
        <v>3624</v>
      </c>
      <c r="C549" s="2" t="s">
        <v>4077</v>
      </c>
      <c r="D549" s="2" t="s">
        <v>4080</v>
      </c>
      <c r="E549" s="19">
        <v>4</v>
      </c>
    </row>
    <row r="550" spans="1:5" x14ac:dyDescent="0.25">
      <c r="A550" s="2" t="s">
        <v>1419</v>
      </c>
      <c r="B550" s="6" t="s">
        <v>3625</v>
      </c>
      <c r="C550" s="2" t="s">
        <v>4077</v>
      </c>
      <c r="D550" s="2" t="s">
        <v>4081</v>
      </c>
      <c r="E550" s="19">
        <v>2</v>
      </c>
    </row>
    <row r="551" spans="1:5" x14ac:dyDescent="0.25">
      <c r="A551" s="2" t="s">
        <v>1448</v>
      </c>
      <c r="B551" s="6" t="s">
        <v>3626</v>
      </c>
      <c r="C551" s="2" t="s">
        <v>4079</v>
      </c>
      <c r="D551" s="2" t="s">
        <v>4080</v>
      </c>
      <c r="E551" s="19">
        <v>2</v>
      </c>
    </row>
    <row r="552" spans="1:5" x14ac:dyDescent="0.25">
      <c r="A552" s="2" t="s">
        <v>950</v>
      </c>
      <c r="B552" s="6" t="s">
        <v>3627</v>
      </c>
      <c r="C552" s="2" t="s">
        <v>4078</v>
      </c>
      <c r="D552" s="2" t="s">
        <v>4080</v>
      </c>
      <c r="E552" s="19">
        <v>3</v>
      </c>
    </row>
    <row r="553" spans="1:5" x14ac:dyDescent="0.25">
      <c r="A553" s="2" t="s">
        <v>1066</v>
      </c>
      <c r="B553" s="6" t="s">
        <v>3628</v>
      </c>
      <c r="C553" s="2" t="s">
        <v>4078</v>
      </c>
      <c r="D553" s="2" t="s">
        <v>4081</v>
      </c>
      <c r="E553" s="19">
        <v>4</v>
      </c>
    </row>
    <row r="554" spans="1:5" x14ac:dyDescent="0.25">
      <c r="A554" s="2" t="s">
        <v>1533</v>
      </c>
      <c r="B554" s="6" t="s">
        <v>3629</v>
      </c>
      <c r="C554" s="2" t="s">
        <v>4079</v>
      </c>
      <c r="D554" s="2" t="s">
        <v>4081</v>
      </c>
      <c r="E554" s="19">
        <v>5</v>
      </c>
    </row>
    <row r="555" spans="1:5" x14ac:dyDescent="0.25">
      <c r="A555" s="2" t="s">
        <v>1630</v>
      </c>
      <c r="B555" s="6" t="s">
        <v>3630</v>
      </c>
      <c r="C555" s="2" t="s">
        <v>4078</v>
      </c>
      <c r="D555" s="2" t="s">
        <v>4080</v>
      </c>
      <c r="E555" s="19">
        <v>5</v>
      </c>
    </row>
    <row r="556" spans="1:5" x14ac:dyDescent="0.25">
      <c r="A556" s="2" t="s">
        <v>1115</v>
      </c>
      <c r="B556" s="6" t="s">
        <v>3631</v>
      </c>
      <c r="C556" s="2" t="s">
        <v>4079</v>
      </c>
      <c r="D556" s="2" t="s">
        <v>4080</v>
      </c>
      <c r="E556" s="19">
        <v>1</v>
      </c>
    </row>
    <row r="557" spans="1:5" x14ac:dyDescent="0.25">
      <c r="A557" s="2" t="s">
        <v>1079</v>
      </c>
      <c r="B557" s="6" t="s">
        <v>3632</v>
      </c>
      <c r="C557" s="2" t="s">
        <v>4077</v>
      </c>
      <c r="D557" s="2" t="s">
        <v>4080</v>
      </c>
      <c r="E557" s="19">
        <v>5</v>
      </c>
    </row>
    <row r="558" spans="1:5" x14ac:dyDescent="0.25">
      <c r="A558" s="2" t="s">
        <v>1219</v>
      </c>
      <c r="B558" s="6" t="s">
        <v>3633</v>
      </c>
      <c r="C558" s="2" t="s">
        <v>4077</v>
      </c>
      <c r="D558" s="2" t="s">
        <v>4080</v>
      </c>
      <c r="E558" s="19">
        <v>5</v>
      </c>
    </row>
    <row r="559" spans="1:5" x14ac:dyDescent="0.25">
      <c r="A559" s="2" t="s">
        <v>865</v>
      </c>
      <c r="B559" s="6" t="s">
        <v>3634</v>
      </c>
      <c r="C559" s="2" t="s">
        <v>4078</v>
      </c>
      <c r="D559" s="2" t="s">
        <v>4080</v>
      </c>
      <c r="E559" s="19">
        <v>4</v>
      </c>
    </row>
    <row r="560" spans="1:5" x14ac:dyDescent="0.25">
      <c r="A560" s="2" t="s">
        <v>999</v>
      </c>
      <c r="B560" s="6" t="s">
        <v>3635</v>
      </c>
      <c r="C560" s="2" t="s">
        <v>4079</v>
      </c>
      <c r="D560" s="2" t="s">
        <v>4080</v>
      </c>
      <c r="E560" s="19">
        <v>1</v>
      </c>
    </row>
    <row r="561" spans="1:5" x14ac:dyDescent="0.25">
      <c r="A561" s="2" t="s">
        <v>1017</v>
      </c>
      <c r="B561" s="6" t="s">
        <v>3636</v>
      </c>
      <c r="C561" s="2" t="s">
        <v>4078</v>
      </c>
      <c r="D561" s="2" t="s">
        <v>4081</v>
      </c>
      <c r="E561" s="19">
        <v>4</v>
      </c>
    </row>
    <row r="562" spans="1:5" x14ac:dyDescent="0.25">
      <c r="A562" s="2" t="s">
        <v>739</v>
      </c>
      <c r="B562" s="6" t="s">
        <v>3637</v>
      </c>
      <c r="C562" s="2" t="s">
        <v>4077</v>
      </c>
      <c r="D562" s="2" t="s">
        <v>4080</v>
      </c>
      <c r="E562" s="19">
        <v>4</v>
      </c>
    </row>
    <row r="563" spans="1:5" x14ac:dyDescent="0.25">
      <c r="A563" s="2" t="s">
        <v>764</v>
      </c>
      <c r="B563" s="6" t="s">
        <v>3638</v>
      </c>
      <c r="C563" s="2" t="s">
        <v>4077</v>
      </c>
      <c r="D563" s="2" t="s">
        <v>4080</v>
      </c>
      <c r="E563" s="19">
        <v>5</v>
      </c>
    </row>
    <row r="564" spans="1:5" x14ac:dyDescent="0.25">
      <c r="A564" s="2" t="s">
        <v>797</v>
      </c>
      <c r="B564" s="6" t="s">
        <v>3639</v>
      </c>
      <c r="C564" s="2" t="s">
        <v>4078</v>
      </c>
      <c r="D564" s="2" t="s">
        <v>4080</v>
      </c>
      <c r="E564" s="19">
        <v>5</v>
      </c>
    </row>
    <row r="565" spans="1:5" x14ac:dyDescent="0.25">
      <c r="A565" s="2" t="s">
        <v>1140</v>
      </c>
      <c r="B565" s="6" t="s">
        <v>3640</v>
      </c>
      <c r="C565" s="2" t="s">
        <v>4078</v>
      </c>
      <c r="D565" s="2" t="s">
        <v>4080</v>
      </c>
      <c r="E565" s="19">
        <v>3</v>
      </c>
    </row>
    <row r="566" spans="1:5" x14ac:dyDescent="0.25">
      <c r="A566" s="2" t="s">
        <v>880</v>
      </c>
      <c r="B566" s="6" t="s">
        <v>3641</v>
      </c>
      <c r="C566" s="2" t="s">
        <v>4079</v>
      </c>
      <c r="D566" s="2" t="s">
        <v>4080</v>
      </c>
      <c r="E566" s="19">
        <v>2</v>
      </c>
    </row>
    <row r="567" spans="1:5" x14ac:dyDescent="0.25">
      <c r="A567" s="2" t="s">
        <v>1491</v>
      </c>
      <c r="B567" s="6" t="s">
        <v>3642</v>
      </c>
      <c r="C567" s="2" t="s">
        <v>4079</v>
      </c>
      <c r="D567" s="2" t="s">
        <v>4080</v>
      </c>
      <c r="E567" s="19">
        <v>4</v>
      </c>
    </row>
    <row r="568" spans="1:5" x14ac:dyDescent="0.25">
      <c r="A568" s="2" t="s">
        <v>1513</v>
      </c>
      <c r="B568" s="6" t="s">
        <v>3643</v>
      </c>
      <c r="C568" s="2" t="s">
        <v>4079</v>
      </c>
      <c r="D568" s="2" t="s">
        <v>4080</v>
      </c>
      <c r="E568" s="19">
        <v>2</v>
      </c>
    </row>
    <row r="569" spans="1:5" x14ac:dyDescent="0.25">
      <c r="A569" s="2" t="s">
        <v>1513</v>
      </c>
      <c r="B569" s="6" t="s">
        <v>3644</v>
      </c>
      <c r="C569" s="2" t="s">
        <v>4077</v>
      </c>
      <c r="D569" s="2" t="s">
        <v>4080</v>
      </c>
      <c r="E569" s="19">
        <v>3</v>
      </c>
    </row>
    <row r="570" spans="1:5" x14ac:dyDescent="0.25">
      <c r="A570" s="2" t="s">
        <v>1072</v>
      </c>
      <c r="B570" s="6" t="s">
        <v>3645</v>
      </c>
      <c r="C570" s="2" t="s">
        <v>4077</v>
      </c>
      <c r="D570" s="2" t="s">
        <v>4081</v>
      </c>
      <c r="E570" s="19">
        <v>1</v>
      </c>
    </row>
    <row r="571" spans="1:5" x14ac:dyDescent="0.25">
      <c r="A571" s="2" t="s">
        <v>1201</v>
      </c>
      <c r="B571" s="6" t="s">
        <v>3646</v>
      </c>
      <c r="C571" s="2" t="s">
        <v>4077</v>
      </c>
      <c r="D571" s="2" t="s">
        <v>4080</v>
      </c>
      <c r="E571" s="19">
        <v>2</v>
      </c>
    </row>
    <row r="572" spans="1:5" x14ac:dyDescent="0.25">
      <c r="A572" s="2" t="s">
        <v>1526</v>
      </c>
      <c r="B572" s="6" t="s">
        <v>3647</v>
      </c>
      <c r="C572" s="2" t="s">
        <v>4079</v>
      </c>
      <c r="D572" s="2" t="s">
        <v>4080</v>
      </c>
      <c r="E572" s="19">
        <v>3</v>
      </c>
    </row>
    <row r="573" spans="1:5" x14ac:dyDescent="0.25">
      <c r="A573" s="2" t="s">
        <v>1413</v>
      </c>
      <c r="B573" s="6" t="s">
        <v>3648</v>
      </c>
      <c r="C573" s="2" t="s">
        <v>4078</v>
      </c>
      <c r="D573" s="2" t="s">
        <v>4080</v>
      </c>
      <c r="E573" s="19">
        <v>5</v>
      </c>
    </row>
    <row r="574" spans="1:5" x14ac:dyDescent="0.25">
      <c r="A574" s="2" t="s">
        <v>957</v>
      </c>
      <c r="B574" s="6" t="s">
        <v>3649</v>
      </c>
      <c r="C574" s="2" t="s">
        <v>4079</v>
      </c>
      <c r="D574" s="2" t="s">
        <v>4081</v>
      </c>
      <c r="E574" s="19">
        <v>1</v>
      </c>
    </row>
    <row r="575" spans="1:5" x14ac:dyDescent="0.25">
      <c r="A575" s="2" t="s">
        <v>698</v>
      </c>
      <c r="B575" s="6" t="s">
        <v>3650</v>
      </c>
      <c r="C575" s="2" t="s">
        <v>4078</v>
      </c>
      <c r="D575" s="2" t="s">
        <v>4081</v>
      </c>
      <c r="E575" s="19">
        <v>3</v>
      </c>
    </row>
    <row r="576" spans="1:5" x14ac:dyDescent="0.25">
      <c r="A576" s="2" t="s">
        <v>1119</v>
      </c>
      <c r="B576" s="6" t="s">
        <v>3651</v>
      </c>
      <c r="C576" s="2" t="s">
        <v>4078</v>
      </c>
      <c r="D576" s="2" t="s">
        <v>4080</v>
      </c>
      <c r="E576" s="19">
        <v>1</v>
      </c>
    </row>
    <row r="577" spans="1:5" x14ac:dyDescent="0.25">
      <c r="A577" s="2" t="s">
        <v>774</v>
      </c>
      <c r="B577" s="6" t="s">
        <v>3652</v>
      </c>
      <c r="C577" s="2" t="s">
        <v>4078</v>
      </c>
      <c r="D577" s="2" t="s">
        <v>4080</v>
      </c>
      <c r="E577" s="19">
        <v>5</v>
      </c>
    </row>
    <row r="578" spans="1:5" x14ac:dyDescent="0.25">
      <c r="A578" s="2" t="s">
        <v>719</v>
      </c>
      <c r="B578" s="6" t="s">
        <v>3653</v>
      </c>
      <c r="C578" s="2" t="s">
        <v>4079</v>
      </c>
      <c r="D578" s="2" t="s">
        <v>4080</v>
      </c>
      <c r="E578" s="19">
        <v>2</v>
      </c>
    </row>
    <row r="579" spans="1:5" x14ac:dyDescent="0.25">
      <c r="A579" s="2" t="s">
        <v>1152</v>
      </c>
      <c r="B579" s="6" t="s">
        <v>3654</v>
      </c>
      <c r="C579" s="2" t="s">
        <v>4078</v>
      </c>
      <c r="D579" s="2" t="s">
        <v>4080</v>
      </c>
      <c r="E579" s="19">
        <v>5</v>
      </c>
    </row>
    <row r="580" spans="1:5" x14ac:dyDescent="0.25">
      <c r="A580" s="2" t="s">
        <v>1268</v>
      </c>
      <c r="B580" s="6" t="s">
        <v>3655</v>
      </c>
      <c r="C580" s="2" t="s">
        <v>4077</v>
      </c>
      <c r="D580" s="2" t="s">
        <v>4080</v>
      </c>
      <c r="E580" s="19">
        <v>1</v>
      </c>
    </row>
    <row r="581" spans="1:5" x14ac:dyDescent="0.25">
      <c r="A581" s="2" t="s">
        <v>1592</v>
      </c>
      <c r="B581" s="6" t="s">
        <v>3656</v>
      </c>
      <c r="C581" s="2" t="s">
        <v>4079</v>
      </c>
      <c r="D581" s="2" t="s">
        <v>4080</v>
      </c>
      <c r="E581" s="19">
        <v>1</v>
      </c>
    </row>
    <row r="582" spans="1:5" x14ac:dyDescent="0.25">
      <c r="A582" s="2" t="s">
        <v>1018</v>
      </c>
      <c r="B582" s="6" t="s">
        <v>3657</v>
      </c>
      <c r="C582" s="2" t="s">
        <v>4078</v>
      </c>
      <c r="D582" s="2" t="s">
        <v>4080</v>
      </c>
      <c r="E582" s="19">
        <v>2</v>
      </c>
    </row>
    <row r="583" spans="1:5" x14ac:dyDescent="0.25">
      <c r="A583" s="2" t="s">
        <v>940</v>
      </c>
      <c r="B583" s="6" t="s">
        <v>3658</v>
      </c>
      <c r="C583" s="2" t="s">
        <v>4079</v>
      </c>
      <c r="D583" s="2" t="s">
        <v>4081</v>
      </c>
      <c r="E583" s="19">
        <v>1</v>
      </c>
    </row>
    <row r="584" spans="1:5" x14ac:dyDescent="0.25">
      <c r="A584" s="2" t="s">
        <v>1683</v>
      </c>
      <c r="B584" s="6" t="s">
        <v>3659</v>
      </c>
      <c r="C584" s="2" t="s">
        <v>4078</v>
      </c>
      <c r="D584" s="2" t="s">
        <v>4081</v>
      </c>
      <c r="E584" s="19">
        <v>5</v>
      </c>
    </row>
    <row r="585" spans="1:5" x14ac:dyDescent="0.25">
      <c r="A585" s="2" t="s">
        <v>1012</v>
      </c>
      <c r="B585" s="6" t="s">
        <v>3660</v>
      </c>
      <c r="C585" s="2" t="s">
        <v>4077</v>
      </c>
      <c r="D585" s="2" t="s">
        <v>4080</v>
      </c>
      <c r="E585" s="19">
        <v>5</v>
      </c>
    </row>
    <row r="586" spans="1:5" x14ac:dyDescent="0.25">
      <c r="A586" s="2" t="s">
        <v>808</v>
      </c>
      <c r="B586" s="6" t="s">
        <v>3661</v>
      </c>
      <c r="C586" s="2" t="s">
        <v>4078</v>
      </c>
      <c r="D586" s="2" t="s">
        <v>4081</v>
      </c>
      <c r="E586" s="19">
        <v>4</v>
      </c>
    </row>
    <row r="587" spans="1:5" x14ac:dyDescent="0.25">
      <c r="A587" s="2" t="s">
        <v>955</v>
      </c>
      <c r="B587" s="6" t="s">
        <v>3662</v>
      </c>
      <c r="C587" s="2" t="s">
        <v>4079</v>
      </c>
      <c r="D587" s="2" t="s">
        <v>4081</v>
      </c>
      <c r="E587" s="19">
        <v>3</v>
      </c>
    </row>
    <row r="588" spans="1:5" x14ac:dyDescent="0.25">
      <c r="A588" s="2" t="s">
        <v>1549</v>
      </c>
      <c r="B588" s="6" t="s">
        <v>3663</v>
      </c>
      <c r="C588" s="2" t="s">
        <v>4079</v>
      </c>
      <c r="D588" s="2" t="s">
        <v>4081</v>
      </c>
      <c r="E588" s="19">
        <v>2</v>
      </c>
    </row>
    <row r="589" spans="1:5" x14ac:dyDescent="0.25">
      <c r="A589" s="2" t="s">
        <v>1427</v>
      </c>
      <c r="B589" s="6" t="s">
        <v>3664</v>
      </c>
      <c r="C589" s="2" t="s">
        <v>4078</v>
      </c>
      <c r="D589" s="2" t="s">
        <v>4081</v>
      </c>
      <c r="E589" s="19">
        <v>4</v>
      </c>
    </row>
    <row r="590" spans="1:5" x14ac:dyDescent="0.25">
      <c r="A590" s="2" t="s">
        <v>774</v>
      </c>
      <c r="B590" s="6" t="s">
        <v>3665</v>
      </c>
      <c r="C590" s="2" t="s">
        <v>4079</v>
      </c>
      <c r="D590" s="2" t="s">
        <v>4081</v>
      </c>
      <c r="E590" s="19">
        <v>2</v>
      </c>
    </row>
    <row r="591" spans="1:5" x14ac:dyDescent="0.25">
      <c r="A591" s="2" t="s">
        <v>1345</v>
      </c>
      <c r="B591" s="6" t="s">
        <v>3666</v>
      </c>
      <c r="C591" s="2" t="s">
        <v>4077</v>
      </c>
      <c r="D591" s="2" t="s">
        <v>4081</v>
      </c>
      <c r="E591" s="19">
        <v>5</v>
      </c>
    </row>
    <row r="592" spans="1:5" x14ac:dyDescent="0.25">
      <c r="A592" s="2" t="s">
        <v>1664</v>
      </c>
      <c r="B592" s="6" t="s">
        <v>3667</v>
      </c>
      <c r="C592" s="2" t="s">
        <v>4079</v>
      </c>
      <c r="D592" s="2" t="s">
        <v>4081</v>
      </c>
      <c r="E592" s="19">
        <v>1</v>
      </c>
    </row>
    <row r="593" spans="1:5" x14ac:dyDescent="0.25">
      <c r="A593" s="2" t="s">
        <v>1250</v>
      </c>
      <c r="B593" s="6" t="s">
        <v>3668</v>
      </c>
      <c r="C593" s="2" t="s">
        <v>4079</v>
      </c>
      <c r="D593" s="2" t="s">
        <v>4080</v>
      </c>
      <c r="E593" s="19">
        <v>1</v>
      </c>
    </row>
    <row r="594" spans="1:5" x14ac:dyDescent="0.25">
      <c r="A594" s="2" t="s">
        <v>1216</v>
      </c>
      <c r="B594" s="6" t="s">
        <v>3669</v>
      </c>
      <c r="C594" s="2" t="s">
        <v>4077</v>
      </c>
      <c r="D594" s="2" t="s">
        <v>4081</v>
      </c>
      <c r="E594" s="19">
        <v>5</v>
      </c>
    </row>
    <row r="595" spans="1:5" x14ac:dyDescent="0.25">
      <c r="A595" s="2" t="s">
        <v>1187</v>
      </c>
      <c r="B595" s="6" t="s">
        <v>3670</v>
      </c>
      <c r="C595" s="2" t="s">
        <v>4078</v>
      </c>
      <c r="D595" s="2" t="s">
        <v>4081</v>
      </c>
      <c r="E595" s="19">
        <v>2</v>
      </c>
    </row>
    <row r="596" spans="1:5" x14ac:dyDescent="0.25">
      <c r="A596" s="2" t="s">
        <v>1268</v>
      </c>
      <c r="B596" s="6" t="s">
        <v>3671</v>
      </c>
      <c r="C596" s="2" t="s">
        <v>4079</v>
      </c>
      <c r="D596" s="2" t="s">
        <v>4080</v>
      </c>
      <c r="E596" s="19">
        <v>5</v>
      </c>
    </row>
    <row r="597" spans="1:5" x14ac:dyDescent="0.25">
      <c r="A597" s="2" t="s">
        <v>814</v>
      </c>
      <c r="B597" s="6" t="s">
        <v>3672</v>
      </c>
      <c r="C597" s="2" t="s">
        <v>4079</v>
      </c>
      <c r="D597" s="2" t="s">
        <v>4081</v>
      </c>
      <c r="E597" s="19">
        <v>5</v>
      </c>
    </row>
    <row r="598" spans="1:5" x14ac:dyDescent="0.25">
      <c r="A598" s="2" t="s">
        <v>749</v>
      </c>
      <c r="B598" s="6" t="s">
        <v>3673</v>
      </c>
      <c r="C598" s="2" t="s">
        <v>4078</v>
      </c>
      <c r="D598" s="2" t="s">
        <v>4081</v>
      </c>
      <c r="E598" s="19">
        <v>4</v>
      </c>
    </row>
    <row r="599" spans="1:5" x14ac:dyDescent="0.25">
      <c r="A599" s="2" t="s">
        <v>735</v>
      </c>
      <c r="B599" s="6" t="s">
        <v>3674</v>
      </c>
      <c r="C599" s="2" t="s">
        <v>4079</v>
      </c>
      <c r="D599" s="2" t="s">
        <v>4080</v>
      </c>
      <c r="E599" s="19">
        <v>5</v>
      </c>
    </row>
    <row r="600" spans="1:5" x14ac:dyDescent="0.25">
      <c r="A600" s="2" t="s">
        <v>729</v>
      </c>
      <c r="B600" s="6" t="s">
        <v>3675</v>
      </c>
      <c r="C600" s="2" t="s">
        <v>4078</v>
      </c>
      <c r="D600" s="2" t="s">
        <v>4080</v>
      </c>
      <c r="E600" s="19">
        <v>5</v>
      </c>
    </row>
    <row r="601" spans="1:5" x14ac:dyDescent="0.25">
      <c r="A601" s="2" t="s">
        <v>1082</v>
      </c>
      <c r="B601" s="6" t="s">
        <v>3676</v>
      </c>
      <c r="C601" s="2" t="s">
        <v>4079</v>
      </c>
      <c r="D601" s="2" t="s">
        <v>4081</v>
      </c>
      <c r="E601" s="19">
        <v>3</v>
      </c>
    </row>
    <row r="602" spans="1:5" x14ac:dyDescent="0.25">
      <c r="A602" s="2" t="s">
        <v>1036</v>
      </c>
      <c r="B602" s="6" t="s">
        <v>3677</v>
      </c>
      <c r="C602" s="2" t="s">
        <v>4079</v>
      </c>
      <c r="D602" s="2" t="s">
        <v>4080</v>
      </c>
      <c r="E602" s="19">
        <v>4</v>
      </c>
    </row>
    <row r="603" spans="1:5" x14ac:dyDescent="0.25">
      <c r="A603" s="2" t="s">
        <v>710</v>
      </c>
      <c r="B603" s="6" t="s">
        <v>3678</v>
      </c>
      <c r="C603" s="2" t="s">
        <v>4078</v>
      </c>
      <c r="D603" s="2" t="s">
        <v>4081</v>
      </c>
      <c r="E603" s="19">
        <v>3</v>
      </c>
    </row>
    <row r="604" spans="1:5" x14ac:dyDescent="0.25">
      <c r="A604" s="2" t="s">
        <v>764</v>
      </c>
      <c r="B604" s="6" t="s">
        <v>3679</v>
      </c>
      <c r="C604" s="2" t="s">
        <v>4079</v>
      </c>
      <c r="D604" s="2" t="s">
        <v>4080</v>
      </c>
      <c r="E604" s="19">
        <v>3</v>
      </c>
    </row>
    <row r="605" spans="1:5" x14ac:dyDescent="0.25">
      <c r="A605" s="2" t="s">
        <v>1072</v>
      </c>
      <c r="B605" s="6" t="s">
        <v>3680</v>
      </c>
      <c r="C605" s="2" t="s">
        <v>4077</v>
      </c>
      <c r="D605" s="2" t="s">
        <v>4080</v>
      </c>
      <c r="E605" s="19">
        <v>1</v>
      </c>
    </row>
    <row r="606" spans="1:5" x14ac:dyDescent="0.25">
      <c r="A606" s="2" t="s">
        <v>1658</v>
      </c>
      <c r="B606" s="6" t="s">
        <v>3681</v>
      </c>
      <c r="C606" s="2" t="s">
        <v>4078</v>
      </c>
      <c r="D606" s="2" t="s">
        <v>4080</v>
      </c>
      <c r="E606" s="19">
        <v>2</v>
      </c>
    </row>
    <row r="607" spans="1:5" x14ac:dyDescent="0.25">
      <c r="A607" s="2" t="s">
        <v>1044</v>
      </c>
      <c r="B607" s="6" t="s">
        <v>3682</v>
      </c>
      <c r="C607" s="2" t="s">
        <v>4077</v>
      </c>
      <c r="D607" s="2" t="s">
        <v>4080</v>
      </c>
      <c r="E607" s="19">
        <v>4</v>
      </c>
    </row>
    <row r="608" spans="1:5" x14ac:dyDescent="0.25">
      <c r="A608" s="2" t="s">
        <v>1067</v>
      </c>
      <c r="B608" s="6" t="s">
        <v>3683</v>
      </c>
      <c r="C608" s="2" t="s">
        <v>4078</v>
      </c>
      <c r="D608" s="2" t="s">
        <v>4080</v>
      </c>
      <c r="E608" s="19">
        <v>3</v>
      </c>
    </row>
    <row r="609" spans="1:5" x14ac:dyDescent="0.25">
      <c r="A609" s="2" t="s">
        <v>1596</v>
      </c>
      <c r="B609" s="6" t="s">
        <v>3684</v>
      </c>
      <c r="C609" s="2" t="s">
        <v>4077</v>
      </c>
      <c r="D609" s="2" t="s">
        <v>4080</v>
      </c>
      <c r="E609" s="19">
        <v>3</v>
      </c>
    </row>
    <row r="610" spans="1:5" x14ac:dyDescent="0.25">
      <c r="A610" s="2" t="s">
        <v>863</v>
      </c>
      <c r="B610" s="6" t="s">
        <v>3685</v>
      </c>
      <c r="C610" s="2" t="s">
        <v>4079</v>
      </c>
      <c r="D610" s="2" t="s">
        <v>4080</v>
      </c>
      <c r="E610" s="19">
        <v>3</v>
      </c>
    </row>
    <row r="611" spans="1:5" x14ac:dyDescent="0.25">
      <c r="A611" s="2" t="s">
        <v>860</v>
      </c>
      <c r="B611" s="6" t="s">
        <v>3686</v>
      </c>
      <c r="C611" s="2" t="s">
        <v>4077</v>
      </c>
      <c r="D611" s="2" t="s">
        <v>4080</v>
      </c>
      <c r="E611" s="19">
        <v>1</v>
      </c>
    </row>
    <row r="612" spans="1:5" x14ac:dyDescent="0.25">
      <c r="A612" s="2" t="s">
        <v>1012</v>
      </c>
      <c r="B612" s="6" t="s">
        <v>3687</v>
      </c>
      <c r="C612" s="2" t="s">
        <v>4077</v>
      </c>
      <c r="D612" s="2" t="s">
        <v>4081</v>
      </c>
      <c r="E612" s="19">
        <v>5</v>
      </c>
    </row>
    <row r="613" spans="1:5" x14ac:dyDescent="0.25">
      <c r="A613" s="2" t="s">
        <v>744</v>
      </c>
      <c r="B613" s="6" t="s">
        <v>3688</v>
      </c>
      <c r="C613" s="2" t="s">
        <v>4078</v>
      </c>
      <c r="D613" s="2" t="s">
        <v>4080</v>
      </c>
      <c r="E613" s="19">
        <v>1</v>
      </c>
    </row>
    <row r="614" spans="1:5" x14ac:dyDescent="0.25">
      <c r="A614" s="2" t="s">
        <v>1538</v>
      </c>
      <c r="B614" s="6" t="s">
        <v>3689</v>
      </c>
      <c r="C614" s="2" t="s">
        <v>4079</v>
      </c>
      <c r="D614" s="2" t="s">
        <v>4080</v>
      </c>
      <c r="E614" s="19">
        <v>4</v>
      </c>
    </row>
    <row r="615" spans="1:5" x14ac:dyDescent="0.25">
      <c r="A615" s="2" t="s">
        <v>1605</v>
      </c>
      <c r="B615" s="6" t="s">
        <v>3690</v>
      </c>
      <c r="C615" s="2" t="s">
        <v>4078</v>
      </c>
      <c r="D615" s="2" t="s">
        <v>4081</v>
      </c>
      <c r="E615" s="19">
        <v>5</v>
      </c>
    </row>
    <row r="616" spans="1:5" x14ac:dyDescent="0.25">
      <c r="A616" s="2" t="s">
        <v>1314</v>
      </c>
      <c r="B616" s="6" t="s">
        <v>3691</v>
      </c>
      <c r="C616" s="2" t="s">
        <v>4077</v>
      </c>
      <c r="D616" s="2" t="s">
        <v>4081</v>
      </c>
      <c r="E616" s="19">
        <v>1</v>
      </c>
    </row>
    <row r="617" spans="1:5" x14ac:dyDescent="0.25">
      <c r="A617" s="2" t="s">
        <v>1408</v>
      </c>
      <c r="B617" s="6" t="s">
        <v>3692</v>
      </c>
      <c r="C617" s="2" t="s">
        <v>4078</v>
      </c>
      <c r="D617" s="2" t="s">
        <v>4080</v>
      </c>
      <c r="E617" s="19">
        <v>2</v>
      </c>
    </row>
    <row r="618" spans="1:5" x14ac:dyDescent="0.25">
      <c r="A618" s="2" t="s">
        <v>793</v>
      </c>
      <c r="B618" s="6" t="s">
        <v>3693</v>
      </c>
      <c r="C618" s="2" t="s">
        <v>4079</v>
      </c>
      <c r="D618" s="2" t="s">
        <v>4080</v>
      </c>
      <c r="E618" s="19">
        <v>4</v>
      </c>
    </row>
    <row r="619" spans="1:5" x14ac:dyDescent="0.25">
      <c r="A619" s="2" t="s">
        <v>939</v>
      </c>
      <c r="B619" s="6" t="s">
        <v>3694</v>
      </c>
      <c r="C619" s="2" t="s">
        <v>4077</v>
      </c>
      <c r="D619" s="2" t="s">
        <v>4080</v>
      </c>
      <c r="E619" s="19">
        <v>5</v>
      </c>
    </row>
    <row r="620" spans="1:5" x14ac:dyDescent="0.25">
      <c r="A620" s="2" t="s">
        <v>1012</v>
      </c>
      <c r="B620" s="6" t="s">
        <v>3695</v>
      </c>
      <c r="C620" s="2" t="s">
        <v>4077</v>
      </c>
      <c r="D620" s="2" t="s">
        <v>4080</v>
      </c>
      <c r="E620" s="19">
        <v>3</v>
      </c>
    </row>
    <row r="621" spans="1:5" x14ac:dyDescent="0.25">
      <c r="A621" s="2" t="s">
        <v>932</v>
      </c>
      <c r="B621" s="6" t="s">
        <v>3696</v>
      </c>
      <c r="C621" s="2" t="s">
        <v>4078</v>
      </c>
      <c r="D621" s="2" t="s">
        <v>4080</v>
      </c>
      <c r="E621" s="19">
        <v>3</v>
      </c>
    </row>
    <row r="622" spans="1:5" x14ac:dyDescent="0.25">
      <c r="A622" s="2" t="s">
        <v>1176</v>
      </c>
      <c r="B622" s="6" t="s">
        <v>3697</v>
      </c>
      <c r="C622" s="2" t="s">
        <v>4077</v>
      </c>
      <c r="D622" s="2" t="s">
        <v>4080</v>
      </c>
      <c r="E622" s="19">
        <v>1</v>
      </c>
    </row>
    <row r="623" spans="1:5" x14ac:dyDescent="0.25">
      <c r="A623" s="2" t="s">
        <v>1446</v>
      </c>
      <c r="B623" s="6" t="s">
        <v>3698</v>
      </c>
      <c r="C623" s="2" t="s">
        <v>4079</v>
      </c>
      <c r="D623" s="2" t="s">
        <v>4080</v>
      </c>
      <c r="E623" s="19">
        <v>1</v>
      </c>
    </row>
    <row r="624" spans="1:5" x14ac:dyDescent="0.25">
      <c r="A624" s="2" t="s">
        <v>1597</v>
      </c>
      <c r="B624" s="6" t="s">
        <v>3699</v>
      </c>
      <c r="C624" s="2" t="s">
        <v>4079</v>
      </c>
      <c r="D624" s="2" t="s">
        <v>4080</v>
      </c>
      <c r="E624" s="19">
        <v>5</v>
      </c>
    </row>
    <row r="625" spans="1:5" x14ac:dyDescent="0.25">
      <c r="A625" s="2" t="s">
        <v>1020</v>
      </c>
      <c r="B625" s="6" t="s">
        <v>3700</v>
      </c>
      <c r="C625" s="2" t="s">
        <v>4079</v>
      </c>
      <c r="D625" s="2" t="s">
        <v>4080</v>
      </c>
      <c r="E625" s="19">
        <v>1</v>
      </c>
    </row>
    <row r="626" spans="1:5" x14ac:dyDescent="0.25">
      <c r="A626" s="2" t="s">
        <v>955</v>
      </c>
      <c r="B626" s="6" t="s">
        <v>3701</v>
      </c>
      <c r="C626" s="2" t="s">
        <v>4077</v>
      </c>
      <c r="D626" s="2" t="s">
        <v>4080</v>
      </c>
      <c r="E626" s="19">
        <v>5</v>
      </c>
    </row>
    <row r="627" spans="1:5" x14ac:dyDescent="0.25">
      <c r="A627" s="2" t="s">
        <v>1591</v>
      </c>
      <c r="B627" s="6" t="s">
        <v>3702</v>
      </c>
      <c r="C627" s="2" t="s">
        <v>4078</v>
      </c>
      <c r="D627" s="2" t="s">
        <v>4080</v>
      </c>
      <c r="E627" s="19">
        <v>1</v>
      </c>
    </row>
    <row r="628" spans="1:5" x14ac:dyDescent="0.25">
      <c r="A628" s="2" t="s">
        <v>1329</v>
      </c>
      <c r="B628" s="6" t="s">
        <v>3703</v>
      </c>
      <c r="C628" s="2" t="s">
        <v>4077</v>
      </c>
      <c r="D628" s="2" t="s">
        <v>4080</v>
      </c>
      <c r="E628" s="19">
        <v>1</v>
      </c>
    </row>
    <row r="629" spans="1:5" x14ac:dyDescent="0.25">
      <c r="A629" s="2" t="s">
        <v>1024</v>
      </c>
      <c r="B629" s="6" t="s">
        <v>3704</v>
      </c>
      <c r="C629" s="2" t="s">
        <v>4079</v>
      </c>
      <c r="D629" s="2" t="s">
        <v>4081</v>
      </c>
      <c r="E629" s="19">
        <v>3</v>
      </c>
    </row>
    <row r="630" spans="1:5" x14ac:dyDescent="0.25">
      <c r="A630" s="2" t="s">
        <v>1120</v>
      </c>
      <c r="B630" s="6" t="s">
        <v>3705</v>
      </c>
      <c r="C630" s="2" t="s">
        <v>4077</v>
      </c>
      <c r="D630" s="2" t="s">
        <v>4080</v>
      </c>
      <c r="E630" s="19">
        <v>5</v>
      </c>
    </row>
    <row r="631" spans="1:5" x14ac:dyDescent="0.25">
      <c r="A631" s="2" t="s">
        <v>783</v>
      </c>
      <c r="B631" s="6" t="s">
        <v>3706</v>
      </c>
      <c r="C631" s="2" t="s">
        <v>4077</v>
      </c>
      <c r="D631" s="2" t="s">
        <v>4081</v>
      </c>
      <c r="E631" s="19">
        <v>2</v>
      </c>
    </row>
    <row r="632" spans="1:5" x14ac:dyDescent="0.25">
      <c r="A632" s="2" t="s">
        <v>1008</v>
      </c>
      <c r="B632" s="6" t="s">
        <v>3707</v>
      </c>
      <c r="C632" s="2" t="s">
        <v>4077</v>
      </c>
      <c r="D632" s="2" t="s">
        <v>4080</v>
      </c>
      <c r="E632" s="19">
        <v>3</v>
      </c>
    </row>
    <row r="633" spans="1:5" x14ac:dyDescent="0.25">
      <c r="A633" s="2" t="s">
        <v>1006</v>
      </c>
      <c r="B633" s="6" t="s">
        <v>3708</v>
      </c>
      <c r="C633" s="2" t="s">
        <v>4079</v>
      </c>
      <c r="D633" s="2" t="s">
        <v>4080</v>
      </c>
      <c r="E633" s="19">
        <v>2</v>
      </c>
    </row>
    <row r="634" spans="1:5" x14ac:dyDescent="0.25">
      <c r="A634" s="2" t="s">
        <v>1276</v>
      </c>
      <c r="B634" s="6" t="s">
        <v>3709</v>
      </c>
      <c r="C634" s="2" t="s">
        <v>4079</v>
      </c>
      <c r="D634" s="2" t="s">
        <v>4080</v>
      </c>
      <c r="E634" s="19">
        <v>1</v>
      </c>
    </row>
    <row r="635" spans="1:5" x14ac:dyDescent="0.25">
      <c r="A635" s="2" t="s">
        <v>1088</v>
      </c>
      <c r="B635" s="6" t="s">
        <v>3710</v>
      </c>
      <c r="C635" s="2" t="s">
        <v>4079</v>
      </c>
      <c r="D635" s="2" t="s">
        <v>4081</v>
      </c>
      <c r="E635" s="19">
        <v>4</v>
      </c>
    </row>
    <row r="636" spans="1:5" x14ac:dyDescent="0.25">
      <c r="A636" s="2" t="s">
        <v>1373</v>
      </c>
      <c r="B636" s="6" t="s">
        <v>3711</v>
      </c>
      <c r="C636" s="2" t="s">
        <v>4077</v>
      </c>
      <c r="D636" s="2" t="s">
        <v>4080</v>
      </c>
      <c r="E636" s="19">
        <v>4</v>
      </c>
    </row>
    <row r="637" spans="1:5" x14ac:dyDescent="0.25">
      <c r="A637" s="2" t="s">
        <v>1493</v>
      </c>
      <c r="B637" s="6" t="s">
        <v>3712</v>
      </c>
      <c r="C637" s="2" t="s">
        <v>4077</v>
      </c>
      <c r="D637" s="2" t="s">
        <v>4081</v>
      </c>
      <c r="E637" s="19">
        <v>1</v>
      </c>
    </row>
    <row r="638" spans="1:5" x14ac:dyDescent="0.25">
      <c r="A638" s="2" t="s">
        <v>1492</v>
      </c>
      <c r="B638" s="6" t="s">
        <v>3713</v>
      </c>
      <c r="C638" s="2" t="s">
        <v>4077</v>
      </c>
      <c r="D638" s="2" t="s">
        <v>4080</v>
      </c>
      <c r="E638" s="19">
        <v>3</v>
      </c>
    </row>
    <row r="639" spans="1:5" x14ac:dyDescent="0.25">
      <c r="A639" s="2" t="s">
        <v>899</v>
      </c>
      <c r="B639" s="6" t="s">
        <v>3714</v>
      </c>
      <c r="C639" s="2" t="s">
        <v>4078</v>
      </c>
      <c r="D639" s="2" t="s">
        <v>4080</v>
      </c>
      <c r="E639" s="19">
        <v>2</v>
      </c>
    </row>
    <row r="640" spans="1:5" x14ac:dyDescent="0.25">
      <c r="A640" s="2" t="s">
        <v>1346</v>
      </c>
      <c r="B640" s="6" t="s">
        <v>3715</v>
      </c>
      <c r="C640" s="2" t="s">
        <v>4078</v>
      </c>
      <c r="D640" s="2" t="s">
        <v>4080</v>
      </c>
      <c r="E640" s="19">
        <v>4</v>
      </c>
    </row>
    <row r="641" spans="1:5" x14ac:dyDescent="0.25">
      <c r="A641" s="2" t="s">
        <v>1107</v>
      </c>
      <c r="B641" s="6" t="s">
        <v>3716</v>
      </c>
      <c r="C641" s="2" t="s">
        <v>4078</v>
      </c>
      <c r="D641" s="2" t="s">
        <v>4080</v>
      </c>
      <c r="E641" s="19">
        <v>3</v>
      </c>
    </row>
    <row r="642" spans="1:5" x14ac:dyDescent="0.25">
      <c r="A642" s="2" t="s">
        <v>1206</v>
      </c>
      <c r="B642" s="6" t="s">
        <v>3717</v>
      </c>
      <c r="C642" s="2" t="s">
        <v>4078</v>
      </c>
      <c r="D642" s="2" t="s">
        <v>4080</v>
      </c>
      <c r="E642" s="19">
        <v>4</v>
      </c>
    </row>
    <row r="643" spans="1:5" x14ac:dyDescent="0.25">
      <c r="A643" s="2" t="s">
        <v>1274</v>
      </c>
      <c r="B643" s="6" t="s">
        <v>3718</v>
      </c>
      <c r="C643" s="2" t="s">
        <v>4077</v>
      </c>
      <c r="D643" s="2" t="s">
        <v>4080</v>
      </c>
      <c r="E643" s="19">
        <v>5</v>
      </c>
    </row>
    <row r="644" spans="1:5" x14ac:dyDescent="0.25">
      <c r="A644" s="2" t="s">
        <v>1306</v>
      </c>
      <c r="B644" s="6" t="s">
        <v>3719</v>
      </c>
      <c r="C644" s="2" t="s">
        <v>4078</v>
      </c>
      <c r="D644" s="2" t="s">
        <v>4080</v>
      </c>
      <c r="E644" s="19">
        <v>2</v>
      </c>
    </row>
    <row r="645" spans="1:5" x14ac:dyDescent="0.25">
      <c r="A645" s="2" t="s">
        <v>1611</v>
      </c>
      <c r="B645" s="6" t="s">
        <v>3720</v>
      </c>
      <c r="C645" s="2" t="s">
        <v>4077</v>
      </c>
      <c r="D645" s="2" t="s">
        <v>4080</v>
      </c>
      <c r="E645" s="19">
        <v>5</v>
      </c>
    </row>
    <row r="646" spans="1:5" x14ac:dyDescent="0.25">
      <c r="A646" s="2" t="s">
        <v>1009</v>
      </c>
      <c r="B646" s="6" t="s">
        <v>3721</v>
      </c>
      <c r="C646" s="2" t="s">
        <v>4077</v>
      </c>
      <c r="D646" s="2" t="s">
        <v>4080</v>
      </c>
      <c r="E646" s="19">
        <v>1</v>
      </c>
    </row>
    <row r="647" spans="1:5" x14ac:dyDescent="0.25">
      <c r="A647" s="2" t="s">
        <v>913</v>
      </c>
      <c r="B647" s="6" t="s">
        <v>3722</v>
      </c>
      <c r="C647" s="2" t="s">
        <v>4078</v>
      </c>
      <c r="D647" s="2" t="s">
        <v>4080</v>
      </c>
      <c r="E647" s="19">
        <v>2</v>
      </c>
    </row>
    <row r="648" spans="1:5" x14ac:dyDescent="0.25">
      <c r="A648" s="2" t="s">
        <v>1256</v>
      </c>
      <c r="B648" s="6" t="s">
        <v>3723</v>
      </c>
      <c r="C648" s="2" t="s">
        <v>4079</v>
      </c>
      <c r="D648" s="2" t="s">
        <v>4081</v>
      </c>
      <c r="E648" s="19">
        <v>1</v>
      </c>
    </row>
    <row r="649" spans="1:5" x14ac:dyDescent="0.25">
      <c r="A649" s="2" t="s">
        <v>734</v>
      </c>
      <c r="B649" s="6" t="s">
        <v>3724</v>
      </c>
      <c r="C649" s="2" t="s">
        <v>4079</v>
      </c>
      <c r="D649" s="2" t="s">
        <v>4081</v>
      </c>
      <c r="E649" s="19">
        <v>3</v>
      </c>
    </row>
    <row r="650" spans="1:5" x14ac:dyDescent="0.25">
      <c r="A650" s="2" t="s">
        <v>1427</v>
      </c>
      <c r="B650" s="6" t="s">
        <v>3725</v>
      </c>
      <c r="C650" s="2" t="s">
        <v>4079</v>
      </c>
      <c r="D650" s="2" t="s">
        <v>4080</v>
      </c>
      <c r="E650" s="19">
        <v>4</v>
      </c>
    </row>
    <row r="651" spans="1:5" x14ac:dyDescent="0.25">
      <c r="A651" s="2" t="s">
        <v>1108</v>
      </c>
      <c r="B651" s="6" t="s">
        <v>3726</v>
      </c>
      <c r="C651" s="2" t="s">
        <v>4078</v>
      </c>
      <c r="D651" s="2" t="s">
        <v>4080</v>
      </c>
      <c r="E651" s="19">
        <v>2</v>
      </c>
    </row>
    <row r="652" spans="1:5" x14ac:dyDescent="0.25">
      <c r="A652" s="2" t="s">
        <v>952</v>
      </c>
      <c r="B652" s="6" t="s">
        <v>3727</v>
      </c>
      <c r="C652" s="2" t="s">
        <v>4079</v>
      </c>
      <c r="D652" s="2" t="s">
        <v>4080</v>
      </c>
      <c r="E652" s="19">
        <v>4</v>
      </c>
    </row>
    <row r="653" spans="1:5" x14ac:dyDescent="0.25">
      <c r="A653" s="2" t="s">
        <v>917</v>
      </c>
      <c r="B653" s="6" t="s">
        <v>3728</v>
      </c>
      <c r="C653" s="2" t="s">
        <v>4078</v>
      </c>
      <c r="D653" s="2" t="s">
        <v>4080</v>
      </c>
      <c r="E653" s="19">
        <v>5</v>
      </c>
    </row>
    <row r="654" spans="1:5" x14ac:dyDescent="0.25">
      <c r="A654" s="2" t="s">
        <v>1578</v>
      </c>
      <c r="B654" s="6" t="s">
        <v>3729</v>
      </c>
      <c r="C654" s="2" t="s">
        <v>4079</v>
      </c>
      <c r="D654" s="2" t="s">
        <v>4080</v>
      </c>
      <c r="E654" s="19">
        <v>4</v>
      </c>
    </row>
    <row r="655" spans="1:5" x14ac:dyDescent="0.25">
      <c r="A655" s="2" t="s">
        <v>804</v>
      </c>
      <c r="B655" s="6" t="s">
        <v>3730</v>
      </c>
      <c r="C655" s="2" t="s">
        <v>4079</v>
      </c>
      <c r="D655" s="2" t="s">
        <v>4080</v>
      </c>
      <c r="E655" s="19">
        <v>1</v>
      </c>
    </row>
    <row r="656" spans="1:5" x14ac:dyDescent="0.25">
      <c r="A656" s="2" t="s">
        <v>1155</v>
      </c>
      <c r="B656" s="6" t="s">
        <v>3731</v>
      </c>
      <c r="C656" s="2" t="s">
        <v>4078</v>
      </c>
      <c r="D656" s="2" t="s">
        <v>4080</v>
      </c>
      <c r="E656" s="19">
        <v>3</v>
      </c>
    </row>
    <row r="657" spans="1:5" x14ac:dyDescent="0.25">
      <c r="A657" s="2" t="s">
        <v>1677</v>
      </c>
      <c r="B657" s="6" t="s">
        <v>3732</v>
      </c>
      <c r="C657" s="2" t="s">
        <v>4077</v>
      </c>
      <c r="D657" s="2" t="s">
        <v>4080</v>
      </c>
      <c r="E657" s="19">
        <v>2</v>
      </c>
    </row>
    <row r="658" spans="1:5" x14ac:dyDescent="0.25">
      <c r="A658" s="2" t="s">
        <v>1497</v>
      </c>
      <c r="B658" s="6" t="s">
        <v>3733</v>
      </c>
      <c r="C658" s="2" t="s">
        <v>4078</v>
      </c>
      <c r="D658" s="2" t="s">
        <v>4081</v>
      </c>
      <c r="E658" s="19">
        <v>3</v>
      </c>
    </row>
    <row r="659" spans="1:5" x14ac:dyDescent="0.25">
      <c r="A659" s="2" t="s">
        <v>1018</v>
      </c>
      <c r="B659" s="6" t="s">
        <v>3734</v>
      </c>
      <c r="C659" s="2" t="s">
        <v>4078</v>
      </c>
      <c r="D659" s="2" t="s">
        <v>4081</v>
      </c>
      <c r="E659" s="19">
        <v>2</v>
      </c>
    </row>
    <row r="660" spans="1:5" x14ac:dyDescent="0.25">
      <c r="A660" s="2" t="s">
        <v>1635</v>
      </c>
      <c r="B660" s="6" t="s">
        <v>3735</v>
      </c>
      <c r="C660" s="2" t="s">
        <v>4079</v>
      </c>
      <c r="D660" s="2" t="s">
        <v>4080</v>
      </c>
      <c r="E660" s="19">
        <v>5</v>
      </c>
    </row>
    <row r="661" spans="1:5" x14ac:dyDescent="0.25">
      <c r="A661" s="2" t="s">
        <v>1576</v>
      </c>
      <c r="B661" s="6" t="s">
        <v>3736</v>
      </c>
      <c r="C661" s="2" t="s">
        <v>4079</v>
      </c>
      <c r="D661" s="2" t="s">
        <v>4080</v>
      </c>
      <c r="E661" s="19">
        <v>3</v>
      </c>
    </row>
    <row r="662" spans="1:5" x14ac:dyDescent="0.25">
      <c r="A662" s="2" t="s">
        <v>1040</v>
      </c>
      <c r="B662" s="6" t="s">
        <v>3737</v>
      </c>
      <c r="C662" s="2" t="s">
        <v>4077</v>
      </c>
      <c r="D662" s="2" t="s">
        <v>4081</v>
      </c>
      <c r="E662" s="19">
        <v>2</v>
      </c>
    </row>
    <row r="663" spans="1:5" x14ac:dyDescent="0.25">
      <c r="A663" s="2" t="s">
        <v>1036</v>
      </c>
      <c r="B663" s="6" t="s">
        <v>3738</v>
      </c>
      <c r="C663" s="2" t="s">
        <v>4078</v>
      </c>
      <c r="D663" s="2" t="s">
        <v>4080</v>
      </c>
      <c r="E663" s="19">
        <v>3</v>
      </c>
    </row>
    <row r="664" spans="1:5" x14ac:dyDescent="0.25">
      <c r="A664" s="2" t="s">
        <v>779</v>
      </c>
      <c r="B664" s="6" t="s">
        <v>3739</v>
      </c>
      <c r="C664" s="2" t="s">
        <v>4077</v>
      </c>
      <c r="D664" s="2" t="s">
        <v>4080</v>
      </c>
      <c r="E664" s="19">
        <v>2</v>
      </c>
    </row>
    <row r="665" spans="1:5" x14ac:dyDescent="0.25">
      <c r="A665" s="2" t="s">
        <v>1115</v>
      </c>
      <c r="B665" s="6" t="s">
        <v>3740</v>
      </c>
      <c r="C665" s="2" t="s">
        <v>4077</v>
      </c>
      <c r="D665" s="2" t="s">
        <v>4081</v>
      </c>
      <c r="E665" s="19">
        <v>1</v>
      </c>
    </row>
    <row r="666" spans="1:5" x14ac:dyDescent="0.25">
      <c r="A666" s="2" t="s">
        <v>1522</v>
      </c>
      <c r="B666" s="6" t="s">
        <v>3741</v>
      </c>
      <c r="C666" s="2" t="s">
        <v>4079</v>
      </c>
      <c r="D666" s="2" t="s">
        <v>4081</v>
      </c>
      <c r="E666" s="19">
        <v>4</v>
      </c>
    </row>
    <row r="667" spans="1:5" x14ac:dyDescent="0.25">
      <c r="A667" s="2" t="s">
        <v>1074</v>
      </c>
      <c r="B667" s="6" t="s">
        <v>3742</v>
      </c>
      <c r="C667" s="2" t="s">
        <v>4078</v>
      </c>
      <c r="D667" s="2" t="s">
        <v>4080</v>
      </c>
      <c r="E667" s="19">
        <v>4</v>
      </c>
    </row>
    <row r="668" spans="1:5" x14ac:dyDescent="0.25">
      <c r="A668" s="2" t="s">
        <v>1543</v>
      </c>
      <c r="B668" s="6" t="s">
        <v>3743</v>
      </c>
      <c r="C668" s="2" t="s">
        <v>4079</v>
      </c>
      <c r="D668" s="2" t="s">
        <v>4081</v>
      </c>
      <c r="E668" s="19">
        <v>3</v>
      </c>
    </row>
    <row r="669" spans="1:5" x14ac:dyDescent="0.25">
      <c r="A669" s="2" t="s">
        <v>1215</v>
      </c>
      <c r="B669" s="6" t="s">
        <v>3744</v>
      </c>
      <c r="C669" s="2" t="s">
        <v>4078</v>
      </c>
      <c r="D669" s="2" t="s">
        <v>4081</v>
      </c>
      <c r="E669" s="19">
        <v>1</v>
      </c>
    </row>
    <row r="670" spans="1:5" x14ac:dyDescent="0.25">
      <c r="A670" s="2" t="s">
        <v>1029</v>
      </c>
      <c r="B670" s="6" t="s">
        <v>3745</v>
      </c>
      <c r="C670" s="2" t="s">
        <v>4079</v>
      </c>
      <c r="D670" s="2" t="s">
        <v>4080</v>
      </c>
      <c r="E670" s="19">
        <v>1</v>
      </c>
    </row>
    <row r="671" spans="1:5" x14ac:dyDescent="0.25">
      <c r="A671" s="2" t="s">
        <v>726</v>
      </c>
      <c r="B671" s="6" t="s">
        <v>3746</v>
      </c>
      <c r="C671" s="2" t="s">
        <v>4079</v>
      </c>
      <c r="D671" s="2" t="s">
        <v>4081</v>
      </c>
      <c r="E671" s="19">
        <v>5</v>
      </c>
    </row>
    <row r="672" spans="1:5" x14ac:dyDescent="0.25">
      <c r="A672" s="2" t="s">
        <v>1603</v>
      </c>
      <c r="B672" s="6" t="s">
        <v>3747</v>
      </c>
      <c r="C672" s="2" t="s">
        <v>4079</v>
      </c>
      <c r="D672" s="2" t="s">
        <v>4080</v>
      </c>
      <c r="E672" s="19">
        <v>3</v>
      </c>
    </row>
    <row r="673" spans="1:5" x14ac:dyDescent="0.25">
      <c r="A673" s="2" t="s">
        <v>1427</v>
      </c>
      <c r="B673" s="6" t="s">
        <v>3748</v>
      </c>
      <c r="C673" s="2" t="s">
        <v>4079</v>
      </c>
      <c r="D673" s="2" t="s">
        <v>4081</v>
      </c>
      <c r="E673" s="19">
        <v>1</v>
      </c>
    </row>
    <row r="674" spans="1:5" x14ac:dyDescent="0.25">
      <c r="A674" s="2" t="s">
        <v>1613</v>
      </c>
      <c r="B674" s="6" t="s">
        <v>3749</v>
      </c>
      <c r="C674" s="2" t="s">
        <v>4079</v>
      </c>
      <c r="D674" s="2" t="s">
        <v>4080</v>
      </c>
      <c r="E674" s="19">
        <v>4</v>
      </c>
    </row>
    <row r="675" spans="1:5" x14ac:dyDescent="0.25">
      <c r="A675" s="2" t="s">
        <v>1679</v>
      </c>
      <c r="B675" s="6" t="s">
        <v>3750</v>
      </c>
      <c r="C675" s="2" t="s">
        <v>4078</v>
      </c>
      <c r="D675" s="2" t="s">
        <v>4080</v>
      </c>
      <c r="E675" s="19">
        <v>2</v>
      </c>
    </row>
    <row r="676" spans="1:5" x14ac:dyDescent="0.25">
      <c r="A676" s="2" t="s">
        <v>827</v>
      </c>
      <c r="B676" s="6" t="s">
        <v>3751</v>
      </c>
      <c r="C676" s="2" t="s">
        <v>4079</v>
      </c>
      <c r="D676" s="2" t="s">
        <v>4081</v>
      </c>
      <c r="E676" s="19">
        <v>1</v>
      </c>
    </row>
    <row r="677" spans="1:5" x14ac:dyDescent="0.25">
      <c r="A677" s="2" t="s">
        <v>1317</v>
      </c>
      <c r="B677" s="6" t="s">
        <v>3752</v>
      </c>
      <c r="C677" s="2" t="s">
        <v>4079</v>
      </c>
      <c r="D677" s="2" t="s">
        <v>4080</v>
      </c>
      <c r="E677" s="19">
        <v>3</v>
      </c>
    </row>
    <row r="678" spans="1:5" x14ac:dyDescent="0.25">
      <c r="A678" s="2" t="s">
        <v>871</v>
      </c>
      <c r="B678" s="6" t="s">
        <v>3753</v>
      </c>
      <c r="C678" s="2" t="s">
        <v>4077</v>
      </c>
      <c r="D678" s="2" t="s">
        <v>4080</v>
      </c>
      <c r="E678" s="19">
        <v>5</v>
      </c>
    </row>
    <row r="679" spans="1:5" x14ac:dyDescent="0.25">
      <c r="A679" s="2" t="s">
        <v>1515</v>
      </c>
      <c r="B679" s="6" t="s">
        <v>3754</v>
      </c>
      <c r="C679" s="2" t="s">
        <v>4077</v>
      </c>
      <c r="D679" s="2" t="s">
        <v>4080</v>
      </c>
      <c r="E679" s="19">
        <v>3</v>
      </c>
    </row>
    <row r="680" spans="1:5" x14ac:dyDescent="0.25">
      <c r="A680" s="2" t="s">
        <v>916</v>
      </c>
      <c r="B680" s="6" t="s">
        <v>3755</v>
      </c>
      <c r="C680" s="2" t="s">
        <v>4077</v>
      </c>
      <c r="D680" s="2" t="s">
        <v>4081</v>
      </c>
      <c r="E680" s="19">
        <v>4</v>
      </c>
    </row>
    <row r="681" spans="1:5" x14ac:dyDescent="0.25">
      <c r="A681" s="2" t="s">
        <v>791</v>
      </c>
      <c r="B681" s="6" t="s">
        <v>3756</v>
      </c>
      <c r="C681" s="2" t="s">
        <v>4078</v>
      </c>
      <c r="D681" s="2" t="s">
        <v>4081</v>
      </c>
      <c r="E681" s="19">
        <v>3</v>
      </c>
    </row>
    <row r="682" spans="1:5" x14ac:dyDescent="0.25">
      <c r="A682" s="2" t="s">
        <v>1644</v>
      </c>
      <c r="B682" s="6" t="s">
        <v>3757</v>
      </c>
      <c r="C682" s="2" t="s">
        <v>4079</v>
      </c>
      <c r="D682" s="2" t="s">
        <v>4080</v>
      </c>
      <c r="E682" s="19">
        <v>5</v>
      </c>
    </row>
    <row r="683" spans="1:5" x14ac:dyDescent="0.25">
      <c r="A683" s="2" t="s">
        <v>1321</v>
      </c>
      <c r="B683" s="6" t="s">
        <v>3758</v>
      </c>
      <c r="C683" s="2" t="s">
        <v>4079</v>
      </c>
      <c r="D683" s="2" t="s">
        <v>4081</v>
      </c>
      <c r="E683" s="19">
        <v>1</v>
      </c>
    </row>
    <row r="684" spans="1:5" x14ac:dyDescent="0.25">
      <c r="A684" s="2" t="s">
        <v>1105</v>
      </c>
      <c r="B684" s="6" t="s">
        <v>3759</v>
      </c>
      <c r="C684" s="2" t="s">
        <v>4077</v>
      </c>
      <c r="D684" s="2" t="s">
        <v>4080</v>
      </c>
      <c r="E684" s="19">
        <v>3</v>
      </c>
    </row>
    <row r="685" spans="1:5" x14ac:dyDescent="0.25">
      <c r="A685" s="2" t="s">
        <v>1228</v>
      </c>
      <c r="B685" s="6" t="s">
        <v>3760</v>
      </c>
      <c r="C685" s="2" t="s">
        <v>4078</v>
      </c>
      <c r="D685" s="2" t="s">
        <v>4080</v>
      </c>
      <c r="E685" s="19">
        <v>1</v>
      </c>
    </row>
    <row r="686" spans="1:5" x14ac:dyDescent="0.25">
      <c r="A686" s="2" t="s">
        <v>718</v>
      </c>
      <c r="B686" s="6" t="s">
        <v>3761</v>
      </c>
      <c r="C686" s="2" t="s">
        <v>4079</v>
      </c>
      <c r="D686" s="2" t="s">
        <v>4080</v>
      </c>
      <c r="E686" s="19">
        <v>1</v>
      </c>
    </row>
    <row r="687" spans="1:5" x14ac:dyDescent="0.25">
      <c r="A687" s="2" t="s">
        <v>797</v>
      </c>
      <c r="B687" s="6" t="s">
        <v>3762</v>
      </c>
      <c r="C687" s="2" t="s">
        <v>4078</v>
      </c>
      <c r="D687" s="2" t="s">
        <v>4080</v>
      </c>
      <c r="E687" s="19">
        <v>4</v>
      </c>
    </row>
    <row r="688" spans="1:5" x14ac:dyDescent="0.25">
      <c r="A688" s="2" t="s">
        <v>1484</v>
      </c>
      <c r="B688" s="6" t="s">
        <v>3763</v>
      </c>
      <c r="C688" s="2" t="s">
        <v>4079</v>
      </c>
      <c r="D688" s="2" t="s">
        <v>4080</v>
      </c>
      <c r="E688" s="19">
        <v>2</v>
      </c>
    </row>
    <row r="689" spans="1:5" x14ac:dyDescent="0.25">
      <c r="A689" s="2" t="s">
        <v>835</v>
      </c>
      <c r="B689" s="6" t="s">
        <v>3764</v>
      </c>
      <c r="C689" s="2" t="s">
        <v>4077</v>
      </c>
      <c r="D689" s="2" t="s">
        <v>4080</v>
      </c>
      <c r="E689" s="19">
        <v>4</v>
      </c>
    </row>
    <row r="690" spans="1:5" x14ac:dyDescent="0.25">
      <c r="A690" s="2" t="s">
        <v>1124</v>
      </c>
      <c r="B690" s="6" t="s">
        <v>3765</v>
      </c>
      <c r="C690" s="2" t="s">
        <v>4077</v>
      </c>
      <c r="D690" s="2" t="s">
        <v>4080</v>
      </c>
      <c r="E690" s="19">
        <v>4</v>
      </c>
    </row>
    <row r="691" spans="1:5" x14ac:dyDescent="0.25">
      <c r="A691" s="2" t="s">
        <v>1408</v>
      </c>
      <c r="B691" s="6" t="s">
        <v>3766</v>
      </c>
      <c r="C691" s="2" t="s">
        <v>4078</v>
      </c>
      <c r="D691" s="2" t="s">
        <v>4081</v>
      </c>
      <c r="E691" s="19">
        <v>1</v>
      </c>
    </row>
    <row r="692" spans="1:5" x14ac:dyDescent="0.25">
      <c r="A692" s="2" t="s">
        <v>1516</v>
      </c>
      <c r="B692" s="6" t="s">
        <v>3767</v>
      </c>
      <c r="C692" s="2" t="s">
        <v>4077</v>
      </c>
      <c r="D692" s="2" t="s">
        <v>4081</v>
      </c>
      <c r="E692" s="19">
        <v>2</v>
      </c>
    </row>
    <row r="693" spans="1:5" x14ac:dyDescent="0.25">
      <c r="A693" s="2" t="s">
        <v>1505</v>
      </c>
      <c r="B693" s="6" t="s">
        <v>3768</v>
      </c>
      <c r="C693" s="2" t="s">
        <v>4077</v>
      </c>
      <c r="D693" s="2" t="s">
        <v>4080</v>
      </c>
      <c r="E693" s="19">
        <v>1</v>
      </c>
    </row>
    <row r="694" spans="1:5" x14ac:dyDescent="0.25">
      <c r="A694" s="2" t="s">
        <v>1652</v>
      </c>
      <c r="B694" s="6" t="s">
        <v>3769</v>
      </c>
      <c r="C694" s="2" t="s">
        <v>4077</v>
      </c>
      <c r="D694" s="2" t="s">
        <v>4080</v>
      </c>
      <c r="E694" s="19">
        <v>4</v>
      </c>
    </row>
    <row r="695" spans="1:5" x14ac:dyDescent="0.25">
      <c r="A695" s="2" t="s">
        <v>1624</v>
      </c>
      <c r="B695" s="6" t="s">
        <v>3770</v>
      </c>
      <c r="C695" s="2" t="s">
        <v>4079</v>
      </c>
      <c r="D695" s="2" t="s">
        <v>4080</v>
      </c>
      <c r="E695" s="19">
        <v>5</v>
      </c>
    </row>
    <row r="696" spans="1:5" x14ac:dyDescent="0.25">
      <c r="A696" s="2" t="s">
        <v>1053</v>
      </c>
      <c r="B696" s="6" t="s">
        <v>3771</v>
      </c>
      <c r="C696" s="2" t="s">
        <v>4077</v>
      </c>
      <c r="D696" s="2" t="s">
        <v>4080</v>
      </c>
      <c r="E696" s="19">
        <v>4</v>
      </c>
    </row>
    <row r="697" spans="1:5" x14ac:dyDescent="0.25">
      <c r="A697" s="2" t="s">
        <v>1180</v>
      </c>
      <c r="B697" s="6" t="s">
        <v>3772</v>
      </c>
      <c r="C697" s="2" t="s">
        <v>4078</v>
      </c>
      <c r="D697" s="2" t="s">
        <v>4080</v>
      </c>
      <c r="E697" s="19">
        <v>5</v>
      </c>
    </row>
    <row r="698" spans="1:5" x14ac:dyDescent="0.25">
      <c r="A698" s="2" t="s">
        <v>740</v>
      </c>
      <c r="B698" s="6" t="s">
        <v>3773</v>
      </c>
      <c r="C698" s="2" t="s">
        <v>4077</v>
      </c>
      <c r="D698" s="2" t="s">
        <v>4080</v>
      </c>
      <c r="E698" s="19">
        <v>5</v>
      </c>
    </row>
    <row r="699" spans="1:5" x14ac:dyDescent="0.25">
      <c r="A699" s="2" t="s">
        <v>1189</v>
      </c>
      <c r="B699" s="6" t="s">
        <v>3774</v>
      </c>
      <c r="C699" s="2" t="s">
        <v>4078</v>
      </c>
      <c r="D699" s="2" t="s">
        <v>4081</v>
      </c>
      <c r="E699" s="19">
        <v>5</v>
      </c>
    </row>
    <row r="700" spans="1:5" x14ac:dyDescent="0.25">
      <c r="A700" s="2" t="s">
        <v>1028</v>
      </c>
      <c r="B700" s="6" t="s">
        <v>3775</v>
      </c>
      <c r="C700" s="2" t="s">
        <v>4077</v>
      </c>
      <c r="D700" s="2" t="s">
        <v>4080</v>
      </c>
      <c r="E700" s="19">
        <v>1</v>
      </c>
    </row>
    <row r="701" spans="1:5" x14ac:dyDescent="0.25">
      <c r="A701" s="2" t="s">
        <v>1139</v>
      </c>
      <c r="B701" s="6" t="s">
        <v>3776</v>
      </c>
      <c r="C701" s="2" t="s">
        <v>4077</v>
      </c>
      <c r="D701" s="2" t="s">
        <v>4080</v>
      </c>
      <c r="E701" s="19">
        <v>2</v>
      </c>
    </row>
    <row r="702" spans="1:5" x14ac:dyDescent="0.25">
      <c r="A702" s="2" t="s">
        <v>866</v>
      </c>
      <c r="B702" s="6" t="s">
        <v>3777</v>
      </c>
      <c r="C702" s="2" t="s">
        <v>4079</v>
      </c>
      <c r="D702" s="2" t="s">
        <v>4081</v>
      </c>
      <c r="E702" s="19">
        <v>1</v>
      </c>
    </row>
    <row r="703" spans="1:5" x14ac:dyDescent="0.25">
      <c r="A703" s="2" t="s">
        <v>1020</v>
      </c>
      <c r="B703" s="6" t="s">
        <v>3778</v>
      </c>
      <c r="C703" s="2" t="s">
        <v>4077</v>
      </c>
      <c r="D703" s="2" t="s">
        <v>4081</v>
      </c>
      <c r="E703" s="19">
        <v>5</v>
      </c>
    </row>
    <row r="704" spans="1:5" x14ac:dyDescent="0.25">
      <c r="A704" s="2" t="s">
        <v>979</v>
      </c>
      <c r="B704" s="6" t="s">
        <v>3779</v>
      </c>
      <c r="C704" s="2" t="s">
        <v>4077</v>
      </c>
      <c r="D704" s="2" t="s">
        <v>4080</v>
      </c>
      <c r="E704" s="19">
        <v>4</v>
      </c>
    </row>
    <row r="705" spans="1:5" x14ac:dyDescent="0.25">
      <c r="A705" s="2" t="s">
        <v>1321</v>
      </c>
      <c r="B705" s="6" t="s">
        <v>3780</v>
      </c>
      <c r="C705" s="2" t="s">
        <v>4077</v>
      </c>
      <c r="D705" s="2" t="s">
        <v>4080</v>
      </c>
      <c r="E705" s="19">
        <v>1</v>
      </c>
    </row>
    <row r="706" spans="1:5" x14ac:dyDescent="0.25">
      <c r="A706" s="2" t="s">
        <v>1676</v>
      </c>
      <c r="B706" s="6" t="s">
        <v>3781</v>
      </c>
      <c r="C706" s="2" t="s">
        <v>4078</v>
      </c>
      <c r="D706" s="2" t="s">
        <v>4081</v>
      </c>
      <c r="E706" s="19">
        <v>2</v>
      </c>
    </row>
    <row r="707" spans="1:5" x14ac:dyDescent="0.25">
      <c r="A707" s="2" t="s">
        <v>1007</v>
      </c>
      <c r="B707" s="6" t="s">
        <v>3782</v>
      </c>
      <c r="C707" s="2" t="s">
        <v>4077</v>
      </c>
      <c r="D707" s="2" t="s">
        <v>4081</v>
      </c>
      <c r="E707" s="19">
        <v>1</v>
      </c>
    </row>
    <row r="708" spans="1:5" x14ac:dyDescent="0.25">
      <c r="A708" s="2" t="s">
        <v>888</v>
      </c>
      <c r="B708" s="6" t="s">
        <v>3783</v>
      </c>
      <c r="C708" s="2" t="s">
        <v>4079</v>
      </c>
      <c r="D708" s="2" t="s">
        <v>4080</v>
      </c>
      <c r="E708" s="19">
        <v>3</v>
      </c>
    </row>
    <row r="709" spans="1:5" x14ac:dyDescent="0.25">
      <c r="A709" s="2" t="s">
        <v>1634</v>
      </c>
      <c r="B709" s="6" t="s">
        <v>3784</v>
      </c>
      <c r="C709" s="2" t="s">
        <v>4079</v>
      </c>
      <c r="D709" s="2" t="s">
        <v>4080</v>
      </c>
      <c r="E709" s="19">
        <v>3</v>
      </c>
    </row>
    <row r="710" spans="1:5" x14ac:dyDescent="0.25">
      <c r="A710" s="2" t="s">
        <v>767</v>
      </c>
      <c r="B710" s="6" t="s">
        <v>3785</v>
      </c>
      <c r="C710" s="2" t="s">
        <v>4079</v>
      </c>
      <c r="D710" s="2" t="s">
        <v>4080</v>
      </c>
      <c r="E710" s="19">
        <v>5</v>
      </c>
    </row>
    <row r="711" spans="1:5" x14ac:dyDescent="0.25">
      <c r="A711" s="2" t="s">
        <v>1343</v>
      </c>
      <c r="B711" s="6" t="s">
        <v>3786</v>
      </c>
      <c r="C711" s="2" t="s">
        <v>4079</v>
      </c>
      <c r="D711" s="2" t="s">
        <v>4080</v>
      </c>
      <c r="E711" s="19">
        <v>3</v>
      </c>
    </row>
    <row r="712" spans="1:5" x14ac:dyDescent="0.25">
      <c r="A712" s="2" t="s">
        <v>804</v>
      </c>
      <c r="B712" s="6" t="s">
        <v>3787</v>
      </c>
      <c r="C712" s="2" t="s">
        <v>4079</v>
      </c>
      <c r="D712" s="2" t="s">
        <v>4080</v>
      </c>
      <c r="E712" s="19">
        <v>3</v>
      </c>
    </row>
    <row r="713" spans="1:5" x14ac:dyDescent="0.25">
      <c r="A713" s="2" t="s">
        <v>941</v>
      </c>
      <c r="B713" s="6" t="s">
        <v>3788</v>
      </c>
      <c r="C713" s="2" t="s">
        <v>4078</v>
      </c>
      <c r="D713" s="2" t="s">
        <v>4080</v>
      </c>
      <c r="E713" s="19">
        <v>3</v>
      </c>
    </row>
    <row r="714" spans="1:5" x14ac:dyDescent="0.25">
      <c r="A714" s="2" t="s">
        <v>1487</v>
      </c>
      <c r="B714" s="6" t="s">
        <v>3789</v>
      </c>
      <c r="C714" s="2" t="s">
        <v>4079</v>
      </c>
      <c r="D714" s="2" t="s">
        <v>4081</v>
      </c>
      <c r="E714" s="19">
        <v>3</v>
      </c>
    </row>
    <row r="715" spans="1:5" x14ac:dyDescent="0.25">
      <c r="A715" s="2" t="s">
        <v>1581</v>
      </c>
      <c r="B715" s="6" t="s">
        <v>3790</v>
      </c>
      <c r="C715" s="2" t="s">
        <v>4077</v>
      </c>
      <c r="D715" s="2" t="s">
        <v>4080</v>
      </c>
      <c r="E715" s="19">
        <v>2</v>
      </c>
    </row>
    <row r="716" spans="1:5" x14ac:dyDescent="0.25">
      <c r="A716" s="2" t="s">
        <v>747</v>
      </c>
      <c r="B716" s="6" t="s">
        <v>3791</v>
      </c>
      <c r="C716" s="2" t="s">
        <v>4077</v>
      </c>
      <c r="D716" s="2" t="s">
        <v>4080</v>
      </c>
      <c r="E716" s="19">
        <v>3</v>
      </c>
    </row>
    <row r="717" spans="1:5" x14ac:dyDescent="0.25">
      <c r="A717" s="2" t="s">
        <v>1300</v>
      </c>
      <c r="B717" s="6" t="s">
        <v>3792</v>
      </c>
      <c r="C717" s="2" t="s">
        <v>4078</v>
      </c>
      <c r="D717" s="2" t="s">
        <v>4081</v>
      </c>
      <c r="E717" s="19">
        <v>2</v>
      </c>
    </row>
    <row r="718" spans="1:5" x14ac:dyDescent="0.25">
      <c r="A718" s="2" t="s">
        <v>900</v>
      </c>
      <c r="B718" s="6" t="s">
        <v>3793</v>
      </c>
      <c r="C718" s="2" t="s">
        <v>4079</v>
      </c>
      <c r="D718" s="2" t="s">
        <v>4080</v>
      </c>
      <c r="E718" s="19">
        <v>3</v>
      </c>
    </row>
    <row r="719" spans="1:5" x14ac:dyDescent="0.25">
      <c r="A719" s="2" t="s">
        <v>792</v>
      </c>
      <c r="B719" s="6" t="s">
        <v>3794</v>
      </c>
      <c r="C719" s="2" t="s">
        <v>4079</v>
      </c>
      <c r="D719" s="2" t="s">
        <v>4081</v>
      </c>
      <c r="E719" s="19">
        <v>5</v>
      </c>
    </row>
    <row r="720" spans="1:5" x14ac:dyDescent="0.25">
      <c r="A720" s="2" t="s">
        <v>1445</v>
      </c>
      <c r="B720" s="6" t="s">
        <v>3795</v>
      </c>
      <c r="C720" s="2" t="s">
        <v>4078</v>
      </c>
      <c r="D720" s="2" t="s">
        <v>4080</v>
      </c>
      <c r="E720" s="19">
        <v>2</v>
      </c>
    </row>
    <row r="721" spans="1:5" x14ac:dyDescent="0.25">
      <c r="A721" s="2" t="s">
        <v>1537</v>
      </c>
      <c r="B721" s="6" t="s">
        <v>3796</v>
      </c>
      <c r="C721" s="2" t="s">
        <v>4077</v>
      </c>
      <c r="D721" s="2" t="s">
        <v>4080</v>
      </c>
      <c r="E721" s="19">
        <v>4</v>
      </c>
    </row>
    <row r="722" spans="1:5" x14ac:dyDescent="0.25">
      <c r="A722" s="2" t="s">
        <v>710</v>
      </c>
      <c r="B722" s="6" t="s">
        <v>3797</v>
      </c>
      <c r="C722" s="2" t="s">
        <v>4078</v>
      </c>
      <c r="D722" s="2" t="s">
        <v>4080</v>
      </c>
      <c r="E722" s="19">
        <v>4</v>
      </c>
    </row>
    <row r="723" spans="1:5" x14ac:dyDescent="0.25">
      <c r="A723" s="2" t="s">
        <v>1143</v>
      </c>
      <c r="B723" s="6" t="s">
        <v>3798</v>
      </c>
      <c r="C723" s="2" t="s">
        <v>4077</v>
      </c>
      <c r="D723" s="2" t="s">
        <v>4080</v>
      </c>
      <c r="E723" s="19">
        <v>2</v>
      </c>
    </row>
    <row r="724" spans="1:5" x14ac:dyDescent="0.25">
      <c r="A724" s="2" t="s">
        <v>1225</v>
      </c>
      <c r="B724" s="6" t="s">
        <v>3799</v>
      </c>
      <c r="C724" s="2" t="s">
        <v>4078</v>
      </c>
      <c r="D724" s="2" t="s">
        <v>4080</v>
      </c>
      <c r="E724" s="19">
        <v>3</v>
      </c>
    </row>
    <row r="725" spans="1:5" x14ac:dyDescent="0.25">
      <c r="A725" s="2" t="s">
        <v>1398</v>
      </c>
      <c r="B725" s="6" t="s">
        <v>3800</v>
      </c>
      <c r="C725" s="2" t="s">
        <v>4077</v>
      </c>
      <c r="D725" s="2" t="s">
        <v>4080</v>
      </c>
      <c r="E725" s="19">
        <v>4</v>
      </c>
    </row>
    <row r="726" spans="1:5" x14ac:dyDescent="0.25">
      <c r="A726" s="2" t="s">
        <v>857</v>
      </c>
      <c r="B726" s="6" t="s">
        <v>3801</v>
      </c>
      <c r="C726" s="2" t="s">
        <v>4077</v>
      </c>
      <c r="D726" s="2" t="s">
        <v>4080</v>
      </c>
      <c r="E726" s="19">
        <v>5</v>
      </c>
    </row>
    <row r="727" spans="1:5" x14ac:dyDescent="0.25">
      <c r="A727" s="2" t="s">
        <v>751</v>
      </c>
      <c r="B727" s="6" t="s">
        <v>3802</v>
      </c>
      <c r="C727" s="2" t="s">
        <v>4078</v>
      </c>
      <c r="D727" s="2" t="s">
        <v>4080</v>
      </c>
      <c r="E727" s="19">
        <v>2</v>
      </c>
    </row>
    <row r="728" spans="1:5" x14ac:dyDescent="0.25">
      <c r="A728" s="2" t="s">
        <v>1242</v>
      </c>
      <c r="B728" s="6" t="s">
        <v>3803</v>
      </c>
      <c r="C728" s="2" t="s">
        <v>4079</v>
      </c>
      <c r="D728" s="2" t="s">
        <v>4080</v>
      </c>
      <c r="E728" s="19">
        <v>4</v>
      </c>
    </row>
    <row r="729" spans="1:5" x14ac:dyDescent="0.25">
      <c r="A729" s="2" t="s">
        <v>1292</v>
      </c>
      <c r="B729" s="6" t="s">
        <v>3804</v>
      </c>
      <c r="C729" s="2" t="s">
        <v>4079</v>
      </c>
      <c r="D729" s="2" t="s">
        <v>4080</v>
      </c>
      <c r="E729" s="19">
        <v>2</v>
      </c>
    </row>
    <row r="730" spans="1:5" x14ac:dyDescent="0.25">
      <c r="A730" s="2" t="s">
        <v>955</v>
      </c>
      <c r="B730" s="6" t="s">
        <v>3805</v>
      </c>
      <c r="C730" s="2" t="s">
        <v>4077</v>
      </c>
      <c r="D730" s="2" t="s">
        <v>4080</v>
      </c>
      <c r="E730" s="19">
        <v>3</v>
      </c>
    </row>
    <row r="731" spans="1:5" x14ac:dyDescent="0.25">
      <c r="A731" s="2" t="s">
        <v>763</v>
      </c>
      <c r="B731" s="6" t="s">
        <v>3806</v>
      </c>
      <c r="C731" s="2" t="s">
        <v>4078</v>
      </c>
      <c r="D731" s="2" t="s">
        <v>4081</v>
      </c>
      <c r="E731" s="19">
        <v>3</v>
      </c>
    </row>
    <row r="732" spans="1:5" x14ac:dyDescent="0.25">
      <c r="A732" s="2" t="s">
        <v>1611</v>
      </c>
      <c r="B732" s="6" t="s">
        <v>3807</v>
      </c>
      <c r="C732" s="2" t="s">
        <v>4078</v>
      </c>
      <c r="D732" s="2" t="s">
        <v>4080</v>
      </c>
      <c r="E732" s="19">
        <v>4</v>
      </c>
    </row>
    <row r="733" spans="1:5" x14ac:dyDescent="0.25">
      <c r="A733" s="2" t="s">
        <v>1533</v>
      </c>
      <c r="B733" s="6" t="s">
        <v>3808</v>
      </c>
      <c r="C733" s="2" t="s">
        <v>4078</v>
      </c>
      <c r="D733" s="2" t="s">
        <v>4080</v>
      </c>
      <c r="E733" s="19">
        <v>2</v>
      </c>
    </row>
    <row r="734" spans="1:5" x14ac:dyDescent="0.25">
      <c r="A734" s="2" t="s">
        <v>826</v>
      </c>
      <c r="B734" s="6" t="s">
        <v>3809</v>
      </c>
      <c r="C734" s="2" t="s">
        <v>4078</v>
      </c>
      <c r="D734" s="2" t="s">
        <v>4080</v>
      </c>
      <c r="E734" s="19">
        <v>1</v>
      </c>
    </row>
    <row r="735" spans="1:5" x14ac:dyDescent="0.25">
      <c r="A735" s="2" t="s">
        <v>805</v>
      </c>
      <c r="B735" s="6" t="s">
        <v>3810</v>
      </c>
      <c r="C735" s="2" t="s">
        <v>4078</v>
      </c>
      <c r="D735" s="2" t="s">
        <v>4080</v>
      </c>
      <c r="E735" s="19">
        <v>3</v>
      </c>
    </row>
    <row r="736" spans="1:5" x14ac:dyDescent="0.25">
      <c r="A736" s="2" t="s">
        <v>767</v>
      </c>
      <c r="B736" s="6" t="s">
        <v>3811</v>
      </c>
      <c r="C736" s="2" t="s">
        <v>4079</v>
      </c>
      <c r="D736" s="2" t="s">
        <v>4080</v>
      </c>
      <c r="E736" s="19">
        <v>2</v>
      </c>
    </row>
    <row r="737" spans="1:5" x14ac:dyDescent="0.25">
      <c r="A737" s="2" t="s">
        <v>1459</v>
      </c>
      <c r="B737" s="6" t="s">
        <v>3812</v>
      </c>
      <c r="C737" s="2" t="s">
        <v>4078</v>
      </c>
      <c r="D737" s="2" t="s">
        <v>4080</v>
      </c>
      <c r="E737" s="19">
        <v>1</v>
      </c>
    </row>
    <row r="738" spans="1:5" x14ac:dyDescent="0.25">
      <c r="A738" s="2" t="s">
        <v>974</v>
      </c>
      <c r="B738" s="6" t="s">
        <v>3813</v>
      </c>
      <c r="C738" s="2" t="s">
        <v>4078</v>
      </c>
      <c r="D738" s="2" t="s">
        <v>4080</v>
      </c>
      <c r="E738" s="19">
        <v>1</v>
      </c>
    </row>
    <row r="739" spans="1:5" x14ac:dyDescent="0.25">
      <c r="A739" s="2" t="s">
        <v>1138</v>
      </c>
      <c r="B739" s="6" t="s">
        <v>3814</v>
      </c>
      <c r="C739" s="2" t="s">
        <v>4078</v>
      </c>
      <c r="D739" s="2" t="s">
        <v>4080</v>
      </c>
      <c r="E739" s="19">
        <v>4</v>
      </c>
    </row>
    <row r="740" spans="1:5" x14ac:dyDescent="0.25">
      <c r="A740" s="2" t="s">
        <v>1245</v>
      </c>
      <c r="B740" s="6" t="s">
        <v>3815</v>
      </c>
      <c r="C740" s="2" t="s">
        <v>4078</v>
      </c>
      <c r="D740" s="2" t="s">
        <v>4080</v>
      </c>
      <c r="E740" s="19">
        <v>4</v>
      </c>
    </row>
    <row r="741" spans="1:5" x14ac:dyDescent="0.25">
      <c r="A741" s="2" t="s">
        <v>791</v>
      </c>
      <c r="B741" s="6" t="s">
        <v>3816</v>
      </c>
      <c r="C741" s="2" t="s">
        <v>4079</v>
      </c>
      <c r="D741" s="2" t="s">
        <v>4080</v>
      </c>
      <c r="E741" s="19">
        <v>5</v>
      </c>
    </row>
    <row r="742" spans="1:5" x14ac:dyDescent="0.25">
      <c r="A742" s="2" t="s">
        <v>816</v>
      </c>
      <c r="B742" s="6" t="s">
        <v>3817</v>
      </c>
      <c r="C742" s="2" t="s">
        <v>4077</v>
      </c>
      <c r="D742" s="2" t="s">
        <v>4080</v>
      </c>
      <c r="E742" s="19">
        <v>5</v>
      </c>
    </row>
    <row r="743" spans="1:5" x14ac:dyDescent="0.25">
      <c r="A743" s="2" t="s">
        <v>958</v>
      </c>
      <c r="B743" s="6" t="s">
        <v>3818</v>
      </c>
      <c r="C743" s="2" t="s">
        <v>4078</v>
      </c>
      <c r="D743" s="2" t="s">
        <v>4081</v>
      </c>
      <c r="E743" s="19">
        <v>3</v>
      </c>
    </row>
    <row r="744" spans="1:5" x14ac:dyDescent="0.25">
      <c r="A744" s="2" t="s">
        <v>1006</v>
      </c>
      <c r="B744" s="6" t="s">
        <v>3819</v>
      </c>
      <c r="C744" s="2" t="s">
        <v>4077</v>
      </c>
      <c r="D744" s="2" t="s">
        <v>4080</v>
      </c>
      <c r="E744" s="19">
        <v>4</v>
      </c>
    </row>
    <row r="745" spans="1:5" x14ac:dyDescent="0.25">
      <c r="A745" s="2" t="s">
        <v>1328</v>
      </c>
      <c r="B745" s="6" t="s">
        <v>3820</v>
      </c>
      <c r="C745" s="2" t="s">
        <v>4078</v>
      </c>
      <c r="D745" s="2" t="s">
        <v>4081</v>
      </c>
      <c r="E745" s="19">
        <v>4</v>
      </c>
    </row>
    <row r="746" spans="1:5" x14ac:dyDescent="0.25">
      <c r="A746" s="2" t="s">
        <v>1136</v>
      </c>
      <c r="B746" s="6" t="s">
        <v>3821</v>
      </c>
      <c r="C746" s="2" t="s">
        <v>4077</v>
      </c>
      <c r="D746" s="2" t="s">
        <v>4080</v>
      </c>
      <c r="E746" s="19">
        <v>4</v>
      </c>
    </row>
    <row r="747" spans="1:5" x14ac:dyDescent="0.25">
      <c r="A747" s="2" t="s">
        <v>978</v>
      </c>
      <c r="B747" s="6" t="s">
        <v>3822</v>
      </c>
      <c r="C747" s="2" t="s">
        <v>4077</v>
      </c>
      <c r="D747" s="2" t="s">
        <v>4081</v>
      </c>
      <c r="E747" s="19">
        <v>5</v>
      </c>
    </row>
    <row r="748" spans="1:5" x14ac:dyDescent="0.25">
      <c r="A748" s="2" t="s">
        <v>736</v>
      </c>
      <c r="B748" s="6" t="s">
        <v>3823</v>
      </c>
      <c r="C748" s="2" t="s">
        <v>4077</v>
      </c>
      <c r="D748" s="2" t="s">
        <v>4080</v>
      </c>
      <c r="E748" s="19">
        <v>3</v>
      </c>
    </row>
    <row r="749" spans="1:5" x14ac:dyDescent="0.25">
      <c r="A749" s="2" t="s">
        <v>1124</v>
      </c>
      <c r="B749" s="6" t="s">
        <v>3824</v>
      </c>
      <c r="C749" s="2" t="s">
        <v>4077</v>
      </c>
      <c r="D749" s="2" t="s">
        <v>4080</v>
      </c>
      <c r="E749" s="19">
        <v>2</v>
      </c>
    </row>
    <row r="750" spans="1:5" x14ac:dyDescent="0.25">
      <c r="A750" s="2" t="s">
        <v>826</v>
      </c>
      <c r="B750" s="6" t="s">
        <v>3825</v>
      </c>
      <c r="C750" s="2" t="s">
        <v>4077</v>
      </c>
      <c r="D750" s="2" t="s">
        <v>4080</v>
      </c>
      <c r="E750" s="19">
        <v>2</v>
      </c>
    </row>
    <row r="751" spans="1:5" x14ac:dyDescent="0.25">
      <c r="A751" s="2" t="s">
        <v>1654</v>
      </c>
      <c r="B751" s="6" t="s">
        <v>3826</v>
      </c>
      <c r="C751" s="2" t="s">
        <v>4078</v>
      </c>
      <c r="D751" s="2" t="s">
        <v>4080</v>
      </c>
      <c r="E751" s="19">
        <v>2</v>
      </c>
    </row>
    <row r="752" spans="1:5" x14ac:dyDescent="0.25">
      <c r="A752" s="2" t="s">
        <v>1523</v>
      </c>
      <c r="B752" s="6" t="s">
        <v>3827</v>
      </c>
      <c r="C752" s="2" t="s">
        <v>4078</v>
      </c>
      <c r="D752" s="2" t="s">
        <v>4080</v>
      </c>
      <c r="E752" s="19">
        <v>3</v>
      </c>
    </row>
    <row r="753" spans="1:5" x14ac:dyDescent="0.25">
      <c r="A753" s="2" t="s">
        <v>1111</v>
      </c>
      <c r="B753" s="6" t="s">
        <v>3828</v>
      </c>
      <c r="C753" s="2" t="s">
        <v>4077</v>
      </c>
      <c r="D753" s="2" t="s">
        <v>4081</v>
      </c>
      <c r="E753" s="19">
        <v>3</v>
      </c>
    </row>
    <row r="754" spans="1:5" x14ac:dyDescent="0.25">
      <c r="A754" s="2" t="s">
        <v>897</v>
      </c>
      <c r="B754" s="6" t="s">
        <v>3829</v>
      </c>
      <c r="C754" s="2" t="s">
        <v>4079</v>
      </c>
      <c r="D754" s="2" t="s">
        <v>4081</v>
      </c>
      <c r="E754" s="19">
        <v>5</v>
      </c>
    </row>
    <row r="755" spans="1:5" x14ac:dyDescent="0.25">
      <c r="A755" s="2" t="s">
        <v>1522</v>
      </c>
      <c r="B755" s="6" t="s">
        <v>3830</v>
      </c>
      <c r="C755" s="2" t="s">
        <v>4079</v>
      </c>
      <c r="D755" s="2" t="s">
        <v>4081</v>
      </c>
      <c r="E755" s="19">
        <v>3</v>
      </c>
    </row>
    <row r="756" spans="1:5" x14ac:dyDescent="0.25">
      <c r="A756" s="2" t="s">
        <v>971</v>
      </c>
      <c r="B756" s="6" t="s">
        <v>3831</v>
      </c>
      <c r="C756" s="2" t="s">
        <v>4077</v>
      </c>
      <c r="D756" s="2" t="s">
        <v>4080</v>
      </c>
      <c r="E756" s="19">
        <v>5</v>
      </c>
    </row>
    <row r="757" spans="1:5" x14ac:dyDescent="0.25">
      <c r="A757" s="2" t="s">
        <v>1514</v>
      </c>
      <c r="B757" s="6" t="s">
        <v>3832</v>
      </c>
      <c r="C757" s="2" t="s">
        <v>4079</v>
      </c>
      <c r="D757" s="2" t="s">
        <v>4080</v>
      </c>
      <c r="E757" s="19">
        <v>3</v>
      </c>
    </row>
    <row r="758" spans="1:5" x14ac:dyDescent="0.25">
      <c r="A758" s="2" t="s">
        <v>1217</v>
      </c>
      <c r="B758" s="6" t="s">
        <v>3833</v>
      </c>
      <c r="C758" s="2" t="s">
        <v>4079</v>
      </c>
      <c r="D758" s="2" t="s">
        <v>4080</v>
      </c>
      <c r="E758" s="19">
        <v>1</v>
      </c>
    </row>
    <row r="759" spans="1:5" x14ac:dyDescent="0.25">
      <c r="A759" s="2" t="s">
        <v>1616</v>
      </c>
      <c r="B759" s="6" t="s">
        <v>3834</v>
      </c>
      <c r="C759" s="2" t="s">
        <v>4078</v>
      </c>
      <c r="D759" s="2" t="s">
        <v>4080</v>
      </c>
      <c r="E759" s="19">
        <v>2</v>
      </c>
    </row>
    <row r="760" spans="1:5" x14ac:dyDescent="0.25">
      <c r="A760" s="2" t="s">
        <v>1643</v>
      </c>
      <c r="B760" s="6" t="s">
        <v>3835</v>
      </c>
      <c r="C760" s="2" t="s">
        <v>4078</v>
      </c>
      <c r="D760" s="2" t="s">
        <v>4081</v>
      </c>
      <c r="E760" s="19">
        <v>5</v>
      </c>
    </row>
    <row r="761" spans="1:5" x14ac:dyDescent="0.25">
      <c r="A761" s="2" t="s">
        <v>1148</v>
      </c>
      <c r="B761" s="6" t="s">
        <v>3836</v>
      </c>
      <c r="C761" s="2" t="s">
        <v>4079</v>
      </c>
      <c r="D761" s="2" t="s">
        <v>4080</v>
      </c>
      <c r="E761" s="19">
        <v>3</v>
      </c>
    </row>
    <row r="762" spans="1:5" x14ac:dyDescent="0.25">
      <c r="A762" s="2" t="s">
        <v>1360</v>
      </c>
      <c r="B762" s="6" t="s">
        <v>3837</v>
      </c>
      <c r="C762" s="2" t="s">
        <v>4077</v>
      </c>
      <c r="D762" s="2" t="s">
        <v>4080</v>
      </c>
      <c r="E762" s="19">
        <v>4</v>
      </c>
    </row>
    <row r="763" spans="1:5" x14ac:dyDescent="0.25">
      <c r="A763" s="2" t="s">
        <v>1084</v>
      </c>
      <c r="B763" s="6" t="s">
        <v>3838</v>
      </c>
      <c r="C763" s="2" t="s">
        <v>4078</v>
      </c>
      <c r="D763" s="2" t="s">
        <v>4080</v>
      </c>
      <c r="E763" s="19">
        <v>2</v>
      </c>
    </row>
    <row r="764" spans="1:5" x14ac:dyDescent="0.25">
      <c r="A764" s="2" t="s">
        <v>1493</v>
      </c>
      <c r="B764" s="6" t="s">
        <v>3839</v>
      </c>
      <c r="C764" s="2" t="s">
        <v>4079</v>
      </c>
      <c r="D764" s="2" t="s">
        <v>4081</v>
      </c>
      <c r="E764" s="19">
        <v>2</v>
      </c>
    </row>
    <row r="765" spans="1:5" x14ac:dyDescent="0.25">
      <c r="A765" s="2" t="s">
        <v>1252</v>
      </c>
      <c r="B765" s="6" t="s">
        <v>3840</v>
      </c>
      <c r="C765" s="2" t="s">
        <v>4078</v>
      </c>
      <c r="D765" s="2" t="s">
        <v>4080</v>
      </c>
      <c r="E765" s="19">
        <v>4</v>
      </c>
    </row>
    <row r="766" spans="1:5" x14ac:dyDescent="0.25">
      <c r="A766" s="2" t="s">
        <v>1307</v>
      </c>
      <c r="B766" s="6" t="s">
        <v>3841</v>
      </c>
      <c r="C766" s="2" t="s">
        <v>4077</v>
      </c>
      <c r="D766" s="2" t="s">
        <v>4080</v>
      </c>
      <c r="E766" s="19">
        <v>2</v>
      </c>
    </row>
    <row r="767" spans="1:5" x14ac:dyDescent="0.25">
      <c r="A767" s="2" t="s">
        <v>798</v>
      </c>
      <c r="B767" s="6" t="s">
        <v>3842</v>
      </c>
      <c r="C767" s="2" t="s">
        <v>4078</v>
      </c>
      <c r="D767" s="2" t="s">
        <v>4080</v>
      </c>
      <c r="E767" s="19">
        <v>1</v>
      </c>
    </row>
    <row r="768" spans="1:5" x14ac:dyDescent="0.25">
      <c r="A768" s="2" t="s">
        <v>1594</v>
      </c>
      <c r="B768" s="6" t="s">
        <v>3843</v>
      </c>
      <c r="C768" s="2" t="s">
        <v>4078</v>
      </c>
      <c r="D768" s="2" t="s">
        <v>4080</v>
      </c>
      <c r="E768" s="19">
        <v>5</v>
      </c>
    </row>
    <row r="769" spans="1:5" x14ac:dyDescent="0.25">
      <c r="A769" s="2" t="s">
        <v>1037</v>
      </c>
      <c r="B769" s="6" t="s">
        <v>3844</v>
      </c>
      <c r="C769" s="2" t="s">
        <v>4079</v>
      </c>
      <c r="D769" s="2" t="s">
        <v>4080</v>
      </c>
      <c r="E769" s="19">
        <v>4</v>
      </c>
    </row>
    <row r="770" spans="1:5" x14ac:dyDescent="0.25">
      <c r="A770" s="2" t="s">
        <v>1238</v>
      </c>
      <c r="B770" s="6" t="s">
        <v>3845</v>
      </c>
      <c r="C770" s="2" t="s">
        <v>4077</v>
      </c>
      <c r="D770" s="2" t="s">
        <v>4080</v>
      </c>
      <c r="E770" s="19">
        <v>1</v>
      </c>
    </row>
    <row r="771" spans="1:5" x14ac:dyDescent="0.25">
      <c r="A771" s="2" t="s">
        <v>721</v>
      </c>
      <c r="B771" s="6" t="s">
        <v>3846</v>
      </c>
      <c r="C771" s="2" t="s">
        <v>4077</v>
      </c>
      <c r="D771" s="2" t="s">
        <v>4080</v>
      </c>
      <c r="E771" s="19">
        <v>1</v>
      </c>
    </row>
    <row r="772" spans="1:5" x14ac:dyDescent="0.25">
      <c r="A772" s="2" t="s">
        <v>1197</v>
      </c>
      <c r="B772" s="6" t="s">
        <v>3847</v>
      </c>
      <c r="C772" s="2" t="s">
        <v>4079</v>
      </c>
      <c r="D772" s="2" t="s">
        <v>4081</v>
      </c>
      <c r="E772" s="19">
        <v>1</v>
      </c>
    </row>
    <row r="773" spans="1:5" x14ac:dyDescent="0.25">
      <c r="A773" s="2" t="s">
        <v>1624</v>
      </c>
      <c r="B773" s="6" t="s">
        <v>3848</v>
      </c>
      <c r="C773" s="2" t="s">
        <v>4078</v>
      </c>
      <c r="D773" s="2" t="s">
        <v>4080</v>
      </c>
      <c r="E773" s="19">
        <v>1</v>
      </c>
    </row>
    <row r="774" spans="1:5" x14ac:dyDescent="0.25">
      <c r="A774" s="2" t="s">
        <v>1629</v>
      </c>
      <c r="B774" s="6" t="s">
        <v>3849</v>
      </c>
      <c r="C774" s="2" t="s">
        <v>4079</v>
      </c>
      <c r="D774" s="2" t="s">
        <v>4081</v>
      </c>
      <c r="E774" s="19">
        <v>5</v>
      </c>
    </row>
    <row r="775" spans="1:5" x14ac:dyDescent="0.25">
      <c r="A775" s="2" t="s">
        <v>1655</v>
      </c>
      <c r="B775" s="6" t="s">
        <v>3850</v>
      </c>
      <c r="C775" s="2" t="s">
        <v>4078</v>
      </c>
      <c r="D775" s="2" t="s">
        <v>4080</v>
      </c>
      <c r="E775" s="19">
        <v>4</v>
      </c>
    </row>
    <row r="776" spans="1:5" x14ac:dyDescent="0.25">
      <c r="A776" s="2" t="s">
        <v>1527</v>
      </c>
      <c r="B776" s="6" t="s">
        <v>3851</v>
      </c>
      <c r="C776" s="2" t="s">
        <v>4079</v>
      </c>
      <c r="D776" s="2" t="s">
        <v>4080</v>
      </c>
      <c r="E776" s="19">
        <v>3</v>
      </c>
    </row>
    <row r="777" spans="1:5" x14ac:dyDescent="0.25">
      <c r="A777" s="2" t="s">
        <v>1192</v>
      </c>
      <c r="B777" s="6" t="s">
        <v>3852</v>
      </c>
      <c r="C777" s="2" t="s">
        <v>4078</v>
      </c>
      <c r="D777" s="2" t="s">
        <v>4080</v>
      </c>
      <c r="E777" s="19">
        <v>3</v>
      </c>
    </row>
    <row r="778" spans="1:5" x14ac:dyDescent="0.25">
      <c r="A778" s="2" t="s">
        <v>1366</v>
      </c>
      <c r="B778" s="6" t="s">
        <v>3853</v>
      </c>
      <c r="C778" s="2" t="s">
        <v>4078</v>
      </c>
      <c r="D778" s="2" t="s">
        <v>4081</v>
      </c>
      <c r="E778" s="19">
        <v>3</v>
      </c>
    </row>
    <row r="779" spans="1:5" x14ac:dyDescent="0.25">
      <c r="A779" s="2" t="s">
        <v>1185</v>
      </c>
      <c r="B779" s="6" t="s">
        <v>3854</v>
      </c>
      <c r="C779" s="2" t="s">
        <v>4078</v>
      </c>
      <c r="D779" s="2" t="s">
        <v>4081</v>
      </c>
      <c r="E779" s="19">
        <v>1</v>
      </c>
    </row>
    <row r="780" spans="1:5" x14ac:dyDescent="0.25">
      <c r="A780" s="2" t="s">
        <v>1619</v>
      </c>
      <c r="B780" s="6" t="s">
        <v>3855</v>
      </c>
      <c r="C780" s="2" t="s">
        <v>4078</v>
      </c>
      <c r="D780" s="2" t="s">
        <v>4081</v>
      </c>
      <c r="E780" s="19">
        <v>3</v>
      </c>
    </row>
    <row r="781" spans="1:5" x14ac:dyDescent="0.25">
      <c r="A781" s="2" t="s">
        <v>941</v>
      </c>
      <c r="B781" s="6" t="s">
        <v>3856</v>
      </c>
      <c r="C781" s="2" t="s">
        <v>4078</v>
      </c>
      <c r="D781" s="2" t="s">
        <v>4080</v>
      </c>
      <c r="E781" s="19">
        <v>4</v>
      </c>
    </row>
    <row r="782" spans="1:5" x14ac:dyDescent="0.25">
      <c r="A782" s="2" t="s">
        <v>1094</v>
      </c>
      <c r="B782" s="6" t="s">
        <v>3857</v>
      </c>
      <c r="C782" s="2" t="s">
        <v>4077</v>
      </c>
      <c r="D782" s="2" t="s">
        <v>4080</v>
      </c>
      <c r="E782" s="19">
        <v>5</v>
      </c>
    </row>
    <row r="783" spans="1:5" x14ac:dyDescent="0.25">
      <c r="A783" s="2" t="s">
        <v>759</v>
      </c>
      <c r="B783" s="6" t="s">
        <v>3858</v>
      </c>
      <c r="C783" s="2" t="s">
        <v>4079</v>
      </c>
      <c r="D783" s="2" t="s">
        <v>4080</v>
      </c>
      <c r="E783" s="19">
        <v>1</v>
      </c>
    </row>
    <row r="784" spans="1:5" x14ac:dyDescent="0.25">
      <c r="A784" s="2" t="s">
        <v>1649</v>
      </c>
      <c r="B784" s="6" t="s">
        <v>3859</v>
      </c>
      <c r="C784" s="2" t="s">
        <v>4077</v>
      </c>
      <c r="D784" s="2" t="s">
        <v>4081</v>
      </c>
      <c r="E784" s="19">
        <v>5</v>
      </c>
    </row>
    <row r="785" spans="1:5" x14ac:dyDescent="0.25">
      <c r="A785" s="2" t="s">
        <v>1603</v>
      </c>
      <c r="B785" s="6" t="s">
        <v>3860</v>
      </c>
      <c r="C785" s="2" t="s">
        <v>4077</v>
      </c>
      <c r="D785" s="2" t="s">
        <v>4080</v>
      </c>
      <c r="E785" s="19">
        <v>4</v>
      </c>
    </row>
    <row r="786" spans="1:5" x14ac:dyDescent="0.25">
      <c r="A786" s="2" t="s">
        <v>1553</v>
      </c>
      <c r="B786" s="6" t="s">
        <v>3861</v>
      </c>
      <c r="C786" s="2" t="s">
        <v>4077</v>
      </c>
      <c r="D786" s="2" t="s">
        <v>4081</v>
      </c>
      <c r="E786" s="19">
        <v>2</v>
      </c>
    </row>
    <row r="787" spans="1:5" x14ac:dyDescent="0.25">
      <c r="A787" s="2" t="s">
        <v>1318</v>
      </c>
      <c r="B787" s="6" t="s">
        <v>3862</v>
      </c>
      <c r="C787" s="2" t="s">
        <v>4077</v>
      </c>
      <c r="D787" s="2" t="s">
        <v>4080</v>
      </c>
      <c r="E787" s="19">
        <v>3</v>
      </c>
    </row>
    <row r="788" spans="1:5" x14ac:dyDescent="0.25">
      <c r="A788" s="2" t="s">
        <v>1216</v>
      </c>
      <c r="B788" s="6" t="s">
        <v>3863</v>
      </c>
      <c r="C788" s="2" t="s">
        <v>4077</v>
      </c>
      <c r="D788" s="2" t="s">
        <v>4080</v>
      </c>
      <c r="E788" s="19">
        <v>4</v>
      </c>
    </row>
    <row r="789" spans="1:5" x14ac:dyDescent="0.25">
      <c r="A789" s="2" t="s">
        <v>1281</v>
      </c>
      <c r="B789" s="6" t="s">
        <v>3864</v>
      </c>
      <c r="C789" s="2" t="s">
        <v>4078</v>
      </c>
      <c r="D789" s="2" t="s">
        <v>4080</v>
      </c>
      <c r="E789" s="19">
        <v>1</v>
      </c>
    </row>
    <row r="790" spans="1:5" x14ac:dyDescent="0.25">
      <c r="A790" s="2" t="s">
        <v>1180</v>
      </c>
      <c r="B790" s="6" t="s">
        <v>3865</v>
      </c>
      <c r="C790" s="2" t="s">
        <v>4078</v>
      </c>
      <c r="D790" s="2" t="s">
        <v>4080</v>
      </c>
      <c r="E790" s="19">
        <v>4</v>
      </c>
    </row>
    <row r="791" spans="1:5" x14ac:dyDescent="0.25">
      <c r="A791" s="2" t="s">
        <v>774</v>
      </c>
      <c r="B791" s="6" t="s">
        <v>3866</v>
      </c>
      <c r="C791" s="2" t="s">
        <v>4078</v>
      </c>
      <c r="D791" s="2" t="s">
        <v>4080</v>
      </c>
      <c r="E791" s="19">
        <v>5</v>
      </c>
    </row>
    <row r="792" spans="1:5" x14ac:dyDescent="0.25">
      <c r="A792" s="2" t="s">
        <v>1688</v>
      </c>
      <c r="B792" s="6" t="s">
        <v>3867</v>
      </c>
      <c r="C792" s="2" t="s">
        <v>4078</v>
      </c>
      <c r="D792" s="2" t="s">
        <v>4081</v>
      </c>
      <c r="E792" s="19">
        <v>1</v>
      </c>
    </row>
    <row r="793" spans="1:5" x14ac:dyDescent="0.25">
      <c r="A793" s="2" t="s">
        <v>1487</v>
      </c>
      <c r="B793" s="6" t="s">
        <v>3868</v>
      </c>
      <c r="C793" s="2" t="s">
        <v>4079</v>
      </c>
      <c r="D793" s="2" t="s">
        <v>4080</v>
      </c>
      <c r="E793" s="19">
        <v>5</v>
      </c>
    </row>
    <row r="794" spans="1:5" x14ac:dyDescent="0.25">
      <c r="A794" s="2" t="s">
        <v>731</v>
      </c>
      <c r="B794" s="6" t="s">
        <v>3869</v>
      </c>
      <c r="C794" s="2" t="s">
        <v>4077</v>
      </c>
      <c r="D794" s="2" t="s">
        <v>4080</v>
      </c>
      <c r="E794" s="19">
        <v>2</v>
      </c>
    </row>
    <row r="795" spans="1:5" x14ac:dyDescent="0.25">
      <c r="A795" s="2" t="s">
        <v>1160</v>
      </c>
      <c r="B795" s="6" t="s">
        <v>3870</v>
      </c>
      <c r="C795" s="2" t="s">
        <v>4079</v>
      </c>
      <c r="D795" s="2" t="s">
        <v>4080</v>
      </c>
      <c r="E795" s="19">
        <v>3</v>
      </c>
    </row>
    <row r="796" spans="1:5" x14ac:dyDescent="0.25">
      <c r="A796" s="2" t="s">
        <v>1420</v>
      </c>
      <c r="B796" s="6" t="s">
        <v>3871</v>
      </c>
      <c r="C796" s="2" t="s">
        <v>4079</v>
      </c>
      <c r="D796" s="2" t="s">
        <v>4080</v>
      </c>
      <c r="E796" s="19">
        <v>3</v>
      </c>
    </row>
    <row r="797" spans="1:5" x14ac:dyDescent="0.25">
      <c r="A797" s="2" t="s">
        <v>1627</v>
      </c>
      <c r="B797" s="6" t="s">
        <v>3872</v>
      </c>
      <c r="C797" s="2" t="s">
        <v>4078</v>
      </c>
      <c r="D797" s="2" t="s">
        <v>4080</v>
      </c>
      <c r="E797" s="19">
        <v>5</v>
      </c>
    </row>
    <row r="798" spans="1:5" x14ac:dyDescent="0.25">
      <c r="A798" s="2" t="s">
        <v>1575</v>
      </c>
      <c r="B798" s="6" t="s">
        <v>3873</v>
      </c>
      <c r="C798" s="2" t="s">
        <v>4079</v>
      </c>
      <c r="D798" s="2" t="s">
        <v>4080</v>
      </c>
      <c r="E798" s="19">
        <v>4</v>
      </c>
    </row>
    <row r="799" spans="1:5" x14ac:dyDescent="0.25">
      <c r="A799" s="2" t="s">
        <v>939</v>
      </c>
      <c r="B799" s="6" t="s">
        <v>3874</v>
      </c>
      <c r="C799" s="2" t="s">
        <v>4079</v>
      </c>
      <c r="D799" s="2" t="s">
        <v>4080</v>
      </c>
      <c r="E799" s="19">
        <v>2</v>
      </c>
    </row>
    <row r="800" spans="1:5" x14ac:dyDescent="0.25">
      <c r="A800" s="2" t="s">
        <v>1321</v>
      </c>
      <c r="B800" s="6" t="s">
        <v>3875</v>
      </c>
      <c r="C800" s="2" t="s">
        <v>4077</v>
      </c>
      <c r="D800" s="2" t="s">
        <v>4080</v>
      </c>
      <c r="E800" s="19">
        <v>1</v>
      </c>
    </row>
    <row r="801" spans="1:5" x14ac:dyDescent="0.25">
      <c r="A801" s="2" t="s">
        <v>805</v>
      </c>
      <c r="B801" s="6" t="s">
        <v>3876</v>
      </c>
      <c r="C801" s="2" t="s">
        <v>4079</v>
      </c>
      <c r="D801" s="2" t="s">
        <v>4081</v>
      </c>
      <c r="E801" s="19">
        <v>5</v>
      </c>
    </row>
    <row r="802" spans="1:5" x14ac:dyDescent="0.25">
      <c r="A802" s="2" t="s">
        <v>1014</v>
      </c>
      <c r="B802" s="6" t="s">
        <v>3877</v>
      </c>
      <c r="C802" s="2" t="s">
        <v>4079</v>
      </c>
      <c r="D802" s="2" t="s">
        <v>4081</v>
      </c>
      <c r="E802" s="19">
        <v>2</v>
      </c>
    </row>
    <row r="803" spans="1:5" x14ac:dyDescent="0.25">
      <c r="A803" s="2" t="s">
        <v>1553</v>
      </c>
      <c r="B803" s="6" t="s">
        <v>3878</v>
      </c>
      <c r="C803" s="2" t="s">
        <v>4077</v>
      </c>
      <c r="D803" s="2" t="s">
        <v>4080</v>
      </c>
      <c r="E803" s="19">
        <v>1</v>
      </c>
    </row>
    <row r="804" spans="1:5" x14ac:dyDescent="0.25">
      <c r="A804" s="2" t="s">
        <v>800</v>
      </c>
      <c r="B804" s="6" t="s">
        <v>3879</v>
      </c>
      <c r="C804" s="2" t="s">
        <v>4078</v>
      </c>
      <c r="D804" s="2" t="s">
        <v>4080</v>
      </c>
      <c r="E804" s="19">
        <v>3</v>
      </c>
    </row>
    <row r="805" spans="1:5" x14ac:dyDescent="0.25">
      <c r="A805" s="2" t="s">
        <v>1282</v>
      </c>
      <c r="B805" s="6" t="s">
        <v>3880</v>
      </c>
      <c r="C805" s="2" t="s">
        <v>4079</v>
      </c>
      <c r="D805" s="2" t="s">
        <v>4080</v>
      </c>
      <c r="E805" s="19">
        <v>5</v>
      </c>
    </row>
    <row r="806" spans="1:5" x14ac:dyDescent="0.25">
      <c r="A806" s="2" t="s">
        <v>1164</v>
      </c>
      <c r="B806" s="6" t="s">
        <v>3881</v>
      </c>
      <c r="C806" s="2" t="s">
        <v>4079</v>
      </c>
      <c r="D806" s="2" t="s">
        <v>4080</v>
      </c>
      <c r="E806" s="19">
        <v>4</v>
      </c>
    </row>
    <row r="807" spans="1:5" x14ac:dyDescent="0.25">
      <c r="A807" s="2" t="s">
        <v>1328</v>
      </c>
      <c r="B807" s="6" t="s">
        <v>3882</v>
      </c>
      <c r="C807" s="2" t="s">
        <v>4078</v>
      </c>
      <c r="D807" s="2" t="s">
        <v>4081</v>
      </c>
      <c r="E807" s="19">
        <v>3</v>
      </c>
    </row>
    <row r="808" spans="1:5" x14ac:dyDescent="0.25">
      <c r="A808" s="2" t="s">
        <v>930</v>
      </c>
      <c r="B808" s="6" t="s">
        <v>3883</v>
      </c>
      <c r="C808" s="2" t="s">
        <v>4078</v>
      </c>
      <c r="D808" s="2" t="s">
        <v>4080</v>
      </c>
      <c r="E808" s="19">
        <v>1</v>
      </c>
    </row>
    <row r="809" spans="1:5" x14ac:dyDescent="0.25">
      <c r="A809" s="2" t="s">
        <v>1555</v>
      </c>
      <c r="B809" s="6" t="s">
        <v>3884</v>
      </c>
      <c r="C809" s="2" t="s">
        <v>4078</v>
      </c>
      <c r="D809" s="2" t="s">
        <v>4081</v>
      </c>
      <c r="E809" s="19">
        <v>5</v>
      </c>
    </row>
    <row r="810" spans="1:5" x14ac:dyDescent="0.25">
      <c r="A810" s="2" t="s">
        <v>1344</v>
      </c>
      <c r="B810" s="6" t="s">
        <v>3885</v>
      </c>
      <c r="C810" s="2" t="s">
        <v>4079</v>
      </c>
      <c r="D810" s="2" t="s">
        <v>4080</v>
      </c>
      <c r="E810" s="19">
        <v>2</v>
      </c>
    </row>
    <row r="811" spans="1:5" x14ac:dyDescent="0.25">
      <c r="A811" s="2" t="s">
        <v>1314</v>
      </c>
      <c r="B811" s="6" t="s">
        <v>3886</v>
      </c>
      <c r="C811" s="2" t="s">
        <v>4078</v>
      </c>
      <c r="D811" s="2" t="s">
        <v>4080</v>
      </c>
      <c r="E811" s="19">
        <v>4</v>
      </c>
    </row>
    <row r="812" spans="1:5" x14ac:dyDescent="0.25">
      <c r="A812" s="2" t="s">
        <v>1224</v>
      </c>
      <c r="B812" s="6" t="s">
        <v>3887</v>
      </c>
      <c r="C812" s="2" t="s">
        <v>4079</v>
      </c>
      <c r="D812" s="2" t="s">
        <v>4080</v>
      </c>
      <c r="E812" s="19">
        <v>5</v>
      </c>
    </row>
    <row r="813" spans="1:5" x14ac:dyDescent="0.25">
      <c r="A813" s="2" t="s">
        <v>1193</v>
      </c>
      <c r="B813" s="6" t="s">
        <v>3888</v>
      </c>
      <c r="C813" s="2" t="s">
        <v>4077</v>
      </c>
      <c r="D813" s="2" t="s">
        <v>4080</v>
      </c>
      <c r="E813" s="19">
        <v>4</v>
      </c>
    </row>
    <row r="814" spans="1:5" x14ac:dyDescent="0.25">
      <c r="A814" s="2" t="s">
        <v>832</v>
      </c>
      <c r="B814" s="6" t="s">
        <v>3889</v>
      </c>
      <c r="C814" s="2" t="s">
        <v>4077</v>
      </c>
      <c r="D814" s="2" t="s">
        <v>4080</v>
      </c>
      <c r="E814" s="19">
        <v>4</v>
      </c>
    </row>
    <row r="815" spans="1:5" x14ac:dyDescent="0.25">
      <c r="A815" s="2" t="s">
        <v>865</v>
      </c>
      <c r="B815" s="6" t="s">
        <v>3890</v>
      </c>
      <c r="C815" s="2" t="s">
        <v>4078</v>
      </c>
      <c r="D815" s="2" t="s">
        <v>4080</v>
      </c>
      <c r="E815" s="19">
        <v>1</v>
      </c>
    </row>
    <row r="816" spans="1:5" x14ac:dyDescent="0.25">
      <c r="A816" s="2" t="s">
        <v>1109</v>
      </c>
      <c r="B816" s="6" t="s">
        <v>3891</v>
      </c>
      <c r="C816" s="2" t="s">
        <v>4079</v>
      </c>
      <c r="D816" s="2" t="s">
        <v>4080</v>
      </c>
      <c r="E816" s="19">
        <v>3</v>
      </c>
    </row>
    <row r="817" spans="1:5" x14ac:dyDescent="0.25">
      <c r="A817" s="2" t="s">
        <v>716</v>
      </c>
      <c r="B817" s="6" t="s">
        <v>3892</v>
      </c>
      <c r="C817" s="2" t="s">
        <v>4077</v>
      </c>
      <c r="D817" s="2" t="s">
        <v>4081</v>
      </c>
      <c r="E817" s="19">
        <v>4</v>
      </c>
    </row>
    <row r="818" spans="1:5" x14ac:dyDescent="0.25">
      <c r="A818" s="2" t="s">
        <v>1244</v>
      </c>
      <c r="B818" s="6" t="s">
        <v>3893</v>
      </c>
      <c r="C818" s="2" t="s">
        <v>4079</v>
      </c>
      <c r="D818" s="2" t="s">
        <v>4080</v>
      </c>
      <c r="E818" s="19">
        <v>1</v>
      </c>
    </row>
    <row r="819" spans="1:5" x14ac:dyDescent="0.25">
      <c r="A819" s="2" t="s">
        <v>907</v>
      </c>
      <c r="B819" s="6" t="s">
        <v>3894</v>
      </c>
      <c r="C819" s="2" t="s">
        <v>4077</v>
      </c>
      <c r="D819" s="2" t="s">
        <v>4080</v>
      </c>
      <c r="E819" s="19">
        <v>1</v>
      </c>
    </row>
    <row r="820" spans="1:5" x14ac:dyDescent="0.25">
      <c r="A820" s="2" t="s">
        <v>867</v>
      </c>
      <c r="B820" s="6" t="s">
        <v>3895</v>
      </c>
      <c r="C820" s="2" t="s">
        <v>4079</v>
      </c>
      <c r="D820" s="2" t="s">
        <v>4081</v>
      </c>
      <c r="E820" s="19">
        <v>4</v>
      </c>
    </row>
    <row r="821" spans="1:5" x14ac:dyDescent="0.25">
      <c r="A821" s="2" t="s">
        <v>1005</v>
      </c>
      <c r="B821" s="6" t="s">
        <v>3896</v>
      </c>
      <c r="C821" s="2" t="s">
        <v>4078</v>
      </c>
      <c r="D821" s="2" t="s">
        <v>4080</v>
      </c>
      <c r="E821" s="19">
        <v>5</v>
      </c>
    </row>
    <row r="822" spans="1:5" x14ac:dyDescent="0.25">
      <c r="A822" s="2" t="s">
        <v>1073</v>
      </c>
      <c r="B822" s="6" t="s">
        <v>3897</v>
      </c>
      <c r="C822" s="2" t="s">
        <v>4079</v>
      </c>
      <c r="D822" s="2" t="s">
        <v>4080</v>
      </c>
      <c r="E822" s="19">
        <v>2</v>
      </c>
    </row>
    <row r="823" spans="1:5" x14ac:dyDescent="0.25">
      <c r="A823" s="2" t="s">
        <v>811</v>
      </c>
      <c r="B823" s="6" t="s">
        <v>3898</v>
      </c>
      <c r="C823" s="2" t="s">
        <v>4078</v>
      </c>
      <c r="D823" s="2" t="s">
        <v>4080</v>
      </c>
      <c r="E823" s="19">
        <v>2</v>
      </c>
    </row>
    <row r="824" spans="1:5" x14ac:dyDescent="0.25">
      <c r="A824" s="2" t="s">
        <v>929</v>
      </c>
      <c r="B824" s="6" t="s">
        <v>3899</v>
      </c>
      <c r="C824" s="2" t="s">
        <v>4078</v>
      </c>
      <c r="D824" s="2" t="s">
        <v>4081</v>
      </c>
      <c r="E824" s="19">
        <v>3</v>
      </c>
    </row>
    <row r="825" spans="1:5" x14ac:dyDescent="0.25">
      <c r="A825" s="2" t="s">
        <v>1051</v>
      </c>
      <c r="B825" s="6" t="s">
        <v>3900</v>
      </c>
      <c r="C825" s="2" t="s">
        <v>4079</v>
      </c>
      <c r="D825" s="2" t="s">
        <v>4080</v>
      </c>
      <c r="E825" s="19">
        <v>1</v>
      </c>
    </row>
    <row r="826" spans="1:5" x14ac:dyDescent="0.25">
      <c r="A826" s="2" t="s">
        <v>834</v>
      </c>
      <c r="B826" s="6" t="s">
        <v>3901</v>
      </c>
      <c r="C826" s="2" t="s">
        <v>4077</v>
      </c>
      <c r="D826" s="2" t="s">
        <v>4081</v>
      </c>
      <c r="E826" s="19">
        <v>3</v>
      </c>
    </row>
    <row r="827" spans="1:5" x14ac:dyDescent="0.25">
      <c r="A827" s="2" t="s">
        <v>1672</v>
      </c>
      <c r="B827" s="6" t="s">
        <v>3902</v>
      </c>
      <c r="C827" s="2" t="s">
        <v>4077</v>
      </c>
      <c r="D827" s="2" t="s">
        <v>4080</v>
      </c>
      <c r="E827" s="19">
        <v>1</v>
      </c>
    </row>
    <row r="828" spans="1:5" x14ac:dyDescent="0.25">
      <c r="A828" s="2" t="s">
        <v>938</v>
      </c>
      <c r="B828" s="6" t="s">
        <v>3903</v>
      </c>
      <c r="C828" s="2" t="s">
        <v>4077</v>
      </c>
      <c r="D828" s="2" t="s">
        <v>4080</v>
      </c>
      <c r="E828" s="19">
        <v>4</v>
      </c>
    </row>
    <row r="829" spans="1:5" x14ac:dyDescent="0.25">
      <c r="A829" s="2" t="s">
        <v>1007</v>
      </c>
      <c r="B829" s="6" t="s">
        <v>3904</v>
      </c>
      <c r="C829" s="2" t="s">
        <v>4077</v>
      </c>
      <c r="D829" s="2" t="s">
        <v>4080</v>
      </c>
      <c r="E829" s="19">
        <v>3</v>
      </c>
    </row>
    <row r="830" spans="1:5" x14ac:dyDescent="0.25">
      <c r="A830" s="2" t="s">
        <v>1206</v>
      </c>
      <c r="B830" s="6" t="s">
        <v>3905</v>
      </c>
      <c r="C830" s="2" t="s">
        <v>4079</v>
      </c>
      <c r="D830" s="2" t="s">
        <v>4081</v>
      </c>
      <c r="E830" s="19">
        <v>1</v>
      </c>
    </row>
    <row r="831" spans="1:5" x14ac:dyDescent="0.25">
      <c r="A831" s="2" t="s">
        <v>748</v>
      </c>
      <c r="B831" s="6" t="s">
        <v>3906</v>
      </c>
      <c r="C831" s="2" t="s">
        <v>4077</v>
      </c>
      <c r="D831" s="2" t="s">
        <v>4080</v>
      </c>
      <c r="E831" s="19">
        <v>3</v>
      </c>
    </row>
    <row r="832" spans="1:5" x14ac:dyDescent="0.25">
      <c r="A832" s="2" t="s">
        <v>714</v>
      </c>
      <c r="B832" s="6" t="s">
        <v>3907</v>
      </c>
      <c r="C832" s="2" t="s">
        <v>4078</v>
      </c>
      <c r="D832" s="2" t="s">
        <v>4080</v>
      </c>
      <c r="E832" s="19">
        <v>4</v>
      </c>
    </row>
    <row r="833" spans="1:5" x14ac:dyDescent="0.25">
      <c r="A833" s="2" t="s">
        <v>1650</v>
      </c>
      <c r="B833" s="6" t="s">
        <v>3908</v>
      </c>
      <c r="C833" s="2" t="s">
        <v>4077</v>
      </c>
      <c r="D833" s="2" t="s">
        <v>4080</v>
      </c>
      <c r="E833" s="19">
        <v>3</v>
      </c>
    </row>
    <row r="834" spans="1:5" x14ac:dyDescent="0.25">
      <c r="A834" s="2" t="s">
        <v>1300</v>
      </c>
      <c r="B834" s="6" t="s">
        <v>3909</v>
      </c>
      <c r="C834" s="2" t="s">
        <v>4078</v>
      </c>
      <c r="D834" s="2" t="s">
        <v>4081</v>
      </c>
      <c r="E834" s="19">
        <v>1</v>
      </c>
    </row>
    <row r="835" spans="1:5" x14ac:dyDescent="0.25">
      <c r="A835" s="2" t="s">
        <v>1373</v>
      </c>
      <c r="B835" s="6" t="s">
        <v>3910</v>
      </c>
      <c r="C835" s="2" t="s">
        <v>4079</v>
      </c>
      <c r="D835" s="2" t="s">
        <v>4080</v>
      </c>
      <c r="E835" s="19">
        <v>3</v>
      </c>
    </row>
    <row r="836" spans="1:5" x14ac:dyDescent="0.25">
      <c r="A836" s="2" t="s">
        <v>800</v>
      </c>
      <c r="B836" s="6" t="s">
        <v>3911</v>
      </c>
      <c r="C836" s="2" t="s">
        <v>4078</v>
      </c>
      <c r="D836" s="2" t="s">
        <v>4080</v>
      </c>
      <c r="E836" s="19">
        <v>2</v>
      </c>
    </row>
    <row r="837" spans="1:5" x14ac:dyDescent="0.25">
      <c r="A837" s="2" t="s">
        <v>1596</v>
      </c>
      <c r="B837" s="6" t="s">
        <v>3912</v>
      </c>
      <c r="C837" s="2" t="s">
        <v>4077</v>
      </c>
      <c r="D837" s="2" t="s">
        <v>4080</v>
      </c>
      <c r="E837" s="19">
        <v>5</v>
      </c>
    </row>
    <row r="838" spans="1:5" x14ac:dyDescent="0.25">
      <c r="A838" s="2" t="s">
        <v>952</v>
      </c>
      <c r="B838" s="6" t="s">
        <v>3913</v>
      </c>
      <c r="C838" s="2" t="s">
        <v>4079</v>
      </c>
      <c r="D838" s="2" t="s">
        <v>4080</v>
      </c>
      <c r="E838" s="19">
        <v>1</v>
      </c>
    </row>
    <row r="839" spans="1:5" x14ac:dyDescent="0.25">
      <c r="A839" s="2" t="s">
        <v>782</v>
      </c>
      <c r="B839" s="6" t="s">
        <v>3914</v>
      </c>
      <c r="C839" s="2" t="s">
        <v>4079</v>
      </c>
      <c r="D839" s="2" t="s">
        <v>4080</v>
      </c>
      <c r="E839" s="19">
        <v>1</v>
      </c>
    </row>
    <row r="840" spans="1:5" x14ac:dyDescent="0.25">
      <c r="A840" s="2" t="s">
        <v>1352</v>
      </c>
      <c r="B840" s="6" t="s">
        <v>3915</v>
      </c>
      <c r="C840" s="2" t="s">
        <v>4078</v>
      </c>
      <c r="D840" s="2" t="s">
        <v>4080</v>
      </c>
      <c r="E840" s="19">
        <v>2</v>
      </c>
    </row>
    <row r="841" spans="1:5" x14ac:dyDescent="0.25">
      <c r="A841" s="2" t="s">
        <v>1456</v>
      </c>
      <c r="B841" s="6" t="s">
        <v>3916</v>
      </c>
      <c r="C841" s="2" t="s">
        <v>4079</v>
      </c>
      <c r="D841" s="2" t="s">
        <v>4080</v>
      </c>
      <c r="E841" s="19">
        <v>3</v>
      </c>
    </row>
    <row r="842" spans="1:5" x14ac:dyDescent="0.25">
      <c r="A842" s="2" t="s">
        <v>1415</v>
      </c>
      <c r="B842" s="6" t="s">
        <v>3917</v>
      </c>
      <c r="C842" s="2" t="s">
        <v>4077</v>
      </c>
      <c r="D842" s="2" t="s">
        <v>4080</v>
      </c>
      <c r="E842" s="19">
        <v>5</v>
      </c>
    </row>
    <row r="843" spans="1:5" x14ac:dyDescent="0.25">
      <c r="A843" s="2" t="s">
        <v>1247</v>
      </c>
      <c r="B843" s="6" t="s">
        <v>3918</v>
      </c>
      <c r="C843" s="2" t="s">
        <v>4079</v>
      </c>
      <c r="D843" s="2" t="s">
        <v>4080</v>
      </c>
      <c r="E843" s="19">
        <v>5</v>
      </c>
    </row>
    <row r="844" spans="1:5" x14ac:dyDescent="0.25">
      <c r="A844" s="2" t="s">
        <v>1436</v>
      </c>
      <c r="B844" s="6" t="s">
        <v>3919</v>
      </c>
      <c r="C844" s="2" t="s">
        <v>4079</v>
      </c>
      <c r="D844" s="2" t="s">
        <v>4080</v>
      </c>
      <c r="E844" s="19">
        <v>3</v>
      </c>
    </row>
    <row r="845" spans="1:5" x14ac:dyDescent="0.25">
      <c r="A845" s="2" t="s">
        <v>1242</v>
      </c>
      <c r="B845" s="6" t="s">
        <v>3920</v>
      </c>
      <c r="C845" s="2" t="s">
        <v>4077</v>
      </c>
      <c r="D845" s="2" t="s">
        <v>4081</v>
      </c>
      <c r="E845" s="19">
        <v>5</v>
      </c>
    </row>
    <row r="846" spans="1:5" x14ac:dyDescent="0.25">
      <c r="A846" s="2" t="s">
        <v>1521</v>
      </c>
      <c r="B846" s="6" t="s">
        <v>3921</v>
      </c>
      <c r="C846" s="2" t="s">
        <v>4079</v>
      </c>
      <c r="D846" s="2" t="s">
        <v>4081</v>
      </c>
      <c r="E846" s="19">
        <v>1</v>
      </c>
    </row>
    <row r="847" spans="1:5" x14ac:dyDescent="0.25">
      <c r="A847" s="2" t="s">
        <v>718</v>
      </c>
      <c r="B847" s="6" t="s">
        <v>3922</v>
      </c>
      <c r="C847" s="2" t="s">
        <v>4078</v>
      </c>
      <c r="D847" s="2" t="s">
        <v>4080</v>
      </c>
      <c r="E847" s="19">
        <v>2</v>
      </c>
    </row>
    <row r="848" spans="1:5" x14ac:dyDescent="0.25">
      <c r="A848" s="2" t="s">
        <v>1067</v>
      </c>
      <c r="B848" s="6" t="s">
        <v>3923</v>
      </c>
      <c r="C848" s="2" t="s">
        <v>4078</v>
      </c>
      <c r="D848" s="2" t="s">
        <v>4080</v>
      </c>
      <c r="E848" s="19">
        <v>3</v>
      </c>
    </row>
    <row r="849" spans="1:5" x14ac:dyDescent="0.25">
      <c r="A849" s="2" t="s">
        <v>1382</v>
      </c>
      <c r="B849" s="6" t="s">
        <v>3924</v>
      </c>
      <c r="C849" s="2" t="s">
        <v>4079</v>
      </c>
      <c r="D849" s="2" t="s">
        <v>4080</v>
      </c>
      <c r="E849" s="19">
        <v>1</v>
      </c>
    </row>
    <row r="850" spans="1:5" x14ac:dyDescent="0.25">
      <c r="A850" s="2" t="s">
        <v>1111</v>
      </c>
      <c r="B850" s="6" t="s">
        <v>3925</v>
      </c>
      <c r="C850" s="2" t="s">
        <v>4077</v>
      </c>
      <c r="D850" s="2" t="s">
        <v>4080</v>
      </c>
      <c r="E850" s="19">
        <v>5</v>
      </c>
    </row>
    <row r="851" spans="1:5" x14ac:dyDescent="0.25">
      <c r="A851" s="2" t="s">
        <v>1137</v>
      </c>
      <c r="B851" s="6" t="s">
        <v>3926</v>
      </c>
      <c r="C851" s="2" t="s">
        <v>4078</v>
      </c>
      <c r="D851" s="2" t="s">
        <v>4080</v>
      </c>
      <c r="E851" s="19">
        <v>4</v>
      </c>
    </row>
    <row r="852" spans="1:5" x14ac:dyDescent="0.25">
      <c r="A852" s="2" t="s">
        <v>751</v>
      </c>
      <c r="B852" s="6" t="s">
        <v>3927</v>
      </c>
      <c r="C852" s="2" t="s">
        <v>4079</v>
      </c>
      <c r="D852" s="2" t="s">
        <v>4081</v>
      </c>
      <c r="E852" s="19">
        <v>3</v>
      </c>
    </row>
    <row r="853" spans="1:5" x14ac:dyDescent="0.25">
      <c r="A853" s="2" t="s">
        <v>939</v>
      </c>
      <c r="B853" s="6" t="s">
        <v>3928</v>
      </c>
      <c r="C853" s="2" t="s">
        <v>4079</v>
      </c>
      <c r="D853" s="2" t="s">
        <v>4080</v>
      </c>
      <c r="E853" s="19">
        <v>1</v>
      </c>
    </row>
    <row r="854" spans="1:5" x14ac:dyDescent="0.25">
      <c r="A854" s="2" t="s">
        <v>788</v>
      </c>
      <c r="B854" s="6" t="s">
        <v>3929</v>
      </c>
      <c r="C854" s="2" t="s">
        <v>4077</v>
      </c>
      <c r="D854" s="2" t="s">
        <v>4081</v>
      </c>
      <c r="E854" s="19">
        <v>1</v>
      </c>
    </row>
    <row r="855" spans="1:5" x14ac:dyDescent="0.25">
      <c r="A855" s="2" t="s">
        <v>1558</v>
      </c>
      <c r="B855" s="6" t="s">
        <v>3930</v>
      </c>
      <c r="C855" s="2" t="s">
        <v>4079</v>
      </c>
      <c r="D855" s="2" t="s">
        <v>4080</v>
      </c>
      <c r="E855" s="19">
        <v>4</v>
      </c>
    </row>
    <row r="856" spans="1:5" x14ac:dyDescent="0.25">
      <c r="A856" s="2" t="s">
        <v>713</v>
      </c>
      <c r="B856" s="6" t="s">
        <v>3931</v>
      </c>
      <c r="C856" s="2" t="s">
        <v>4079</v>
      </c>
      <c r="D856" s="2" t="s">
        <v>4081</v>
      </c>
      <c r="E856" s="19">
        <v>2</v>
      </c>
    </row>
    <row r="857" spans="1:5" x14ac:dyDescent="0.25">
      <c r="A857" s="2" t="s">
        <v>704</v>
      </c>
      <c r="B857" s="6" t="s">
        <v>3932</v>
      </c>
      <c r="C857" s="2" t="s">
        <v>4078</v>
      </c>
      <c r="D857" s="2" t="s">
        <v>4080</v>
      </c>
      <c r="E857" s="19">
        <v>2</v>
      </c>
    </row>
    <row r="858" spans="1:5" x14ac:dyDescent="0.25">
      <c r="A858" s="2" t="s">
        <v>1670</v>
      </c>
      <c r="B858" s="6" t="s">
        <v>3933</v>
      </c>
      <c r="C858" s="2" t="s">
        <v>4077</v>
      </c>
      <c r="D858" s="2" t="s">
        <v>4080</v>
      </c>
      <c r="E858" s="19">
        <v>2</v>
      </c>
    </row>
    <row r="859" spans="1:5" x14ac:dyDescent="0.25">
      <c r="A859" s="2" t="s">
        <v>1614</v>
      </c>
      <c r="B859" s="6" t="s">
        <v>3934</v>
      </c>
      <c r="C859" s="2" t="s">
        <v>4079</v>
      </c>
      <c r="D859" s="2" t="s">
        <v>4080</v>
      </c>
      <c r="E859" s="19">
        <v>5</v>
      </c>
    </row>
    <row r="860" spans="1:5" x14ac:dyDescent="0.25">
      <c r="A860" s="2" t="s">
        <v>1196</v>
      </c>
      <c r="B860" s="6" t="s">
        <v>3935</v>
      </c>
      <c r="C860" s="2" t="s">
        <v>4078</v>
      </c>
      <c r="D860" s="2" t="s">
        <v>4081</v>
      </c>
      <c r="E860" s="19">
        <v>3</v>
      </c>
    </row>
    <row r="861" spans="1:5" x14ac:dyDescent="0.25">
      <c r="A861" s="2" t="s">
        <v>719</v>
      </c>
      <c r="B861" s="6" t="s">
        <v>3936</v>
      </c>
      <c r="C861" s="2" t="s">
        <v>4077</v>
      </c>
      <c r="D861" s="2" t="s">
        <v>4080</v>
      </c>
      <c r="E861" s="19">
        <v>2</v>
      </c>
    </row>
    <row r="862" spans="1:5" x14ac:dyDescent="0.25">
      <c r="A862" s="2" t="s">
        <v>1087</v>
      </c>
      <c r="B862" s="6" t="s">
        <v>3937</v>
      </c>
      <c r="C862" s="2" t="s">
        <v>4078</v>
      </c>
      <c r="D862" s="2" t="s">
        <v>4080</v>
      </c>
      <c r="E862" s="19">
        <v>4</v>
      </c>
    </row>
    <row r="863" spans="1:5" x14ac:dyDescent="0.25">
      <c r="A863" s="2" t="s">
        <v>1612</v>
      </c>
      <c r="B863" s="6" t="s">
        <v>3938</v>
      </c>
      <c r="C863" s="2" t="s">
        <v>4077</v>
      </c>
      <c r="D863" s="2" t="s">
        <v>4080</v>
      </c>
      <c r="E863" s="19">
        <v>4</v>
      </c>
    </row>
    <row r="864" spans="1:5" x14ac:dyDescent="0.25">
      <c r="A864" s="2" t="s">
        <v>893</v>
      </c>
      <c r="B864" s="6" t="s">
        <v>3939</v>
      </c>
      <c r="C864" s="2" t="s">
        <v>4078</v>
      </c>
      <c r="D864" s="2" t="s">
        <v>4081</v>
      </c>
      <c r="E864" s="19">
        <v>3</v>
      </c>
    </row>
    <row r="865" spans="1:5" x14ac:dyDescent="0.25">
      <c r="A865" s="2" t="s">
        <v>814</v>
      </c>
      <c r="B865" s="6" t="s">
        <v>3940</v>
      </c>
      <c r="C865" s="2" t="s">
        <v>4078</v>
      </c>
      <c r="D865" s="2" t="s">
        <v>4080</v>
      </c>
      <c r="E865" s="19">
        <v>2</v>
      </c>
    </row>
    <row r="866" spans="1:5" x14ac:dyDescent="0.25">
      <c r="A866" s="2" t="s">
        <v>1455</v>
      </c>
      <c r="B866" s="6" t="s">
        <v>3941</v>
      </c>
      <c r="C866" s="2" t="s">
        <v>4077</v>
      </c>
      <c r="D866" s="2" t="s">
        <v>4080</v>
      </c>
      <c r="E866" s="19">
        <v>2</v>
      </c>
    </row>
    <row r="867" spans="1:5" x14ac:dyDescent="0.25">
      <c r="A867" s="2" t="s">
        <v>1490</v>
      </c>
      <c r="B867" s="6" t="s">
        <v>3942</v>
      </c>
      <c r="C867" s="2" t="s">
        <v>4079</v>
      </c>
      <c r="D867" s="2" t="s">
        <v>4081</v>
      </c>
      <c r="E867" s="19">
        <v>2</v>
      </c>
    </row>
    <row r="868" spans="1:5" x14ac:dyDescent="0.25">
      <c r="A868" s="2" t="s">
        <v>752</v>
      </c>
      <c r="B868" s="6" t="s">
        <v>3943</v>
      </c>
      <c r="C868" s="2" t="s">
        <v>4079</v>
      </c>
      <c r="D868" s="2" t="s">
        <v>4081</v>
      </c>
      <c r="E868" s="19">
        <v>5</v>
      </c>
    </row>
    <row r="869" spans="1:5" x14ac:dyDescent="0.25">
      <c r="A869" s="2" t="s">
        <v>944</v>
      </c>
      <c r="B869" s="6" t="s">
        <v>3944</v>
      </c>
      <c r="C869" s="2" t="s">
        <v>4077</v>
      </c>
      <c r="D869" s="2" t="s">
        <v>4080</v>
      </c>
      <c r="E869" s="19">
        <v>4</v>
      </c>
    </row>
    <row r="870" spans="1:5" x14ac:dyDescent="0.25">
      <c r="A870" s="2" t="s">
        <v>1459</v>
      </c>
      <c r="B870" s="6" t="s">
        <v>3945</v>
      </c>
      <c r="C870" s="2" t="s">
        <v>4078</v>
      </c>
      <c r="D870" s="2" t="s">
        <v>4081</v>
      </c>
      <c r="E870" s="19">
        <v>5</v>
      </c>
    </row>
    <row r="871" spans="1:5" x14ac:dyDescent="0.25">
      <c r="A871" s="2" t="s">
        <v>771</v>
      </c>
      <c r="B871" s="6" t="s">
        <v>3946</v>
      </c>
      <c r="C871" s="2" t="s">
        <v>4079</v>
      </c>
      <c r="D871" s="2" t="s">
        <v>4081</v>
      </c>
      <c r="E871" s="19">
        <v>3</v>
      </c>
    </row>
    <row r="872" spans="1:5" x14ac:dyDescent="0.25">
      <c r="A872" s="2" t="s">
        <v>925</v>
      </c>
      <c r="B872" s="6" t="s">
        <v>3947</v>
      </c>
      <c r="C872" s="2" t="s">
        <v>4078</v>
      </c>
      <c r="D872" s="2" t="s">
        <v>4081</v>
      </c>
      <c r="E872" s="19">
        <v>4</v>
      </c>
    </row>
    <row r="873" spans="1:5" x14ac:dyDescent="0.25">
      <c r="A873" s="2" t="s">
        <v>892</v>
      </c>
      <c r="B873" s="6" t="s">
        <v>3948</v>
      </c>
      <c r="C873" s="2" t="s">
        <v>4078</v>
      </c>
      <c r="D873" s="2" t="s">
        <v>4080</v>
      </c>
      <c r="E873" s="19">
        <v>2</v>
      </c>
    </row>
    <row r="874" spans="1:5" x14ac:dyDescent="0.25">
      <c r="A874" s="2" t="s">
        <v>1051</v>
      </c>
      <c r="B874" s="6" t="s">
        <v>3949</v>
      </c>
      <c r="C874" s="2" t="s">
        <v>4078</v>
      </c>
      <c r="D874" s="2" t="s">
        <v>4080</v>
      </c>
      <c r="E874" s="19">
        <v>2</v>
      </c>
    </row>
    <row r="875" spans="1:5" x14ac:dyDescent="0.25">
      <c r="A875" s="2" t="s">
        <v>1594</v>
      </c>
      <c r="B875" s="6" t="s">
        <v>3950</v>
      </c>
      <c r="C875" s="2" t="s">
        <v>4077</v>
      </c>
      <c r="D875" s="2" t="s">
        <v>4080</v>
      </c>
      <c r="E875" s="19">
        <v>5</v>
      </c>
    </row>
    <row r="876" spans="1:5" x14ac:dyDescent="0.25">
      <c r="A876" s="2" t="s">
        <v>1291</v>
      </c>
      <c r="B876" s="6" t="s">
        <v>3951</v>
      </c>
      <c r="C876" s="2" t="s">
        <v>4079</v>
      </c>
      <c r="D876" s="2" t="s">
        <v>4081</v>
      </c>
      <c r="E876" s="19">
        <v>1</v>
      </c>
    </row>
    <row r="877" spans="1:5" x14ac:dyDescent="0.25">
      <c r="A877" s="2" t="s">
        <v>1159</v>
      </c>
      <c r="B877" s="6" t="s">
        <v>3952</v>
      </c>
      <c r="C877" s="2" t="s">
        <v>4078</v>
      </c>
      <c r="D877" s="2" t="s">
        <v>4080</v>
      </c>
      <c r="E877" s="19">
        <v>3</v>
      </c>
    </row>
    <row r="878" spans="1:5" x14ac:dyDescent="0.25">
      <c r="A878" s="2" t="s">
        <v>778</v>
      </c>
      <c r="B878" s="6" t="s">
        <v>3953</v>
      </c>
      <c r="C878" s="2" t="s">
        <v>4077</v>
      </c>
      <c r="D878" s="2" t="s">
        <v>4081</v>
      </c>
      <c r="E878" s="19">
        <v>4</v>
      </c>
    </row>
    <row r="879" spans="1:5" x14ac:dyDescent="0.25">
      <c r="A879" s="2" t="s">
        <v>790</v>
      </c>
      <c r="B879" s="6" t="s">
        <v>3954</v>
      </c>
      <c r="C879" s="2" t="s">
        <v>4077</v>
      </c>
      <c r="D879" s="2" t="s">
        <v>4081</v>
      </c>
      <c r="E879" s="19">
        <v>2</v>
      </c>
    </row>
    <row r="880" spans="1:5" x14ac:dyDescent="0.25">
      <c r="A880" s="2" t="s">
        <v>1320</v>
      </c>
      <c r="B880" s="6" t="s">
        <v>3955</v>
      </c>
      <c r="C880" s="2" t="s">
        <v>4079</v>
      </c>
      <c r="D880" s="2" t="s">
        <v>4080</v>
      </c>
      <c r="E880" s="19">
        <v>2</v>
      </c>
    </row>
    <row r="881" spans="1:5" x14ac:dyDescent="0.25">
      <c r="A881" s="2" t="s">
        <v>717</v>
      </c>
      <c r="B881" s="6" t="s">
        <v>3956</v>
      </c>
      <c r="C881" s="2" t="s">
        <v>4078</v>
      </c>
      <c r="D881" s="2" t="s">
        <v>4080</v>
      </c>
      <c r="E881" s="19">
        <v>2</v>
      </c>
    </row>
    <row r="882" spans="1:5" x14ac:dyDescent="0.25">
      <c r="A882" s="2" t="s">
        <v>1270</v>
      </c>
      <c r="B882" s="6" t="s">
        <v>3957</v>
      </c>
      <c r="C882" s="2" t="s">
        <v>4077</v>
      </c>
      <c r="D882" s="2" t="s">
        <v>4080</v>
      </c>
      <c r="E882" s="19">
        <v>4</v>
      </c>
    </row>
    <row r="883" spans="1:5" x14ac:dyDescent="0.25">
      <c r="A883" s="2" t="s">
        <v>1196</v>
      </c>
      <c r="B883" s="6" t="s">
        <v>3958</v>
      </c>
      <c r="C883" s="2" t="s">
        <v>4079</v>
      </c>
      <c r="D883" s="2" t="s">
        <v>4080</v>
      </c>
      <c r="E883" s="19">
        <v>1</v>
      </c>
    </row>
    <row r="884" spans="1:5" x14ac:dyDescent="0.25">
      <c r="A884" s="2" t="s">
        <v>1068</v>
      </c>
      <c r="B884" s="6" t="s">
        <v>3959</v>
      </c>
      <c r="C884" s="2" t="s">
        <v>4079</v>
      </c>
      <c r="D884" s="2" t="s">
        <v>4080</v>
      </c>
      <c r="E884" s="19">
        <v>5</v>
      </c>
    </row>
    <row r="885" spans="1:5" x14ac:dyDescent="0.25">
      <c r="A885" s="2" t="s">
        <v>1470</v>
      </c>
      <c r="B885" s="6" t="s">
        <v>3960</v>
      </c>
      <c r="C885" s="2" t="s">
        <v>4079</v>
      </c>
      <c r="D885" s="2" t="s">
        <v>4080</v>
      </c>
      <c r="E885" s="19">
        <v>1</v>
      </c>
    </row>
    <row r="886" spans="1:5" x14ac:dyDescent="0.25">
      <c r="A886" s="2" t="s">
        <v>1346</v>
      </c>
      <c r="B886" s="6" t="s">
        <v>3961</v>
      </c>
      <c r="C886" s="2" t="s">
        <v>4077</v>
      </c>
      <c r="D886" s="2" t="s">
        <v>4080</v>
      </c>
      <c r="E886" s="19">
        <v>4</v>
      </c>
    </row>
    <row r="887" spans="1:5" x14ac:dyDescent="0.25">
      <c r="A887" s="2" t="s">
        <v>931</v>
      </c>
      <c r="B887" s="6" t="s">
        <v>3962</v>
      </c>
      <c r="C887" s="2" t="s">
        <v>4077</v>
      </c>
      <c r="D887" s="2" t="s">
        <v>4080</v>
      </c>
      <c r="E887" s="19">
        <v>4</v>
      </c>
    </row>
    <row r="888" spans="1:5" x14ac:dyDescent="0.25">
      <c r="A888" s="2" t="s">
        <v>863</v>
      </c>
      <c r="B888" s="6" t="s">
        <v>3963</v>
      </c>
      <c r="C888" s="2" t="s">
        <v>4077</v>
      </c>
      <c r="D888" s="2" t="s">
        <v>4080</v>
      </c>
      <c r="E888" s="19">
        <v>3</v>
      </c>
    </row>
    <row r="889" spans="1:5" x14ac:dyDescent="0.25">
      <c r="A889" s="2" t="s">
        <v>1417</v>
      </c>
      <c r="B889" s="6" t="s">
        <v>3964</v>
      </c>
      <c r="C889" s="2" t="s">
        <v>4077</v>
      </c>
      <c r="D889" s="2" t="s">
        <v>4080</v>
      </c>
      <c r="E889" s="19">
        <v>4</v>
      </c>
    </row>
    <row r="890" spans="1:5" x14ac:dyDescent="0.25">
      <c r="A890" s="2" t="s">
        <v>983</v>
      </c>
      <c r="B890" s="6" t="s">
        <v>3965</v>
      </c>
      <c r="C890" s="2" t="s">
        <v>4079</v>
      </c>
      <c r="D890" s="2" t="s">
        <v>4081</v>
      </c>
      <c r="E890" s="19">
        <v>3</v>
      </c>
    </row>
    <row r="891" spans="1:5" x14ac:dyDescent="0.25">
      <c r="A891" s="2" t="s">
        <v>768</v>
      </c>
      <c r="B891" s="6" t="s">
        <v>3966</v>
      </c>
      <c r="C891" s="2" t="s">
        <v>4077</v>
      </c>
      <c r="D891" s="2" t="s">
        <v>4081</v>
      </c>
      <c r="E891" s="19">
        <v>4</v>
      </c>
    </row>
    <row r="892" spans="1:5" x14ac:dyDescent="0.25">
      <c r="A892" s="2" t="s">
        <v>1038</v>
      </c>
      <c r="B892" s="6" t="s">
        <v>3967</v>
      </c>
      <c r="C892" s="2" t="s">
        <v>4077</v>
      </c>
      <c r="D892" s="2" t="s">
        <v>4081</v>
      </c>
      <c r="E892" s="19">
        <v>5</v>
      </c>
    </row>
    <row r="893" spans="1:5" x14ac:dyDescent="0.25">
      <c r="A893" s="2" t="s">
        <v>1333</v>
      </c>
      <c r="B893" s="6" t="s">
        <v>3968</v>
      </c>
      <c r="C893" s="2" t="s">
        <v>4077</v>
      </c>
      <c r="D893" s="2" t="s">
        <v>4081</v>
      </c>
      <c r="E893" s="19">
        <v>5</v>
      </c>
    </row>
    <row r="894" spans="1:5" x14ac:dyDescent="0.25">
      <c r="A894" s="2" t="s">
        <v>1268</v>
      </c>
      <c r="B894" s="6" t="s">
        <v>3969</v>
      </c>
      <c r="C894" s="2" t="s">
        <v>4077</v>
      </c>
      <c r="D894" s="2" t="s">
        <v>4080</v>
      </c>
      <c r="E894" s="19">
        <v>4</v>
      </c>
    </row>
    <row r="895" spans="1:5" x14ac:dyDescent="0.25">
      <c r="A895" s="2" t="s">
        <v>1052</v>
      </c>
      <c r="B895" s="6" t="s">
        <v>3970</v>
      </c>
      <c r="C895" s="2" t="s">
        <v>4078</v>
      </c>
      <c r="D895" s="2" t="s">
        <v>4081</v>
      </c>
      <c r="E895" s="19">
        <v>5</v>
      </c>
    </row>
    <row r="896" spans="1:5" x14ac:dyDescent="0.25">
      <c r="A896" s="2" t="s">
        <v>1062</v>
      </c>
      <c r="B896" s="6" t="s">
        <v>3971</v>
      </c>
      <c r="C896" s="2" t="s">
        <v>4079</v>
      </c>
      <c r="D896" s="2" t="s">
        <v>4080</v>
      </c>
      <c r="E896" s="19">
        <v>4</v>
      </c>
    </row>
    <row r="897" spans="1:5" x14ac:dyDescent="0.25">
      <c r="A897" s="2" t="s">
        <v>820</v>
      </c>
      <c r="B897" s="6" t="s">
        <v>3972</v>
      </c>
      <c r="C897" s="2" t="s">
        <v>4079</v>
      </c>
      <c r="D897" s="2" t="s">
        <v>4080</v>
      </c>
      <c r="E897" s="19">
        <v>3</v>
      </c>
    </row>
    <row r="898" spans="1:5" x14ac:dyDescent="0.25">
      <c r="A898" s="2" t="s">
        <v>847</v>
      </c>
      <c r="B898" s="6" t="s">
        <v>3973</v>
      </c>
      <c r="C898" s="2" t="s">
        <v>4079</v>
      </c>
      <c r="D898" s="2" t="s">
        <v>4080</v>
      </c>
      <c r="E898" s="19">
        <v>4</v>
      </c>
    </row>
    <row r="899" spans="1:5" x14ac:dyDescent="0.25">
      <c r="A899" s="2" t="s">
        <v>1353</v>
      </c>
      <c r="B899" s="6" t="s">
        <v>3974</v>
      </c>
      <c r="C899" s="2" t="s">
        <v>4078</v>
      </c>
      <c r="D899" s="2" t="s">
        <v>4080</v>
      </c>
      <c r="E899" s="19">
        <v>1</v>
      </c>
    </row>
    <row r="900" spans="1:5" x14ac:dyDescent="0.25">
      <c r="A900" s="2" t="s">
        <v>1336</v>
      </c>
      <c r="B900" s="6" t="s">
        <v>3975</v>
      </c>
      <c r="C900" s="2" t="s">
        <v>4078</v>
      </c>
      <c r="D900" s="2" t="s">
        <v>4080</v>
      </c>
      <c r="E900" s="19">
        <v>4</v>
      </c>
    </row>
    <row r="901" spans="1:5" x14ac:dyDescent="0.25">
      <c r="A901" s="2" t="s">
        <v>696</v>
      </c>
      <c r="B901" s="6" t="s">
        <v>3976</v>
      </c>
      <c r="C901" s="2" t="s">
        <v>4077</v>
      </c>
      <c r="D901" s="2" t="s">
        <v>4080</v>
      </c>
      <c r="E901" s="19">
        <v>3</v>
      </c>
    </row>
    <row r="902" spans="1:5" x14ac:dyDescent="0.25">
      <c r="A902" s="2" t="s">
        <v>1050</v>
      </c>
      <c r="B902" s="6" t="s">
        <v>3977</v>
      </c>
      <c r="C902" s="2" t="s">
        <v>4079</v>
      </c>
      <c r="D902" s="2" t="s">
        <v>4080</v>
      </c>
      <c r="E902" s="19">
        <v>4</v>
      </c>
    </row>
    <row r="903" spans="1:5" x14ac:dyDescent="0.25">
      <c r="A903" s="2" t="s">
        <v>1303</v>
      </c>
      <c r="B903" s="6" t="s">
        <v>3978</v>
      </c>
      <c r="C903" s="2" t="s">
        <v>4077</v>
      </c>
      <c r="D903" s="2" t="s">
        <v>4080</v>
      </c>
      <c r="E903" s="19">
        <v>4</v>
      </c>
    </row>
    <row r="904" spans="1:5" x14ac:dyDescent="0.25">
      <c r="A904" s="2" t="s">
        <v>937</v>
      </c>
      <c r="B904" s="6" t="s">
        <v>3979</v>
      </c>
      <c r="C904" s="2" t="s">
        <v>4077</v>
      </c>
      <c r="D904" s="2" t="s">
        <v>4080</v>
      </c>
      <c r="E904" s="19">
        <v>3</v>
      </c>
    </row>
    <row r="905" spans="1:5" x14ac:dyDescent="0.25">
      <c r="A905" s="2" t="s">
        <v>1136</v>
      </c>
      <c r="B905" s="6" t="s">
        <v>3980</v>
      </c>
      <c r="C905" s="2" t="s">
        <v>4078</v>
      </c>
      <c r="D905" s="2" t="s">
        <v>4080</v>
      </c>
      <c r="E905" s="19">
        <v>3</v>
      </c>
    </row>
    <row r="906" spans="1:5" x14ac:dyDescent="0.25">
      <c r="A906" s="2" t="s">
        <v>1025</v>
      </c>
      <c r="B906" s="6" t="s">
        <v>3981</v>
      </c>
      <c r="C906" s="2" t="s">
        <v>4077</v>
      </c>
      <c r="D906" s="2" t="s">
        <v>4080</v>
      </c>
      <c r="E906" s="19">
        <v>1</v>
      </c>
    </row>
    <row r="907" spans="1:5" x14ac:dyDescent="0.25">
      <c r="A907" s="2" t="s">
        <v>1350</v>
      </c>
      <c r="B907" s="6" t="s">
        <v>3982</v>
      </c>
      <c r="C907" s="2" t="s">
        <v>4077</v>
      </c>
      <c r="D907" s="2" t="s">
        <v>4080</v>
      </c>
      <c r="E907" s="19">
        <v>4</v>
      </c>
    </row>
    <row r="908" spans="1:5" x14ac:dyDescent="0.25">
      <c r="A908" s="2" t="s">
        <v>1590</v>
      </c>
      <c r="B908" s="6" t="s">
        <v>3983</v>
      </c>
      <c r="C908" s="2" t="s">
        <v>4079</v>
      </c>
      <c r="D908" s="2" t="s">
        <v>4080</v>
      </c>
      <c r="E908" s="19">
        <v>5</v>
      </c>
    </row>
    <row r="909" spans="1:5" x14ac:dyDescent="0.25">
      <c r="A909" s="2" t="s">
        <v>897</v>
      </c>
      <c r="B909" s="6" t="s">
        <v>3984</v>
      </c>
      <c r="C909" s="2" t="s">
        <v>4079</v>
      </c>
      <c r="D909" s="2" t="s">
        <v>4080</v>
      </c>
      <c r="E909" s="19">
        <v>3</v>
      </c>
    </row>
    <row r="910" spans="1:5" x14ac:dyDescent="0.25">
      <c r="A910" s="2" t="s">
        <v>1465</v>
      </c>
      <c r="B910" s="6" t="s">
        <v>3985</v>
      </c>
      <c r="C910" s="2" t="s">
        <v>4079</v>
      </c>
      <c r="D910" s="2" t="s">
        <v>4080</v>
      </c>
      <c r="E910" s="19">
        <v>3</v>
      </c>
    </row>
    <row r="911" spans="1:5" x14ac:dyDescent="0.25">
      <c r="A911" s="2" t="s">
        <v>716</v>
      </c>
      <c r="B911" s="6" t="s">
        <v>3986</v>
      </c>
      <c r="C911" s="2" t="s">
        <v>4078</v>
      </c>
      <c r="D911" s="2" t="s">
        <v>4080</v>
      </c>
      <c r="E911" s="19">
        <v>1</v>
      </c>
    </row>
    <row r="912" spans="1:5" x14ac:dyDescent="0.25">
      <c r="A912" s="2" t="s">
        <v>1370</v>
      </c>
      <c r="B912" s="6" t="s">
        <v>3987</v>
      </c>
      <c r="C912" s="2" t="s">
        <v>4078</v>
      </c>
      <c r="D912" s="2" t="s">
        <v>4080</v>
      </c>
      <c r="E912" s="19">
        <v>5</v>
      </c>
    </row>
    <row r="913" spans="1:5" x14ac:dyDescent="0.25">
      <c r="A913" s="2" t="s">
        <v>1656</v>
      </c>
      <c r="B913" s="6" t="s">
        <v>3988</v>
      </c>
      <c r="C913" s="2" t="s">
        <v>4078</v>
      </c>
      <c r="D913" s="2" t="s">
        <v>4080</v>
      </c>
      <c r="E913" s="19">
        <v>4</v>
      </c>
    </row>
    <row r="914" spans="1:5" x14ac:dyDescent="0.25">
      <c r="A914" s="2" t="s">
        <v>1237</v>
      </c>
      <c r="B914" s="6" t="s">
        <v>3989</v>
      </c>
      <c r="C914" s="2" t="s">
        <v>4079</v>
      </c>
      <c r="D914" s="2" t="s">
        <v>4080</v>
      </c>
      <c r="E914" s="19">
        <v>5</v>
      </c>
    </row>
    <row r="915" spans="1:5" x14ac:dyDescent="0.25">
      <c r="A915" s="2" t="s">
        <v>1187</v>
      </c>
      <c r="B915" s="6" t="s">
        <v>3990</v>
      </c>
      <c r="C915" s="2" t="s">
        <v>4078</v>
      </c>
      <c r="D915" s="2" t="s">
        <v>4081</v>
      </c>
      <c r="E915" s="19">
        <v>4</v>
      </c>
    </row>
    <row r="916" spans="1:5" x14ac:dyDescent="0.25">
      <c r="A916" s="2" t="s">
        <v>789</v>
      </c>
      <c r="B916" s="6" t="s">
        <v>3991</v>
      </c>
      <c r="C916" s="2" t="s">
        <v>4077</v>
      </c>
      <c r="D916" s="2" t="s">
        <v>4080</v>
      </c>
      <c r="E916" s="19">
        <v>5</v>
      </c>
    </row>
    <row r="917" spans="1:5" x14ac:dyDescent="0.25">
      <c r="A917" s="2" t="s">
        <v>937</v>
      </c>
      <c r="B917" s="6" t="s">
        <v>3992</v>
      </c>
      <c r="C917" s="2" t="s">
        <v>4078</v>
      </c>
      <c r="D917" s="2" t="s">
        <v>4080</v>
      </c>
      <c r="E917" s="19">
        <v>4</v>
      </c>
    </row>
    <row r="918" spans="1:5" x14ac:dyDescent="0.25">
      <c r="A918" s="2" t="s">
        <v>1218</v>
      </c>
      <c r="B918" s="6" t="s">
        <v>3993</v>
      </c>
      <c r="C918" s="2" t="s">
        <v>4078</v>
      </c>
      <c r="D918" s="2" t="s">
        <v>4081</v>
      </c>
      <c r="E918" s="19">
        <v>4</v>
      </c>
    </row>
    <row r="919" spans="1:5" x14ac:dyDescent="0.25">
      <c r="A919" s="2" t="s">
        <v>784</v>
      </c>
      <c r="B919" s="6" t="s">
        <v>3994</v>
      </c>
      <c r="C919" s="2" t="s">
        <v>4078</v>
      </c>
      <c r="D919" s="2" t="s">
        <v>4080</v>
      </c>
      <c r="E919" s="19">
        <v>2</v>
      </c>
    </row>
    <row r="920" spans="1:5" x14ac:dyDescent="0.25">
      <c r="A920" s="2" t="s">
        <v>706</v>
      </c>
      <c r="B920" s="6" t="s">
        <v>3995</v>
      </c>
      <c r="C920" s="2" t="s">
        <v>4078</v>
      </c>
      <c r="D920" s="2" t="s">
        <v>4080</v>
      </c>
      <c r="E920" s="19">
        <v>3</v>
      </c>
    </row>
    <row r="921" spans="1:5" x14ac:dyDescent="0.25">
      <c r="A921" s="2" t="s">
        <v>1182</v>
      </c>
      <c r="B921" s="6" t="s">
        <v>3996</v>
      </c>
      <c r="C921" s="2" t="s">
        <v>4077</v>
      </c>
      <c r="D921" s="2" t="s">
        <v>4081</v>
      </c>
      <c r="E921" s="19">
        <v>1</v>
      </c>
    </row>
    <row r="922" spans="1:5" x14ac:dyDescent="0.25">
      <c r="A922" s="2" t="s">
        <v>773</v>
      </c>
      <c r="B922" s="6" t="s">
        <v>3997</v>
      </c>
      <c r="C922" s="2" t="s">
        <v>4079</v>
      </c>
      <c r="D922" s="2" t="s">
        <v>4081</v>
      </c>
      <c r="E922" s="19">
        <v>1</v>
      </c>
    </row>
    <row r="923" spans="1:5" x14ac:dyDescent="0.25">
      <c r="A923" s="2" t="s">
        <v>1135</v>
      </c>
      <c r="B923" s="6" t="s">
        <v>3998</v>
      </c>
      <c r="C923" s="2" t="s">
        <v>4079</v>
      </c>
      <c r="D923" s="2" t="s">
        <v>4080</v>
      </c>
      <c r="E923" s="19">
        <v>1</v>
      </c>
    </row>
    <row r="924" spans="1:5" x14ac:dyDescent="0.25">
      <c r="A924" s="2" t="s">
        <v>690</v>
      </c>
      <c r="B924" s="6" t="s">
        <v>3999</v>
      </c>
      <c r="C924" s="2" t="s">
        <v>4079</v>
      </c>
      <c r="D924" s="2" t="s">
        <v>4080</v>
      </c>
      <c r="E924" s="19">
        <v>5</v>
      </c>
    </row>
    <row r="925" spans="1:5" x14ac:dyDescent="0.25">
      <c r="A925" s="2" t="s">
        <v>1224</v>
      </c>
      <c r="B925" s="6" t="s">
        <v>4000</v>
      </c>
      <c r="C925" s="2" t="s">
        <v>4078</v>
      </c>
      <c r="D925" s="2" t="s">
        <v>4080</v>
      </c>
      <c r="E925" s="19">
        <v>1</v>
      </c>
    </row>
    <row r="926" spans="1:5" x14ac:dyDescent="0.25">
      <c r="A926" s="2" t="s">
        <v>1358</v>
      </c>
      <c r="B926" s="6" t="s">
        <v>4001</v>
      </c>
      <c r="C926" s="2" t="s">
        <v>4079</v>
      </c>
      <c r="D926" s="2" t="s">
        <v>4080</v>
      </c>
      <c r="E926" s="19">
        <v>1</v>
      </c>
    </row>
    <row r="927" spans="1:5" x14ac:dyDescent="0.25">
      <c r="A927" s="2" t="s">
        <v>1524</v>
      </c>
      <c r="B927" s="6" t="s">
        <v>4002</v>
      </c>
      <c r="C927" s="2" t="s">
        <v>4078</v>
      </c>
      <c r="D927" s="2" t="s">
        <v>4080</v>
      </c>
      <c r="E927" s="19">
        <v>5</v>
      </c>
    </row>
    <row r="928" spans="1:5" x14ac:dyDescent="0.25">
      <c r="A928" s="2" t="s">
        <v>951</v>
      </c>
      <c r="B928" s="6" t="s">
        <v>4003</v>
      </c>
      <c r="C928" s="2" t="s">
        <v>4077</v>
      </c>
      <c r="D928" s="2" t="s">
        <v>4080</v>
      </c>
      <c r="E928" s="19">
        <v>4</v>
      </c>
    </row>
    <row r="929" spans="1:5" x14ac:dyDescent="0.25">
      <c r="A929" s="2" t="s">
        <v>971</v>
      </c>
      <c r="B929" s="6" t="s">
        <v>4004</v>
      </c>
      <c r="C929" s="2" t="s">
        <v>4077</v>
      </c>
      <c r="D929" s="2" t="s">
        <v>4081</v>
      </c>
      <c r="E929" s="19">
        <v>5</v>
      </c>
    </row>
    <row r="930" spans="1:5" x14ac:dyDescent="0.25">
      <c r="A930" s="2" t="s">
        <v>997</v>
      </c>
      <c r="B930" s="6" t="s">
        <v>4005</v>
      </c>
      <c r="C930" s="2" t="s">
        <v>4079</v>
      </c>
      <c r="D930" s="2" t="s">
        <v>4081</v>
      </c>
      <c r="E930" s="19">
        <v>3</v>
      </c>
    </row>
    <row r="931" spans="1:5" x14ac:dyDescent="0.25">
      <c r="A931" s="2" t="s">
        <v>877</v>
      </c>
      <c r="B931" s="6" t="s">
        <v>4006</v>
      </c>
      <c r="C931" s="2" t="s">
        <v>4079</v>
      </c>
      <c r="D931" s="2" t="s">
        <v>4080</v>
      </c>
      <c r="E931" s="19">
        <v>5</v>
      </c>
    </row>
    <row r="932" spans="1:5" x14ac:dyDescent="0.25">
      <c r="A932" s="2" t="s">
        <v>1427</v>
      </c>
      <c r="B932" s="6" t="s">
        <v>4007</v>
      </c>
      <c r="C932" s="2" t="s">
        <v>4079</v>
      </c>
      <c r="D932" s="2" t="s">
        <v>4080</v>
      </c>
      <c r="E932" s="19">
        <v>3</v>
      </c>
    </row>
    <row r="933" spans="1:5" x14ac:dyDescent="0.25">
      <c r="A933" s="2" t="s">
        <v>1424</v>
      </c>
      <c r="B933" s="6" t="s">
        <v>4008</v>
      </c>
      <c r="C933" s="2" t="s">
        <v>4078</v>
      </c>
      <c r="D933" s="2" t="s">
        <v>4081</v>
      </c>
      <c r="E933" s="19">
        <v>2</v>
      </c>
    </row>
    <row r="934" spans="1:5" x14ac:dyDescent="0.25">
      <c r="A934" s="2" t="s">
        <v>1350</v>
      </c>
      <c r="B934" s="6" t="s">
        <v>4009</v>
      </c>
      <c r="C934" s="2" t="s">
        <v>4078</v>
      </c>
      <c r="D934" s="2" t="s">
        <v>4080</v>
      </c>
      <c r="E934" s="19">
        <v>1</v>
      </c>
    </row>
    <row r="935" spans="1:5" x14ac:dyDescent="0.25">
      <c r="A935" s="2" t="s">
        <v>1228</v>
      </c>
      <c r="B935" s="6" t="s">
        <v>4010</v>
      </c>
      <c r="C935" s="2" t="s">
        <v>4078</v>
      </c>
      <c r="D935" s="2" t="s">
        <v>4081</v>
      </c>
      <c r="E935" s="19">
        <v>1</v>
      </c>
    </row>
    <row r="936" spans="1:5" x14ac:dyDescent="0.25">
      <c r="A936" s="2" t="s">
        <v>711</v>
      </c>
      <c r="B936" s="6" t="s">
        <v>4011</v>
      </c>
      <c r="C936" s="2" t="s">
        <v>4079</v>
      </c>
      <c r="D936" s="2" t="s">
        <v>4081</v>
      </c>
      <c r="E936" s="19">
        <v>4</v>
      </c>
    </row>
    <row r="937" spans="1:5" x14ac:dyDescent="0.25">
      <c r="A937" s="2" t="s">
        <v>1677</v>
      </c>
      <c r="B937" s="6" t="s">
        <v>4012</v>
      </c>
      <c r="C937" s="2" t="s">
        <v>4079</v>
      </c>
      <c r="D937" s="2" t="s">
        <v>4080</v>
      </c>
      <c r="E937" s="19">
        <v>5</v>
      </c>
    </row>
    <row r="938" spans="1:5" x14ac:dyDescent="0.25">
      <c r="A938" s="2" t="s">
        <v>837</v>
      </c>
      <c r="B938" s="6" t="s">
        <v>4013</v>
      </c>
      <c r="C938" s="2" t="s">
        <v>4079</v>
      </c>
      <c r="D938" s="2" t="s">
        <v>4080</v>
      </c>
      <c r="E938" s="19">
        <v>1</v>
      </c>
    </row>
    <row r="939" spans="1:5" x14ac:dyDescent="0.25">
      <c r="A939" s="2" t="s">
        <v>947</v>
      </c>
      <c r="B939" s="6" t="s">
        <v>4014</v>
      </c>
      <c r="C939" s="2" t="s">
        <v>4077</v>
      </c>
      <c r="D939" s="2" t="s">
        <v>4080</v>
      </c>
      <c r="E939" s="19">
        <v>1</v>
      </c>
    </row>
    <row r="940" spans="1:5" x14ac:dyDescent="0.25">
      <c r="A940" s="2" t="s">
        <v>1642</v>
      </c>
      <c r="B940" s="6" t="s">
        <v>4015</v>
      </c>
      <c r="C940" s="2" t="s">
        <v>4078</v>
      </c>
      <c r="D940" s="2" t="s">
        <v>4080</v>
      </c>
      <c r="E940" s="19">
        <v>5</v>
      </c>
    </row>
    <row r="941" spans="1:5" x14ac:dyDescent="0.25">
      <c r="A941" s="2" t="s">
        <v>1279</v>
      </c>
      <c r="B941" s="6" t="s">
        <v>4016</v>
      </c>
      <c r="C941" s="2" t="s">
        <v>4078</v>
      </c>
      <c r="D941" s="2" t="s">
        <v>4080</v>
      </c>
      <c r="E941" s="19">
        <v>5</v>
      </c>
    </row>
    <row r="942" spans="1:5" x14ac:dyDescent="0.25">
      <c r="A942" s="2" t="s">
        <v>1478</v>
      </c>
      <c r="B942" s="6" t="s">
        <v>4017</v>
      </c>
      <c r="C942" s="2" t="s">
        <v>4079</v>
      </c>
      <c r="D942" s="2" t="s">
        <v>4081</v>
      </c>
      <c r="E942" s="19">
        <v>1</v>
      </c>
    </row>
    <row r="943" spans="1:5" x14ac:dyDescent="0.25">
      <c r="A943" s="2" t="s">
        <v>1453</v>
      </c>
      <c r="B943" s="6" t="s">
        <v>4018</v>
      </c>
      <c r="C943" s="2" t="s">
        <v>4077</v>
      </c>
      <c r="D943" s="2" t="s">
        <v>4080</v>
      </c>
      <c r="E943" s="19">
        <v>1</v>
      </c>
    </row>
    <row r="944" spans="1:5" x14ac:dyDescent="0.25">
      <c r="A944" s="2" t="s">
        <v>1051</v>
      </c>
      <c r="B944" s="6" t="s">
        <v>4019</v>
      </c>
      <c r="C944" s="2" t="s">
        <v>4079</v>
      </c>
      <c r="D944" s="2" t="s">
        <v>4080</v>
      </c>
      <c r="E944" s="19">
        <v>3</v>
      </c>
    </row>
    <row r="945" spans="1:5" x14ac:dyDescent="0.25">
      <c r="A945" s="2" t="s">
        <v>1387</v>
      </c>
      <c r="B945" s="6" t="s">
        <v>4020</v>
      </c>
      <c r="C945" s="2" t="s">
        <v>4079</v>
      </c>
      <c r="D945" s="2" t="s">
        <v>4080</v>
      </c>
      <c r="E945" s="19">
        <v>3</v>
      </c>
    </row>
    <row r="946" spans="1:5" x14ac:dyDescent="0.25">
      <c r="A946" s="2" t="s">
        <v>1590</v>
      </c>
      <c r="B946" s="6" t="s">
        <v>4021</v>
      </c>
      <c r="C946" s="2" t="s">
        <v>4078</v>
      </c>
      <c r="D946" s="2" t="s">
        <v>4081</v>
      </c>
      <c r="E946" s="19">
        <v>1</v>
      </c>
    </row>
    <row r="947" spans="1:5" x14ac:dyDescent="0.25">
      <c r="A947" s="2" t="s">
        <v>1425</v>
      </c>
      <c r="B947" s="6" t="s">
        <v>4022</v>
      </c>
      <c r="C947" s="2" t="s">
        <v>4078</v>
      </c>
      <c r="D947" s="2" t="s">
        <v>4081</v>
      </c>
      <c r="E947" s="19">
        <v>4</v>
      </c>
    </row>
    <row r="948" spans="1:5" x14ac:dyDescent="0.25">
      <c r="A948" s="2" t="s">
        <v>1438</v>
      </c>
      <c r="B948" s="6" t="s">
        <v>4023</v>
      </c>
      <c r="C948" s="2" t="s">
        <v>4078</v>
      </c>
      <c r="D948" s="2" t="s">
        <v>4080</v>
      </c>
      <c r="E948" s="19">
        <v>5</v>
      </c>
    </row>
    <row r="949" spans="1:5" x14ac:dyDescent="0.25">
      <c r="A949" s="2" t="s">
        <v>1518</v>
      </c>
      <c r="B949" s="6" t="s">
        <v>4024</v>
      </c>
      <c r="C949" s="2" t="s">
        <v>4078</v>
      </c>
      <c r="D949" s="2" t="s">
        <v>4080</v>
      </c>
      <c r="E949" s="19">
        <v>1</v>
      </c>
    </row>
    <row r="950" spans="1:5" x14ac:dyDescent="0.25">
      <c r="A950" s="2" t="s">
        <v>1618</v>
      </c>
      <c r="B950" s="6" t="s">
        <v>4025</v>
      </c>
      <c r="C950" s="2" t="s">
        <v>4077</v>
      </c>
      <c r="D950" s="2" t="s">
        <v>4080</v>
      </c>
      <c r="E950" s="19">
        <v>3</v>
      </c>
    </row>
    <row r="951" spans="1:5" x14ac:dyDescent="0.25">
      <c r="A951" s="2" t="s">
        <v>1358</v>
      </c>
      <c r="B951" s="6" t="s">
        <v>4026</v>
      </c>
      <c r="C951" s="2" t="s">
        <v>4077</v>
      </c>
      <c r="D951" s="2" t="s">
        <v>4081</v>
      </c>
      <c r="E951" s="19">
        <v>1</v>
      </c>
    </row>
    <row r="952" spans="1:5" x14ac:dyDescent="0.25">
      <c r="A952" s="2" t="s">
        <v>756</v>
      </c>
      <c r="B952" s="6" t="s">
        <v>4027</v>
      </c>
      <c r="C952" s="2" t="s">
        <v>4077</v>
      </c>
      <c r="D952" s="2" t="s">
        <v>4080</v>
      </c>
      <c r="E952" s="19">
        <v>4</v>
      </c>
    </row>
    <row r="953" spans="1:5" x14ac:dyDescent="0.25">
      <c r="A953" s="2" t="s">
        <v>1373</v>
      </c>
      <c r="B953" s="6" t="s">
        <v>4028</v>
      </c>
      <c r="C953" s="2" t="s">
        <v>4079</v>
      </c>
      <c r="D953" s="2" t="s">
        <v>4081</v>
      </c>
      <c r="E953" s="19">
        <v>1</v>
      </c>
    </row>
    <row r="954" spans="1:5" x14ac:dyDescent="0.25">
      <c r="A954" s="2" t="s">
        <v>1546</v>
      </c>
      <c r="B954" s="6" t="s">
        <v>4029</v>
      </c>
      <c r="C954" s="2" t="s">
        <v>4079</v>
      </c>
      <c r="D954" s="2" t="s">
        <v>4080</v>
      </c>
      <c r="E954" s="19">
        <v>1</v>
      </c>
    </row>
    <row r="955" spans="1:5" x14ac:dyDescent="0.25">
      <c r="A955" s="2" t="s">
        <v>1591</v>
      </c>
      <c r="B955" s="6" t="s">
        <v>4030</v>
      </c>
      <c r="C955" s="2" t="s">
        <v>4077</v>
      </c>
      <c r="D955" s="2" t="s">
        <v>4081</v>
      </c>
      <c r="E955" s="19">
        <v>4</v>
      </c>
    </row>
    <row r="956" spans="1:5" x14ac:dyDescent="0.25">
      <c r="A956" s="2" t="s">
        <v>1376</v>
      </c>
      <c r="B956" s="6" t="s">
        <v>4031</v>
      </c>
      <c r="C956" s="2" t="s">
        <v>4077</v>
      </c>
      <c r="D956" s="2" t="s">
        <v>4080</v>
      </c>
      <c r="E956" s="19">
        <v>4</v>
      </c>
    </row>
    <row r="957" spans="1:5" x14ac:dyDescent="0.25">
      <c r="A957" s="2" t="s">
        <v>727</v>
      </c>
      <c r="B957" s="6" t="s">
        <v>4032</v>
      </c>
      <c r="C957" s="2" t="s">
        <v>4078</v>
      </c>
      <c r="D957" s="2" t="s">
        <v>4080</v>
      </c>
      <c r="E957" s="19">
        <v>4</v>
      </c>
    </row>
    <row r="958" spans="1:5" x14ac:dyDescent="0.25">
      <c r="A958" s="2" t="s">
        <v>1441</v>
      </c>
      <c r="B958" s="6" t="s">
        <v>4033</v>
      </c>
      <c r="C958" s="2" t="s">
        <v>4077</v>
      </c>
      <c r="D958" s="2" t="s">
        <v>4080</v>
      </c>
      <c r="E958" s="19">
        <v>2</v>
      </c>
    </row>
    <row r="959" spans="1:5" x14ac:dyDescent="0.25">
      <c r="A959" s="2" t="s">
        <v>1430</v>
      </c>
      <c r="B959" s="6" t="s">
        <v>4034</v>
      </c>
      <c r="C959" s="2" t="s">
        <v>4079</v>
      </c>
      <c r="D959" s="2" t="s">
        <v>4080</v>
      </c>
      <c r="E959" s="19">
        <v>5</v>
      </c>
    </row>
    <row r="960" spans="1:5" x14ac:dyDescent="0.25">
      <c r="A960" s="2" t="s">
        <v>1366</v>
      </c>
      <c r="B960" s="6" t="s">
        <v>4035</v>
      </c>
      <c r="C960" s="2" t="s">
        <v>4079</v>
      </c>
      <c r="D960" s="2" t="s">
        <v>4080</v>
      </c>
      <c r="E960" s="19">
        <v>2</v>
      </c>
    </row>
    <row r="961" spans="1:5" x14ac:dyDescent="0.25">
      <c r="A961" s="2" t="s">
        <v>1646</v>
      </c>
      <c r="B961" s="6" t="s">
        <v>4036</v>
      </c>
      <c r="C961" s="2" t="s">
        <v>4077</v>
      </c>
      <c r="D961" s="2" t="s">
        <v>4081</v>
      </c>
      <c r="E961" s="19">
        <v>3</v>
      </c>
    </row>
    <row r="962" spans="1:5" x14ac:dyDescent="0.25">
      <c r="A962" s="2" t="s">
        <v>1344</v>
      </c>
      <c r="B962" s="6" t="s">
        <v>4037</v>
      </c>
      <c r="C962" s="2" t="s">
        <v>4079</v>
      </c>
      <c r="D962" s="2" t="s">
        <v>4080</v>
      </c>
      <c r="E962" s="19">
        <v>2</v>
      </c>
    </row>
    <row r="963" spans="1:5" x14ac:dyDescent="0.25">
      <c r="A963" s="2" t="s">
        <v>1107</v>
      </c>
      <c r="B963" s="6" t="s">
        <v>4038</v>
      </c>
      <c r="C963" s="2" t="s">
        <v>4078</v>
      </c>
      <c r="D963" s="2" t="s">
        <v>4080</v>
      </c>
      <c r="E963" s="19">
        <v>2</v>
      </c>
    </row>
    <row r="964" spans="1:5" x14ac:dyDescent="0.25">
      <c r="A964" s="2" t="s">
        <v>1248</v>
      </c>
      <c r="B964" s="6" t="s">
        <v>4039</v>
      </c>
      <c r="C964" s="2" t="s">
        <v>4078</v>
      </c>
      <c r="D964" s="2" t="s">
        <v>4080</v>
      </c>
      <c r="E964" s="19">
        <v>3</v>
      </c>
    </row>
    <row r="965" spans="1:5" x14ac:dyDescent="0.25">
      <c r="A965" s="2" t="s">
        <v>758</v>
      </c>
      <c r="B965" s="6" t="s">
        <v>4040</v>
      </c>
      <c r="C965" s="2" t="s">
        <v>4078</v>
      </c>
      <c r="D965" s="2" t="s">
        <v>4080</v>
      </c>
      <c r="E965" s="19">
        <v>4</v>
      </c>
    </row>
    <row r="966" spans="1:5" x14ac:dyDescent="0.25">
      <c r="A966" s="2" t="s">
        <v>1499</v>
      </c>
      <c r="B966" s="6" t="s">
        <v>4041</v>
      </c>
      <c r="C966" s="2" t="s">
        <v>4078</v>
      </c>
      <c r="D966" s="2" t="s">
        <v>4080</v>
      </c>
      <c r="E966" s="19">
        <v>2</v>
      </c>
    </row>
    <row r="967" spans="1:5" x14ac:dyDescent="0.25">
      <c r="A967" s="2" t="s">
        <v>724</v>
      </c>
      <c r="B967" s="6" t="s">
        <v>4042</v>
      </c>
      <c r="C967" s="2" t="s">
        <v>4079</v>
      </c>
      <c r="D967" s="2" t="s">
        <v>4080</v>
      </c>
      <c r="E967" s="19">
        <v>1</v>
      </c>
    </row>
    <row r="968" spans="1:5" x14ac:dyDescent="0.25">
      <c r="A968" s="2" t="s">
        <v>937</v>
      </c>
      <c r="B968" s="6" t="s">
        <v>4043</v>
      </c>
      <c r="C968" s="2" t="s">
        <v>4078</v>
      </c>
      <c r="D968" s="2" t="s">
        <v>4080</v>
      </c>
      <c r="E968" s="19">
        <v>3</v>
      </c>
    </row>
    <row r="969" spans="1:5" x14ac:dyDescent="0.25">
      <c r="A969" s="2" t="s">
        <v>857</v>
      </c>
      <c r="B969" s="6" t="s">
        <v>4044</v>
      </c>
      <c r="C969" s="2" t="s">
        <v>4078</v>
      </c>
      <c r="D969" s="2" t="s">
        <v>4080</v>
      </c>
      <c r="E969" s="19">
        <v>2</v>
      </c>
    </row>
    <row r="970" spans="1:5" x14ac:dyDescent="0.25">
      <c r="A970" s="2" t="s">
        <v>1454</v>
      </c>
      <c r="B970" s="6" t="s">
        <v>4045</v>
      </c>
      <c r="C970" s="2" t="s">
        <v>4078</v>
      </c>
      <c r="D970" s="2" t="s">
        <v>4080</v>
      </c>
      <c r="E970" s="19">
        <v>3</v>
      </c>
    </row>
    <row r="971" spans="1:5" x14ac:dyDescent="0.25">
      <c r="A971" s="2" t="s">
        <v>938</v>
      </c>
      <c r="B971" s="6" t="s">
        <v>4046</v>
      </c>
      <c r="C971" s="2" t="s">
        <v>4079</v>
      </c>
      <c r="D971" s="2" t="s">
        <v>4080</v>
      </c>
      <c r="E971" s="19">
        <v>5</v>
      </c>
    </row>
    <row r="972" spans="1:5" x14ac:dyDescent="0.25">
      <c r="A972" s="2" t="s">
        <v>917</v>
      </c>
      <c r="B972" s="6" t="s">
        <v>4047</v>
      </c>
      <c r="C972" s="2" t="s">
        <v>4078</v>
      </c>
      <c r="D972" s="2" t="s">
        <v>4080</v>
      </c>
      <c r="E972" s="19">
        <v>3</v>
      </c>
    </row>
    <row r="973" spans="1:5" x14ac:dyDescent="0.25">
      <c r="A973" s="2" t="s">
        <v>1672</v>
      </c>
      <c r="B973" s="6" t="s">
        <v>4048</v>
      </c>
      <c r="C973" s="2" t="s">
        <v>4079</v>
      </c>
      <c r="D973" s="2" t="s">
        <v>4081</v>
      </c>
      <c r="E973" s="19">
        <v>4</v>
      </c>
    </row>
    <row r="974" spans="1:5" x14ac:dyDescent="0.25">
      <c r="A974" s="2" t="s">
        <v>1585</v>
      </c>
      <c r="B974" s="6" t="s">
        <v>4049</v>
      </c>
      <c r="C974" s="2" t="s">
        <v>4077</v>
      </c>
      <c r="D974" s="2" t="s">
        <v>4080</v>
      </c>
      <c r="E974" s="19">
        <v>2</v>
      </c>
    </row>
    <row r="975" spans="1:5" x14ac:dyDescent="0.25">
      <c r="A975" s="2" t="s">
        <v>1436</v>
      </c>
      <c r="B975" s="6" t="s">
        <v>4050</v>
      </c>
      <c r="C975" s="2" t="s">
        <v>4079</v>
      </c>
      <c r="D975" s="2" t="s">
        <v>4081</v>
      </c>
      <c r="E975" s="19">
        <v>2</v>
      </c>
    </row>
    <row r="976" spans="1:5" x14ac:dyDescent="0.25">
      <c r="A976" s="2" t="s">
        <v>970</v>
      </c>
      <c r="B976" s="6" t="s">
        <v>4051</v>
      </c>
      <c r="C976" s="2" t="s">
        <v>4079</v>
      </c>
      <c r="D976" s="2" t="s">
        <v>4080</v>
      </c>
      <c r="E976" s="19">
        <v>5</v>
      </c>
    </row>
    <row r="977" spans="1:5" x14ac:dyDescent="0.25">
      <c r="A977" s="2" t="s">
        <v>1222</v>
      </c>
      <c r="B977" s="6" t="s">
        <v>4052</v>
      </c>
      <c r="C977" s="2" t="s">
        <v>4078</v>
      </c>
      <c r="D977" s="2" t="s">
        <v>4081</v>
      </c>
      <c r="E977" s="19">
        <v>3</v>
      </c>
    </row>
    <row r="978" spans="1:5" x14ac:dyDescent="0.25">
      <c r="A978" s="2" t="s">
        <v>1149</v>
      </c>
      <c r="B978" s="6" t="s">
        <v>4053</v>
      </c>
      <c r="C978" s="2" t="s">
        <v>4077</v>
      </c>
      <c r="D978" s="2" t="s">
        <v>4080</v>
      </c>
      <c r="E978" s="19">
        <v>5</v>
      </c>
    </row>
    <row r="979" spans="1:5" x14ac:dyDescent="0.25">
      <c r="A979" s="2" t="s">
        <v>1583</v>
      </c>
      <c r="B979" s="6" t="s">
        <v>4054</v>
      </c>
      <c r="C979" s="2" t="s">
        <v>4079</v>
      </c>
      <c r="D979" s="2" t="s">
        <v>4081</v>
      </c>
      <c r="E979" s="19">
        <v>4</v>
      </c>
    </row>
    <row r="980" spans="1:5" x14ac:dyDescent="0.25">
      <c r="A980" s="2" t="s">
        <v>1315</v>
      </c>
      <c r="B980" s="6" t="s">
        <v>4055</v>
      </c>
      <c r="C980" s="2" t="s">
        <v>4078</v>
      </c>
      <c r="D980" s="2" t="s">
        <v>4080</v>
      </c>
      <c r="E980" s="19">
        <v>1</v>
      </c>
    </row>
    <row r="981" spans="1:5" x14ac:dyDescent="0.25">
      <c r="A981" s="2" t="s">
        <v>1575</v>
      </c>
      <c r="B981" s="6" t="s">
        <v>4056</v>
      </c>
      <c r="C981" s="2" t="s">
        <v>4079</v>
      </c>
      <c r="D981" s="2" t="s">
        <v>4081</v>
      </c>
      <c r="E981" s="19">
        <v>4</v>
      </c>
    </row>
    <row r="982" spans="1:5" x14ac:dyDescent="0.25">
      <c r="A982" s="2" t="s">
        <v>899</v>
      </c>
      <c r="B982" s="6" t="s">
        <v>4057</v>
      </c>
      <c r="C982" s="2" t="s">
        <v>4077</v>
      </c>
      <c r="D982" s="2" t="s">
        <v>4081</v>
      </c>
      <c r="E982" s="19">
        <v>2</v>
      </c>
    </row>
    <row r="983" spans="1:5" x14ac:dyDescent="0.25">
      <c r="A983" s="2" t="s">
        <v>1641</v>
      </c>
      <c r="B983" s="6" t="s">
        <v>4058</v>
      </c>
      <c r="C983" s="2" t="s">
        <v>4077</v>
      </c>
      <c r="D983" s="2" t="s">
        <v>4081</v>
      </c>
      <c r="E983" s="19">
        <v>1</v>
      </c>
    </row>
    <row r="984" spans="1:5" x14ac:dyDescent="0.25">
      <c r="A984" s="2" t="s">
        <v>1011</v>
      </c>
      <c r="B984" s="6" t="s">
        <v>4059</v>
      </c>
      <c r="C984" s="2" t="s">
        <v>4079</v>
      </c>
      <c r="D984" s="2" t="s">
        <v>4080</v>
      </c>
      <c r="E984" s="19">
        <v>2</v>
      </c>
    </row>
    <row r="985" spans="1:5" x14ac:dyDescent="0.25">
      <c r="A985" s="2" t="s">
        <v>1222</v>
      </c>
      <c r="B985" s="6" t="s">
        <v>4060</v>
      </c>
      <c r="C985" s="2" t="s">
        <v>4078</v>
      </c>
      <c r="D985" s="2" t="s">
        <v>4080</v>
      </c>
      <c r="E985" s="19">
        <v>4</v>
      </c>
    </row>
    <row r="986" spans="1:5" x14ac:dyDescent="0.25">
      <c r="A986" s="2" t="s">
        <v>1482</v>
      </c>
      <c r="B986" s="6" t="s">
        <v>4061</v>
      </c>
      <c r="C986" s="2" t="s">
        <v>4079</v>
      </c>
      <c r="D986" s="2" t="s">
        <v>4081</v>
      </c>
      <c r="E986" s="19">
        <v>5</v>
      </c>
    </row>
    <row r="987" spans="1:5" x14ac:dyDescent="0.25">
      <c r="A987" s="2" t="s">
        <v>1080</v>
      </c>
      <c r="B987" s="6" t="s">
        <v>4062</v>
      </c>
      <c r="C987" s="2" t="s">
        <v>4078</v>
      </c>
      <c r="D987" s="2" t="s">
        <v>4080</v>
      </c>
      <c r="E987" s="19">
        <v>4</v>
      </c>
    </row>
    <row r="988" spans="1:5" x14ac:dyDescent="0.25">
      <c r="A988" s="2" t="s">
        <v>1038</v>
      </c>
      <c r="B988" s="6" t="s">
        <v>4063</v>
      </c>
      <c r="C988" s="2" t="s">
        <v>4077</v>
      </c>
      <c r="D988" s="2" t="s">
        <v>4080</v>
      </c>
      <c r="E988" s="19">
        <v>2</v>
      </c>
    </row>
    <row r="989" spans="1:5" x14ac:dyDescent="0.25">
      <c r="A989" s="2" t="s">
        <v>1014</v>
      </c>
      <c r="B989" s="6" t="s">
        <v>4064</v>
      </c>
      <c r="C989" s="2" t="s">
        <v>4079</v>
      </c>
      <c r="D989" s="2" t="s">
        <v>4081</v>
      </c>
      <c r="E989" s="19">
        <v>5</v>
      </c>
    </row>
    <row r="990" spans="1:5" x14ac:dyDescent="0.25">
      <c r="A990" s="2" t="s">
        <v>1459</v>
      </c>
      <c r="B990" s="6" t="s">
        <v>4065</v>
      </c>
      <c r="C990" s="2" t="s">
        <v>4079</v>
      </c>
      <c r="D990" s="2" t="s">
        <v>4080</v>
      </c>
      <c r="E990" s="19">
        <v>5</v>
      </c>
    </row>
    <row r="991" spans="1:5" x14ac:dyDescent="0.25">
      <c r="A991" s="2" t="s">
        <v>1323</v>
      </c>
      <c r="B991" s="6" t="s">
        <v>4066</v>
      </c>
      <c r="C991" s="2" t="s">
        <v>4077</v>
      </c>
      <c r="D991" s="2" t="s">
        <v>4080</v>
      </c>
      <c r="E991" s="19">
        <v>2</v>
      </c>
    </row>
    <row r="992" spans="1:5" x14ac:dyDescent="0.25">
      <c r="A992" s="2" t="s">
        <v>871</v>
      </c>
      <c r="B992" s="6" t="s">
        <v>4067</v>
      </c>
      <c r="C992" s="2" t="s">
        <v>4077</v>
      </c>
      <c r="D992" s="2" t="s">
        <v>4080</v>
      </c>
      <c r="E992" s="19">
        <v>4</v>
      </c>
    </row>
    <row r="993" spans="1:5" x14ac:dyDescent="0.25">
      <c r="A993" s="2" t="s">
        <v>1550</v>
      </c>
      <c r="B993" s="6" t="s">
        <v>4068</v>
      </c>
      <c r="C993" s="2" t="s">
        <v>4078</v>
      </c>
      <c r="D993" s="2" t="s">
        <v>4080</v>
      </c>
      <c r="E993" s="19">
        <v>4</v>
      </c>
    </row>
    <row r="994" spans="1:5" x14ac:dyDescent="0.25">
      <c r="A994" s="2" t="s">
        <v>1550</v>
      </c>
      <c r="B994" s="6" t="s">
        <v>4069</v>
      </c>
      <c r="C994" s="2" t="s">
        <v>4078</v>
      </c>
      <c r="D994" s="2" t="s">
        <v>4081</v>
      </c>
      <c r="E994" s="19">
        <v>3</v>
      </c>
    </row>
    <row r="995" spans="1:5" x14ac:dyDescent="0.25">
      <c r="A995" s="2" t="s">
        <v>1118</v>
      </c>
      <c r="B995" s="6" t="s">
        <v>4070</v>
      </c>
      <c r="C995" s="2" t="s">
        <v>4079</v>
      </c>
      <c r="D995" s="2" t="s">
        <v>4080</v>
      </c>
      <c r="E995" s="19">
        <v>5</v>
      </c>
    </row>
    <row r="996" spans="1:5" x14ac:dyDescent="0.25">
      <c r="A996" s="2" t="s">
        <v>1154</v>
      </c>
      <c r="B996" s="6" t="s">
        <v>4071</v>
      </c>
      <c r="C996" s="2" t="s">
        <v>4078</v>
      </c>
      <c r="D996" s="2" t="s">
        <v>4081</v>
      </c>
      <c r="E996" s="19">
        <v>2</v>
      </c>
    </row>
    <row r="997" spans="1:5" x14ac:dyDescent="0.25">
      <c r="A997" s="2" t="s">
        <v>1186</v>
      </c>
      <c r="B997" s="6" t="s">
        <v>4072</v>
      </c>
      <c r="C997" s="2" t="s">
        <v>4078</v>
      </c>
      <c r="D997" s="2" t="s">
        <v>4080</v>
      </c>
      <c r="E997" s="19">
        <v>4</v>
      </c>
    </row>
    <row r="998" spans="1:5" x14ac:dyDescent="0.25">
      <c r="A998" s="2" t="s">
        <v>1202</v>
      </c>
      <c r="B998" s="6" t="s">
        <v>4073</v>
      </c>
      <c r="C998" s="2" t="s">
        <v>4077</v>
      </c>
      <c r="D998" s="2" t="s">
        <v>4081</v>
      </c>
      <c r="E998" s="19">
        <v>4</v>
      </c>
    </row>
    <row r="999" spans="1:5" x14ac:dyDescent="0.25">
      <c r="A999" s="2" t="s">
        <v>838</v>
      </c>
      <c r="B999" s="6" t="s">
        <v>4074</v>
      </c>
      <c r="C999" s="2" t="s">
        <v>4078</v>
      </c>
      <c r="D999" s="2" t="s">
        <v>4081</v>
      </c>
      <c r="E999" s="19">
        <v>2</v>
      </c>
    </row>
    <row r="1000" spans="1:5" x14ac:dyDescent="0.25">
      <c r="A1000" s="2" t="s">
        <v>1393</v>
      </c>
      <c r="B1000" s="6" t="s">
        <v>4075</v>
      </c>
      <c r="C1000" s="2" t="s">
        <v>4079</v>
      </c>
      <c r="D1000" s="2" t="s">
        <v>4080</v>
      </c>
      <c r="E1000" s="19">
        <v>3</v>
      </c>
    </row>
    <row r="1001" spans="1:5" x14ac:dyDescent="0.25">
      <c r="A1001" s="14" t="s">
        <v>970</v>
      </c>
      <c r="B1001" s="13" t="s">
        <v>4076</v>
      </c>
      <c r="C1001" s="14" t="s">
        <v>4077</v>
      </c>
      <c r="D1001" s="14" t="s">
        <v>4080</v>
      </c>
      <c r="E1001" s="18">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3376F-5788-4AD3-96C4-0FDE6BD494AF}">
  <dimension ref="A1:L1011"/>
  <sheetViews>
    <sheetView workbookViewId="0">
      <selection activeCell="G19" sqref="G19"/>
    </sheetView>
  </sheetViews>
  <sheetFormatPr defaultRowHeight="15" x14ac:dyDescent="0.25"/>
  <cols>
    <col min="1" max="1" width="14.5703125" customWidth="1"/>
    <col min="2" max="2" width="12.42578125" bestFit="1" customWidth="1"/>
    <col min="3" max="3" width="10.85546875" customWidth="1"/>
    <col min="4" max="4" width="18.140625" style="5" customWidth="1"/>
    <col min="5" max="5" width="13" bestFit="1" customWidth="1"/>
    <col min="6" max="6" width="18.140625" style="1" bestFit="1" customWidth="1"/>
    <col min="7" max="7" width="13.7109375" style="5" customWidth="1"/>
    <col min="8" max="8" width="9.140625" style="37"/>
    <col min="10" max="10" width="19.42578125" bestFit="1" customWidth="1"/>
    <col min="11" max="11" width="10.28515625" customWidth="1"/>
    <col min="12" max="12" width="15" bestFit="1" customWidth="1"/>
  </cols>
  <sheetData>
    <row r="1" spans="1:12" x14ac:dyDescent="0.25">
      <c r="A1" s="9" t="s">
        <v>686</v>
      </c>
      <c r="B1" s="9" t="s">
        <v>1</v>
      </c>
      <c r="C1" s="9" t="s">
        <v>2</v>
      </c>
      <c r="D1" s="10" t="s">
        <v>3</v>
      </c>
      <c r="E1" s="9" t="s">
        <v>4</v>
      </c>
      <c r="F1" s="11" t="s">
        <v>5</v>
      </c>
      <c r="G1" s="12" t="s">
        <v>6</v>
      </c>
      <c r="H1" s="36" t="s">
        <v>687</v>
      </c>
      <c r="I1" s="9" t="s">
        <v>688</v>
      </c>
      <c r="J1" s="9" t="s">
        <v>689</v>
      </c>
      <c r="K1" s="9" t="s">
        <v>3074</v>
      </c>
      <c r="L1" s="9" t="s">
        <v>3075</v>
      </c>
    </row>
    <row r="2" spans="1:12" x14ac:dyDescent="0.25">
      <c r="A2" s="2" t="s">
        <v>1462</v>
      </c>
      <c r="B2" s="2" t="s">
        <v>676</v>
      </c>
      <c r="C2" s="2">
        <v>3</v>
      </c>
      <c r="D2" s="4">
        <v>3.52</v>
      </c>
      <c r="E2" s="2" t="s">
        <v>682</v>
      </c>
      <c r="F2" s="3">
        <v>45292</v>
      </c>
      <c r="G2" s="7">
        <v>10.56</v>
      </c>
      <c r="H2" s="37" t="str">
        <f>IFERROR(VLOOKUP(Master8[[#This Row],[Customer_ID]],CustomerData[],2,0),"None")</f>
        <v>None</v>
      </c>
      <c r="I2" t="str">
        <f>IFERROR(VLOOKUP(Master8[[#This Row],[Customer_ID]],CustomerData[],3,0),"None")</f>
        <v>None</v>
      </c>
      <c r="J2" t="str">
        <f>IFERROR(VLOOKUP(Master8[[#This Row],[Customer_ID]],CustomerData[],4,0),"None")</f>
        <v>None</v>
      </c>
      <c r="K2" s="1" t="str">
        <f>IFERROR(VLOOKUP(Master8[[#This Row],[Customer_ID]],Feedback[],3,0),"None ")</f>
        <v xml:space="preserve">None </v>
      </c>
      <c r="L2" t="str">
        <f>_xlfn.IFNA(VLOOKUP(Master8[[#This Row],[Customer_ID]],Feedback[],4,0),"None")</f>
        <v>None</v>
      </c>
    </row>
    <row r="3" spans="1:12" hidden="1" x14ac:dyDescent="0.25">
      <c r="A3" s="2" t="s">
        <v>724</v>
      </c>
      <c r="B3" s="2" t="s">
        <v>676</v>
      </c>
      <c r="C3" s="2">
        <v>5</v>
      </c>
      <c r="D3" s="4">
        <v>2.74</v>
      </c>
      <c r="E3" s="2" t="s">
        <v>683</v>
      </c>
      <c r="F3" s="3">
        <v>45293</v>
      </c>
      <c r="G3" s="7">
        <v>13.7</v>
      </c>
      <c r="H3" s="37">
        <f>IFERROR(VLOOKUP(Master8[[#This Row],[Customer_ID]],CustomerData[],2,0),"None")</f>
        <v>35</v>
      </c>
      <c r="I3" t="str">
        <f>IFERROR(VLOOKUP(Master8[[#This Row],[Customer_ID]],CustomerData[],3,0),"None")</f>
        <v>Male</v>
      </c>
      <c r="J3" t="str">
        <f>IFERROR(VLOOKUP(Master8[[#This Row],[Customer_ID]],CustomerData[],4,0),"None")</f>
        <v>Iced Tea</v>
      </c>
      <c r="K3" s="1" t="str">
        <f>IFERROR(VLOOKUP(Master8[[#This Row],[Customer_ID]],Feedback[],3,0),"None ")</f>
        <v>Neutral</v>
      </c>
      <c r="L3" t="str">
        <f>_xlfn.IFNA(VLOOKUP(Master8[[#This Row],[Customer_ID]],Feedback[],4,0),"None")</f>
        <v>Could be better</v>
      </c>
    </row>
    <row r="4" spans="1:12" hidden="1" x14ac:dyDescent="0.25">
      <c r="A4" s="2" t="s">
        <v>1232</v>
      </c>
      <c r="B4" s="2" t="s">
        <v>676</v>
      </c>
      <c r="C4" s="2">
        <v>4</v>
      </c>
      <c r="D4" s="4">
        <v>2.84</v>
      </c>
      <c r="E4" s="2" t="s">
        <v>682</v>
      </c>
      <c r="F4" s="3">
        <v>45294</v>
      </c>
      <c r="G4" s="7">
        <v>11.36</v>
      </c>
      <c r="H4" s="37">
        <f>IFERROR(VLOOKUP(Master8[[#This Row],[Customer_ID]],CustomerData[],2,0),"None")</f>
        <v>25</v>
      </c>
      <c r="I4" t="str">
        <f>IFERROR(VLOOKUP(Master8[[#This Row],[Customer_ID]],CustomerData[],3,0),"None")</f>
        <v>Female</v>
      </c>
      <c r="J4" t="str">
        <f>IFERROR(VLOOKUP(Master8[[#This Row],[Customer_ID]],CustomerData[],4,0),"None")</f>
        <v>Iced Tea</v>
      </c>
      <c r="K4" s="1" t="str">
        <f>IFERROR(VLOOKUP(Master8[[#This Row],[Customer_ID]],Feedback[],3,0),"None ")</f>
        <v xml:space="preserve">None </v>
      </c>
      <c r="L4" t="str">
        <f>_xlfn.IFNA(VLOOKUP(Master8[[#This Row],[Customer_ID]],Feedback[],4,0),"None")</f>
        <v>None</v>
      </c>
    </row>
    <row r="5" spans="1:12" hidden="1" x14ac:dyDescent="0.25">
      <c r="A5" s="2" t="s">
        <v>952</v>
      </c>
      <c r="B5" s="2" t="s">
        <v>678</v>
      </c>
      <c r="C5" s="2">
        <v>1</v>
      </c>
      <c r="D5" s="4">
        <v>5.04</v>
      </c>
      <c r="E5" s="2" t="s">
        <v>685</v>
      </c>
      <c r="F5" s="3">
        <v>45295</v>
      </c>
      <c r="G5" s="7">
        <v>5.04</v>
      </c>
      <c r="H5" s="37">
        <f>IFERROR(VLOOKUP(Master8[[#This Row],[Customer_ID]],CustomerData[],2,0),"None")</f>
        <v>64</v>
      </c>
      <c r="I5" t="str">
        <f>IFERROR(VLOOKUP(Master8[[#This Row],[Customer_ID]],CustomerData[],3,0),"None")</f>
        <v>Male</v>
      </c>
      <c r="J5" t="str">
        <f>IFERROR(VLOOKUP(Master8[[#This Row],[Customer_ID]],CustomerData[],4,0),"None")</f>
        <v>Latte</v>
      </c>
      <c r="K5" s="1" t="str">
        <f>IFERROR(VLOOKUP(Master8[[#This Row],[Customer_ID]],Feedback[],3,0),"None ")</f>
        <v>Positive</v>
      </c>
      <c r="L5" t="str">
        <f>_xlfn.IFNA(VLOOKUP(Master8[[#This Row],[Customer_ID]],Feedback[],4,0),"None")</f>
        <v>Could be better</v>
      </c>
    </row>
    <row r="6" spans="1:12" hidden="1" x14ac:dyDescent="0.25">
      <c r="A6" s="2" t="s">
        <v>822</v>
      </c>
      <c r="B6" s="2" t="s">
        <v>677</v>
      </c>
      <c r="C6" s="2">
        <v>4</v>
      </c>
      <c r="D6" s="4">
        <v>4.21</v>
      </c>
      <c r="E6" s="2" t="s">
        <v>684</v>
      </c>
      <c r="F6" s="3">
        <v>45296</v>
      </c>
      <c r="G6" s="7">
        <v>16.84</v>
      </c>
      <c r="H6" s="37">
        <f>IFERROR(VLOOKUP(Master8[[#This Row],[Customer_ID]],CustomerData[],2,0),"None")</f>
        <v>55</v>
      </c>
      <c r="I6" t="str">
        <f>IFERROR(VLOOKUP(Master8[[#This Row],[Customer_ID]],CustomerData[],3,0),"None")</f>
        <v>Female</v>
      </c>
      <c r="J6" t="str">
        <f>IFERROR(VLOOKUP(Master8[[#This Row],[Customer_ID]],CustomerData[],4,0),"None")</f>
        <v>Cappuccino</v>
      </c>
      <c r="K6" s="1" t="str">
        <f>IFERROR(VLOOKUP(Master8[[#This Row],[Customer_ID]],Feedback[],3,0),"None ")</f>
        <v xml:space="preserve">None </v>
      </c>
      <c r="L6" t="str">
        <f>_xlfn.IFNA(VLOOKUP(Master8[[#This Row],[Customer_ID]],Feedback[],4,0),"None")</f>
        <v>None</v>
      </c>
    </row>
    <row r="7" spans="1:12" hidden="1" x14ac:dyDescent="0.25">
      <c r="A7" s="2" t="s">
        <v>717</v>
      </c>
      <c r="B7" s="2" t="s">
        <v>680</v>
      </c>
      <c r="C7" s="2">
        <v>5</v>
      </c>
      <c r="D7" s="4">
        <v>3.66</v>
      </c>
      <c r="E7" s="2" t="s">
        <v>685</v>
      </c>
      <c r="F7" s="3">
        <v>45297</v>
      </c>
      <c r="G7" s="7">
        <v>18.3</v>
      </c>
      <c r="H7" s="37">
        <f>IFERROR(VLOOKUP(Master8[[#This Row],[Customer_ID]],CustomerData[],2,0),"None")</f>
        <v>59</v>
      </c>
      <c r="I7" t="str">
        <f>IFERROR(VLOOKUP(Master8[[#This Row],[Customer_ID]],CustomerData[],3,0),"None")</f>
        <v>Female</v>
      </c>
      <c r="J7" t="str">
        <f>IFERROR(VLOOKUP(Master8[[#This Row],[Customer_ID]],CustomerData[],4,0),"None")</f>
        <v>Croissant</v>
      </c>
      <c r="K7" s="1" t="str">
        <f>IFERROR(VLOOKUP(Master8[[#This Row],[Customer_ID]],Feedback[],3,0),"None ")</f>
        <v>Positive</v>
      </c>
      <c r="L7" t="str">
        <f>_xlfn.IFNA(VLOOKUP(Master8[[#This Row],[Customer_ID]],Feedback[],4,0),"None")</f>
        <v>Could be better</v>
      </c>
    </row>
    <row r="8" spans="1:12" hidden="1" x14ac:dyDescent="0.25">
      <c r="A8" s="2" t="s">
        <v>1013</v>
      </c>
      <c r="B8" s="2" t="s">
        <v>681</v>
      </c>
      <c r="C8" s="2">
        <v>2</v>
      </c>
      <c r="D8" s="4">
        <v>2.95</v>
      </c>
      <c r="E8" s="2" t="s">
        <v>683</v>
      </c>
      <c r="F8" s="3">
        <v>45298</v>
      </c>
      <c r="G8" s="7">
        <v>5.9</v>
      </c>
      <c r="H8" s="37">
        <f>IFERROR(VLOOKUP(Master8[[#This Row],[Customer_ID]],CustomerData[],2,0),"None")</f>
        <v>36</v>
      </c>
      <c r="I8" t="str">
        <f>IFERROR(VLOOKUP(Master8[[#This Row],[Customer_ID]],CustomerData[],3,0),"None")</f>
        <v>Female</v>
      </c>
      <c r="J8" t="str">
        <f>IFERROR(VLOOKUP(Master8[[#This Row],[Customer_ID]],CustomerData[],4,0),"None")</f>
        <v>Muffin</v>
      </c>
      <c r="K8" s="1" t="str">
        <f>IFERROR(VLOOKUP(Master8[[#This Row],[Customer_ID]],Feedback[],3,0),"None ")</f>
        <v>Neutral</v>
      </c>
      <c r="L8" t="str">
        <f>_xlfn.IFNA(VLOOKUP(Master8[[#This Row],[Customer_ID]],Feedback[],4,0),"None")</f>
        <v>Great product!</v>
      </c>
    </row>
    <row r="9" spans="1:12" x14ac:dyDescent="0.25">
      <c r="A9" s="2" t="s">
        <v>1410</v>
      </c>
      <c r="B9" s="2" t="s">
        <v>680</v>
      </c>
      <c r="C9" s="2">
        <v>2</v>
      </c>
      <c r="D9" s="4">
        <v>4.79</v>
      </c>
      <c r="E9" s="2" t="s">
        <v>684</v>
      </c>
      <c r="F9" s="3">
        <v>45299</v>
      </c>
      <c r="G9" s="7">
        <v>9.58</v>
      </c>
      <c r="H9" s="37" t="str">
        <f>IFERROR(VLOOKUP(Master8[[#This Row],[Customer_ID]],CustomerData[],2,0),"None")</f>
        <v>None</v>
      </c>
      <c r="I9" t="str">
        <f>IFERROR(VLOOKUP(Master8[[#This Row],[Customer_ID]],CustomerData[],3,0),"None")</f>
        <v>None</v>
      </c>
      <c r="J9" t="str">
        <f>IFERROR(VLOOKUP(Master8[[#This Row],[Customer_ID]],CustomerData[],4,0),"None")</f>
        <v>None</v>
      </c>
      <c r="K9" s="1" t="str">
        <f>IFERROR(VLOOKUP(Master8[[#This Row],[Customer_ID]],Feedback[],3,0),"None ")</f>
        <v>Negative</v>
      </c>
      <c r="L9" t="str">
        <f>_xlfn.IFNA(VLOOKUP(Master8[[#This Row],[Customer_ID]],Feedback[],4,0),"None")</f>
        <v>Could be better</v>
      </c>
    </row>
    <row r="10" spans="1:12" x14ac:dyDescent="0.25">
      <c r="A10" s="2" t="s">
        <v>1619</v>
      </c>
      <c r="B10" s="2" t="s">
        <v>680</v>
      </c>
      <c r="C10" s="2">
        <v>4</v>
      </c>
      <c r="D10" s="4">
        <v>2.85</v>
      </c>
      <c r="E10" s="2" t="s">
        <v>685</v>
      </c>
      <c r="F10" s="3">
        <v>45300</v>
      </c>
      <c r="G10" s="7">
        <v>11.4</v>
      </c>
      <c r="H10" s="37" t="str">
        <f>IFERROR(VLOOKUP(Master8[[#This Row],[Customer_ID]],CustomerData[],2,0),"None")</f>
        <v>None</v>
      </c>
      <c r="I10" t="str">
        <f>IFERROR(VLOOKUP(Master8[[#This Row],[Customer_ID]],CustomerData[],3,0),"None")</f>
        <v>None</v>
      </c>
      <c r="J10" t="str">
        <f>IFERROR(VLOOKUP(Master8[[#This Row],[Customer_ID]],CustomerData[],4,0),"None")</f>
        <v>None</v>
      </c>
      <c r="K10" s="1" t="str">
        <f>IFERROR(VLOOKUP(Master8[[#This Row],[Customer_ID]],Feedback[],3,0),"None ")</f>
        <v>Positive</v>
      </c>
      <c r="L10" t="str">
        <f>_xlfn.IFNA(VLOOKUP(Master8[[#This Row],[Customer_ID]],Feedback[],4,0),"None")</f>
        <v>Could be better</v>
      </c>
    </row>
    <row r="11" spans="1:12" hidden="1" x14ac:dyDescent="0.25">
      <c r="A11" s="2" t="s">
        <v>1142</v>
      </c>
      <c r="B11" s="2" t="s">
        <v>680</v>
      </c>
      <c r="C11" s="2">
        <v>1</v>
      </c>
      <c r="D11" s="4">
        <v>4.67</v>
      </c>
      <c r="E11" s="2" t="s">
        <v>685</v>
      </c>
      <c r="F11" s="3">
        <v>45301</v>
      </c>
      <c r="G11" s="7">
        <v>4.67</v>
      </c>
      <c r="H11" s="37">
        <f>IFERROR(VLOOKUP(Master8[[#This Row],[Customer_ID]],CustomerData[],2,0),"None")</f>
        <v>53</v>
      </c>
      <c r="I11" t="str">
        <f>IFERROR(VLOOKUP(Master8[[#This Row],[Customer_ID]],CustomerData[],3,0),"None")</f>
        <v>Female</v>
      </c>
      <c r="J11" t="str">
        <f>IFERROR(VLOOKUP(Master8[[#This Row],[Customer_ID]],CustomerData[],4,0),"None")</f>
        <v>Croissant</v>
      </c>
      <c r="K11" s="1" t="str">
        <f>IFERROR(VLOOKUP(Master8[[#This Row],[Customer_ID]],Feedback[],3,0),"None ")</f>
        <v>Positive</v>
      </c>
      <c r="L11" t="str">
        <f>_xlfn.IFNA(VLOOKUP(Master8[[#This Row],[Customer_ID]],Feedback[],4,0),"None")</f>
        <v>Could be better</v>
      </c>
    </row>
    <row r="12" spans="1:12" hidden="1" x14ac:dyDescent="0.25">
      <c r="A12" s="2" t="s">
        <v>1275</v>
      </c>
      <c r="B12" s="2" t="s">
        <v>681</v>
      </c>
      <c r="C12" s="2">
        <v>1</v>
      </c>
      <c r="D12" s="4">
        <v>5.65</v>
      </c>
      <c r="E12" s="2" t="s">
        <v>685</v>
      </c>
      <c r="F12" s="3">
        <v>45302</v>
      </c>
      <c r="G12" s="7">
        <v>5.65</v>
      </c>
      <c r="H12" s="37">
        <f>IFERROR(VLOOKUP(Master8[[#This Row],[Customer_ID]],CustomerData[],2,0),"None")</f>
        <v>65</v>
      </c>
      <c r="I12" t="str">
        <f>IFERROR(VLOOKUP(Master8[[#This Row],[Customer_ID]],CustomerData[],3,0),"None")</f>
        <v>Male</v>
      </c>
      <c r="J12" t="str">
        <f>IFERROR(VLOOKUP(Master8[[#This Row],[Customer_ID]],CustomerData[],4,0),"None")</f>
        <v>Muffin</v>
      </c>
      <c r="K12" s="1" t="str">
        <f>IFERROR(VLOOKUP(Master8[[#This Row],[Customer_ID]],Feedback[],3,0),"None ")</f>
        <v>Neutral</v>
      </c>
      <c r="L12" t="str">
        <f>_xlfn.IFNA(VLOOKUP(Master8[[#This Row],[Customer_ID]],Feedback[],4,0),"None")</f>
        <v>Could be better</v>
      </c>
    </row>
    <row r="13" spans="1:12" x14ac:dyDescent="0.25">
      <c r="A13" s="2" t="s">
        <v>1499</v>
      </c>
      <c r="B13" s="2" t="s">
        <v>680</v>
      </c>
      <c r="C13" s="2">
        <v>3</v>
      </c>
      <c r="D13" s="4">
        <v>3.61</v>
      </c>
      <c r="E13" s="2" t="s">
        <v>684</v>
      </c>
      <c r="F13" s="3">
        <v>45303</v>
      </c>
      <c r="G13" s="7">
        <v>10.83</v>
      </c>
      <c r="H13" s="37" t="str">
        <f>IFERROR(VLOOKUP(Master8[[#This Row],[Customer_ID]],CustomerData[],2,0),"None")</f>
        <v>None</v>
      </c>
      <c r="I13" t="str">
        <f>IFERROR(VLOOKUP(Master8[[#This Row],[Customer_ID]],CustomerData[],3,0),"None")</f>
        <v>None</v>
      </c>
      <c r="J13" t="str">
        <f>IFERROR(VLOOKUP(Master8[[#This Row],[Customer_ID]],CustomerData[],4,0),"None")</f>
        <v>None</v>
      </c>
      <c r="K13" s="1" t="str">
        <f>IFERROR(VLOOKUP(Master8[[#This Row],[Customer_ID]],Feedback[],3,0),"None ")</f>
        <v>Neutral</v>
      </c>
      <c r="L13" t="str">
        <f>_xlfn.IFNA(VLOOKUP(Master8[[#This Row],[Customer_ID]],Feedback[],4,0),"None")</f>
        <v>Great product!</v>
      </c>
    </row>
    <row r="14" spans="1:12" hidden="1" x14ac:dyDescent="0.25">
      <c r="A14" s="2" t="s">
        <v>1230</v>
      </c>
      <c r="B14" s="2" t="s">
        <v>677</v>
      </c>
      <c r="C14" s="2">
        <v>1</v>
      </c>
      <c r="D14" s="4">
        <v>4.08</v>
      </c>
      <c r="E14" s="2" t="s">
        <v>684</v>
      </c>
      <c r="F14" s="3">
        <v>45304</v>
      </c>
      <c r="G14" s="7">
        <v>4.08</v>
      </c>
      <c r="H14" s="37">
        <f>IFERROR(VLOOKUP(Master8[[#This Row],[Customer_ID]],CustomerData[],2,0),"None")</f>
        <v>56</v>
      </c>
      <c r="I14" t="str">
        <f>IFERROR(VLOOKUP(Master8[[#This Row],[Customer_ID]],CustomerData[],3,0),"None")</f>
        <v>Male</v>
      </c>
      <c r="J14" t="str">
        <f>IFERROR(VLOOKUP(Master8[[#This Row],[Customer_ID]],CustomerData[],4,0),"None")</f>
        <v>Cappuccino</v>
      </c>
      <c r="K14" s="1" t="str">
        <f>IFERROR(VLOOKUP(Master8[[#This Row],[Customer_ID]],Feedback[],3,0),"None ")</f>
        <v>Negative</v>
      </c>
      <c r="L14" t="str">
        <f>_xlfn.IFNA(VLOOKUP(Master8[[#This Row],[Customer_ID]],Feedback[],4,0),"None")</f>
        <v>Great product!</v>
      </c>
    </row>
    <row r="15" spans="1:12" x14ac:dyDescent="0.25">
      <c r="A15" s="2" t="s">
        <v>1645</v>
      </c>
      <c r="B15" s="2" t="s">
        <v>679</v>
      </c>
      <c r="C15" s="2">
        <v>3</v>
      </c>
      <c r="D15" s="4">
        <v>4.66</v>
      </c>
      <c r="E15" s="2" t="s">
        <v>684</v>
      </c>
      <c r="F15" s="3">
        <v>45305</v>
      </c>
      <c r="G15" s="7">
        <v>13.98</v>
      </c>
      <c r="H15" s="37" t="str">
        <f>IFERROR(VLOOKUP(Master8[[#This Row],[Customer_ID]],CustomerData[],2,0),"None")</f>
        <v>None</v>
      </c>
      <c r="I15" t="str">
        <f>IFERROR(VLOOKUP(Master8[[#This Row],[Customer_ID]],CustomerData[],3,0),"None")</f>
        <v>None</v>
      </c>
      <c r="J15" t="str">
        <f>IFERROR(VLOOKUP(Master8[[#This Row],[Customer_ID]],CustomerData[],4,0),"None")</f>
        <v>None</v>
      </c>
      <c r="K15" s="1" t="str">
        <f>IFERROR(VLOOKUP(Master8[[#This Row],[Customer_ID]],Feedback[],3,0),"None ")</f>
        <v xml:space="preserve">None </v>
      </c>
      <c r="L15" t="str">
        <f>_xlfn.IFNA(VLOOKUP(Master8[[#This Row],[Customer_ID]],Feedback[],4,0),"None")</f>
        <v>None</v>
      </c>
    </row>
    <row r="16" spans="1:12" hidden="1" x14ac:dyDescent="0.25">
      <c r="A16" s="2" t="s">
        <v>1199</v>
      </c>
      <c r="B16" s="2" t="s">
        <v>678</v>
      </c>
      <c r="C16" s="2">
        <v>3</v>
      </c>
      <c r="D16" s="4">
        <v>3.57</v>
      </c>
      <c r="E16" s="2" t="s">
        <v>684</v>
      </c>
      <c r="F16" s="3">
        <v>45306</v>
      </c>
      <c r="G16" s="7">
        <v>10.71</v>
      </c>
      <c r="H16" s="37">
        <f>IFERROR(VLOOKUP(Master8[[#This Row],[Customer_ID]],CustomerData[],2,0),"None")</f>
        <v>32</v>
      </c>
      <c r="I16" t="str">
        <f>IFERROR(VLOOKUP(Master8[[#This Row],[Customer_ID]],CustomerData[],3,0),"None")</f>
        <v>Female</v>
      </c>
      <c r="J16" t="str">
        <f>IFERROR(VLOOKUP(Master8[[#This Row],[Customer_ID]],CustomerData[],4,0),"None")</f>
        <v>Latte</v>
      </c>
      <c r="K16" s="1" t="str">
        <f>IFERROR(VLOOKUP(Master8[[#This Row],[Customer_ID]],Feedback[],3,0),"None ")</f>
        <v xml:space="preserve">None </v>
      </c>
      <c r="L16" t="str">
        <f>_xlfn.IFNA(VLOOKUP(Master8[[#This Row],[Customer_ID]],Feedback[],4,0),"None")</f>
        <v>None</v>
      </c>
    </row>
    <row r="17" spans="1:12" x14ac:dyDescent="0.25">
      <c r="A17" s="2" t="s">
        <v>1423</v>
      </c>
      <c r="B17" s="2" t="s">
        <v>679</v>
      </c>
      <c r="C17" s="2">
        <v>1</v>
      </c>
      <c r="D17" s="4">
        <v>4.54</v>
      </c>
      <c r="E17" s="2" t="s">
        <v>682</v>
      </c>
      <c r="F17" s="3">
        <v>45307</v>
      </c>
      <c r="G17" s="7">
        <v>4.54</v>
      </c>
      <c r="H17" s="37" t="str">
        <f>IFERROR(VLOOKUP(Master8[[#This Row],[Customer_ID]],CustomerData[],2,0),"None")</f>
        <v>None</v>
      </c>
      <c r="I17" t="str">
        <f>IFERROR(VLOOKUP(Master8[[#This Row],[Customer_ID]],CustomerData[],3,0),"None")</f>
        <v>None</v>
      </c>
      <c r="J17" t="str">
        <f>IFERROR(VLOOKUP(Master8[[#This Row],[Customer_ID]],CustomerData[],4,0),"None")</f>
        <v>None</v>
      </c>
      <c r="K17" s="1" t="str">
        <f>IFERROR(VLOOKUP(Master8[[#This Row],[Customer_ID]],Feedback[],3,0),"None ")</f>
        <v>Neutral</v>
      </c>
      <c r="L17" t="str">
        <f>_xlfn.IFNA(VLOOKUP(Master8[[#This Row],[Customer_ID]],Feedback[],4,0),"None")</f>
        <v>Could be better</v>
      </c>
    </row>
    <row r="18" spans="1:12" x14ac:dyDescent="0.25">
      <c r="A18" s="2" t="s">
        <v>1575</v>
      </c>
      <c r="B18" s="2" t="s">
        <v>679</v>
      </c>
      <c r="C18" s="2">
        <v>1</v>
      </c>
      <c r="D18" s="4">
        <v>4.4800000000000004</v>
      </c>
      <c r="E18" s="2" t="s">
        <v>685</v>
      </c>
      <c r="F18" s="3">
        <v>45308</v>
      </c>
      <c r="G18" s="7">
        <v>4.4800000000000004</v>
      </c>
      <c r="H18" s="37" t="str">
        <f>IFERROR(VLOOKUP(Master8[[#This Row],[Customer_ID]],CustomerData[],2,0),"None")</f>
        <v>None</v>
      </c>
      <c r="I18" t="str">
        <f>IFERROR(VLOOKUP(Master8[[#This Row],[Customer_ID]],CustomerData[],3,0),"None")</f>
        <v>None</v>
      </c>
      <c r="J18" t="str">
        <f>IFERROR(VLOOKUP(Master8[[#This Row],[Customer_ID]],CustomerData[],4,0),"None")</f>
        <v>None</v>
      </c>
      <c r="K18" s="1" t="str">
        <f>IFERROR(VLOOKUP(Master8[[#This Row],[Customer_ID]],Feedback[],3,0),"None ")</f>
        <v>Neutral</v>
      </c>
      <c r="L18" t="str">
        <f>_xlfn.IFNA(VLOOKUP(Master8[[#This Row],[Customer_ID]],Feedback[],4,0),"None")</f>
        <v>Could be better</v>
      </c>
    </row>
    <row r="19" spans="1:12" x14ac:dyDescent="0.25">
      <c r="A19" s="2" t="s">
        <v>1669</v>
      </c>
      <c r="B19" s="2" t="s">
        <v>681</v>
      </c>
      <c r="C19" s="2">
        <v>3</v>
      </c>
      <c r="D19" s="4">
        <v>3.78</v>
      </c>
      <c r="E19" s="2" t="s">
        <v>682</v>
      </c>
      <c r="F19" s="3">
        <v>45309</v>
      </c>
      <c r="G19" s="7">
        <v>11.34</v>
      </c>
      <c r="H19" s="37" t="str">
        <f>IFERROR(VLOOKUP(Master8[[#This Row],[Customer_ID]],CustomerData[],2,0),"None")</f>
        <v>None</v>
      </c>
      <c r="I19" t="str">
        <f>IFERROR(VLOOKUP(Master8[[#This Row],[Customer_ID]],CustomerData[],3,0),"None")</f>
        <v>None</v>
      </c>
      <c r="J19" t="str">
        <f>IFERROR(VLOOKUP(Master8[[#This Row],[Customer_ID]],CustomerData[],4,0),"None")</f>
        <v>None</v>
      </c>
      <c r="K19" s="1" t="str">
        <f>IFERROR(VLOOKUP(Master8[[#This Row],[Customer_ID]],Feedback[],3,0),"None ")</f>
        <v>Negative</v>
      </c>
      <c r="L19" t="str">
        <f>_xlfn.IFNA(VLOOKUP(Master8[[#This Row],[Customer_ID]],Feedback[],4,0),"None")</f>
        <v>Could be better</v>
      </c>
    </row>
    <row r="20" spans="1:12" x14ac:dyDescent="0.25">
      <c r="A20" s="2" t="s">
        <v>1683</v>
      </c>
      <c r="B20" s="2" t="s">
        <v>680</v>
      </c>
      <c r="C20" s="2">
        <v>2</v>
      </c>
      <c r="D20" s="4">
        <v>3.61</v>
      </c>
      <c r="E20" s="2" t="s">
        <v>683</v>
      </c>
      <c r="F20" s="3">
        <v>45310</v>
      </c>
      <c r="G20" s="7">
        <v>7.22</v>
      </c>
      <c r="H20" s="37" t="str">
        <f>IFERROR(VLOOKUP(Master8[[#This Row],[Customer_ID]],CustomerData[],2,0),"None")</f>
        <v>None</v>
      </c>
      <c r="I20" t="str">
        <f>IFERROR(VLOOKUP(Master8[[#This Row],[Customer_ID]],CustomerData[],3,0),"None")</f>
        <v>None</v>
      </c>
      <c r="J20" t="str">
        <f>IFERROR(VLOOKUP(Master8[[#This Row],[Customer_ID]],CustomerData[],4,0),"None")</f>
        <v>None</v>
      </c>
      <c r="K20" s="1" t="str">
        <f>IFERROR(VLOOKUP(Master8[[#This Row],[Customer_ID]],Feedback[],3,0),"None ")</f>
        <v>Positive</v>
      </c>
      <c r="L20" t="str">
        <f>_xlfn.IFNA(VLOOKUP(Master8[[#This Row],[Customer_ID]],Feedback[],4,0),"None")</f>
        <v>Great product!</v>
      </c>
    </row>
    <row r="21" spans="1:12" x14ac:dyDescent="0.25">
      <c r="A21" s="2" t="s">
        <v>1434</v>
      </c>
      <c r="B21" s="2" t="s">
        <v>681</v>
      </c>
      <c r="C21" s="2">
        <v>4</v>
      </c>
      <c r="D21" s="4">
        <v>4</v>
      </c>
      <c r="E21" s="2" t="s">
        <v>685</v>
      </c>
      <c r="F21" s="3">
        <v>45311</v>
      </c>
      <c r="G21" s="7">
        <v>16</v>
      </c>
      <c r="H21" s="37" t="str">
        <f>IFERROR(VLOOKUP(Master8[[#This Row],[Customer_ID]],CustomerData[],2,0),"None")</f>
        <v>None</v>
      </c>
      <c r="I21" t="str">
        <f>IFERROR(VLOOKUP(Master8[[#This Row],[Customer_ID]],CustomerData[],3,0),"None")</f>
        <v>None</v>
      </c>
      <c r="J21" t="str">
        <f>IFERROR(VLOOKUP(Master8[[#This Row],[Customer_ID]],CustomerData[],4,0),"None")</f>
        <v>None</v>
      </c>
      <c r="K21" s="1" t="str">
        <f>IFERROR(VLOOKUP(Master8[[#This Row],[Customer_ID]],Feedback[],3,0),"None ")</f>
        <v>Neutral</v>
      </c>
      <c r="L21" t="str">
        <f>_xlfn.IFNA(VLOOKUP(Master8[[#This Row],[Customer_ID]],Feedback[],4,0),"None")</f>
        <v>Could be better</v>
      </c>
    </row>
    <row r="22" spans="1:12" x14ac:dyDescent="0.25">
      <c r="A22" s="2" t="s">
        <v>1458</v>
      </c>
      <c r="B22" s="2" t="s">
        <v>680</v>
      </c>
      <c r="C22" s="2">
        <v>2</v>
      </c>
      <c r="D22" s="4">
        <v>2.52</v>
      </c>
      <c r="E22" s="2" t="s">
        <v>684</v>
      </c>
      <c r="F22" s="3">
        <v>45312</v>
      </c>
      <c r="G22" s="7">
        <v>5.04</v>
      </c>
      <c r="H22" s="37" t="str">
        <f>IFERROR(VLOOKUP(Master8[[#This Row],[Customer_ID]],CustomerData[],2,0),"None")</f>
        <v>None</v>
      </c>
      <c r="I22" t="str">
        <f>IFERROR(VLOOKUP(Master8[[#This Row],[Customer_ID]],CustomerData[],3,0),"None")</f>
        <v>None</v>
      </c>
      <c r="J22" t="str">
        <f>IFERROR(VLOOKUP(Master8[[#This Row],[Customer_ID]],CustomerData[],4,0),"None")</f>
        <v>None</v>
      </c>
      <c r="K22" s="1" t="str">
        <f>IFERROR(VLOOKUP(Master8[[#This Row],[Customer_ID]],Feedback[],3,0),"None ")</f>
        <v xml:space="preserve">None </v>
      </c>
      <c r="L22" t="str">
        <f>_xlfn.IFNA(VLOOKUP(Master8[[#This Row],[Customer_ID]],Feedback[],4,0),"None")</f>
        <v>None</v>
      </c>
    </row>
    <row r="23" spans="1:12" hidden="1" x14ac:dyDescent="0.25">
      <c r="A23" s="2" t="s">
        <v>1362</v>
      </c>
      <c r="B23" s="2" t="s">
        <v>677</v>
      </c>
      <c r="C23" s="2">
        <v>1</v>
      </c>
      <c r="D23" s="4">
        <v>3.36</v>
      </c>
      <c r="E23" s="2" t="s">
        <v>684</v>
      </c>
      <c r="F23" s="3">
        <v>45313</v>
      </c>
      <c r="G23" s="7">
        <v>3.36</v>
      </c>
      <c r="H23" s="37">
        <f>IFERROR(VLOOKUP(Master8[[#This Row],[Customer_ID]],CustomerData[],2,0),"None")</f>
        <v>28</v>
      </c>
      <c r="I23" t="str">
        <f>IFERROR(VLOOKUP(Master8[[#This Row],[Customer_ID]],CustomerData[],3,0),"None")</f>
        <v>Female</v>
      </c>
      <c r="J23" t="str">
        <f>IFERROR(VLOOKUP(Master8[[#This Row],[Customer_ID]],CustomerData[],4,0),"None")</f>
        <v>Cappuccino</v>
      </c>
      <c r="K23" s="1" t="str">
        <f>IFERROR(VLOOKUP(Master8[[#This Row],[Customer_ID]],Feedback[],3,0),"None ")</f>
        <v>Positive</v>
      </c>
      <c r="L23" t="str">
        <f>_xlfn.IFNA(VLOOKUP(Master8[[#This Row],[Customer_ID]],Feedback[],4,0),"None")</f>
        <v>Could be better</v>
      </c>
    </row>
    <row r="24" spans="1:12" x14ac:dyDescent="0.25">
      <c r="A24" s="2" t="s">
        <v>1435</v>
      </c>
      <c r="B24" s="2" t="s">
        <v>678</v>
      </c>
      <c r="C24" s="2">
        <v>5</v>
      </c>
      <c r="D24" s="4">
        <v>3.28</v>
      </c>
      <c r="E24" s="2" t="s">
        <v>684</v>
      </c>
      <c r="F24" s="3">
        <v>45314</v>
      </c>
      <c r="G24" s="7">
        <v>16.399999999999999</v>
      </c>
      <c r="H24" s="37" t="str">
        <f>IFERROR(VLOOKUP(Master8[[#This Row],[Customer_ID]],CustomerData[],2,0),"None")</f>
        <v>None</v>
      </c>
      <c r="I24" t="str">
        <f>IFERROR(VLOOKUP(Master8[[#This Row],[Customer_ID]],CustomerData[],3,0),"None")</f>
        <v>None</v>
      </c>
      <c r="J24" t="str">
        <f>IFERROR(VLOOKUP(Master8[[#This Row],[Customer_ID]],CustomerData[],4,0),"None")</f>
        <v>None</v>
      </c>
      <c r="K24" s="1" t="str">
        <f>IFERROR(VLOOKUP(Master8[[#This Row],[Customer_ID]],Feedback[],3,0),"None ")</f>
        <v>Neutral</v>
      </c>
      <c r="L24" t="str">
        <f>_xlfn.IFNA(VLOOKUP(Master8[[#This Row],[Customer_ID]],Feedback[],4,0),"None")</f>
        <v>Great product!</v>
      </c>
    </row>
    <row r="25" spans="1:12" hidden="1" x14ac:dyDescent="0.25">
      <c r="A25" s="2" t="s">
        <v>1252</v>
      </c>
      <c r="B25" s="2" t="s">
        <v>676</v>
      </c>
      <c r="C25" s="2">
        <v>1</v>
      </c>
      <c r="D25" s="4">
        <v>5.09</v>
      </c>
      <c r="E25" s="2" t="s">
        <v>682</v>
      </c>
      <c r="F25" s="3">
        <v>45315</v>
      </c>
      <c r="G25" s="7">
        <v>5.09</v>
      </c>
      <c r="H25" s="37">
        <f>IFERROR(VLOOKUP(Master8[[#This Row],[Customer_ID]],CustomerData[],2,0),"None")</f>
        <v>60</v>
      </c>
      <c r="I25" t="str">
        <f>IFERROR(VLOOKUP(Master8[[#This Row],[Customer_ID]],CustomerData[],3,0),"None")</f>
        <v>Female</v>
      </c>
      <c r="J25" t="str">
        <f>IFERROR(VLOOKUP(Master8[[#This Row],[Customer_ID]],CustomerData[],4,0),"None")</f>
        <v>Iced Tea</v>
      </c>
      <c r="K25" s="1" t="str">
        <f>IFERROR(VLOOKUP(Master8[[#This Row],[Customer_ID]],Feedback[],3,0),"None ")</f>
        <v>Positive</v>
      </c>
      <c r="L25" t="str">
        <f>_xlfn.IFNA(VLOOKUP(Master8[[#This Row],[Customer_ID]],Feedback[],4,0),"None")</f>
        <v>Great product!</v>
      </c>
    </row>
    <row r="26" spans="1:12" x14ac:dyDescent="0.25">
      <c r="A26" s="2" t="s">
        <v>1550</v>
      </c>
      <c r="B26" s="2" t="s">
        <v>679</v>
      </c>
      <c r="C26" s="2">
        <v>3</v>
      </c>
      <c r="D26" s="4">
        <v>4.03</v>
      </c>
      <c r="E26" s="2" t="s">
        <v>684</v>
      </c>
      <c r="F26" s="3">
        <v>45316</v>
      </c>
      <c r="G26" s="7">
        <v>12.09</v>
      </c>
      <c r="H26" s="37" t="str">
        <f>IFERROR(VLOOKUP(Master8[[#This Row],[Customer_ID]],CustomerData[],2,0),"None")</f>
        <v>None</v>
      </c>
      <c r="I26" t="str">
        <f>IFERROR(VLOOKUP(Master8[[#This Row],[Customer_ID]],CustomerData[],3,0),"None")</f>
        <v>None</v>
      </c>
      <c r="J26" t="str">
        <f>IFERROR(VLOOKUP(Master8[[#This Row],[Customer_ID]],CustomerData[],4,0),"None")</f>
        <v>None</v>
      </c>
      <c r="K26" s="1" t="str">
        <f>IFERROR(VLOOKUP(Master8[[#This Row],[Customer_ID]],Feedback[],3,0),"None ")</f>
        <v>Negative</v>
      </c>
      <c r="L26" t="str">
        <f>_xlfn.IFNA(VLOOKUP(Master8[[#This Row],[Customer_ID]],Feedback[],4,0),"None")</f>
        <v>Could be better</v>
      </c>
    </row>
    <row r="27" spans="1:12" hidden="1" x14ac:dyDescent="0.25">
      <c r="A27" s="2" t="s">
        <v>950</v>
      </c>
      <c r="B27" s="2" t="s">
        <v>676</v>
      </c>
      <c r="C27" s="2">
        <v>5</v>
      </c>
      <c r="D27" s="4">
        <v>5.44</v>
      </c>
      <c r="E27" s="2" t="s">
        <v>685</v>
      </c>
      <c r="F27" s="3">
        <v>45317</v>
      </c>
      <c r="G27" s="7">
        <v>27.2</v>
      </c>
      <c r="H27" s="37">
        <f>IFERROR(VLOOKUP(Master8[[#This Row],[Customer_ID]],CustomerData[],2,0),"None")</f>
        <v>52</v>
      </c>
      <c r="I27" t="str">
        <f>IFERROR(VLOOKUP(Master8[[#This Row],[Customer_ID]],CustomerData[],3,0),"None")</f>
        <v>Female</v>
      </c>
      <c r="J27" t="str">
        <f>IFERROR(VLOOKUP(Master8[[#This Row],[Customer_ID]],CustomerData[],4,0),"None")</f>
        <v>Iced Tea</v>
      </c>
      <c r="K27" s="1" t="str">
        <f>IFERROR(VLOOKUP(Master8[[#This Row],[Customer_ID]],Feedback[],3,0),"None ")</f>
        <v>Positive</v>
      </c>
      <c r="L27" t="str">
        <f>_xlfn.IFNA(VLOOKUP(Master8[[#This Row],[Customer_ID]],Feedback[],4,0),"None")</f>
        <v>Could be better</v>
      </c>
    </row>
    <row r="28" spans="1:12" hidden="1" x14ac:dyDescent="0.25">
      <c r="A28" s="2" t="s">
        <v>1182</v>
      </c>
      <c r="B28" s="2" t="s">
        <v>678</v>
      </c>
      <c r="C28" s="2">
        <v>5</v>
      </c>
      <c r="D28" s="4">
        <v>2.97</v>
      </c>
      <c r="E28" s="2" t="s">
        <v>685</v>
      </c>
      <c r="F28" s="3">
        <v>45318</v>
      </c>
      <c r="G28" s="7">
        <v>14.85</v>
      </c>
      <c r="H28" s="37">
        <f>IFERROR(VLOOKUP(Master8[[#This Row],[Customer_ID]],CustomerData[],2,0),"None")</f>
        <v>39</v>
      </c>
      <c r="I28" t="str">
        <f>IFERROR(VLOOKUP(Master8[[#This Row],[Customer_ID]],CustomerData[],3,0),"None")</f>
        <v>Female</v>
      </c>
      <c r="J28" t="str">
        <f>IFERROR(VLOOKUP(Master8[[#This Row],[Customer_ID]],CustomerData[],4,0),"None")</f>
        <v>Latte</v>
      </c>
      <c r="K28" s="1" t="str">
        <f>IFERROR(VLOOKUP(Master8[[#This Row],[Customer_ID]],Feedback[],3,0),"None ")</f>
        <v>Positive</v>
      </c>
      <c r="L28" t="str">
        <f>_xlfn.IFNA(VLOOKUP(Master8[[#This Row],[Customer_ID]],Feedback[],4,0),"None")</f>
        <v>Could be better</v>
      </c>
    </row>
    <row r="29" spans="1:12" hidden="1" x14ac:dyDescent="0.25">
      <c r="A29" s="2" t="s">
        <v>960</v>
      </c>
      <c r="B29" s="2" t="s">
        <v>679</v>
      </c>
      <c r="C29" s="2">
        <v>4</v>
      </c>
      <c r="D29" s="4">
        <v>5.07</v>
      </c>
      <c r="E29" s="2" t="s">
        <v>683</v>
      </c>
      <c r="F29" s="3">
        <v>45319</v>
      </c>
      <c r="G29" s="7">
        <v>20.28</v>
      </c>
      <c r="H29" s="37">
        <f>IFERROR(VLOOKUP(Master8[[#This Row],[Customer_ID]],CustomerData[],2,0),"None")</f>
        <v>24</v>
      </c>
      <c r="I29" t="str">
        <f>IFERROR(VLOOKUP(Master8[[#This Row],[Customer_ID]],CustomerData[],3,0),"None")</f>
        <v>Female</v>
      </c>
      <c r="J29" t="str">
        <f>IFERROR(VLOOKUP(Master8[[#This Row],[Customer_ID]],CustomerData[],4,0),"None")</f>
        <v>Sandwich</v>
      </c>
      <c r="K29" s="1" t="str">
        <f>IFERROR(VLOOKUP(Master8[[#This Row],[Customer_ID]],Feedback[],3,0),"None ")</f>
        <v>Negative</v>
      </c>
      <c r="L29" t="str">
        <f>_xlfn.IFNA(VLOOKUP(Master8[[#This Row],[Customer_ID]],Feedback[],4,0),"None")</f>
        <v>Could be better</v>
      </c>
    </row>
    <row r="30" spans="1:12" hidden="1" x14ac:dyDescent="0.25">
      <c r="A30" s="2" t="s">
        <v>1162</v>
      </c>
      <c r="B30" s="2" t="s">
        <v>676</v>
      </c>
      <c r="C30" s="2">
        <v>1</v>
      </c>
      <c r="D30" s="4">
        <v>5.57</v>
      </c>
      <c r="E30" s="2" t="s">
        <v>685</v>
      </c>
      <c r="F30" s="3">
        <v>45320</v>
      </c>
      <c r="G30" s="7">
        <v>5.57</v>
      </c>
      <c r="H30" s="37">
        <f>IFERROR(VLOOKUP(Master8[[#This Row],[Customer_ID]],CustomerData[],2,0),"None")</f>
        <v>20</v>
      </c>
      <c r="I30" t="str">
        <f>IFERROR(VLOOKUP(Master8[[#This Row],[Customer_ID]],CustomerData[],3,0),"None")</f>
        <v>Female</v>
      </c>
      <c r="J30" t="str">
        <f>IFERROR(VLOOKUP(Master8[[#This Row],[Customer_ID]],CustomerData[],4,0),"None")</f>
        <v>Iced Tea</v>
      </c>
      <c r="K30" s="1" t="str">
        <f>IFERROR(VLOOKUP(Master8[[#This Row],[Customer_ID]],Feedback[],3,0),"None ")</f>
        <v xml:space="preserve">None </v>
      </c>
      <c r="L30" t="str">
        <f>_xlfn.IFNA(VLOOKUP(Master8[[#This Row],[Customer_ID]],Feedback[],4,0),"None")</f>
        <v>None</v>
      </c>
    </row>
    <row r="31" spans="1:12" hidden="1" x14ac:dyDescent="0.25">
      <c r="A31" s="2" t="s">
        <v>1107</v>
      </c>
      <c r="B31" s="2" t="s">
        <v>676</v>
      </c>
      <c r="C31" s="2">
        <v>4</v>
      </c>
      <c r="D31" s="4">
        <v>4.12</v>
      </c>
      <c r="E31" s="2" t="s">
        <v>684</v>
      </c>
      <c r="F31" s="3">
        <v>45321</v>
      </c>
      <c r="G31" s="7">
        <v>16.48</v>
      </c>
      <c r="H31" s="37">
        <f>IFERROR(VLOOKUP(Master8[[#This Row],[Customer_ID]],CustomerData[],2,0),"None")</f>
        <v>24</v>
      </c>
      <c r="I31" t="str">
        <f>IFERROR(VLOOKUP(Master8[[#This Row],[Customer_ID]],CustomerData[],3,0),"None")</f>
        <v>Female</v>
      </c>
      <c r="J31" t="str">
        <f>IFERROR(VLOOKUP(Master8[[#This Row],[Customer_ID]],CustomerData[],4,0),"None")</f>
        <v>Iced Tea</v>
      </c>
      <c r="K31" s="1" t="str">
        <f>IFERROR(VLOOKUP(Master8[[#This Row],[Customer_ID]],Feedback[],3,0),"None ")</f>
        <v>Positive</v>
      </c>
      <c r="L31" t="str">
        <f>_xlfn.IFNA(VLOOKUP(Master8[[#This Row],[Customer_ID]],Feedback[],4,0),"None")</f>
        <v>Could be better</v>
      </c>
    </row>
    <row r="32" spans="1:12" x14ac:dyDescent="0.25">
      <c r="A32" s="2" t="s">
        <v>1370</v>
      </c>
      <c r="B32" s="2" t="s">
        <v>681</v>
      </c>
      <c r="C32" s="2">
        <v>2</v>
      </c>
      <c r="D32" s="4">
        <v>3.76</v>
      </c>
      <c r="E32" s="2" t="s">
        <v>685</v>
      </c>
      <c r="F32" s="3">
        <v>45322</v>
      </c>
      <c r="G32" s="7">
        <v>7.52</v>
      </c>
      <c r="H32" s="37" t="str">
        <f>IFERROR(VLOOKUP(Master8[[#This Row],[Customer_ID]],CustomerData[],2,0),"None")</f>
        <v>None</v>
      </c>
      <c r="I32" t="str">
        <f>IFERROR(VLOOKUP(Master8[[#This Row],[Customer_ID]],CustomerData[],3,0),"None")</f>
        <v>None</v>
      </c>
      <c r="J32" t="str">
        <f>IFERROR(VLOOKUP(Master8[[#This Row],[Customer_ID]],CustomerData[],4,0),"None")</f>
        <v>None</v>
      </c>
      <c r="K32" s="1" t="str">
        <f>IFERROR(VLOOKUP(Master8[[#This Row],[Customer_ID]],Feedback[],3,0),"None ")</f>
        <v>Positive</v>
      </c>
      <c r="L32" t="str">
        <f>_xlfn.IFNA(VLOOKUP(Master8[[#This Row],[Customer_ID]],Feedback[],4,0),"None")</f>
        <v>Could be better</v>
      </c>
    </row>
    <row r="33" spans="1:12" hidden="1" x14ac:dyDescent="0.25">
      <c r="A33" s="2" t="s">
        <v>1271</v>
      </c>
      <c r="B33" s="2" t="s">
        <v>677</v>
      </c>
      <c r="C33" s="2">
        <v>5</v>
      </c>
      <c r="D33" s="4">
        <v>3.57</v>
      </c>
      <c r="E33" s="2" t="s">
        <v>685</v>
      </c>
      <c r="F33" s="3">
        <v>45323</v>
      </c>
      <c r="G33" s="7">
        <v>17.850000000000001</v>
      </c>
      <c r="H33" s="37">
        <f>IFERROR(VLOOKUP(Master8[[#This Row],[Customer_ID]],CustomerData[],2,0),"None")</f>
        <v>44</v>
      </c>
      <c r="I33" t="str">
        <f>IFERROR(VLOOKUP(Master8[[#This Row],[Customer_ID]],CustomerData[],3,0),"None")</f>
        <v>Male</v>
      </c>
      <c r="J33" t="str">
        <f>IFERROR(VLOOKUP(Master8[[#This Row],[Customer_ID]],CustomerData[],4,0),"None")</f>
        <v>Cappuccino</v>
      </c>
      <c r="K33" s="1" t="str">
        <f>IFERROR(VLOOKUP(Master8[[#This Row],[Customer_ID]],Feedback[],3,0),"None ")</f>
        <v>Negative</v>
      </c>
      <c r="L33" t="str">
        <f>_xlfn.IFNA(VLOOKUP(Master8[[#This Row],[Customer_ID]],Feedback[],4,0),"None")</f>
        <v>Could be better</v>
      </c>
    </row>
    <row r="34" spans="1:12" hidden="1" x14ac:dyDescent="0.25">
      <c r="A34" s="2" t="s">
        <v>1116</v>
      </c>
      <c r="B34" s="2" t="s">
        <v>678</v>
      </c>
      <c r="C34" s="2">
        <v>4</v>
      </c>
      <c r="D34" s="4">
        <v>4.43</v>
      </c>
      <c r="E34" s="2" t="s">
        <v>682</v>
      </c>
      <c r="F34" s="3">
        <v>45324</v>
      </c>
      <c r="G34" s="7">
        <v>17.72</v>
      </c>
      <c r="H34" s="37">
        <f>IFERROR(VLOOKUP(Master8[[#This Row],[Customer_ID]],CustomerData[],2,0),"None")</f>
        <v>36</v>
      </c>
      <c r="I34" t="str">
        <f>IFERROR(VLOOKUP(Master8[[#This Row],[Customer_ID]],CustomerData[],3,0),"None")</f>
        <v>Male</v>
      </c>
      <c r="J34" t="str">
        <f>IFERROR(VLOOKUP(Master8[[#This Row],[Customer_ID]],CustomerData[],4,0),"None")</f>
        <v>Latte</v>
      </c>
      <c r="K34" s="1" t="str">
        <f>IFERROR(VLOOKUP(Master8[[#This Row],[Customer_ID]],Feedback[],3,0),"None ")</f>
        <v xml:space="preserve">None </v>
      </c>
      <c r="L34" t="str">
        <f>_xlfn.IFNA(VLOOKUP(Master8[[#This Row],[Customer_ID]],Feedback[],4,0),"None")</f>
        <v>None</v>
      </c>
    </row>
    <row r="35" spans="1:12" hidden="1" x14ac:dyDescent="0.25">
      <c r="A35" s="2" t="s">
        <v>753</v>
      </c>
      <c r="B35" s="2" t="s">
        <v>678</v>
      </c>
      <c r="C35" s="2">
        <v>2</v>
      </c>
      <c r="D35" s="4">
        <v>3.12</v>
      </c>
      <c r="E35" s="2" t="s">
        <v>685</v>
      </c>
      <c r="F35" s="3">
        <v>45325</v>
      </c>
      <c r="G35" s="7">
        <v>6.24</v>
      </c>
      <c r="H35" s="37">
        <f>IFERROR(VLOOKUP(Master8[[#This Row],[Customer_ID]],CustomerData[],2,0),"None")</f>
        <v>41</v>
      </c>
      <c r="I35" t="str">
        <f>IFERROR(VLOOKUP(Master8[[#This Row],[Customer_ID]],CustomerData[],3,0),"None")</f>
        <v>Male</v>
      </c>
      <c r="J35" t="str">
        <f>IFERROR(VLOOKUP(Master8[[#This Row],[Customer_ID]],CustomerData[],4,0),"None")</f>
        <v>Latte</v>
      </c>
      <c r="K35" s="1" t="str">
        <f>IFERROR(VLOOKUP(Master8[[#This Row],[Customer_ID]],Feedback[],3,0),"None ")</f>
        <v xml:space="preserve">None </v>
      </c>
      <c r="L35" t="str">
        <f>_xlfn.IFNA(VLOOKUP(Master8[[#This Row],[Customer_ID]],Feedback[],4,0),"None")</f>
        <v>None</v>
      </c>
    </row>
    <row r="36" spans="1:12" hidden="1" x14ac:dyDescent="0.25">
      <c r="A36" s="2" t="s">
        <v>879</v>
      </c>
      <c r="B36" s="2" t="s">
        <v>678</v>
      </c>
      <c r="C36" s="2">
        <v>1</v>
      </c>
      <c r="D36" s="4">
        <v>4.62</v>
      </c>
      <c r="E36" s="2" t="s">
        <v>683</v>
      </c>
      <c r="F36" s="3">
        <v>45326</v>
      </c>
      <c r="G36" s="7">
        <v>4.62</v>
      </c>
      <c r="H36" s="37">
        <f>IFERROR(VLOOKUP(Master8[[#This Row],[Customer_ID]],CustomerData[],2,0),"None")</f>
        <v>52</v>
      </c>
      <c r="I36" t="str">
        <f>IFERROR(VLOOKUP(Master8[[#This Row],[Customer_ID]],CustomerData[],3,0),"None")</f>
        <v>Male</v>
      </c>
      <c r="J36" t="str">
        <f>IFERROR(VLOOKUP(Master8[[#This Row],[Customer_ID]],CustomerData[],4,0),"None")</f>
        <v>Latte</v>
      </c>
      <c r="K36" s="1" t="str">
        <f>IFERROR(VLOOKUP(Master8[[#This Row],[Customer_ID]],Feedback[],3,0),"None ")</f>
        <v xml:space="preserve">None </v>
      </c>
      <c r="L36" t="str">
        <f>_xlfn.IFNA(VLOOKUP(Master8[[#This Row],[Customer_ID]],Feedback[],4,0),"None")</f>
        <v>None</v>
      </c>
    </row>
    <row r="37" spans="1:12" hidden="1" x14ac:dyDescent="0.25">
      <c r="A37" s="2" t="s">
        <v>1225</v>
      </c>
      <c r="B37" s="2" t="s">
        <v>679</v>
      </c>
      <c r="C37" s="2">
        <v>1</v>
      </c>
      <c r="D37" s="4">
        <v>5.45</v>
      </c>
      <c r="E37" s="2" t="s">
        <v>685</v>
      </c>
      <c r="F37" s="3">
        <v>45327</v>
      </c>
      <c r="G37" s="7">
        <v>5.45</v>
      </c>
      <c r="H37" s="37">
        <f>IFERROR(VLOOKUP(Master8[[#This Row],[Customer_ID]],CustomerData[],2,0),"None")</f>
        <v>45</v>
      </c>
      <c r="I37" t="str">
        <f>IFERROR(VLOOKUP(Master8[[#This Row],[Customer_ID]],CustomerData[],3,0),"None")</f>
        <v>Female</v>
      </c>
      <c r="J37" t="str">
        <f>IFERROR(VLOOKUP(Master8[[#This Row],[Customer_ID]],CustomerData[],4,0),"None")</f>
        <v>Sandwich</v>
      </c>
      <c r="K37" s="1" t="str">
        <f>IFERROR(VLOOKUP(Master8[[#This Row],[Customer_ID]],Feedback[],3,0),"None ")</f>
        <v>Positive</v>
      </c>
      <c r="L37" t="str">
        <f>_xlfn.IFNA(VLOOKUP(Master8[[#This Row],[Customer_ID]],Feedback[],4,0),"None")</f>
        <v>Could be better</v>
      </c>
    </row>
    <row r="38" spans="1:12" hidden="1" x14ac:dyDescent="0.25">
      <c r="A38" s="2" t="s">
        <v>1160</v>
      </c>
      <c r="B38" s="2" t="s">
        <v>677</v>
      </c>
      <c r="C38" s="2">
        <v>3</v>
      </c>
      <c r="D38" s="4">
        <v>5.51</v>
      </c>
      <c r="E38" s="2" t="s">
        <v>682</v>
      </c>
      <c r="F38" s="3">
        <v>45328</v>
      </c>
      <c r="G38" s="7">
        <v>16.53</v>
      </c>
      <c r="H38" s="37">
        <f>IFERROR(VLOOKUP(Master8[[#This Row],[Customer_ID]],CustomerData[],2,0),"None")</f>
        <v>37</v>
      </c>
      <c r="I38" t="str">
        <f>IFERROR(VLOOKUP(Master8[[#This Row],[Customer_ID]],CustomerData[],3,0),"None")</f>
        <v>Female</v>
      </c>
      <c r="J38" t="str">
        <f>IFERROR(VLOOKUP(Master8[[#This Row],[Customer_ID]],CustomerData[],4,0),"None")</f>
        <v>Cappuccino</v>
      </c>
      <c r="K38" s="1" t="str">
        <f>IFERROR(VLOOKUP(Master8[[#This Row],[Customer_ID]],Feedback[],3,0),"None ")</f>
        <v>Neutral</v>
      </c>
      <c r="L38" t="str">
        <f>_xlfn.IFNA(VLOOKUP(Master8[[#This Row],[Customer_ID]],Feedback[],4,0),"None")</f>
        <v>Great product!</v>
      </c>
    </row>
    <row r="39" spans="1:12" hidden="1" x14ac:dyDescent="0.25">
      <c r="A39" s="2" t="s">
        <v>1315</v>
      </c>
      <c r="B39" s="2" t="s">
        <v>680</v>
      </c>
      <c r="C39" s="2">
        <v>2</v>
      </c>
      <c r="D39" s="4">
        <v>2.99</v>
      </c>
      <c r="E39" s="2" t="s">
        <v>682</v>
      </c>
      <c r="F39" s="3">
        <v>45329</v>
      </c>
      <c r="G39" s="7">
        <v>5.98</v>
      </c>
      <c r="H39" s="37">
        <f>IFERROR(VLOOKUP(Master8[[#This Row],[Customer_ID]],CustomerData[],2,0),"None")</f>
        <v>19</v>
      </c>
      <c r="I39" t="str">
        <f>IFERROR(VLOOKUP(Master8[[#This Row],[Customer_ID]],CustomerData[],3,0),"None")</f>
        <v>Female</v>
      </c>
      <c r="J39" t="str">
        <f>IFERROR(VLOOKUP(Master8[[#This Row],[Customer_ID]],CustomerData[],4,0),"None")</f>
        <v>Croissant</v>
      </c>
      <c r="K39" s="1" t="str">
        <f>IFERROR(VLOOKUP(Master8[[#This Row],[Customer_ID]],Feedback[],3,0),"None ")</f>
        <v>Positive</v>
      </c>
      <c r="L39" t="str">
        <f>_xlfn.IFNA(VLOOKUP(Master8[[#This Row],[Customer_ID]],Feedback[],4,0),"None")</f>
        <v>Could be better</v>
      </c>
    </row>
    <row r="40" spans="1:12" hidden="1" x14ac:dyDescent="0.25">
      <c r="A40" s="2" t="s">
        <v>957</v>
      </c>
      <c r="B40" s="2" t="s">
        <v>679</v>
      </c>
      <c r="C40" s="2">
        <v>2</v>
      </c>
      <c r="D40" s="4">
        <v>4.3899999999999997</v>
      </c>
      <c r="E40" s="2" t="s">
        <v>685</v>
      </c>
      <c r="F40" s="3">
        <v>45330</v>
      </c>
      <c r="G40" s="7">
        <v>8.7799999999999994</v>
      </c>
      <c r="H40" s="37">
        <f>IFERROR(VLOOKUP(Master8[[#This Row],[Customer_ID]],CustomerData[],2,0),"None")</f>
        <v>48</v>
      </c>
      <c r="I40" t="str">
        <f>IFERROR(VLOOKUP(Master8[[#This Row],[Customer_ID]],CustomerData[],3,0),"None")</f>
        <v>Male</v>
      </c>
      <c r="J40" t="str">
        <f>IFERROR(VLOOKUP(Master8[[#This Row],[Customer_ID]],CustomerData[],4,0),"None")</f>
        <v>Sandwich</v>
      </c>
      <c r="K40" s="1" t="str">
        <f>IFERROR(VLOOKUP(Master8[[#This Row],[Customer_ID]],Feedback[],3,0),"None ")</f>
        <v>Neutral</v>
      </c>
      <c r="L40" t="str">
        <f>_xlfn.IFNA(VLOOKUP(Master8[[#This Row],[Customer_ID]],Feedback[],4,0),"None")</f>
        <v>Great product!</v>
      </c>
    </row>
    <row r="41" spans="1:12" x14ac:dyDescent="0.25">
      <c r="A41" s="2" t="s">
        <v>1648</v>
      </c>
      <c r="B41" s="2" t="s">
        <v>678</v>
      </c>
      <c r="C41" s="2">
        <v>4</v>
      </c>
      <c r="D41" s="4">
        <v>3.42</v>
      </c>
      <c r="E41" s="2" t="s">
        <v>685</v>
      </c>
      <c r="F41" s="3">
        <v>45331</v>
      </c>
      <c r="G41" s="7">
        <v>13.68</v>
      </c>
      <c r="H41" s="37" t="str">
        <f>IFERROR(VLOOKUP(Master8[[#This Row],[Customer_ID]],CustomerData[],2,0),"None")</f>
        <v>None</v>
      </c>
      <c r="I41" t="str">
        <f>IFERROR(VLOOKUP(Master8[[#This Row],[Customer_ID]],CustomerData[],3,0),"None")</f>
        <v>None</v>
      </c>
      <c r="J41" t="str">
        <f>IFERROR(VLOOKUP(Master8[[#This Row],[Customer_ID]],CustomerData[],4,0),"None")</f>
        <v>None</v>
      </c>
      <c r="K41" s="1" t="str">
        <f>IFERROR(VLOOKUP(Master8[[#This Row],[Customer_ID]],Feedback[],3,0),"None ")</f>
        <v xml:space="preserve">None </v>
      </c>
      <c r="L41" t="str">
        <f>_xlfn.IFNA(VLOOKUP(Master8[[#This Row],[Customer_ID]],Feedback[],4,0),"None")</f>
        <v>None</v>
      </c>
    </row>
    <row r="42" spans="1:12" hidden="1" x14ac:dyDescent="0.25">
      <c r="A42" s="2" t="s">
        <v>953</v>
      </c>
      <c r="B42" s="2" t="s">
        <v>679</v>
      </c>
      <c r="C42" s="2">
        <v>5</v>
      </c>
      <c r="D42" s="4">
        <v>5.6</v>
      </c>
      <c r="E42" s="2" t="s">
        <v>682</v>
      </c>
      <c r="F42" s="3">
        <v>45332</v>
      </c>
      <c r="G42" s="7">
        <v>28</v>
      </c>
      <c r="H42" s="37">
        <f>IFERROR(VLOOKUP(Master8[[#This Row],[Customer_ID]],CustomerData[],2,0),"None")</f>
        <v>54</v>
      </c>
      <c r="I42" t="str">
        <f>IFERROR(VLOOKUP(Master8[[#This Row],[Customer_ID]],CustomerData[],3,0),"None")</f>
        <v>Male</v>
      </c>
      <c r="J42" t="str">
        <f>IFERROR(VLOOKUP(Master8[[#This Row],[Customer_ID]],CustomerData[],4,0),"None")</f>
        <v>Sandwich</v>
      </c>
      <c r="K42" s="1" t="str">
        <f>IFERROR(VLOOKUP(Master8[[#This Row],[Customer_ID]],Feedback[],3,0),"None ")</f>
        <v>Positive</v>
      </c>
      <c r="L42" t="str">
        <f>_xlfn.IFNA(VLOOKUP(Master8[[#This Row],[Customer_ID]],Feedback[],4,0),"None")</f>
        <v>Could be better</v>
      </c>
    </row>
    <row r="43" spans="1:12" x14ac:dyDescent="0.25">
      <c r="A43" s="2" t="s">
        <v>1626</v>
      </c>
      <c r="B43" s="2" t="s">
        <v>676</v>
      </c>
      <c r="C43" s="2">
        <v>5</v>
      </c>
      <c r="D43" s="4">
        <v>2.77</v>
      </c>
      <c r="E43" s="2" t="s">
        <v>684</v>
      </c>
      <c r="F43" s="3">
        <v>45333</v>
      </c>
      <c r="G43" s="7">
        <v>13.85</v>
      </c>
      <c r="H43" s="37" t="str">
        <f>IFERROR(VLOOKUP(Master8[[#This Row],[Customer_ID]],CustomerData[],2,0),"None")</f>
        <v>None</v>
      </c>
      <c r="I43" t="str">
        <f>IFERROR(VLOOKUP(Master8[[#This Row],[Customer_ID]],CustomerData[],3,0),"None")</f>
        <v>None</v>
      </c>
      <c r="J43" t="str">
        <f>IFERROR(VLOOKUP(Master8[[#This Row],[Customer_ID]],CustomerData[],4,0),"None")</f>
        <v>None</v>
      </c>
      <c r="K43" s="1" t="str">
        <f>IFERROR(VLOOKUP(Master8[[#This Row],[Customer_ID]],Feedback[],3,0),"None ")</f>
        <v xml:space="preserve">None </v>
      </c>
      <c r="L43" t="str">
        <f>_xlfn.IFNA(VLOOKUP(Master8[[#This Row],[Customer_ID]],Feedback[],4,0),"None")</f>
        <v>None</v>
      </c>
    </row>
    <row r="44" spans="1:12" hidden="1" x14ac:dyDescent="0.25">
      <c r="A44" s="2" t="s">
        <v>1120</v>
      </c>
      <c r="B44" s="2" t="s">
        <v>679</v>
      </c>
      <c r="C44" s="2">
        <v>3</v>
      </c>
      <c r="D44" s="4">
        <v>2.76</v>
      </c>
      <c r="E44" s="2" t="s">
        <v>685</v>
      </c>
      <c r="F44" s="3">
        <v>45334</v>
      </c>
      <c r="G44" s="7">
        <v>8.2799999999999994</v>
      </c>
      <c r="H44" s="37">
        <f>IFERROR(VLOOKUP(Master8[[#This Row],[Customer_ID]],CustomerData[],2,0),"None")</f>
        <v>39</v>
      </c>
      <c r="I44" t="str">
        <f>IFERROR(VLOOKUP(Master8[[#This Row],[Customer_ID]],CustomerData[],3,0),"None")</f>
        <v>Female</v>
      </c>
      <c r="J44" t="str">
        <f>IFERROR(VLOOKUP(Master8[[#This Row],[Customer_ID]],CustomerData[],4,0),"None")</f>
        <v>Sandwich</v>
      </c>
      <c r="K44" s="1" t="str">
        <f>IFERROR(VLOOKUP(Master8[[#This Row],[Customer_ID]],Feedback[],3,0),"None ")</f>
        <v>Neutral</v>
      </c>
      <c r="L44" t="str">
        <f>_xlfn.IFNA(VLOOKUP(Master8[[#This Row],[Customer_ID]],Feedback[],4,0),"None")</f>
        <v>Could be better</v>
      </c>
    </row>
    <row r="45" spans="1:12" hidden="1" x14ac:dyDescent="0.25">
      <c r="A45" s="2" t="s">
        <v>934</v>
      </c>
      <c r="B45" s="2" t="s">
        <v>681</v>
      </c>
      <c r="C45" s="2">
        <v>3</v>
      </c>
      <c r="D45" s="4">
        <v>2.57</v>
      </c>
      <c r="E45" s="2" t="s">
        <v>682</v>
      </c>
      <c r="F45" s="3">
        <v>45335</v>
      </c>
      <c r="G45" s="7">
        <v>7.7099999999999991</v>
      </c>
      <c r="H45" s="37">
        <f>IFERROR(VLOOKUP(Master8[[#This Row],[Customer_ID]],CustomerData[],2,0),"None")</f>
        <v>18</v>
      </c>
      <c r="I45" t="str">
        <f>IFERROR(VLOOKUP(Master8[[#This Row],[Customer_ID]],CustomerData[],3,0),"None")</f>
        <v>Female</v>
      </c>
      <c r="J45" t="str">
        <f>IFERROR(VLOOKUP(Master8[[#This Row],[Customer_ID]],CustomerData[],4,0),"None")</f>
        <v>Muffin</v>
      </c>
      <c r="K45" s="1" t="str">
        <f>IFERROR(VLOOKUP(Master8[[#This Row],[Customer_ID]],Feedback[],3,0),"None ")</f>
        <v xml:space="preserve">None </v>
      </c>
      <c r="L45" t="str">
        <f>_xlfn.IFNA(VLOOKUP(Master8[[#This Row],[Customer_ID]],Feedback[],4,0),"None")</f>
        <v>None</v>
      </c>
    </row>
    <row r="46" spans="1:12" hidden="1" x14ac:dyDescent="0.25">
      <c r="A46" s="2" t="s">
        <v>929</v>
      </c>
      <c r="B46" s="2" t="s">
        <v>681</v>
      </c>
      <c r="C46" s="2">
        <v>3</v>
      </c>
      <c r="D46" s="4">
        <v>4.28</v>
      </c>
      <c r="E46" s="2" t="s">
        <v>685</v>
      </c>
      <c r="F46" s="3">
        <v>45336</v>
      </c>
      <c r="G46" s="7">
        <v>12.84</v>
      </c>
      <c r="H46" s="37">
        <f>IFERROR(VLOOKUP(Master8[[#This Row],[Customer_ID]],CustomerData[],2,0),"None")</f>
        <v>55</v>
      </c>
      <c r="I46" t="str">
        <f>IFERROR(VLOOKUP(Master8[[#This Row],[Customer_ID]],CustomerData[],3,0),"None")</f>
        <v>Female</v>
      </c>
      <c r="J46" t="str">
        <f>IFERROR(VLOOKUP(Master8[[#This Row],[Customer_ID]],CustomerData[],4,0),"None")</f>
        <v>Muffin</v>
      </c>
      <c r="K46" s="1" t="str">
        <f>IFERROR(VLOOKUP(Master8[[#This Row],[Customer_ID]],Feedback[],3,0),"None ")</f>
        <v>Positive</v>
      </c>
      <c r="L46" t="str">
        <f>_xlfn.IFNA(VLOOKUP(Master8[[#This Row],[Customer_ID]],Feedback[],4,0),"None")</f>
        <v>Great product!</v>
      </c>
    </row>
    <row r="47" spans="1:12" x14ac:dyDescent="0.25">
      <c r="A47" s="2" t="s">
        <v>1657</v>
      </c>
      <c r="B47" s="2" t="s">
        <v>679</v>
      </c>
      <c r="C47" s="2">
        <v>2</v>
      </c>
      <c r="D47" s="4">
        <v>2.61</v>
      </c>
      <c r="E47" s="2" t="s">
        <v>682</v>
      </c>
      <c r="F47" s="3">
        <v>45337</v>
      </c>
      <c r="G47" s="7">
        <v>5.22</v>
      </c>
      <c r="H47" s="37" t="str">
        <f>IFERROR(VLOOKUP(Master8[[#This Row],[Customer_ID]],CustomerData[],2,0),"None")</f>
        <v>None</v>
      </c>
      <c r="I47" t="str">
        <f>IFERROR(VLOOKUP(Master8[[#This Row],[Customer_ID]],CustomerData[],3,0),"None")</f>
        <v>None</v>
      </c>
      <c r="J47" t="str">
        <f>IFERROR(VLOOKUP(Master8[[#This Row],[Customer_ID]],CustomerData[],4,0),"None")</f>
        <v>None</v>
      </c>
      <c r="K47" s="1" t="str">
        <f>IFERROR(VLOOKUP(Master8[[#This Row],[Customer_ID]],Feedback[],3,0),"None ")</f>
        <v>Neutral</v>
      </c>
      <c r="L47" t="str">
        <f>_xlfn.IFNA(VLOOKUP(Master8[[#This Row],[Customer_ID]],Feedback[],4,0),"None")</f>
        <v>Could be better</v>
      </c>
    </row>
    <row r="48" spans="1:12" hidden="1" x14ac:dyDescent="0.25">
      <c r="A48" s="2" t="s">
        <v>888</v>
      </c>
      <c r="B48" s="2" t="s">
        <v>678</v>
      </c>
      <c r="C48" s="2">
        <v>1</v>
      </c>
      <c r="D48" s="4">
        <v>4.54</v>
      </c>
      <c r="E48" s="2" t="s">
        <v>684</v>
      </c>
      <c r="F48" s="3">
        <v>45338</v>
      </c>
      <c r="G48" s="7">
        <v>4.54</v>
      </c>
      <c r="H48" s="37">
        <f>IFERROR(VLOOKUP(Master8[[#This Row],[Customer_ID]],CustomerData[],2,0),"None")</f>
        <v>37</v>
      </c>
      <c r="I48" t="str">
        <f>IFERROR(VLOOKUP(Master8[[#This Row],[Customer_ID]],CustomerData[],3,0),"None")</f>
        <v>Female</v>
      </c>
      <c r="J48" t="str">
        <f>IFERROR(VLOOKUP(Master8[[#This Row],[Customer_ID]],CustomerData[],4,0),"None")</f>
        <v>Latte</v>
      </c>
      <c r="K48" s="1" t="str">
        <f>IFERROR(VLOOKUP(Master8[[#This Row],[Customer_ID]],Feedback[],3,0),"None ")</f>
        <v>Neutral</v>
      </c>
      <c r="L48" t="str">
        <f>_xlfn.IFNA(VLOOKUP(Master8[[#This Row],[Customer_ID]],Feedback[],4,0),"None")</f>
        <v>Could be better</v>
      </c>
    </row>
    <row r="49" spans="1:12" hidden="1" x14ac:dyDescent="0.25">
      <c r="A49" s="2" t="s">
        <v>1014</v>
      </c>
      <c r="B49" s="2" t="s">
        <v>676</v>
      </c>
      <c r="C49" s="2">
        <v>1</v>
      </c>
      <c r="D49" s="4">
        <v>3.92</v>
      </c>
      <c r="E49" s="2" t="s">
        <v>683</v>
      </c>
      <c r="F49" s="3">
        <v>45339</v>
      </c>
      <c r="G49" s="7">
        <v>3.92</v>
      </c>
      <c r="H49" s="37">
        <f>IFERROR(VLOOKUP(Master8[[#This Row],[Customer_ID]],CustomerData[],2,0),"None")</f>
        <v>45</v>
      </c>
      <c r="I49" t="str">
        <f>IFERROR(VLOOKUP(Master8[[#This Row],[Customer_ID]],CustomerData[],3,0),"None")</f>
        <v>Male</v>
      </c>
      <c r="J49" t="str">
        <f>IFERROR(VLOOKUP(Master8[[#This Row],[Customer_ID]],CustomerData[],4,0),"None")</f>
        <v>Iced Tea</v>
      </c>
      <c r="K49" s="1" t="str">
        <f>IFERROR(VLOOKUP(Master8[[#This Row],[Customer_ID]],Feedback[],3,0),"None ")</f>
        <v>Neutral</v>
      </c>
      <c r="L49" t="str">
        <f>_xlfn.IFNA(VLOOKUP(Master8[[#This Row],[Customer_ID]],Feedback[],4,0),"None")</f>
        <v>Great product!</v>
      </c>
    </row>
    <row r="50" spans="1:12" hidden="1" x14ac:dyDescent="0.25">
      <c r="A50" s="2" t="s">
        <v>1007</v>
      </c>
      <c r="B50" s="2" t="s">
        <v>678</v>
      </c>
      <c r="C50" s="2">
        <v>4</v>
      </c>
      <c r="D50" s="4">
        <v>4.57</v>
      </c>
      <c r="E50" s="2" t="s">
        <v>685</v>
      </c>
      <c r="F50" s="3">
        <v>45340</v>
      </c>
      <c r="G50" s="7">
        <v>18.28</v>
      </c>
      <c r="H50" s="37">
        <f>IFERROR(VLOOKUP(Master8[[#This Row],[Customer_ID]],CustomerData[],2,0),"None")</f>
        <v>28</v>
      </c>
      <c r="I50" t="str">
        <f>IFERROR(VLOOKUP(Master8[[#This Row],[Customer_ID]],CustomerData[],3,0),"None")</f>
        <v>Female</v>
      </c>
      <c r="J50" t="str">
        <f>IFERROR(VLOOKUP(Master8[[#This Row],[Customer_ID]],CustomerData[],4,0),"None")</f>
        <v>Latte</v>
      </c>
      <c r="K50" s="1" t="str">
        <f>IFERROR(VLOOKUP(Master8[[#This Row],[Customer_ID]],Feedback[],3,0),"None ")</f>
        <v>Neutral</v>
      </c>
      <c r="L50" t="str">
        <f>_xlfn.IFNA(VLOOKUP(Master8[[#This Row],[Customer_ID]],Feedback[],4,0),"None")</f>
        <v>Could be better</v>
      </c>
    </row>
    <row r="51" spans="1:12" hidden="1" x14ac:dyDescent="0.25">
      <c r="A51" s="2" t="s">
        <v>935</v>
      </c>
      <c r="B51" s="2" t="s">
        <v>676</v>
      </c>
      <c r="C51" s="2">
        <v>5</v>
      </c>
      <c r="D51" s="4">
        <v>5.67</v>
      </c>
      <c r="E51" s="2" t="s">
        <v>685</v>
      </c>
      <c r="F51" s="3">
        <v>45341</v>
      </c>
      <c r="G51" s="7">
        <v>28.35</v>
      </c>
      <c r="H51" s="37">
        <f>IFERROR(VLOOKUP(Master8[[#This Row],[Customer_ID]],CustomerData[],2,0),"None")</f>
        <v>22</v>
      </c>
      <c r="I51" t="str">
        <f>IFERROR(VLOOKUP(Master8[[#This Row],[Customer_ID]],CustomerData[],3,0),"None")</f>
        <v>Male</v>
      </c>
      <c r="J51" t="str">
        <f>IFERROR(VLOOKUP(Master8[[#This Row],[Customer_ID]],CustomerData[],4,0),"None")</f>
        <v>Iced Tea</v>
      </c>
      <c r="K51" s="1" t="str">
        <f>IFERROR(VLOOKUP(Master8[[#This Row],[Customer_ID]],Feedback[],3,0),"None ")</f>
        <v>Negative</v>
      </c>
      <c r="L51" t="str">
        <f>_xlfn.IFNA(VLOOKUP(Master8[[#This Row],[Customer_ID]],Feedback[],4,0),"None")</f>
        <v>Could be better</v>
      </c>
    </row>
    <row r="52" spans="1:12" hidden="1" x14ac:dyDescent="0.25">
      <c r="A52" s="2" t="s">
        <v>779</v>
      </c>
      <c r="B52" s="2" t="s">
        <v>681</v>
      </c>
      <c r="C52" s="2">
        <v>5</v>
      </c>
      <c r="D52" s="4">
        <v>4.43</v>
      </c>
      <c r="E52" s="2" t="s">
        <v>683</v>
      </c>
      <c r="F52" s="3">
        <v>45342</v>
      </c>
      <c r="G52" s="7">
        <v>22.15</v>
      </c>
      <c r="H52" s="37">
        <f>IFERROR(VLOOKUP(Master8[[#This Row],[Customer_ID]],CustomerData[],2,0),"None")</f>
        <v>22</v>
      </c>
      <c r="I52" t="str">
        <f>IFERROR(VLOOKUP(Master8[[#This Row],[Customer_ID]],CustomerData[],3,0),"None")</f>
        <v>Male</v>
      </c>
      <c r="J52" t="str">
        <f>IFERROR(VLOOKUP(Master8[[#This Row],[Customer_ID]],CustomerData[],4,0),"None")</f>
        <v>Muffin</v>
      </c>
      <c r="K52" s="1" t="str">
        <f>IFERROR(VLOOKUP(Master8[[#This Row],[Customer_ID]],Feedback[],3,0),"None ")</f>
        <v>Negative</v>
      </c>
      <c r="L52" t="str">
        <f>_xlfn.IFNA(VLOOKUP(Master8[[#This Row],[Customer_ID]],Feedback[],4,0),"None")</f>
        <v>Could be better</v>
      </c>
    </row>
    <row r="53" spans="1:12" hidden="1" x14ac:dyDescent="0.25">
      <c r="A53" s="2" t="s">
        <v>1274</v>
      </c>
      <c r="B53" s="2" t="s">
        <v>676</v>
      </c>
      <c r="C53" s="2">
        <v>4</v>
      </c>
      <c r="D53" s="4">
        <v>4.4000000000000004</v>
      </c>
      <c r="E53" s="2" t="s">
        <v>683</v>
      </c>
      <c r="F53" s="3">
        <v>45343</v>
      </c>
      <c r="G53" s="7">
        <v>17.600000000000001</v>
      </c>
      <c r="H53" s="37">
        <f>IFERROR(VLOOKUP(Master8[[#This Row],[Customer_ID]],CustomerData[],2,0),"None")</f>
        <v>61</v>
      </c>
      <c r="I53" t="str">
        <f>IFERROR(VLOOKUP(Master8[[#This Row],[Customer_ID]],CustomerData[],3,0),"None")</f>
        <v>Male</v>
      </c>
      <c r="J53" t="str">
        <f>IFERROR(VLOOKUP(Master8[[#This Row],[Customer_ID]],CustomerData[],4,0),"None")</f>
        <v>Iced Tea</v>
      </c>
      <c r="K53" s="1" t="str">
        <f>IFERROR(VLOOKUP(Master8[[#This Row],[Customer_ID]],Feedback[],3,0),"None ")</f>
        <v>Negative</v>
      </c>
      <c r="L53" t="str">
        <f>_xlfn.IFNA(VLOOKUP(Master8[[#This Row],[Customer_ID]],Feedback[],4,0),"None")</f>
        <v>Could be better</v>
      </c>
    </row>
    <row r="54" spans="1:12" hidden="1" x14ac:dyDescent="0.25">
      <c r="A54" s="2" t="s">
        <v>946</v>
      </c>
      <c r="B54" s="2" t="s">
        <v>676</v>
      </c>
      <c r="C54" s="2">
        <v>2</v>
      </c>
      <c r="D54" s="4">
        <v>6</v>
      </c>
      <c r="E54" s="2" t="s">
        <v>685</v>
      </c>
      <c r="F54" s="3">
        <v>45344</v>
      </c>
      <c r="G54" s="7">
        <v>12</v>
      </c>
      <c r="H54" s="37">
        <f>IFERROR(VLOOKUP(Master8[[#This Row],[Customer_ID]],CustomerData[],2,0),"None")</f>
        <v>35</v>
      </c>
      <c r="I54" t="str">
        <f>IFERROR(VLOOKUP(Master8[[#This Row],[Customer_ID]],CustomerData[],3,0),"None")</f>
        <v>Female</v>
      </c>
      <c r="J54" t="str">
        <f>IFERROR(VLOOKUP(Master8[[#This Row],[Customer_ID]],CustomerData[],4,0),"None")</f>
        <v>Iced Tea</v>
      </c>
      <c r="K54" s="1" t="str">
        <f>IFERROR(VLOOKUP(Master8[[#This Row],[Customer_ID]],Feedback[],3,0),"None ")</f>
        <v>Negative</v>
      </c>
      <c r="L54" t="str">
        <f>_xlfn.IFNA(VLOOKUP(Master8[[#This Row],[Customer_ID]],Feedback[],4,0),"None")</f>
        <v>Could be better</v>
      </c>
    </row>
    <row r="55" spans="1:12" x14ac:dyDescent="0.25">
      <c r="A55" s="2" t="s">
        <v>1402</v>
      </c>
      <c r="B55" s="2" t="s">
        <v>678</v>
      </c>
      <c r="C55" s="2">
        <v>1</v>
      </c>
      <c r="D55" s="4">
        <v>4.1500000000000004</v>
      </c>
      <c r="E55" s="2" t="s">
        <v>684</v>
      </c>
      <c r="F55" s="3">
        <v>45345</v>
      </c>
      <c r="G55" s="7">
        <v>4.1500000000000004</v>
      </c>
      <c r="H55" s="37" t="str">
        <f>IFERROR(VLOOKUP(Master8[[#This Row],[Customer_ID]],CustomerData[],2,0),"None")</f>
        <v>None</v>
      </c>
      <c r="I55" t="str">
        <f>IFERROR(VLOOKUP(Master8[[#This Row],[Customer_ID]],CustomerData[],3,0),"None")</f>
        <v>None</v>
      </c>
      <c r="J55" t="str">
        <f>IFERROR(VLOOKUP(Master8[[#This Row],[Customer_ID]],CustomerData[],4,0),"None")</f>
        <v>None</v>
      </c>
      <c r="K55" s="1" t="str">
        <f>IFERROR(VLOOKUP(Master8[[#This Row],[Customer_ID]],Feedback[],3,0),"None ")</f>
        <v xml:space="preserve">None </v>
      </c>
      <c r="L55" t="str">
        <f>_xlfn.IFNA(VLOOKUP(Master8[[#This Row],[Customer_ID]],Feedback[],4,0),"None")</f>
        <v>None</v>
      </c>
    </row>
    <row r="56" spans="1:12" hidden="1" x14ac:dyDescent="0.25">
      <c r="A56" s="2" t="s">
        <v>1043</v>
      </c>
      <c r="B56" s="2" t="s">
        <v>681</v>
      </c>
      <c r="C56" s="2">
        <v>3</v>
      </c>
      <c r="D56" s="4">
        <v>5.21</v>
      </c>
      <c r="E56" s="2" t="s">
        <v>685</v>
      </c>
      <c r="F56" s="3">
        <v>45346</v>
      </c>
      <c r="G56" s="7">
        <v>15.63</v>
      </c>
      <c r="H56" s="37">
        <f>IFERROR(VLOOKUP(Master8[[#This Row],[Customer_ID]],CustomerData[],2,0),"None")</f>
        <v>22</v>
      </c>
      <c r="I56" t="str">
        <f>IFERROR(VLOOKUP(Master8[[#This Row],[Customer_ID]],CustomerData[],3,0),"None")</f>
        <v>Female</v>
      </c>
      <c r="J56" t="str">
        <f>IFERROR(VLOOKUP(Master8[[#This Row],[Customer_ID]],CustomerData[],4,0),"None")</f>
        <v>Muffin</v>
      </c>
      <c r="K56" s="1" t="str">
        <f>IFERROR(VLOOKUP(Master8[[#This Row],[Customer_ID]],Feedback[],3,0),"None ")</f>
        <v>Negative</v>
      </c>
      <c r="L56" t="str">
        <f>_xlfn.IFNA(VLOOKUP(Master8[[#This Row],[Customer_ID]],Feedback[],4,0),"None")</f>
        <v>Great product!</v>
      </c>
    </row>
    <row r="57" spans="1:12" x14ac:dyDescent="0.25">
      <c r="A57" s="2" t="s">
        <v>1377</v>
      </c>
      <c r="B57" s="2" t="s">
        <v>676</v>
      </c>
      <c r="C57" s="2">
        <v>1</v>
      </c>
      <c r="D57" s="4">
        <v>3.78</v>
      </c>
      <c r="E57" s="2" t="s">
        <v>683</v>
      </c>
      <c r="F57" s="3">
        <v>45347</v>
      </c>
      <c r="G57" s="7">
        <v>3.78</v>
      </c>
      <c r="H57" s="37" t="str">
        <f>IFERROR(VLOOKUP(Master8[[#This Row],[Customer_ID]],CustomerData[],2,0),"None")</f>
        <v>None</v>
      </c>
      <c r="I57" t="str">
        <f>IFERROR(VLOOKUP(Master8[[#This Row],[Customer_ID]],CustomerData[],3,0),"None")</f>
        <v>None</v>
      </c>
      <c r="J57" t="str">
        <f>IFERROR(VLOOKUP(Master8[[#This Row],[Customer_ID]],CustomerData[],4,0),"None")</f>
        <v>None</v>
      </c>
      <c r="K57" s="1" t="str">
        <f>IFERROR(VLOOKUP(Master8[[#This Row],[Customer_ID]],Feedback[],3,0),"None ")</f>
        <v>Negative</v>
      </c>
      <c r="L57" t="str">
        <f>_xlfn.IFNA(VLOOKUP(Master8[[#This Row],[Customer_ID]],Feedback[],4,0),"None")</f>
        <v>Could be better</v>
      </c>
    </row>
    <row r="58" spans="1:12" hidden="1" x14ac:dyDescent="0.25">
      <c r="A58" s="2" t="s">
        <v>943</v>
      </c>
      <c r="B58" s="2" t="s">
        <v>681</v>
      </c>
      <c r="C58" s="2">
        <v>4</v>
      </c>
      <c r="D58" s="4">
        <v>3.28</v>
      </c>
      <c r="E58" s="2" t="s">
        <v>682</v>
      </c>
      <c r="F58" s="3">
        <v>45348</v>
      </c>
      <c r="G58" s="7">
        <v>13.12</v>
      </c>
      <c r="H58" s="37">
        <f>IFERROR(VLOOKUP(Master8[[#This Row],[Customer_ID]],CustomerData[],2,0),"None")</f>
        <v>22</v>
      </c>
      <c r="I58" t="str">
        <f>IFERROR(VLOOKUP(Master8[[#This Row],[Customer_ID]],CustomerData[],3,0),"None")</f>
        <v>Female</v>
      </c>
      <c r="J58" t="str">
        <f>IFERROR(VLOOKUP(Master8[[#This Row],[Customer_ID]],CustomerData[],4,0),"None")</f>
        <v>Muffin</v>
      </c>
      <c r="K58" s="1" t="str">
        <f>IFERROR(VLOOKUP(Master8[[#This Row],[Customer_ID]],Feedback[],3,0),"None ")</f>
        <v>Positive</v>
      </c>
      <c r="L58" t="str">
        <f>_xlfn.IFNA(VLOOKUP(Master8[[#This Row],[Customer_ID]],Feedback[],4,0),"None")</f>
        <v>Could be better</v>
      </c>
    </row>
    <row r="59" spans="1:12" hidden="1" x14ac:dyDescent="0.25">
      <c r="A59" s="2" t="s">
        <v>1031</v>
      </c>
      <c r="B59" s="2" t="s">
        <v>677</v>
      </c>
      <c r="C59" s="2">
        <v>1</v>
      </c>
      <c r="D59" s="4">
        <v>5.2</v>
      </c>
      <c r="E59" s="2" t="s">
        <v>684</v>
      </c>
      <c r="F59" s="3">
        <v>45349</v>
      </c>
      <c r="G59" s="7">
        <v>5.2</v>
      </c>
      <c r="H59" s="37">
        <f>IFERROR(VLOOKUP(Master8[[#This Row],[Customer_ID]],CustomerData[],2,0),"None")</f>
        <v>38</v>
      </c>
      <c r="I59" t="str">
        <f>IFERROR(VLOOKUP(Master8[[#This Row],[Customer_ID]],CustomerData[],3,0),"None")</f>
        <v>Male</v>
      </c>
      <c r="J59" t="str">
        <f>IFERROR(VLOOKUP(Master8[[#This Row],[Customer_ID]],CustomerData[],4,0),"None")</f>
        <v>Cappuccino</v>
      </c>
      <c r="K59" s="1" t="str">
        <f>IFERROR(VLOOKUP(Master8[[#This Row],[Customer_ID]],Feedback[],3,0),"None ")</f>
        <v>Neutral</v>
      </c>
      <c r="L59" t="str">
        <f>_xlfn.IFNA(VLOOKUP(Master8[[#This Row],[Customer_ID]],Feedback[],4,0),"None")</f>
        <v>Could be better</v>
      </c>
    </row>
    <row r="60" spans="1:12" x14ac:dyDescent="0.25">
      <c r="A60" s="2" t="s">
        <v>1476</v>
      </c>
      <c r="B60" s="2" t="s">
        <v>681</v>
      </c>
      <c r="C60" s="2">
        <v>3</v>
      </c>
      <c r="D60" s="4">
        <v>5.07</v>
      </c>
      <c r="E60" s="2" t="s">
        <v>685</v>
      </c>
      <c r="F60" s="3">
        <v>45350</v>
      </c>
      <c r="G60" s="7">
        <v>15.21</v>
      </c>
      <c r="H60" s="37" t="str">
        <f>IFERROR(VLOOKUP(Master8[[#This Row],[Customer_ID]],CustomerData[],2,0),"None")</f>
        <v>None</v>
      </c>
      <c r="I60" t="str">
        <f>IFERROR(VLOOKUP(Master8[[#This Row],[Customer_ID]],CustomerData[],3,0),"None")</f>
        <v>None</v>
      </c>
      <c r="J60" t="str">
        <f>IFERROR(VLOOKUP(Master8[[#This Row],[Customer_ID]],CustomerData[],4,0),"None")</f>
        <v>None</v>
      </c>
      <c r="K60" s="1" t="str">
        <f>IFERROR(VLOOKUP(Master8[[#This Row],[Customer_ID]],Feedback[],3,0),"None ")</f>
        <v>Positive</v>
      </c>
      <c r="L60" t="str">
        <f>_xlfn.IFNA(VLOOKUP(Master8[[#This Row],[Customer_ID]],Feedback[],4,0),"None")</f>
        <v>Could be better</v>
      </c>
    </row>
    <row r="61" spans="1:12" hidden="1" x14ac:dyDescent="0.25">
      <c r="A61" s="2" t="s">
        <v>754</v>
      </c>
      <c r="B61" s="2" t="s">
        <v>677</v>
      </c>
      <c r="C61" s="2">
        <v>5</v>
      </c>
      <c r="D61" s="4">
        <v>3.52</v>
      </c>
      <c r="E61" s="2" t="s">
        <v>685</v>
      </c>
      <c r="F61" s="3">
        <v>45351</v>
      </c>
      <c r="G61" s="7">
        <v>17.600000000000001</v>
      </c>
      <c r="H61" s="37">
        <f>IFERROR(VLOOKUP(Master8[[#This Row],[Customer_ID]],CustomerData[],2,0),"None")</f>
        <v>54</v>
      </c>
      <c r="I61" t="str">
        <f>IFERROR(VLOOKUP(Master8[[#This Row],[Customer_ID]],CustomerData[],3,0),"None")</f>
        <v>Female</v>
      </c>
      <c r="J61" t="str">
        <f>IFERROR(VLOOKUP(Master8[[#This Row],[Customer_ID]],CustomerData[],4,0),"None")</f>
        <v>Cappuccino</v>
      </c>
      <c r="K61" s="1" t="str">
        <f>IFERROR(VLOOKUP(Master8[[#This Row],[Customer_ID]],Feedback[],3,0),"None ")</f>
        <v xml:space="preserve">None </v>
      </c>
      <c r="L61" t="str">
        <f>_xlfn.IFNA(VLOOKUP(Master8[[#This Row],[Customer_ID]],Feedback[],4,0),"None")</f>
        <v>None</v>
      </c>
    </row>
    <row r="62" spans="1:12" x14ac:dyDescent="0.25">
      <c r="A62" s="2" t="s">
        <v>1658</v>
      </c>
      <c r="B62" s="2" t="s">
        <v>680</v>
      </c>
      <c r="C62" s="2">
        <v>4</v>
      </c>
      <c r="D62" s="4">
        <v>4.13</v>
      </c>
      <c r="E62" s="2" t="s">
        <v>682</v>
      </c>
      <c r="F62" s="3">
        <v>45352</v>
      </c>
      <c r="G62" s="7">
        <v>16.52</v>
      </c>
      <c r="H62" s="37" t="str">
        <f>IFERROR(VLOOKUP(Master8[[#This Row],[Customer_ID]],CustomerData[],2,0),"None")</f>
        <v>None</v>
      </c>
      <c r="I62" t="str">
        <f>IFERROR(VLOOKUP(Master8[[#This Row],[Customer_ID]],CustomerData[],3,0),"None")</f>
        <v>None</v>
      </c>
      <c r="J62" t="str">
        <f>IFERROR(VLOOKUP(Master8[[#This Row],[Customer_ID]],CustomerData[],4,0),"None")</f>
        <v>None</v>
      </c>
      <c r="K62" s="1" t="str">
        <f>IFERROR(VLOOKUP(Master8[[#This Row],[Customer_ID]],Feedback[],3,0),"None ")</f>
        <v>Neutral</v>
      </c>
      <c r="L62" t="str">
        <f>_xlfn.IFNA(VLOOKUP(Master8[[#This Row],[Customer_ID]],Feedback[],4,0),"None")</f>
        <v>Could be better</v>
      </c>
    </row>
    <row r="63" spans="1:12" hidden="1" x14ac:dyDescent="0.25">
      <c r="A63" s="2" t="s">
        <v>1196</v>
      </c>
      <c r="B63" s="2" t="s">
        <v>677</v>
      </c>
      <c r="C63" s="2">
        <v>2</v>
      </c>
      <c r="D63" s="4">
        <v>4.29</v>
      </c>
      <c r="E63" s="2" t="s">
        <v>682</v>
      </c>
      <c r="F63" s="3">
        <v>45353</v>
      </c>
      <c r="G63" s="7">
        <v>8.58</v>
      </c>
      <c r="H63" s="37">
        <f>IFERROR(VLOOKUP(Master8[[#This Row],[Customer_ID]],CustomerData[],2,0),"None")</f>
        <v>47</v>
      </c>
      <c r="I63" t="str">
        <f>IFERROR(VLOOKUP(Master8[[#This Row],[Customer_ID]],CustomerData[],3,0),"None")</f>
        <v>Male</v>
      </c>
      <c r="J63" t="str">
        <f>IFERROR(VLOOKUP(Master8[[#This Row],[Customer_ID]],CustomerData[],4,0),"None")</f>
        <v>Cappuccino</v>
      </c>
      <c r="K63" s="1" t="str">
        <f>IFERROR(VLOOKUP(Master8[[#This Row],[Customer_ID]],Feedback[],3,0),"None ")</f>
        <v>Neutral</v>
      </c>
      <c r="L63" t="str">
        <f>_xlfn.IFNA(VLOOKUP(Master8[[#This Row],[Customer_ID]],Feedback[],4,0),"None")</f>
        <v>Great product!</v>
      </c>
    </row>
    <row r="64" spans="1:12" hidden="1" x14ac:dyDescent="0.25">
      <c r="A64" s="2" t="s">
        <v>1164</v>
      </c>
      <c r="B64" s="2" t="s">
        <v>680</v>
      </c>
      <c r="C64" s="2">
        <v>1</v>
      </c>
      <c r="D64" s="4">
        <v>3.89</v>
      </c>
      <c r="E64" s="2" t="s">
        <v>684</v>
      </c>
      <c r="F64" s="3">
        <v>45354</v>
      </c>
      <c r="G64" s="7">
        <v>3.89</v>
      </c>
      <c r="H64" s="37">
        <f>IFERROR(VLOOKUP(Master8[[#This Row],[Customer_ID]],CustomerData[],2,0),"None")</f>
        <v>31</v>
      </c>
      <c r="I64" t="str">
        <f>IFERROR(VLOOKUP(Master8[[#This Row],[Customer_ID]],CustomerData[],3,0),"None")</f>
        <v>Male</v>
      </c>
      <c r="J64" t="str">
        <f>IFERROR(VLOOKUP(Master8[[#This Row],[Customer_ID]],CustomerData[],4,0),"None")</f>
        <v>Croissant</v>
      </c>
      <c r="K64" s="1" t="str">
        <f>IFERROR(VLOOKUP(Master8[[#This Row],[Customer_ID]],Feedback[],3,0),"None ")</f>
        <v>Neutral</v>
      </c>
      <c r="L64" t="str">
        <f>_xlfn.IFNA(VLOOKUP(Master8[[#This Row],[Customer_ID]],Feedback[],4,0),"None")</f>
        <v>Could be better</v>
      </c>
    </row>
    <row r="65" spans="1:12" hidden="1" x14ac:dyDescent="0.25">
      <c r="A65" s="2" t="s">
        <v>942</v>
      </c>
      <c r="B65" s="2" t="s">
        <v>677</v>
      </c>
      <c r="C65" s="2">
        <v>1</v>
      </c>
      <c r="D65" s="4">
        <v>4.26</v>
      </c>
      <c r="E65" s="2" t="s">
        <v>684</v>
      </c>
      <c r="F65" s="3">
        <v>45355</v>
      </c>
      <c r="G65" s="7">
        <v>4.26</v>
      </c>
      <c r="H65" s="37">
        <f>IFERROR(VLOOKUP(Master8[[#This Row],[Customer_ID]],CustomerData[],2,0),"None")</f>
        <v>39</v>
      </c>
      <c r="I65" t="str">
        <f>IFERROR(VLOOKUP(Master8[[#This Row],[Customer_ID]],CustomerData[],3,0),"None")</f>
        <v>Male</v>
      </c>
      <c r="J65" t="str">
        <f>IFERROR(VLOOKUP(Master8[[#This Row],[Customer_ID]],CustomerData[],4,0),"None")</f>
        <v>Cappuccino</v>
      </c>
      <c r="K65" s="1" t="str">
        <f>IFERROR(VLOOKUP(Master8[[#This Row],[Customer_ID]],Feedback[],3,0),"None ")</f>
        <v xml:space="preserve">None </v>
      </c>
      <c r="L65" t="str">
        <f>_xlfn.IFNA(VLOOKUP(Master8[[#This Row],[Customer_ID]],Feedback[],4,0),"None")</f>
        <v>None</v>
      </c>
    </row>
    <row r="66" spans="1:12" hidden="1" x14ac:dyDescent="0.25">
      <c r="A66" s="2" t="s">
        <v>1286</v>
      </c>
      <c r="B66" s="2" t="s">
        <v>678</v>
      </c>
      <c r="C66" s="2">
        <v>2</v>
      </c>
      <c r="D66" s="4">
        <v>4.82</v>
      </c>
      <c r="E66" s="2" t="s">
        <v>685</v>
      </c>
      <c r="F66" s="3">
        <v>45356</v>
      </c>
      <c r="G66" s="7">
        <v>9.64</v>
      </c>
      <c r="H66" s="37">
        <f>IFERROR(VLOOKUP(Master8[[#This Row],[Customer_ID]],CustomerData[],2,0),"None")</f>
        <v>45</v>
      </c>
      <c r="I66" t="str">
        <f>IFERROR(VLOOKUP(Master8[[#This Row],[Customer_ID]],CustomerData[],3,0),"None")</f>
        <v>Male</v>
      </c>
      <c r="J66" t="str">
        <f>IFERROR(VLOOKUP(Master8[[#This Row],[Customer_ID]],CustomerData[],4,0),"None")</f>
        <v>Latte</v>
      </c>
      <c r="K66" s="1" t="str">
        <f>IFERROR(VLOOKUP(Master8[[#This Row],[Customer_ID]],Feedback[],3,0),"None ")</f>
        <v xml:space="preserve">None </v>
      </c>
      <c r="L66" t="str">
        <f>_xlfn.IFNA(VLOOKUP(Master8[[#This Row],[Customer_ID]],Feedback[],4,0),"None")</f>
        <v>None</v>
      </c>
    </row>
    <row r="67" spans="1:12" hidden="1" x14ac:dyDescent="0.25">
      <c r="A67" s="2" t="s">
        <v>1313</v>
      </c>
      <c r="B67" s="2" t="s">
        <v>680</v>
      </c>
      <c r="C67" s="2">
        <v>2</v>
      </c>
      <c r="D67" s="4">
        <v>5.47</v>
      </c>
      <c r="E67" s="2" t="s">
        <v>685</v>
      </c>
      <c r="F67" s="3">
        <v>45357</v>
      </c>
      <c r="G67" s="7">
        <v>10.94</v>
      </c>
      <c r="H67" s="37">
        <f>IFERROR(VLOOKUP(Master8[[#This Row],[Customer_ID]],CustomerData[],2,0),"None")</f>
        <v>30</v>
      </c>
      <c r="I67" t="str">
        <f>IFERROR(VLOOKUP(Master8[[#This Row],[Customer_ID]],CustomerData[],3,0),"None")</f>
        <v>Female</v>
      </c>
      <c r="J67" t="str">
        <f>IFERROR(VLOOKUP(Master8[[#This Row],[Customer_ID]],CustomerData[],4,0),"None")</f>
        <v>Croissant</v>
      </c>
      <c r="K67" s="1" t="str">
        <f>IFERROR(VLOOKUP(Master8[[#This Row],[Customer_ID]],Feedback[],3,0),"None ")</f>
        <v xml:space="preserve">None </v>
      </c>
      <c r="L67" t="str">
        <f>_xlfn.IFNA(VLOOKUP(Master8[[#This Row],[Customer_ID]],Feedback[],4,0),"None")</f>
        <v>None</v>
      </c>
    </row>
    <row r="68" spans="1:12" x14ac:dyDescent="0.25">
      <c r="A68" s="2" t="s">
        <v>1506</v>
      </c>
      <c r="B68" s="2" t="s">
        <v>679</v>
      </c>
      <c r="C68" s="2">
        <v>3</v>
      </c>
      <c r="D68" s="4">
        <v>5.32</v>
      </c>
      <c r="E68" s="2" t="s">
        <v>683</v>
      </c>
      <c r="F68" s="3">
        <v>45358</v>
      </c>
      <c r="G68" s="7">
        <v>15.96</v>
      </c>
      <c r="H68" s="37" t="str">
        <f>IFERROR(VLOOKUP(Master8[[#This Row],[Customer_ID]],CustomerData[],2,0),"None")</f>
        <v>None</v>
      </c>
      <c r="I68" t="str">
        <f>IFERROR(VLOOKUP(Master8[[#This Row],[Customer_ID]],CustomerData[],3,0),"None")</f>
        <v>None</v>
      </c>
      <c r="J68" t="str">
        <f>IFERROR(VLOOKUP(Master8[[#This Row],[Customer_ID]],CustomerData[],4,0),"None")</f>
        <v>None</v>
      </c>
      <c r="K68" s="1" t="str">
        <f>IFERROR(VLOOKUP(Master8[[#This Row],[Customer_ID]],Feedback[],3,0),"None ")</f>
        <v>Negative</v>
      </c>
      <c r="L68" t="str">
        <f>_xlfn.IFNA(VLOOKUP(Master8[[#This Row],[Customer_ID]],Feedback[],4,0),"None")</f>
        <v>Could be better</v>
      </c>
    </row>
    <row r="69" spans="1:12" hidden="1" x14ac:dyDescent="0.25">
      <c r="A69" s="2" t="s">
        <v>953</v>
      </c>
      <c r="B69" s="2" t="s">
        <v>679</v>
      </c>
      <c r="C69" s="2">
        <v>1</v>
      </c>
      <c r="D69" s="4">
        <v>4.6500000000000004</v>
      </c>
      <c r="E69" s="2" t="s">
        <v>685</v>
      </c>
      <c r="F69" s="3">
        <v>45359</v>
      </c>
      <c r="G69" s="7">
        <v>4.6500000000000004</v>
      </c>
      <c r="H69" s="37">
        <f>IFERROR(VLOOKUP(Master8[[#This Row],[Customer_ID]],CustomerData[],2,0),"None")</f>
        <v>54</v>
      </c>
      <c r="I69" t="str">
        <f>IFERROR(VLOOKUP(Master8[[#This Row],[Customer_ID]],CustomerData[],3,0),"None")</f>
        <v>Male</v>
      </c>
      <c r="J69" t="str">
        <f>IFERROR(VLOOKUP(Master8[[#This Row],[Customer_ID]],CustomerData[],4,0),"None")</f>
        <v>Sandwich</v>
      </c>
      <c r="K69" s="1" t="str">
        <f>IFERROR(VLOOKUP(Master8[[#This Row],[Customer_ID]],Feedback[],3,0),"None ")</f>
        <v>Positive</v>
      </c>
      <c r="L69" t="str">
        <f>_xlfn.IFNA(VLOOKUP(Master8[[#This Row],[Customer_ID]],Feedback[],4,0),"None")</f>
        <v>Could be better</v>
      </c>
    </row>
    <row r="70" spans="1:12" x14ac:dyDescent="0.25">
      <c r="A70" s="2" t="s">
        <v>1532</v>
      </c>
      <c r="B70" s="2" t="s">
        <v>677</v>
      </c>
      <c r="C70" s="2">
        <v>4</v>
      </c>
      <c r="D70" s="4">
        <v>3.08</v>
      </c>
      <c r="E70" s="2" t="s">
        <v>682</v>
      </c>
      <c r="F70" s="3">
        <v>45360</v>
      </c>
      <c r="G70" s="7">
        <v>12.32</v>
      </c>
      <c r="H70" s="37" t="str">
        <f>IFERROR(VLOOKUP(Master8[[#This Row],[Customer_ID]],CustomerData[],2,0),"None")</f>
        <v>None</v>
      </c>
      <c r="I70" t="str">
        <f>IFERROR(VLOOKUP(Master8[[#This Row],[Customer_ID]],CustomerData[],3,0),"None")</f>
        <v>None</v>
      </c>
      <c r="J70" t="str">
        <f>IFERROR(VLOOKUP(Master8[[#This Row],[Customer_ID]],CustomerData[],4,0),"None")</f>
        <v>None</v>
      </c>
      <c r="K70" s="1" t="str">
        <f>IFERROR(VLOOKUP(Master8[[#This Row],[Customer_ID]],Feedback[],3,0),"None ")</f>
        <v>Neutral</v>
      </c>
      <c r="L70" t="str">
        <f>_xlfn.IFNA(VLOOKUP(Master8[[#This Row],[Customer_ID]],Feedback[],4,0),"None")</f>
        <v>Could be better</v>
      </c>
    </row>
    <row r="71" spans="1:12" hidden="1" x14ac:dyDescent="0.25">
      <c r="A71" s="2" t="s">
        <v>1145</v>
      </c>
      <c r="B71" s="2" t="s">
        <v>679</v>
      </c>
      <c r="C71" s="2">
        <v>1</v>
      </c>
      <c r="D71" s="4">
        <v>4.3</v>
      </c>
      <c r="E71" s="2" t="s">
        <v>684</v>
      </c>
      <c r="F71" s="3">
        <v>45361</v>
      </c>
      <c r="G71" s="7">
        <v>4.3</v>
      </c>
      <c r="H71" s="37">
        <f>IFERROR(VLOOKUP(Master8[[#This Row],[Customer_ID]],CustomerData[],2,0),"None")</f>
        <v>53</v>
      </c>
      <c r="I71" t="str">
        <f>IFERROR(VLOOKUP(Master8[[#This Row],[Customer_ID]],CustomerData[],3,0),"None")</f>
        <v>Female</v>
      </c>
      <c r="J71" t="str">
        <f>IFERROR(VLOOKUP(Master8[[#This Row],[Customer_ID]],CustomerData[],4,0),"None")</f>
        <v>Sandwich</v>
      </c>
      <c r="K71" s="1" t="str">
        <f>IFERROR(VLOOKUP(Master8[[#This Row],[Customer_ID]],Feedback[],3,0),"None ")</f>
        <v>Negative</v>
      </c>
      <c r="L71" t="str">
        <f>_xlfn.IFNA(VLOOKUP(Master8[[#This Row],[Customer_ID]],Feedback[],4,0),"None")</f>
        <v>Could be better</v>
      </c>
    </row>
    <row r="72" spans="1:12" hidden="1" x14ac:dyDescent="0.25">
      <c r="A72" s="2" t="s">
        <v>868</v>
      </c>
      <c r="B72" s="2" t="s">
        <v>681</v>
      </c>
      <c r="C72" s="2">
        <v>3</v>
      </c>
      <c r="D72" s="4">
        <v>4.0599999999999996</v>
      </c>
      <c r="E72" s="2" t="s">
        <v>685</v>
      </c>
      <c r="F72" s="3">
        <v>45362</v>
      </c>
      <c r="G72" s="7">
        <v>12.18</v>
      </c>
      <c r="H72" s="37">
        <f>IFERROR(VLOOKUP(Master8[[#This Row],[Customer_ID]],CustomerData[],2,0),"None")</f>
        <v>50</v>
      </c>
      <c r="I72" t="str">
        <f>IFERROR(VLOOKUP(Master8[[#This Row],[Customer_ID]],CustomerData[],3,0),"None")</f>
        <v>Female</v>
      </c>
      <c r="J72" t="str">
        <f>IFERROR(VLOOKUP(Master8[[#This Row],[Customer_ID]],CustomerData[],4,0),"None")</f>
        <v>Muffin</v>
      </c>
      <c r="K72" s="1" t="str">
        <f>IFERROR(VLOOKUP(Master8[[#This Row],[Customer_ID]],Feedback[],3,0),"None ")</f>
        <v xml:space="preserve">None </v>
      </c>
      <c r="L72" t="str">
        <f>_xlfn.IFNA(VLOOKUP(Master8[[#This Row],[Customer_ID]],Feedback[],4,0),"None")</f>
        <v>None</v>
      </c>
    </row>
    <row r="73" spans="1:12" hidden="1" x14ac:dyDescent="0.25">
      <c r="A73" s="2" t="s">
        <v>747</v>
      </c>
      <c r="B73" s="2" t="s">
        <v>677</v>
      </c>
      <c r="C73" s="2">
        <v>4</v>
      </c>
      <c r="D73" s="4">
        <v>3.13</v>
      </c>
      <c r="E73" s="2" t="s">
        <v>684</v>
      </c>
      <c r="F73" s="3">
        <v>45363</v>
      </c>
      <c r="G73" s="7">
        <v>12.52</v>
      </c>
      <c r="H73" s="37">
        <f>IFERROR(VLOOKUP(Master8[[#This Row],[Customer_ID]],CustomerData[],2,0),"None")</f>
        <v>42</v>
      </c>
      <c r="I73" t="str">
        <f>IFERROR(VLOOKUP(Master8[[#This Row],[Customer_ID]],CustomerData[],3,0),"None")</f>
        <v>Male</v>
      </c>
      <c r="J73" t="str">
        <f>IFERROR(VLOOKUP(Master8[[#This Row],[Customer_ID]],CustomerData[],4,0),"None")</f>
        <v>Cappuccino</v>
      </c>
      <c r="K73" s="1" t="str">
        <f>IFERROR(VLOOKUP(Master8[[#This Row],[Customer_ID]],Feedback[],3,0),"None ")</f>
        <v>Negative</v>
      </c>
      <c r="L73" t="str">
        <f>_xlfn.IFNA(VLOOKUP(Master8[[#This Row],[Customer_ID]],Feedback[],4,0),"None")</f>
        <v>Could be better</v>
      </c>
    </row>
    <row r="74" spans="1:12" hidden="1" x14ac:dyDescent="0.25">
      <c r="A74" s="2" t="s">
        <v>1319</v>
      </c>
      <c r="B74" s="2" t="s">
        <v>677</v>
      </c>
      <c r="C74" s="2">
        <v>4</v>
      </c>
      <c r="D74" s="4">
        <v>5.82</v>
      </c>
      <c r="E74" s="2" t="s">
        <v>685</v>
      </c>
      <c r="F74" s="3">
        <v>45364</v>
      </c>
      <c r="G74" s="7">
        <v>23.28</v>
      </c>
      <c r="H74" s="37">
        <f>IFERROR(VLOOKUP(Master8[[#This Row],[Customer_ID]],CustomerData[],2,0),"None")</f>
        <v>57</v>
      </c>
      <c r="I74" t="str">
        <f>IFERROR(VLOOKUP(Master8[[#This Row],[Customer_ID]],CustomerData[],3,0),"None")</f>
        <v>Female</v>
      </c>
      <c r="J74" t="str">
        <f>IFERROR(VLOOKUP(Master8[[#This Row],[Customer_ID]],CustomerData[],4,0),"None")</f>
        <v>Cappuccino</v>
      </c>
      <c r="K74" s="1" t="str">
        <f>IFERROR(VLOOKUP(Master8[[#This Row],[Customer_ID]],Feedback[],3,0),"None ")</f>
        <v xml:space="preserve">None </v>
      </c>
      <c r="L74" t="str">
        <f>_xlfn.IFNA(VLOOKUP(Master8[[#This Row],[Customer_ID]],Feedback[],4,0),"None")</f>
        <v>None</v>
      </c>
    </row>
    <row r="75" spans="1:12" x14ac:dyDescent="0.25">
      <c r="A75" s="2" t="s">
        <v>1390</v>
      </c>
      <c r="B75" s="2" t="s">
        <v>681</v>
      </c>
      <c r="C75" s="2">
        <v>4</v>
      </c>
      <c r="D75" s="4">
        <v>4.8099999999999996</v>
      </c>
      <c r="E75" s="2" t="s">
        <v>682</v>
      </c>
      <c r="F75" s="3">
        <v>45365</v>
      </c>
      <c r="G75" s="7">
        <v>19.239999999999998</v>
      </c>
      <c r="H75" s="37" t="str">
        <f>IFERROR(VLOOKUP(Master8[[#This Row],[Customer_ID]],CustomerData[],2,0),"None")</f>
        <v>None</v>
      </c>
      <c r="I75" t="str">
        <f>IFERROR(VLOOKUP(Master8[[#This Row],[Customer_ID]],CustomerData[],3,0),"None")</f>
        <v>None</v>
      </c>
      <c r="J75" t="str">
        <f>IFERROR(VLOOKUP(Master8[[#This Row],[Customer_ID]],CustomerData[],4,0),"None")</f>
        <v>None</v>
      </c>
      <c r="K75" s="1" t="str">
        <f>IFERROR(VLOOKUP(Master8[[#This Row],[Customer_ID]],Feedback[],3,0),"None ")</f>
        <v>Negative</v>
      </c>
      <c r="L75" t="str">
        <f>_xlfn.IFNA(VLOOKUP(Master8[[#This Row],[Customer_ID]],Feedback[],4,0),"None")</f>
        <v>Could be better</v>
      </c>
    </row>
    <row r="76" spans="1:12" hidden="1" x14ac:dyDescent="0.25">
      <c r="A76" s="2" t="s">
        <v>900</v>
      </c>
      <c r="B76" s="2" t="s">
        <v>681</v>
      </c>
      <c r="C76" s="2">
        <v>3</v>
      </c>
      <c r="D76" s="4">
        <v>5.89</v>
      </c>
      <c r="E76" s="2" t="s">
        <v>683</v>
      </c>
      <c r="F76" s="3">
        <v>45366</v>
      </c>
      <c r="G76" s="7">
        <v>17.670000000000002</v>
      </c>
      <c r="H76" s="37">
        <f>IFERROR(VLOOKUP(Master8[[#This Row],[Customer_ID]],CustomerData[],2,0),"None")</f>
        <v>26</v>
      </c>
      <c r="I76" t="str">
        <f>IFERROR(VLOOKUP(Master8[[#This Row],[Customer_ID]],CustomerData[],3,0),"None")</f>
        <v>Female</v>
      </c>
      <c r="J76" t="str">
        <f>IFERROR(VLOOKUP(Master8[[#This Row],[Customer_ID]],CustomerData[],4,0),"None")</f>
        <v>Muffin</v>
      </c>
      <c r="K76" s="1" t="str">
        <f>IFERROR(VLOOKUP(Master8[[#This Row],[Customer_ID]],Feedback[],3,0),"None ")</f>
        <v>Neutral</v>
      </c>
      <c r="L76" t="str">
        <f>_xlfn.IFNA(VLOOKUP(Master8[[#This Row],[Customer_ID]],Feedback[],4,0),"None")</f>
        <v>Could be better</v>
      </c>
    </row>
    <row r="77" spans="1:12" x14ac:dyDescent="0.25">
      <c r="A77" s="2" t="s">
        <v>1380</v>
      </c>
      <c r="B77" s="2" t="s">
        <v>679</v>
      </c>
      <c r="C77" s="2">
        <v>1</v>
      </c>
      <c r="D77" s="4">
        <v>5.08</v>
      </c>
      <c r="E77" s="2" t="s">
        <v>683</v>
      </c>
      <c r="F77" s="3">
        <v>45367</v>
      </c>
      <c r="G77" s="7">
        <v>5.08</v>
      </c>
      <c r="H77" s="37" t="str">
        <f>IFERROR(VLOOKUP(Master8[[#This Row],[Customer_ID]],CustomerData[],2,0),"None")</f>
        <v>None</v>
      </c>
      <c r="I77" t="str">
        <f>IFERROR(VLOOKUP(Master8[[#This Row],[Customer_ID]],CustomerData[],3,0),"None")</f>
        <v>None</v>
      </c>
      <c r="J77" t="str">
        <f>IFERROR(VLOOKUP(Master8[[#This Row],[Customer_ID]],CustomerData[],4,0),"None")</f>
        <v>None</v>
      </c>
      <c r="K77" s="1" t="str">
        <f>IFERROR(VLOOKUP(Master8[[#This Row],[Customer_ID]],Feedback[],3,0),"None ")</f>
        <v>Neutral</v>
      </c>
      <c r="L77" t="str">
        <f>_xlfn.IFNA(VLOOKUP(Master8[[#This Row],[Customer_ID]],Feedback[],4,0),"None")</f>
        <v>Could be better</v>
      </c>
    </row>
    <row r="78" spans="1:12" hidden="1" x14ac:dyDescent="0.25">
      <c r="A78" s="2" t="s">
        <v>1174</v>
      </c>
      <c r="B78" s="2" t="s">
        <v>679</v>
      </c>
      <c r="C78" s="2">
        <v>5</v>
      </c>
      <c r="D78" s="4">
        <v>4.1900000000000004</v>
      </c>
      <c r="E78" s="2" t="s">
        <v>684</v>
      </c>
      <c r="F78" s="3">
        <v>45368</v>
      </c>
      <c r="G78" s="7">
        <v>20.95</v>
      </c>
      <c r="H78" s="37">
        <f>IFERROR(VLOOKUP(Master8[[#This Row],[Customer_ID]],CustomerData[],2,0),"None")</f>
        <v>27</v>
      </c>
      <c r="I78" t="str">
        <f>IFERROR(VLOOKUP(Master8[[#This Row],[Customer_ID]],CustomerData[],3,0),"None")</f>
        <v>Female</v>
      </c>
      <c r="J78" t="str">
        <f>IFERROR(VLOOKUP(Master8[[#This Row],[Customer_ID]],CustomerData[],4,0),"None")</f>
        <v>Sandwich</v>
      </c>
      <c r="K78" s="1" t="str">
        <f>IFERROR(VLOOKUP(Master8[[#This Row],[Customer_ID]],Feedback[],3,0),"None ")</f>
        <v>Positive</v>
      </c>
      <c r="L78" t="str">
        <f>_xlfn.IFNA(VLOOKUP(Master8[[#This Row],[Customer_ID]],Feedback[],4,0),"None")</f>
        <v>Could be better</v>
      </c>
    </row>
    <row r="79" spans="1:12" hidden="1" x14ac:dyDescent="0.25">
      <c r="A79" s="2" t="s">
        <v>1006</v>
      </c>
      <c r="B79" s="2" t="s">
        <v>676</v>
      </c>
      <c r="C79" s="2">
        <v>4</v>
      </c>
      <c r="D79" s="4">
        <v>3.76</v>
      </c>
      <c r="E79" s="2" t="s">
        <v>682</v>
      </c>
      <c r="F79" s="3">
        <v>45369</v>
      </c>
      <c r="G79" s="7">
        <v>15.04</v>
      </c>
      <c r="H79" s="37">
        <f>IFERROR(VLOOKUP(Master8[[#This Row],[Customer_ID]],CustomerData[],2,0),"None")</f>
        <v>21</v>
      </c>
      <c r="I79" t="str">
        <f>IFERROR(VLOOKUP(Master8[[#This Row],[Customer_ID]],CustomerData[],3,0),"None")</f>
        <v>Female</v>
      </c>
      <c r="J79" t="str">
        <f>IFERROR(VLOOKUP(Master8[[#This Row],[Customer_ID]],CustomerData[],4,0),"None")</f>
        <v>Iced Tea</v>
      </c>
      <c r="K79" s="1" t="str">
        <f>IFERROR(VLOOKUP(Master8[[#This Row],[Customer_ID]],Feedback[],3,0),"None ")</f>
        <v>Positive</v>
      </c>
      <c r="L79" t="str">
        <f>_xlfn.IFNA(VLOOKUP(Master8[[#This Row],[Customer_ID]],Feedback[],4,0),"None")</f>
        <v>Could be better</v>
      </c>
    </row>
    <row r="80" spans="1:12" hidden="1" x14ac:dyDescent="0.25">
      <c r="A80" s="2" t="s">
        <v>693</v>
      </c>
      <c r="B80" s="2" t="s">
        <v>681</v>
      </c>
      <c r="C80" s="2">
        <v>2</v>
      </c>
      <c r="D80" s="4">
        <v>3.27</v>
      </c>
      <c r="E80" s="2" t="s">
        <v>682</v>
      </c>
      <c r="F80" s="3">
        <v>45370</v>
      </c>
      <c r="G80" s="7">
        <v>6.54</v>
      </c>
      <c r="H80" s="37">
        <f>IFERROR(VLOOKUP(Master8[[#This Row],[Customer_ID]],CustomerData[],2,0),"None")</f>
        <v>65</v>
      </c>
      <c r="I80" t="str">
        <f>IFERROR(VLOOKUP(Master8[[#This Row],[Customer_ID]],CustomerData[],3,0),"None")</f>
        <v>Female</v>
      </c>
      <c r="J80" t="str">
        <f>IFERROR(VLOOKUP(Master8[[#This Row],[Customer_ID]],CustomerData[],4,0),"None")</f>
        <v>Muffin</v>
      </c>
      <c r="K80" s="1" t="str">
        <f>IFERROR(VLOOKUP(Master8[[#This Row],[Customer_ID]],Feedback[],3,0),"None ")</f>
        <v xml:space="preserve">None </v>
      </c>
      <c r="L80" t="str">
        <f>_xlfn.IFNA(VLOOKUP(Master8[[#This Row],[Customer_ID]],Feedback[],4,0),"None")</f>
        <v>None</v>
      </c>
    </row>
    <row r="81" spans="1:12" x14ac:dyDescent="0.25">
      <c r="A81" s="2" t="s">
        <v>1451</v>
      </c>
      <c r="B81" s="2" t="s">
        <v>680</v>
      </c>
      <c r="C81" s="2">
        <v>3</v>
      </c>
      <c r="D81" s="4">
        <v>4.21</v>
      </c>
      <c r="E81" s="2" t="s">
        <v>682</v>
      </c>
      <c r="F81" s="3">
        <v>45371</v>
      </c>
      <c r="G81" s="7">
        <v>12.63</v>
      </c>
      <c r="H81" s="37" t="str">
        <f>IFERROR(VLOOKUP(Master8[[#This Row],[Customer_ID]],CustomerData[],2,0),"None")</f>
        <v>None</v>
      </c>
      <c r="I81" t="str">
        <f>IFERROR(VLOOKUP(Master8[[#This Row],[Customer_ID]],CustomerData[],3,0),"None")</f>
        <v>None</v>
      </c>
      <c r="J81" t="str">
        <f>IFERROR(VLOOKUP(Master8[[#This Row],[Customer_ID]],CustomerData[],4,0),"None")</f>
        <v>None</v>
      </c>
      <c r="K81" s="1" t="str">
        <f>IFERROR(VLOOKUP(Master8[[#This Row],[Customer_ID]],Feedback[],3,0),"None ")</f>
        <v xml:space="preserve">None </v>
      </c>
      <c r="L81" t="str">
        <f>_xlfn.IFNA(VLOOKUP(Master8[[#This Row],[Customer_ID]],Feedback[],4,0),"None")</f>
        <v>None</v>
      </c>
    </row>
    <row r="82" spans="1:12" x14ac:dyDescent="0.25">
      <c r="A82" s="2" t="s">
        <v>1474</v>
      </c>
      <c r="B82" s="2" t="s">
        <v>677</v>
      </c>
      <c r="C82" s="2">
        <v>4</v>
      </c>
      <c r="D82" s="4">
        <v>2.72</v>
      </c>
      <c r="E82" s="2" t="s">
        <v>685</v>
      </c>
      <c r="F82" s="3">
        <v>45372</v>
      </c>
      <c r="G82" s="7">
        <v>10.88</v>
      </c>
      <c r="H82" s="37" t="str">
        <f>IFERROR(VLOOKUP(Master8[[#This Row],[Customer_ID]],CustomerData[],2,0),"None")</f>
        <v>None</v>
      </c>
      <c r="I82" t="str">
        <f>IFERROR(VLOOKUP(Master8[[#This Row],[Customer_ID]],CustomerData[],3,0),"None")</f>
        <v>None</v>
      </c>
      <c r="J82" t="str">
        <f>IFERROR(VLOOKUP(Master8[[#This Row],[Customer_ID]],CustomerData[],4,0),"None")</f>
        <v>None</v>
      </c>
      <c r="K82" s="1" t="str">
        <f>IFERROR(VLOOKUP(Master8[[#This Row],[Customer_ID]],Feedback[],3,0),"None ")</f>
        <v xml:space="preserve">None </v>
      </c>
      <c r="L82" t="str">
        <f>_xlfn.IFNA(VLOOKUP(Master8[[#This Row],[Customer_ID]],Feedback[],4,0),"None")</f>
        <v>None</v>
      </c>
    </row>
    <row r="83" spans="1:12" hidden="1" x14ac:dyDescent="0.25">
      <c r="A83" s="2" t="s">
        <v>1207</v>
      </c>
      <c r="B83" s="2" t="s">
        <v>679</v>
      </c>
      <c r="C83" s="2">
        <v>3</v>
      </c>
      <c r="D83" s="4">
        <v>3.79</v>
      </c>
      <c r="E83" s="2" t="s">
        <v>683</v>
      </c>
      <c r="F83" s="3">
        <v>45373</v>
      </c>
      <c r="G83" s="7">
        <v>11.37</v>
      </c>
      <c r="H83" s="37">
        <f>IFERROR(VLOOKUP(Master8[[#This Row],[Customer_ID]],CustomerData[],2,0),"None")</f>
        <v>22</v>
      </c>
      <c r="I83" t="str">
        <f>IFERROR(VLOOKUP(Master8[[#This Row],[Customer_ID]],CustomerData[],3,0),"None")</f>
        <v>Male</v>
      </c>
      <c r="J83" t="str">
        <f>IFERROR(VLOOKUP(Master8[[#This Row],[Customer_ID]],CustomerData[],4,0),"None")</f>
        <v>Sandwich</v>
      </c>
      <c r="K83" s="1" t="str">
        <f>IFERROR(VLOOKUP(Master8[[#This Row],[Customer_ID]],Feedback[],3,0),"None ")</f>
        <v xml:space="preserve">None </v>
      </c>
      <c r="L83" t="str">
        <f>_xlfn.IFNA(VLOOKUP(Master8[[#This Row],[Customer_ID]],Feedback[],4,0),"None")</f>
        <v>None</v>
      </c>
    </row>
    <row r="84" spans="1:12" x14ac:dyDescent="0.25">
      <c r="A84" s="2" t="s">
        <v>1619</v>
      </c>
      <c r="B84" s="2" t="s">
        <v>680</v>
      </c>
      <c r="C84" s="2">
        <v>2</v>
      </c>
      <c r="D84" s="4">
        <v>2.65</v>
      </c>
      <c r="E84" s="2" t="s">
        <v>682</v>
      </c>
      <c r="F84" s="3">
        <v>45374</v>
      </c>
      <c r="G84" s="7">
        <v>5.3</v>
      </c>
      <c r="H84" s="37" t="str">
        <f>IFERROR(VLOOKUP(Master8[[#This Row],[Customer_ID]],CustomerData[],2,0),"None")</f>
        <v>None</v>
      </c>
      <c r="I84" t="str">
        <f>IFERROR(VLOOKUP(Master8[[#This Row],[Customer_ID]],CustomerData[],3,0),"None")</f>
        <v>None</v>
      </c>
      <c r="J84" t="str">
        <f>IFERROR(VLOOKUP(Master8[[#This Row],[Customer_ID]],CustomerData[],4,0),"None")</f>
        <v>None</v>
      </c>
      <c r="K84" s="1" t="str">
        <f>IFERROR(VLOOKUP(Master8[[#This Row],[Customer_ID]],Feedback[],3,0),"None ")</f>
        <v>Positive</v>
      </c>
      <c r="L84" t="str">
        <f>_xlfn.IFNA(VLOOKUP(Master8[[#This Row],[Customer_ID]],Feedback[],4,0),"None")</f>
        <v>Could be better</v>
      </c>
    </row>
    <row r="85" spans="1:12" hidden="1" x14ac:dyDescent="0.25">
      <c r="A85" s="2" t="s">
        <v>1139</v>
      </c>
      <c r="B85" s="2" t="s">
        <v>679</v>
      </c>
      <c r="C85" s="2">
        <v>4</v>
      </c>
      <c r="D85" s="4">
        <v>3.22</v>
      </c>
      <c r="E85" s="2" t="s">
        <v>685</v>
      </c>
      <c r="F85" s="3">
        <v>45375</v>
      </c>
      <c r="G85" s="7">
        <v>12.88</v>
      </c>
      <c r="H85" s="37">
        <f>IFERROR(VLOOKUP(Master8[[#This Row],[Customer_ID]],CustomerData[],2,0),"None")</f>
        <v>28</v>
      </c>
      <c r="I85" t="str">
        <f>IFERROR(VLOOKUP(Master8[[#This Row],[Customer_ID]],CustomerData[],3,0),"None")</f>
        <v>Female</v>
      </c>
      <c r="J85" t="str">
        <f>IFERROR(VLOOKUP(Master8[[#This Row],[Customer_ID]],CustomerData[],4,0),"None")</f>
        <v>Sandwich</v>
      </c>
      <c r="K85" s="1" t="str">
        <f>IFERROR(VLOOKUP(Master8[[#This Row],[Customer_ID]],Feedback[],3,0),"None ")</f>
        <v>Negative</v>
      </c>
      <c r="L85" t="str">
        <f>_xlfn.IFNA(VLOOKUP(Master8[[#This Row],[Customer_ID]],Feedback[],4,0),"None")</f>
        <v>Could be better</v>
      </c>
    </row>
    <row r="86" spans="1:12" x14ac:dyDescent="0.25">
      <c r="A86" s="2" t="s">
        <v>1409</v>
      </c>
      <c r="B86" s="2" t="s">
        <v>679</v>
      </c>
      <c r="C86" s="2">
        <v>1</v>
      </c>
      <c r="D86" s="4">
        <v>5.68</v>
      </c>
      <c r="E86" s="2" t="s">
        <v>684</v>
      </c>
      <c r="F86" s="3">
        <v>45376</v>
      </c>
      <c r="G86" s="7">
        <v>5.68</v>
      </c>
      <c r="H86" s="37" t="str">
        <f>IFERROR(VLOOKUP(Master8[[#This Row],[Customer_ID]],CustomerData[],2,0),"None")</f>
        <v>None</v>
      </c>
      <c r="I86" t="str">
        <f>IFERROR(VLOOKUP(Master8[[#This Row],[Customer_ID]],CustomerData[],3,0),"None")</f>
        <v>None</v>
      </c>
      <c r="J86" t="str">
        <f>IFERROR(VLOOKUP(Master8[[#This Row],[Customer_ID]],CustomerData[],4,0),"None")</f>
        <v>None</v>
      </c>
      <c r="K86" s="1" t="str">
        <f>IFERROR(VLOOKUP(Master8[[#This Row],[Customer_ID]],Feedback[],3,0),"None ")</f>
        <v xml:space="preserve">None </v>
      </c>
      <c r="L86" t="str">
        <f>_xlfn.IFNA(VLOOKUP(Master8[[#This Row],[Customer_ID]],Feedback[],4,0),"None")</f>
        <v>None</v>
      </c>
    </row>
    <row r="87" spans="1:12" hidden="1" x14ac:dyDescent="0.25">
      <c r="A87" s="2" t="s">
        <v>1232</v>
      </c>
      <c r="B87" s="2" t="s">
        <v>676</v>
      </c>
      <c r="C87" s="2">
        <v>3</v>
      </c>
      <c r="D87" s="4">
        <v>3.76</v>
      </c>
      <c r="E87" s="2" t="s">
        <v>685</v>
      </c>
      <c r="F87" s="3">
        <v>45377</v>
      </c>
      <c r="G87" s="7">
        <v>11.28</v>
      </c>
      <c r="H87" s="37">
        <f>IFERROR(VLOOKUP(Master8[[#This Row],[Customer_ID]],CustomerData[],2,0),"None")</f>
        <v>25</v>
      </c>
      <c r="I87" t="str">
        <f>IFERROR(VLOOKUP(Master8[[#This Row],[Customer_ID]],CustomerData[],3,0),"None")</f>
        <v>Female</v>
      </c>
      <c r="J87" t="str">
        <f>IFERROR(VLOOKUP(Master8[[#This Row],[Customer_ID]],CustomerData[],4,0),"None")</f>
        <v>Iced Tea</v>
      </c>
      <c r="K87" s="1" t="str">
        <f>IFERROR(VLOOKUP(Master8[[#This Row],[Customer_ID]],Feedback[],3,0),"None ")</f>
        <v xml:space="preserve">None </v>
      </c>
      <c r="L87" t="str">
        <f>_xlfn.IFNA(VLOOKUP(Master8[[#This Row],[Customer_ID]],Feedback[],4,0),"None")</f>
        <v>None</v>
      </c>
    </row>
    <row r="88" spans="1:12" x14ac:dyDescent="0.25">
      <c r="A88" s="2" t="s">
        <v>1503</v>
      </c>
      <c r="B88" s="2" t="s">
        <v>681</v>
      </c>
      <c r="C88" s="2">
        <v>4</v>
      </c>
      <c r="D88" s="4">
        <v>4.1399999999999997</v>
      </c>
      <c r="E88" s="2" t="s">
        <v>685</v>
      </c>
      <c r="F88" s="3">
        <v>45378</v>
      </c>
      <c r="G88" s="7">
        <v>16.559999999999999</v>
      </c>
      <c r="H88" s="37" t="str">
        <f>IFERROR(VLOOKUP(Master8[[#This Row],[Customer_ID]],CustomerData[],2,0),"None")</f>
        <v>None</v>
      </c>
      <c r="I88" t="str">
        <f>IFERROR(VLOOKUP(Master8[[#This Row],[Customer_ID]],CustomerData[],3,0),"None")</f>
        <v>None</v>
      </c>
      <c r="J88" t="str">
        <f>IFERROR(VLOOKUP(Master8[[#This Row],[Customer_ID]],CustomerData[],4,0),"None")</f>
        <v>None</v>
      </c>
      <c r="K88" s="1" t="str">
        <f>IFERROR(VLOOKUP(Master8[[#This Row],[Customer_ID]],Feedback[],3,0),"None ")</f>
        <v xml:space="preserve">None </v>
      </c>
      <c r="L88" t="str">
        <f>_xlfn.IFNA(VLOOKUP(Master8[[#This Row],[Customer_ID]],Feedback[],4,0),"None")</f>
        <v>None</v>
      </c>
    </row>
    <row r="89" spans="1:12" hidden="1" x14ac:dyDescent="0.25">
      <c r="A89" s="2" t="s">
        <v>942</v>
      </c>
      <c r="B89" s="2" t="s">
        <v>677</v>
      </c>
      <c r="C89" s="2">
        <v>4</v>
      </c>
      <c r="D89" s="4">
        <v>4.09</v>
      </c>
      <c r="E89" s="2" t="s">
        <v>682</v>
      </c>
      <c r="F89" s="3">
        <v>45379</v>
      </c>
      <c r="G89" s="7">
        <v>16.36</v>
      </c>
      <c r="H89" s="37">
        <f>IFERROR(VLOOKUP(Master8[[#This Row],[Customer_ID]],CustomerData[],2,0),"None")</f>
        <v>39</v>
      </c>
      <c r="I89" t="str">
        <f>IFERROR(VLOOKUP(Master8[[#This Row],[Customer_ID]],CustomerData[],3,0),"None")</f>
        <v>Male</v>
      </c>
      <c r="J89" t="str">
        <f>IFERROR(VLOOKUP(Master8[[#This Row],[Customer_ID]],CustomerData[],4,0),"None")</f>
        <v>Cappuccino</v>
      </c>
      <c r="K89" s="1" t="str">
        <f>IFERROR(VLOOKUP(Master8[[#This Row],[Customer_ID]],Feedback[],3,0),"None ")</f>
        <v xml:space="preserve">None </v>
      </c>
      <c r="L89" t="str">
        <f>_xlfn.IFNA(VLOOKUP(Master8[[#This Row],[Customer_ID]],Feedback[],4,0),"None")</f>
        <v>None</v>
      </c>
    </row>
    <row r="90" spans="1:12" x14ac:dyDescent="0.25">
      <c r="A90" s="2" t="s">
        <v>1581</v>
      </c>
      <c r="B90" s="2" t="s">
        <v>677</v>
      </c>
      <c r="C90" s="2">
        <v>3</v>
      </c>
      <c r="D90" s="4">
        <v>2.66</v>
      </c>
      <c r="E90" s="2" t="s">
        <v>684</v>
      </c>
      <c r="F90" s="3">
        <v>45380</v>
      </c>
      <c r="G90" s="7">
        <v>7.98</v>
      </c>
      <c r="H90" s="37" t="str">
        <f>IFERROR(VLOOKUP(Master8[[#This Row],[Customer_ID]],CustomerData[],2,0),"None")</f>
        <v>None</v>
      </c>
      <c r="I90" t="str">
        <f>IFERROR(VLOOKUP(Master8[[#This Row],[Customer_ID]],CustomerData[],3,0),"None")</f>
        <v>None</v>
      </c>
      <c r="J90" t="str">
        <f>IFERROR(VLOOKUP(Master8[[#This Row],[Customer_ID]],CustomerData[],4,0),"None")</f>
        <v>None</v>
      </c>
      <c r="K90" s="1" t="str">
        <f>IFERROR(VLOOKUP(Master8[[#This Row],[Customer_ID]],Feedback[],3,0),"None ")</f>
        <v>Negative</v>
      </c>
      <c r="L90" t="str">
        <f>_xlfn.IFNA(VLOOKUP(Master8[[#This Row],[Customer_ID]],Feedback[],4,0),"None")</f>
        <v>Could be better</v>
      </c>
    </row>
    <row r="91" spans="1:12" x14ac:dyDescent="0.25">
      <c r="A91" s="2" t="s">
        <v>1403</v>
      </c>
      <c r="B91" s="2" t="s">
        <v>678</v>
      </c>
      <c r="C91" s="2">
        <v>2</v>
      </c>
      <c r="D91" s="4">
        <v>5.93</v>
      </c>
      <c r="E91" s="2" t="s">
        <v>683</v>
      </c>
      <c r="F91" s="3">
        <v>45381</v>
      </c>
      <c r="G91" s="7">
        <v>11.86</v>
      </c>
      <c r="H91" s="37" t="str">
        <f>IFERROR(VLOOKUP(Master8[[#This Row],[Customer_ID]],CustomerData[],2,0),"None")</f>
        <v>None</v>
      </c>
      <c r="I91" t="str">
        <f>IFERROR(VLOOKUP(Master8[[#This Row],[Customer_ID]],CustomerData[],3,0),"None")</f>
        <v>None</v>
      </c>
      <c r="J91" t="str">
        <f>IFERROR(VLOOKUP(Master8[[#This Row],[Customer_ID]],CustomerData[],4,0),"None")</f>
        <v>None</v>
      </c>
      <c r="K91" s="1" t="str">
        <f>IFERROR(VLOOKUP(Master8[[#This Row],[Customer_ID]],Feedback[],3,0),"None ")</f>
        <v xml:space="preserve">None </v>
      </c>
      <c r="L91" t="str">
        <f>_xlfn.IFNA(VLOOKUP(Master8[[#This Row],[Customer_ID]],Feedback[],4,0),"None")</f>
        <v>None</v>
      </c>
    </row>
    <row r="92" spans="1:12" hidden="1" x14ac:dyDescent="0.25">
      <c r="A92" s="2" t="s">
        <v>1168</v>
      </c>
      <c r="B92" s="2" t="s">
        <v>681</v>
      </c>
      <c r="C92" s="2">
        <v>3</v>
      </c>
      <c r="D92" s="4">
        <v>3.63</v>
      </c>
      <c r="E92" s="2" t="s">
        <v>684</v>
      </c>
      <c r="F92" s="3">
        <v>45382</v>
      </c>
      <c r="G92" s="7">
        <v>10.89</v>
      </c>
      <c r="H92" s="37">
        <f>IFERROR(VLOOKUP(Master8[[#This Row],[Customer_ID]],CustomerData[],2,0),"None")</f>
        <v>24</v>
      </c>
      <c r="I92" t="str">
        <f>IFERROR(VLOOKUP(Master8[[#This Row],[Customer_ID]],CustomerData[],3,0),"None")</f>
        <v>Male</v>
      </c>
      <c r="J92" t="str">
        <f>IFERROR(VLOOKUP(Master8[[#This Row],[Customer_ID]],CustomerData[],4,0),"None")</f>
        <v>Muffin</v>
      </c>
      <c r="K92" s="1" t="str">
        <f>IFERROR(VLOOKUP(Master8[[#This Row],[Customer_ID]],Feedback[],3,0),"None ")</f>
        <v>Positive</v>
      </c>
      <c r="L92" t="str">
        <f>_xlfn.IFNA(VLOOKUP(Master8[[#This Row],[Customer_ID]],Feedback[],4,0),"None")</f>
        <v>Great product!</v>
      </c>
    </row>
    <row r="93" spans="1:12" hidden="1" x14ac:dyDescent="0.25">
      <c r="A93" s="2" t="s">
        <v>928</v>
      </c>
      <c r="B93" s="2" t="s">
        <v>676</v>
      </c>
      <c r="C93" s="2">
        <v>5</v>
      </c>
      <c r="D93" s="4">
        <v>4.96</v>
      </c>
      <c r="E93" s="2" t="s">
        <v>684</v>
      </c>
      <c r="F93" s="3">
        <v>45383</v>
      </c>
      <c r="G93" s="7">
        <v>24.8</v>
      </c>
      <c r="H93" s="37">
        <f>IFERROR(VLOOKUP(Master8[[#This Row],[Customer_ID]],CustomerData[],2,0),"None")</f>
        <v>19</v>
      </c>
      <c r="I93" t="str">
        <f>IFERROR(VLOOKUP(Master8[[#This Row],[Customer_ID]],CustomerData[],3,0),"None")</f>
        <v>Male</v>
      </c>
      <c r="J93" t="str">
        <f>IFERROR(VLOOKUP(Master8[[#This Row],[Customer_ID]],CustomerData[],4,0),"None")</f>
        <v>Iced Tea</v>
      </c>
      <c r="K93" s="1" t="str">
        <f>IFERROR(VLOOKUP(Master8[[#This Row],[Customer_ID]],Feedback[],3,0),"None ")</f>
        <v>Neutral</v>
      </c>
      <c r="L93" t="str">
        <f>_xlfn.IFNA(VLOOKUP(Master8[[#This Row],[Customer_ID]],Feedback[],4,0),"None")</f>
        <v>Could be better</v>
      </c>
    </row>
    <row r="94" spans="1:12" x14ac:dyDescent="0.25">
      <c r="A94" s="2" t="s">
        <v>1365</v>
      </c>
      <c r="B94" s="2" t="s">
        <v>680</v>
      </c>
      <c r="C94" s="2">
        <v>1</v>
      </c>
      <c r="D94" s="4">
        <v>4.32</v>
      </c>
      <c r="E94" s="2" t="s">
        <v>684</v>
      </c>
      <c r="F94" s="3">
        <v>45384</v>
      </c>
      <c r="G94" s="7">
        <v>4.32</v>
      </c>
      <c r="H94" s="37" t="str">
        <f>IFERROR(VLOOKUP(Master8[[#This Row],[Customer_ID]],CustomerData[],2,0),"None")</f>
        <v>None</v>
      </c>
      <c r="I94" t="str">
        <f>IFERROR(VLOOKUP(Master8[[#This Row],[Customer_ID]],CustomerData[],3,0),"None")</f>
        <v>None</v>
      </c>
      <c r="J94" t="str">
        <f>IFERROR(VLOOKUP(Master8[[#This Row],[Customer_ID]],CustomerData[],4,0),"None")</f>
        <v>None</v>
      </c>
      <c r="K94" s="1" t="str">
        <f>IFERROR(VLOOKUP(Master8[[#This Row],[Customer_ID]],Feedback[],3,0),"None ")</f>
        <v xml:space="preserve">None </v>
      </c>
      <c r="L94" t="str">
        <f>_xlfn.IFNA(VLOOKUP(Master8[[#This Row],[Customer_ID]],Feedback[],4,0),"None")</f>
        <v>None</v>
      </c>
    </row>
    <row r="95" spans="1:12" hidden="1" x14ac:dyDescent="0.25">
      <c r="A95" s="2" t="s">
        <v>769</v>
      </c>
      <c r="B95" s="2" t="s">
        <v>676</v>
      </c>
      <c r="C95" s="2">
        <v>2</v>
      </c>
      <c r="D95" s="4">
        <v>5.4</v>
      </c>
      <c r="E95" s="2" t="s">
        <v>684</v>
      </c>
      <c r="F95" s="3">
        <v>45385</v>
      </c>
      <c r="G95" s="7">
        <v>10.8</v>
      </c>
      <c r="H95" s="37">
        <f>IFERROR(VLOOKUP(Master8[[#This Row],[Customer_ID]],CustomerData[],2,0),"None")</f>
        <v>41</v>
      </c>
      <c r="I95" t="str">
        <f>IFERROR(VLOOKUP(Master8[[#This Row],[Customer_ID]],CustomerData[],3,0),"None")</f>
        <v>Female</v>
      </c>
      <c r="J95" t="str">
        <f>IFERROR(VLOOKUP(Master8[[#This Row],[Customer_ID]],CustomerData[],4,0),"None")</f>
        <v>Iced Tea</v>
      </c>
      <c r="K95" s="1" t="str">
        <f>IFERROR(VLOOKUP(Master8[[#This Row],[Customer_ID]],Feedback[],3,0),"None ")</f>
        <v>Neutral</v>
      </c>
      <c r="L95" t="str">
        <f>_xlfn.IFNA(VLOOKUP(Master8[[#This Row],[Customer_ID]],Feedback[],4,0),"None")</f>
        <v>Great product!</v>
      </c>
    </row>
    <row r="96" spans="1:12" hidden="1" x14ac:dyDescent="0.25">
      <c r="A96" s="2" t="s">
        <v>829</v>
      </c>
      <c r="B96" s="2" t="s">
        <v>680</v>
      </c>
      <c r="C96" s="2">
        <v>1</v>
      </c>
      <c r="D96" s="4">
        <v>5.42</v>
      </c>
      <c r="E96" s="2" t="s">
        <v>682</v>
      </c>
      <c r="F96" s="3">
        <v>45386</v>
      </c>
      <c r="G96" s="7">
        <v>5.42</v>
      </c>
      <c r="H96" s="37">
        <f>IFERROR(VLOOKUP(Master8[[#This Row],[Customer_ID]],CustomerData[],2,0),"None")</f>
        <v>50</v>
      </c>
      <c r="I96" t="str">
        <f>IFERROR(VLOOKUP(Master8[[#This Row],[Customer_ID]],CustomerData[],3,0),"None")</f>
        <v>Female</v>
      </c>
      <c r="J96" t="str">
        <f>IFERROR(VLOOKUP(Master8[[#This Row],[Customer_ID]],CustomerData[],4,0),"None")</f>
        <v>Croissant</v>
      </c>
      <c r="K96" s="1" t="str">
        <f>IFERROR(VLOOKUP(Master8[[#This Row],[Customer_ID]],Feedback[],3,0),"None ")</f>
        <v xml:space="preserve">None </v>
      </c>
      <c r="L96" t="str">
        <f>_xlfn.IFNA(VLOOKUP(Master8[[#This Row],[Customer_ID]],Feedback[],4,0),"None")</f>
        <v>None</v>
      </c>
    </row>
    <row r="97" spans="1:12" x14ac:dyDescent="0.25">
      <c r="A97" s="2" t="s">
        <v>1565</v>
      </c>
      <c r="B97" s="2" t="s">
        <v>677</v>
      </c>
      <c r="C97" s="2">
        <v>1</v>
      </c>
      <c r="D97" s="4">
        <v>3.42</v>
      </c>
      <c r="E97" s="2" t="s">
        <v>685</v>
      </c>
      <c r="F97" s="3">
        <v>45387</v>
      </c>
      <c r="G97" s="7">
        <v>3.42</v>
      </c>
      <c r="H97" s="37" t="str">
        <f>IFERROR(VLOOKUP(Master8[[#This Row],[Customer_ID]],CustomerData[],2,0),"None")</f>
        <v>None</v>
      </c>
      <c r="I97" t="str">
        <f>IFERROR(VLOOKUP(Master8[[#This Row],[Customer_ID]],CustomerData[],3,0),"None")</f>
        <v>None</v>
      </c>
      <c r="J97" t="str">
        <f>IFERROR(VLOOKUP(Master8[[#This Row],[Customer_ID]],CustomerData[],4,0),"None")</f>
        <v>None</v>
      </c>
      <c r="K97" s="1" t="str">
        <f>IFERROR(VLOOKUP(Master8[[#This Row],[Customer_ID]],Feedback[],3,0),"None ")</f>
        <v>Negative</v>
      </c>
      <c r="L97" t="str">
        <f>_xlfn.IFNA(VLOOKUP(Master8[[#This Row],[Customer_ID]],Feedback[],4,0),"None")</f>
        <v>Great product!</v>
      </c>
    </row>
    <row r="98" spans="1:12" hidden="1" x14ac:dyDescent="0.25">
      <c r="A98" s="2" t="s">
        <v>853</v>
      </c>
      <c r="B98" s="2" t="s">
        <v>678</v>
      </c>
      <c r="C98" s="2">
        <v>3</v>
      </c>
      <c r="D98" s="4">
        <v>4.41</v>
      </c>
      <c r="E98" s="2" t="s">
        <v>683</v>
      </c>
      <c r="F98" s="3">
        <v>45388</v>
      </c>
      <c r="G98" s="7">
        <v>13.23</v>
      </c>
      <c r="H98" s="37">
        <f>IFERROR(VLOOKUP(Master8[[#This Row],[Customer_ID]],CustomerData[],2,0),"None")</f>
        <v>52</v>
      </c>
      <c r="I98" t="str">
        <f>IFERROR(VLOOKUP(Master8[[#This Row],[Customer_ID]],CustomerData[],3,0),"None")</f>
        <v>Male</v>
      </c>
      <c r="J98" t="str">
        <f>IFERROR(VLOOKUP(Master8[[#This Row],[Customer_ID]],CustomerData[],4,0),"None")</f>
        <v>Latte</v>
      </c>
      <c r="K98" s="1" t="str">
        <f>IFERROR(VLOOKUP(Master8[[#This Row],[Customer_ID]],Feedback[],3,0),"None ")</f>
        <v>Positive</v>
      </c>
      <c r="L98" t="str">
        <f>_xlfn.IFNA(VLOOKUP(Master8[[#This Row],[Customer_ID]],Feedback[],4,0),"None")</f>
        <v>Great product!</v>
      </c>
    </row>
    <row r="99" spans="1:12" hidden="1" x14ac:dyDescent="0.25">
      <c r="A99" s="2" t="s">
        <v>1182</v>
      </c>
      <c r="B99" s="2" t="s">
        <v>678</v>
      </c>
      <c r="C99" s="2">
        <v>5</v>
      </c>
      <c r="D99" s="4">
        <v>3.11</v>
      </c>
      <c r="E99" s="2" t="s">
        <v>683</v>
      </c>
      <c r="F99" s="3">
        <v>45389</v>
      </c>
      <c r="G99" s="7">
        <v>15.55</v>
      </c>
      <c r="H99" s="37">
        <f>IFERROR(VLOOKUP(Master8[[#This Row],[Customer_ID]],CustomerData[],2,0),"None")</f>
        <v>39</v>
      </c>
      <c r="I99" t="str">
        <f>IFERROR(VLOOKUP(Master8[[#This Row],[Customer_ID]],CustomerData[],3,0),"None")</f>
        <v>Female</v>
      </c>
      <c r="J99" t="str">
        <f>IFERROR(VLOOKUP(Master8[[#This Row],[Customer_ID]],CustomerData[],4,0),"None")</f>
        <v>Latte</v>
      </c>
      <c r="K99" s="1" t="str">
        <f>IFERROR(VLOOKUP(Master8[[#This Row],[Customer_ID]],Feedback[],3,0),"None ")</f>
        <v>Positive</v>
      </c>
      <c r="L99" t="str">
        <f>_xlfn.IFNA(VLOOKUP(Master8[[#This Row],[Customer_ID]],Feedback[],4,0),"None")</f>
        <v>Could be better</v>
      </c>
    </row>
    <row r="100" spans="1:12" hidden="1" x14ac:dyDescent="0.25">
      <c r="A100" s="2" t="s">
        <v>747</v>
      </c>
      <c r="B100" s="2" t="s">
        <v>677</v>
      </c>
      <c r="C100" s="2">
        <v>4</v>
      </c>
      <c r="D100" s="4">
        <v>4.79</v>
      </c>
      <c r="E100" s="2" t="s">
        <v>685</v>
      </c>
      <c r="F100" s="3">
        <v>45390</v>
      </c>
      <c r="G100" s="7">
        <v>19.16</v>
      </c>
      <c r="H100" s="37">
        <f>IFERROR(VLOOKUP(Master8[[#This Row],[Customer_ID]],CustomerData[],2,0),"None")</f>
        <v>42</v>
      </c>
      <c r="I100" t="str">
        <f>IFERROR(VLOOKUP(Master8[[#This Row],[Customer_ID]],CustomerData[],3,0),"None")</f>
        <v>Male</v>
      </c>
      <c r="J100" t="str">
        <f>IFERROR(VLOOKUP(Master8[[#This Row],[Customer_ID]],CustomerData[],4,0),"None")</f>
        <v>Cappuccino</v>
      </c>
      <c r="K100" s="1" t="str">
        <f>IFERROR(VLOOKUP(Master8[[#This Row],[Customer_ID]],Feedback[],3,0),"None ")</f>
        <v>Negative</v>
      </c>
      <c r="L100" t="str">
        <f>_xlfn.IFNA(VLOOKUP(Master8[[#This Row],[Customer_ID]],Feedback[],4,0),"None")</f>
        <v>Could be better</v>
      </c>
    </row>
    <row r="101" spans="1:12" hidden="1" x14ac:dyDescent="0.25">
      <c r="A101" s="2" t="s">
        <v>1296</v>
      </c>
      <c r="B101" s="2" t="s">
        <v>679</v>
      </c>
      <c r="C101" s="2">
        <v>5</v>
      </c>
      <c r="D101" s="4">
        <v>3.78</v>
      </c>
      <c r="E101" s="2" t="s">
        <v>683</v>
      </c>
      <c r="F101" s="3">
        <v>45391</v>
      </c>
      <c r="G101" s="7">
        <v>18.899999999999999</v>
      </c>
      <c r="H101" s="37">
        <f>IFERROR(VLOOKUP(Master8[[#This Row],[Customer_ID]],CustomerData[],2,0),"None")</f>
        <v>50</v>
      </c>
      <c r="I101" t="str">
        <f>IFERROR(VLOOKUP(Master8[[#This Row],[Customer_ID]],CustomerData[],3,0),"None")</f>
        <v>Female</v>
      </c>
      <c r="J101" t="str">
        <f>IFERROR(VLOOKUP(Master8[[#This Row],[Customer_ID]],CustomerData[],4,0),"None")</f>
        <v>Sandwich</v>
      </c>
      <c r="K101" s="1" t="str">
        <f>IFERROR(VLOOKUP(Master8[[#This Row],[Customer_ID]],Feedback[],3,0),"None ")</f>
        <v xml:space="preserve">None </v>
      </c>
      <c r="L101" t="str">
        <f>_xlfn.IFNA(VLOOKUP(Master8[[#This Row],[Customer_ID]],Feedback[],4,0),"None")</f>
        <v>None</v>
      </c>
    </row>
    <row r="102" spans="1:12" hidden="1" x14ac:dyDescent="0.25">
      <c r="A102" s="2" t="s">
        <v>1104</v>
      </c>
      <c r="B102" s="2" t="s">
        <v>676</v>
      </c>
      <c r="C102" s="2">
        <v>2</v>
      </c>
      <c r="D102" s="4">
        <v>4.79</v>
      </c>
      <c r="E102" s="2" t="s">
        <v>684</v>
      </c>
      <c r="F102" s="3">
        <v>45392</v>
      </c>
      <c r="G102" s="7">
        <v>9.58</v>
      </c>
      <c r="H102" s="37">
        <f>IFERROR(VLOOKUP(Master8[[#This Row],[Customer_ID]],CustomerData[],2,0),"None")</f>
        <v>53</v>
      </c>
      <c r="I102" t="str">
        <f>IFERROR(VLOOKUP(Master8[[#This Row],[Customer_ID]],CustomerData[],3,0),"None")</f>
        <v>Female</v>
      </c>
      <c r="J102" t="str">
        <f>IFERROR(VLOOKUP(Master8[[#This Row],[Customer_ID]],CustomerData[],4,0),"None")</f>
        <v>Iced Tea</v>
      </c>
      <c r="K102" s="1" t="str">
        <f>IFERROR(VLOOKUP(Master8[[#This Row],[Customer_ID]],Feedback[],3,0),"None ")</f>
        <v>Negative</v>
      </c>
      <c r="L102" t="str">
        <f>_xlfn.IFNA(VLOOKUP(Master8[[#This Row],[Customer_ID]],Feedback[],4,0),"None")</f>
        <v>Could be better</v>
      </c>
    </row>
    <row r="103" spans="1:12" x14ac:dyDescent="0.25">
      <c r="A103" s="2" t="s">
        <v>1404</v>
      </c>
      <c r="B103" s="2" t="s">
        <v>678</v>
      </c>
      <c r="C103" s="2">
        <v>5</v>
      </c>
      <c r="D103" s="4">
        <v>5.42</v>
      </c>
      <c r="E103" s="2" t="s">
        <v>682</v>
      </c>
      <c r="F103" s="3">
        <v>45393</v>
      </c>
      <c r="G103" s="7">
        <v>27.1</v>
      </c>
      <c r="H103" s="37" t="str">
        <f>IFERROR(VLOOKUP(Master8[[#This Row],[Customer_ID]],CustomerData[],2,0),"None")</f>
        <v>None</v>
      </c>
      <c r="I103" t="str">
        <f>IFERROR(VLOOKUP(Master8[[#This Row],[Customer_ID]],CustomerData[],3,0),"None")</f>
        <v>None</v>
      </c>
      <c r="J103" t="str">
        <f>IFERROR(VLOOKUP(Master8[[#This Row],[Customer_ID]],CustomerData[],4,0),"None")</f>
        <v>None</v>
      </c>
      <c r="K103" s="1" t="str">
        <f>IFERROR(VLOOKUP(Master8[[#This Row],[Customer_ID]],Feedback[],3,0),"None ")</f>
        <v xml:space="preserve">None </v>
      </c>
      <c r="L103" t="str">
        <f>_xlfn.IFNA(VLOOKUP(Master8[[#This Row],[Customer_ID]],Feedback[],4,0),"None")</f>
        <v>None</v>
      </c>
    </row>
    <row r="104" spans="1:12" hidden="1" x14ac:dyDescent="0.25">
      <c r="A104" s="2" t="s">
        <v>1194</v>
      </c>
      <c r="B104" s="2" t="s">
        <v>681</v>
      </c>
      <c r="C104" s="2">
        <v>1</v>
      </c>
      <c r="D104" s="4">
        <v>4.3099999999999996</v>
      </c>
      <c r="E104" s="2" t="s">
        <v>684</v>
      </c>
      <c r="F104" s="3">
        <v>45394</v>
      </c>
      <c r="G104" s="7">
        <v>4.3099999999999996</v>
      </c>
      <c r="H104" s="37">
        <f>IFERROR(VLOOKUP(Master8[[#This Row],[Customer_ID]],CustomerData[],2,0),"None")</f>
        <v>32</v>
      </c>
      <c r="I104" t="str">
        <f>IFERROR(VLOOKUP(Master8[[#This Row],[Customer_ID]],CustomerData[],3,0),"None")</f>
        <v>Female</v>
      </c>
      <c r="J104" t="str">
        <f>IFERROR(VLOOKUP(Master8[[#This Row],[Customer_ID]],CustomerData[],4,0),"None")</f>
        <v>Muffin</v>
      </c>
      <c r="K104" s="1" t="str">
        <f>IFERROR(VLOOKUP(Master8[[#This Row],[Customer_ID]],Feedback[],3,0),"None ")</f>
        <v>Negative</v>
      </c>
      <c r="L104" t="str">
        <f>_xlfn.IFNA(VLOOKUP(Master8[[#This Row],[Customer_ID]],Feedback[],4,0),"None")</f>
        <v>Could be better</v>
      </c>
    </row>
    <row r="105" spans="1:12" hidden="1" x14ac:dyDescent="0.25">
      <c r="A105" s="2" t="s">
        <v>828</v>
      </c>
      <c r="B105" s="2" t="s">
        <v>679</v>
      </c>
      <c r="C105" s="2">
        <v>4</v>
      </c>
      <c r="D105" s="4">
        <v>3.82</v>
      </c>
      <c r="E105" s="2" t="s">
        <v>684</v>
      </c>
      <c r="F105" s="3">
        <v>45395</v>
      </c>
      <c r="G105" s="7">
        <v>15.28</v>
      </c>
      <c r="H105" s="37">
        <f>IFERROR(VLOOKUP(Master8[[#This Row],[Customer_ID]],CustomerData[],2,0),"None")</f>
        <v>26</v>
      </c>
      <c r="I105" t="str">
        <f>IFERROR(VLOOKUP(Master8[[#This Row],[Customer_ID]],CustomerData[],3,0),"None")</f>
        <v>Female</v>
      </c>
      <c r="J105" t="str">
        <f>IFERROR(VLOOKUP(Master8[[#This Row],[Customer_ID]],CustomerData[],4,0),"None")</f>
        <v>Sandwich</v>
      </c>
      <c r="K105" s="1" t="str">
        <f>IFERROR(VLOOKUP(Master8[[#This Row],[Customer_ID]],Feedback[],3,0),"None ")</f>
        <v xml:space="preserve">None </v>
      </c>
      <c r="L105" t="str">
        <f>_xlfn.IFNA(VLOOKUP(Master8[[#This Row],[Customer_ID]],Feedback[],4,0),"None")</f>
        <v>None</v>
      </c>
    </row>
    <row r="106" spans="1:12" hidden="1" x14ac:dyDescent="0.25">
      <c r="A106" s="2" t="s">
        <v>1130</v>
      </c>
      <c r="B106" s="2" t="s">
        <v>680</v>
      </c>
      <c r="C106" s="2">
        <v>5</v>
      </c>
      <c r="D106" s="4">
        <v>5.68</v>
      </c>
      <c r="E106" s="2" t="s">
        <v>682</v>
      </c>
      <c r="F106" s="3">
        <v>45396</v>
      </c>
      <c r="G106" s="7">
        <v>28.4</v>
      </c>
      <c r="H106" s="37">
        <f>IFERROR(VLOOKUP(Master8[[#This Row],[Customer_ID]],CustomerData[],2,0),"None")</f>
        <v>58</v>
      </c>
      <c r="I106" t="str">
        <f>IFERROR(VLOOKUP(Master8[[#This Row],[Customer_ID]],CustomerData[],3,0),"None")</f>
        <v>Male</v>
      </c>
      <c r="J106" t="str">
        <f>IFERROR(VLOOKUP(Master8[[#This Row],[Customer_ID]],CustomerData[],4,0),"None")</f>
        <v>Croissant</v>
      </c>
      <c r="K106" s="1" t="str">
        <f>IFERROR(VLOOKUP(Master8[[#This Row],[Customer_ID]],Feedback[],3,0),"None ")</f>
        <v>Positive</v>
      </c>
      <c r="L106" t="str">
        <f>_xlfn.IFNA(VLOOKUP(Master8[[#This Row],[Customer_ID]],Feedback[],4,0),"None")</f>
        <v>Great product!</v>
      </c>
    </row>
    <row r="107" spans="1:12" hidden="1" x14ac:dyDescent="0.25">
      <c r="A107" s="2" t="s">
        <v>795</v>
      </c>
      <c r="B107" s="2" t="s">
        <v>681</v>
      </c>
      <c r="C107" s="2">
        <v>4</v>
      </c>
      <c r="D107" s="4">
        <v>4.3099999999999996</v>
      </c>
      <c r="E107" s="2" t="s">
        <v>683</v>
      </c>
      <c r="F107" s="3">
        <v>45397</v>
      </c>
      <c r="G107" s="7">
        <v>17.239999999999998</v>
      </c>
      <c r="H107" s="37">
        <f>IFERROR(VLOOKUP(Master8[[#This Row],[Customer_ID]],CustomerData[],2,0),"None")</f>
        <v>38</v>
      </c>
      <c r="I107" t="str">
        <f>IFERROR(VLOOKUP(Master8[[#This Row],[Customer_ID]],CustomerData[],3,0),"None")</f>
        <v>Female</v>
      </c>
      <c r="J107" t="str">
        <f>IFERROR(VLOOKUP(Master8[[#This Row],[Customer_ID]],CustomerData[],4,0),"None")</f>
        <v>Muffin</v>
      </c>
      <c r="K107" s="1" t="str">
        <f>IFERROR(VLOOKUP(Master8[[#This Row],[Customer_ID]],Feedback[],3,0),"None ")</f>
        <v xml:space="preserve">None </v>
      </c>
      <c r="L107" t="str">
        <f>_xlfn.IFNA(VLOOKUP(Master8[[#This Row],[Customer_ID]],Feedback[],4,0),"None")</f>
        <v>None</v>
      </c>
    </row>
    <row r="108" spans="1:12" x14ac:dyDescent="0.25">
      <c r="A108" s="2" t="s">
        <v>1623</v>
      </c>
      <c r="B108" s="2" t="s">
        <v>678</v>
      </c>
      <c r="C108" s="2">
        <v>5</v>
      </c>
      <c r="D108" s="4">
        <v>3.74</v>
      </c>
      <c r="E108" s="2" t="s">
        <v>682</v>
      </c>
      <c r="F108" s="3">
        <v>45398</v>
      </c>
      <c r="G108" s="7">
        <v>18.7</v>
      </c>
      <c r="H108" s="37" t="str">
        <f>IFERROR(VLOOKUP(Master8[[#This Row],[Customer_ID]],CustomerData[],2,0),"None")</f>
        <v>None</v>
      </c>
      <c r="I108" t="str">
        <f>IFERROR(VLOOKUP(Master8[[#This Row],[Customer_ID]],CustomerData[],3,0),"None")</f>
        <v>None</v>
      </c>
      <c r="J108" t="str">
        <f>IFERROR(VLOOKUP(Master8[[#This Row],[Customer_ID]],CustomerData[],4,0),"None")</f>
        <v>None</v>
      </c>
      <c r="K108" s="1" t="str">
        <f>IFERROR(VLOOKUP(Master8[[#This Row],[Customer_ID]],Feedback[],3,0),"None ")</f>
        <v>Positive</v>
      </c>
      <c r="L108" t="str">
        <f>_xlfn.IFNA(VLOOKUP(Master8[[#This Row],[Customer_ID]],Feedback[],4,0),"None")</f>
        <v>Could be better</v>
      </c>
    </row>
    <row r="109" spans="1:12" x14ac:dyDescent="0.25">
      <c r="A109" s="2" t="s">
        <v>1606</v>
      </c>
      <c r="B109" s="2" t="s">
        <v>680</v>
      </c>
      <c r="C109" s="2">
        <v>4</v>
      </c>
      <c r="D109" s="4">
        <v>5.54</v>
      </c>
      <c r="E109" s="2" t="s">
        <v>685</v>
      </c>
      <c r="F109" s="3">
        <v>45399</v>
      </c>
      <c r="G109" s="7">
        <v>22.16</v>
      </c>
      <c r="H109" s="37" t="str">
        <f>IFERROR(VLOOKUP(Master8[[#This Row],[Customer_ID]],CustomerData[],2,0),"None")</f>
        <v>None</v>
      </c>
      <c r="I109" t="str">
        <f>IFERROR(VLOOKUP(Master8[[#This Row],[Customer_ID]],CustomerData[],3,0),"None")</f>
        <v>None</v>
      </c>
      <c r="J109" t="str">
        <f>IFERROR(VLOOKUP(Master8[[#This Row],[Customer_ID]],CustomerData[],4,0),"None")</f>
        <v>None</v>
      </c>
      <c r="K109" s="1" t="str">
        <f>IFERROR(VLOOKUP(Master8[[#This Row],[Customer_ID]],Feedback[],3,0),"None ")</f>
        <v xml:space="preserve">None </v>
      </c>
      <c r="L109" t="str">
        <f>_xlfn.IFNA(VLOOKUP(Master8[[#This Row],[Customer_ID]],Feedback[],4,0),"None")</f>
        <v>None</v>
      </c>
    </row>
    <row r="110" spans="1:12" hidden="1" x14ac:dyDescent="0.25">
      <c r="A110" s="2" t="s">
        <v>997</v>
      </c>
      <c r="B110" s="2" t="s">
        <v>679</v>
      </c>
      <c r="C110" s="2">
        <v>5</v>
      </c>
      <c r="D110" s="4">
        <v>4.2</v>
      </c>
      <c r="E110" s="2" t="s">
        <v>685</v>
      </c>
      <c r="F110" s="3">
        <v>45400</v>
      </c>
      <c r="G110" s="7">
        <v>21</v>
      </c>
      <c r="H110" s="37">
        <f>IFERROR(VLOOKUP(Master8[[#This Row],[Customer_ID]],CustomerData[],2,0),"None")</f>
        <v>18</v>
      </c>
      <c r="I110" t="str">
        <f>IFERROR(VLOOKUP(Master8[[#This Row],[Customer_ID]],CustomerData[],3,0),"None")</f>
        <v>Male</v>
      </c>
      <c r="J110" t="str">
        <f>IFERROR(VLOOKUP(Master8[[#This Row],[Customer_ID]],CustomerData[],4,0),"None")</f>
        <v>Sandwich</v>
      </c>
      <c r="K110" s="1" t="str">
        <f>IFERROR(VLOOKUP(Master8[[#This Row],[Customer_ID]],Feedback[],3,0),"None ")</f>
        <v>Negative</v>
      </c>
      <c r="L110" t="str">
        <f>_xlfn.IFNA(VLOOKUP(Master8[[#This Row],[Customer_ID]],Feedback[],4,0),"None")</f>
        <v>Could be better</v>
      </c>
    </row>
    <row r="111" spans="1:12" x14ac:dyDescent="0.25">
      <c r="A111" s="2" t="s">
        <v>1504</v>
      </c>
      <c r="B111" s="2" t="s">
        <v>680</v>
      </c>
      <c r="C111" s="2">
        <v>2</v>
      </c>
      <c r="D111" s="4">
        <v>4.1900000000000004</v>
      </c>
      <c r="E111" s="2" t="s">
        <v>685</v>
      </c>
      <c r="F111" s="3">
        <v>45401</v>
      </c>
      <c r="G111" s="7">
        <v>8.3800000000000008</v>
      </c>
      <c r="H111" s="37" t="str">
        <f>IFERROR(VLOOKUP(Master8[[#This Row],[Customer_ID]],CustomerData[],2,0),"None")</f>
        <v>None</v>
      </c>
      <c r="I111" t="str">
        <f>IFERROR(VLOOKUP(Master8[[#This Row],[Customer_ID]],CustomerData[],3,0),"None")</f>
        <v>None</v>
      </c>
      <c r="J111" t="str">
        <f>IFERROR(VLOOKUP(Master8[[#This Row],[Customer_ID]],CustomerData[],4,0),"None")</f>
        <v>None</v>
      </c>
      <c r="K111" s="1" t="str">
        <f>IFERROR(VLOOKUP(Master8[[#This Row],[Customer_ID]],Feedback[],3,0),"None ")</f>
        <v xml:space="preserve">None </v>
      </c>
      <c r="L111" t="str">
        <f>_xlfn.IFNA(VLOOKUP(Master8[[#This Row],[Customer_ID]],Feedback[],4,0),"None")</f>
        <v>None</v>
      </c>
    </row>
    <row r="112" spans="1:12" x14ac:dyDescent="0.25">
      <c r="A112" s="2" t="s">
        <v>1495</v>
      </c>
      <c r="B112" s="2" t="s">
        <v>679</v>
      </c>
      <c r="C112" s="2">
        <v>4</v>
      </c>
      <c r="D112" s="4">
        <v>4.6100000000000003</v>
      </c>
      <c r="E112" s="2" t="s">
        <v>682</v>
      </c>
      <c r="F112" s="3">
        <v>45402</v>
      </c>
      <c r="G112" s="7">
        <v>18.440000000000001</v>
      </c>
      <c r="H112" s="37" t="str">
        <f>IFERROR(VLOOKUP(Master8[[#This Row],[Customer_ID]],CustomerData[],2,0),"None")</f>
        <v>None</v>
      </c>
      <c r="I112" t="str">
        <f>IFERROR(VLOOKUP(Master8[[#This Row],[Customer_ID]],CustomerData[],3,0),"None")</f>
        <v>None</v>
      </c>
      <c r="J112" t="str">
        <f>IFERROR(VLOOKUP(Master8[[#This Row],[Customer_ID]],CustomerData[],4,0),"None")</f>
        <v>None</v>
      </c>
      <c r="K112" s="1" t="str">
        <f>IFERROR(VLOOKUP(Master8[[#This Row],[Customer_ID]],Feedback[],3,0),"None ")</f>
        <v>Neutral</v>
      </c>
      <c r="L112" t="str">
        <f>_xlfn.IFNA(VLOOKUP(Master8[[#This Row],[Customer_ID]],Feedback[],4,0),"None")</f>
        <v>Could be better</v>
      </c>
    </row>
    <row r="113" spans="1:12" hidden="1" x14ac:dyDescent="0.25">
      <c r="A113" s="2" t="s">
        <v>976</v>
      </c>
      <c r="B113" s="2" t="s">
        <v>680</v>
      </c>
      <c r="C113" s="2">
        <v>3</v>
      </c>
      <c r="D113" s="4">
        <v>4.26</v>
      </c>
      <c r="E113" s="2" t="s">
        <v>685</v>
      </c>
      <c r="F113" s="3">
        <v>45403</v>
      </c>
      <c r="G113" s="7">
        <v>12.78</v>
      </c>
      <c r="H113" s="37">
        <f>IFERROR(VLOOKUP(Master8[[#This Row],[Customer_ID]],CustomerData[],2,0),"None")</f>
        <v>64</v>
      </c>
      <c r="I113" t="str">
        <f>IFERROR(VLOOKUP(Master8[[#This Row],[Customer_ID]],CustomerData[],3,0),"None")</f>
        <v>Female</v>
      </c>
      <c r="J113" t="str">
        <f>IFERROR(VLOOKUP(Master8[[#This Row],[Customer_ID]],CustomerData[],4,0),"None")</f>
        <v>Croissant</v>
      </c>
      <c r="K113" s="1" t="str">
        <f>IFERROR(VLOOKUP(Master8[[#This Row],[Customer_ID]],Feedback[],3,0),"None ")</f>
        <v xml:space="preserve">None </v>
      </c>
      <c r="L113" t="str">
        <f>_xlfn.IFNA(VLOOKUP(Master8[[#This Row],[Customer_ID]],Feedback[],4,0),"None")</f>
        <v>None</v>
      </c>
    </row>
    <row r="114" spans="1:12" hidden="1" x14ac:dyDescent="0.25">
      <c r="A114" s="2" t="s">
        <v>1179</v>
      </c>
      <c r="B114" s="2" t="s">
        <v>676</v>
      </c>
      <c r="C114" s="2">
        <v>1</v>
      </c>
      <c r="D114" s="4">
        <v>2.99</v>
      </c>
      <c r="E114" s="2" t="s">
        <v>684</v>
      </c>
      <c r="F114" s="3">
        <v>45404</v>
      </c>
      <c r="G114" s="7">
        <v>2.99</v>
      </c>
      <c r="H114" s="37">
        <f>IFERROR(VLOOKUP(Master8[[#This Row],[Customer_ID]],CustomerData[],2,0),"None")</f>
        <v>19</v>
      </c>
      <c r="I114" t="str">
        <f>IFERROR(VLOOKUP(Master8[[#This Row],[Customer_ID]],CustomerData[],3,0),"None")</f>
        <v>Female</v>
      </c>
      <c r="J114" t="str">
        <f>IFERROR(VLOOKUP(Master8[[#This Row],[Customer_ID]],CustomerData[],4,0),"None")</f>
        <v>Iced Tea</v>
      </c>
      <c r="K114" s="1" t="str">
        <f>IFERROR(VLOOKUP(Master8[[#This Row],[Customer_ID]],Feedback[],3,0),"None ")</f>
        <v xml:space="preserve">None </v>
      </c>
      <c r="L114" t="str">
        <f>_xlfn.IFNA(VLOOKUP(Master8[[#This Row],[Customer_ID]],Feedback[],4,0),"None")</f>
        <v>None</v>
      </c>
    </row>
    <row r="115" spans="1:12" hidden="1" x14ac:dyDescent="0.25">
      <c r="A115" s="2" t="s">
        <v>964</v>
      </c>
      <c r="B115" s="2" t="s">
        <v>678</v>
      </c>
      <c r="C115" s="2">
        <v>4</v>
      </c>
      <c r="D115" s="4">
        <v>3.08</v>
      </c>
      <c r="E115" s="2" t="s">
        <v>684</v>
      </c>
      <c r="F115" s="3">
        <v>45405</v>
      </c>
      <c r="G115" s="7">
        <v>12.32</v>
      </c>
      <c r="H115" s="37">
        <f>IFERROR(VLOOKUP(Master8[[#This Row],[Customer_ID]],CustomerData[],2,0),"None")</f>
        <v>40</v>
      </c>
      <c r="I115" t="str">
        <f>IFERROR(VLOOKUP(Master8[[#This Row],[Customer_ID]],CustomerData[],3,0),"None")</f>
        <v>Male</v>
      </c>
      <c r="J115" t="str">
        <f>IFERROR(VLOOKUP(Master8[[#This Row],[Customer_ID]],CustomerData[],4,0),"None")</f>
        <v>Latte</v>
      </c>
      <c r="K115" s="1" t="str">
        <f>IFERROR(VLOOKUP(Master8[[#This Row],[Customer_ID]],Feedback[],3,0),"None ")</f>
        <v xml:space="preserve">None </v>
      </c>
      <c r="L115" t="str">
        <f>_xlfn.IFNA(VLOOKUP(Master8[[#This Row],[Customer_ID]],Feedback[],4,0),"None")</f>
        <v>None</v>
      </c>
    </row>
    <row r="116" spans="1:12" hidden="1" x14ac:dyDescent="0.25">
      <c r="A116" s="2" t="s">
        <v>714</v>
      </c>
      <c r="B116" s="2" t="s">
        <v>678</v>
      </c>
      <c r="C116" s="2">
        <v>1</v>
      </c>
      <c r="D116" s="4">
        <v>2.77</v>
      </c>
      <c r="E116" s="2" t="s">
        <v>685</v>
      </c>
      <c r="F116" s="3">
        <v>45406</v>
      </c>
      <c r="G116" s="7">
        <v>2.77</v>
      </c>
      <c r="H116" s="37">
        <f>IFERROR(VLOOKUP(Master8[[#This Row],[Customer_ID]],CustomerData[],2,0),"None")</f>
        <v>53</v>
      </c>
      <c r="I116" t="str">
        <f>IFERROR(VLOOKUP(Master8[[#This Row],[Customer_ID]],CustomerData[],3,0),"None")</f>
        <v>Male</v>
      </c>
      <c r="J116" t="str">
        <f>IFERROR(VLOOKUP(Master8[[#This Row],[Customer_ID]],CustomerData[],4,0),"None")</f>
        <v>Latte</v>
      </c>
      <c r="K116" s="1" t="str">
        <f>IFERROR(VLOOKUP(Master8[[#This Row],[Customer_ID]],Feedback[],3,0),"None ")</f>
        <v>Positive</v>
      </c>
      <c r="L116" t="str">
        <f>_xlfn.IFNA(VLOOKUP(Master8[[#This Row],[Customer_ID]],Feedback[],4,0),"None")</f>
        <v>Could be better</v>
      </c>
    </row>
    <row r="117" spans="1:12" hidden="1" x14ac:dyDescent="0.25">
      <c r="A117" s="2" t="s">
        <v>814</v>
      </c>
      <c r="B117" s="2" t="s">
        <v>679</v>
      </c>
      <c r="C117" s="2">
        <v>5</v>
      </c>
      <c r="D117" s="4">
        <v>4.75</v>
      </c>
      <c r="E117" s="2" t="s">
        <v>685</v>
      </c>
      <c r="F117" s="3">
        <v>45407</v>
      </c>
      <c r="G117" s="7">
        <v>23.75</v>
      </c>
      <c r="H117" s="37">
        <f>IFERROR(VLOOKUP(Master8[[#This Row],[Customer_ID]],CustomerData[],2,0),"None")</f>
        <v>34</v>
      </c>
      <c r="I117" t="str">
        <f>IFERROR(VLOOKUP(Master8[[#This Row],[Customer_ID]],CustomerData[],3,0),"None")</f>
        <v>Female</v>
      </c>
      <c r="J117" t="str">
        <f>IFERROR(VLOOKUP(Master8[[#This Row],[Customer_ID]],CustomerData[],4,0),"None")</f>
        <v>Sandwich</v>
      </c>
      <c r="K117" s="1" t="str">
        <f>IFERROR(VLOOKUP(Master8[[#This Row],[Customer_ID]],Feedback[],3,0),"None ")</f>
        <v>Neutral</v>
      </c>
      <c r="L117" t="str">
        <f>_xlfn.IFNA(VLOOKUP(Master8[[#This Row],[Customer_ID]],Feedback[],4,0),"None")</f>
        <v>Great product!</v>
      </c>
    </row>
    <row r="118" spans="1:12" x14ac:dyDescent="0.25">
      <c r="A118" s="2" t="s">
        <v>1443</v>
      </c>
      <c r="B118" s="2" t="s">
        <v>680</v>
      </c>
      <c r="C118" s="2">
        <v>5</v>
      </c>
      <c r="D118" s="4">
        <v>3.24</v>
      </c>
      <c r="E118" s="2" t="s">
        <v>685</v>
      </c>
      <c r="F118" s="3">
        <v>45408</v>
      </c>
      <c r="G118" s="7">
        <v>16.2</v>
      </c>
      <c r="H118" s="37" t="str">
        <f>IFERROR(VLOOKUP(Master8[[#This Row],[Customer_ID]],CustomerData[],2,0),"None")</f>
        <v>None</v>
      </c>
      <c r="I118" t="str">
        <f>IFERROR(VLOOKUP(Master8[[#This Row],[Customer_ID]],CustomerData[],3,0),"None")</f>
        <v>None</v>
      </c>
      <c r="J118" t="str">
        <f>IFERROR(VLOOKUP(Master8[[#This Row],[Customer_ID]],CustomerData[],4,0),"None")</f>
        <v>None</v>
      </c>
      <c r="K118" s="1" t="str">
        <f>IFERROR(VLOOKUP(Master8[[#This Row],[Customer_ID]],Feedback[],3,0),"None ")</f>
        <v>Positive</v>
      </c>
      <c r="L118" t="str">
        <f>_xlfn.IFNA(VLOOKUP(Master8[[#This Row],[Customer_ID]],Feedback[],4,0),"None")</f>
        <v>Great product!</v>
      </c>
    </row>
    <row r="119" spans="1:12" x14ac:dyDescent="0.25">
      <c r="A119" s="2" t="s">
        <v>1364</v>
      </c>
      <c r="B119" s="2" t="s">
        <v>677</v>
      </c>
      <c r="C119" s="2">
        <v>5</v>
      </c>
      <c r="D119" s="4">
        <v>3.15</v>
      </c>
      <c r="E119" s="2" t="s">
        <v>685</v>
      </c>
      <c r="F119" s="3">
        <v>45409</v>
      </c>
      <c r="G119" s="7">
        <v>15.75</v>
      </c>
      <c r="H119" s="37" t="str">
        <f>IFERROR(VLOOKUP(Master8[[#This Row],[Customer_ID]],CustomerData[],2,0),"None")</f>
        <v>None</v>
      </c>
      <c r="I119" t="str">
        <f>IFERROR(VLOOKUP(Master8[[#This Row],[Customer_ID]],CustomerData[],3,0),"None")</f>
        <v>None</v>
      </c>
      <c r="J119" t="str">
        <f>IFERROR(VLOOKUP(Master8[[#This Row],[Customer_ID]],CustomerData[],4,0),"None")</f>
        <v>None</v>
      </c>
      <c r="K119" s="1" t="str">
        <f>IFERROR(VLOOKUP(Master8[[#This Row],[Customer_ID]],Feedback[],3,0),"None ")</f>
        <v>Positive</v>
      </c>
      <c r="L119" t="str">
        <f>_xlfn.IFNA(VLOOKUP(Master8[[#This Row],[Customer_ID]],Feedback[],4,0),"None")</f>
        <v>Could be better</v>
      </c>
    </row>
    <row r="120" spans="1:12" x14ac:dyDescent="0.25">
      <c r="A120" s="2" t="s">
        <v>1677</v>
      </c>
      <c r="B120" s="2" t="s">
        <v>681</v>
      </c>
      <c r="C120" s="2">
        <v>5</v>
      </c>
      <c r="D120" s="4">
        <v>3.77</v>
      </c>
      <c r="E120" s="2" t="s">
        <v>682</v>
      </c>
      <c r="F120" s="3">
        <v>45410</v>
      </c>
      <c r="G120" s="7">
        <v>18.850000000000001</v>
      </c>
      <c r="H120" s="37" t="str">
        <f>IFERROR(VLOOKUP(Master8[[#This Row],[Customer_ID]],CustomerData[],2,0),"None")</f>
        <v>None</v>
      </c>
      <c r="I120" t="str">
        <f>IFERROR(VLOOKUP(Master8[[#This Row],[Customer_ID]],CustomerData[],3,0),"None")</f>
        <v>None</v>
      </c>
      <c r="J120" t="str">
        <f>IFERROR(VLOOKUP(Master8[[#This Row],[Customer_ID]],CustomerData[],4,0),"None")</f>
        <v>None</v>
      </c>
      <c r="K120" s="1" t="str">
        <f>IFERROR(VLOOKUP(Master8[[#This Row],[Customer_ID]],Feedback[],3,0),"None ")</f>
        <v>Negative</v>
      </c>
      <c r="L120" t="str">
        <f>_xlfn.IFNA(VLOOKUP(Master8[[#This Row],[Customer_ID]],Feedback[],4,0),"None")</f>
        <v>Could be better</v>
      </c>
    </row>
    <row r="121" spans="1:12" x14ac:dyDescent="0.25">
      <c r="A121" s="2" t="s">
        <v>1672</v>
      </c>
      <c r="B121" s="2" t="s">
        <v>681</v>
      </c>
      <c r="C121" s="2">
        <v>5</v>
      </c>
      <c r="D121" s="4">
        <v>5.01</v>
      </c>
      <c r="E121" s="2" t="s">
        <v>682</v>
      </c>
      <c r="F121" s="3">
        <v>45411</v>
      </c>
      <c r="G121" s="7">
        <v>25.05</v>
      </c>
      <c r="H121" s="37" t="str">
        <f>IFERROR(VLOOKUP(Master8[[#This Row],[Customer_ID]],CustomerData[],2,0),"None")</f>
        <v>None</v>
      </c>
      <c r="I121" t="str">
        <f>IFERROR(VLOOKUP(Master8[[#This Row],[Customer_ID]],CustomerData[],3,0),"None")</f>
        <v>None</v>
      </c>
      <c r="J121" t="str">
        <f>IFERROR(VLOOKUP(Master8[[#This Row],[Customer_ID]],CustomerData[],4,0),"None")</f>
        <v>None</v>
      </c>
      <c r="K121" s="1" t="str">
        <f>IFERROR(VLOOKUP(Master8[[#This Row],[Customer_ID]],Feedback[],3,0),"None ")</f>
        <v>Negative</v>
      </c>
      <c r="L121" t="str">
        <f>_xlfn.IFNA(VLOOKUP(Master8[[#This Row],[Customer_ID]],Feedback[],4,0),"None")</f>
        <v>Could be better</v>
      </c>
    </row>
    <row r="122" spans="1:12" hidden="1" x14ac:dyDescent="0.25">
      <c r="A122" s="2" t="s">
        <v>831</v>
      </c>
      <c r="B122" s="2" t="s">
        <v>678</v>
      </c>
      <c r="C122" s="2">
        <v>2</v>
      </c>
      <c r="D122" s="4">
        <v>2.91</v>
      </c>
      <c r="E122" s="2" t="s">
        <v>684</v>
      </c>
      <c r="F122" s="3">
        <v>45412</v>
      </c>
      <c r="G122" s="7">
        <v>5.82</v>
      </c>
      <c r="H122" s="37">
        <f>IFERROR(VLOOKUP(Master8[[#This Row],[Customer_ID]],CustomerData[],2,0),"None")</f>
        <v>23</v>
      </c>
      <c r="I122" t="str">
        <f>IFERROR(VLOOKUP(Master8[[#This Row],[Customer_ID]],CustomerData[],3,0),"None")</f>
        <v>Female</v>
      </c>
      <c r="J122" t="str">
        <f>IFERROR(VLOOKUP(Master8[[#This Row],[Customer_ID]],CustomerData[],4,0),"None")</f>
        <v>Latte</v>
      </c>
      <c r="K122" s="1" t="str">
        <f>IFERROR(VLOOKUP(Master8[[#This Row],[Customer_ID]],Feedback[],3,0),"None ")</f>
        <v xml:space="preserve">None </v>
      </c>
      <c r="L122" t="str">
        <f>_xlfn.IFNA(VLOOKUP(Master8[[#This Row],[Customer_ID]],Feedback[],4,0),"None")</f>
        <v>None</v>
      </c>
    </row>
    <row r="123" spans="1:12" x14ac:dyDescent="0.25">
      <c r="A123" s="2" t="s">
        <v>1400</v>
      </c>
      <c r="B123" s="2" t="s">
        <v>680</v>
      </c>
      <c r="C123" s="2">
        <v>1</v>
      </c>
      <c r="D123" s="4">
        <v>3.31</v>
      </c>
      <c r="E123" s="2" t="s">
        <v>683</v>
      </c>
      <c r="F123" s="3">
        <v>45413</v>
      </c>
      <c r="G123" s="7">
        <v>3.31</v>
      </c>
      <c r="H123" s="37" t="str">
        <f>IFERROR(VLOOKUP(Master8[[#This Row],[Customer_ID]],CustomerData[],2,0),"None")</f>
        <v>None</v>
      </c>
      <c r="I123" t="str">
        <f>IFERROR(VLOOKUP(Master8[[#This Row],[Customer_ID]],CustomerData[],3,0),"None")</f>
        <v>None</v>
      </c>
      <c r="J123" t="str">
        <f>IFERROR(VLOOKUP(Master8[[#This Row],[Customer_ID]],CustomerData[],4,0),"None")</f>
        <v>None</v>
      </c>
      <c r="K123" s="1" t="str">
        <f>IFERROR(VLOOKUP(Master8[[#This Row],[Customer_ID]],Feedback[],3,0),"None ")</f>
        <v xml:space="preserve">None </v>
      </c>
      <c r="L123" t="str">
        <f>_xlfn.IFNA(VLOOKUP(Master8[[#This Row],[Customer_ID]],Feedback[],4,0),"None")</f>
        <v>None</v>
      </c>
    </row>
    <row r="124" spans="1:12" hidden="1" x14ac:dyDescent="0.25">
      <c r="A124" s="2" t="s">
        <v>1224</v>
      </c>
      <c r="B124" s="2" t="s">
        <v>680</v>
      </c>
      <c r="C124" s="2">
        <v>4</v>
      </c>
      <c r="D124" s="4">
        <v>5.34</v>
      </c>
      <c r="E124" s="2" t="s">
        <v>684</v>
      </c>
      <c r="F124" s="3">
        <v>45414</v>
      </c>
      <c r="G124" s="7">
        <v>21.36</v>
      </c>
      <c r="H124" s="37">
        <f>IFERROR(VLOOKUP(Master8[[#This Row],[Customer_ID]],CustomerData[],2,0),"None")</f>
        <v>56</v>
      </c>
      <c r="I124" t="str">
        <f>IFERROR(VLOOKUP(Master8[[#This Row],[Customer_ID]],CustomerData[],3,0),"None")</f>
        <v>Male</v>
      </c>
      <c r="J124" t="str">
        <f>IFERROR(VLOOKUP(Master8[[#This Row],[Customer_ID]],CustomerData[],4,0),"None")</f>
        <v>Croissant</v>
      </c>
      <c r="K124" s="1" t="str">
        <f>IFERROR(VLOOKUP(Master8[[#This Row],[Customer_ID]],Feedback[],3,0),"None ")</f>
        <v>Neutral</v>
      </c>
      <c r="L124" t="str">
        <f>_xlfn.IFNA(VLOOKUP(Master8[[#This Row],[Customer_ID]],Feedback[],4,0),"None")</f>
        <v>Could be better</v>
      </c>
    </row>
    <row r="125" spans="1:12" hidden="1" x14ac:dyDescent="0.25">
      <c r="A125" s="2" t="s">
        <v>1077</v>
      </c>
      <c r="B125" s="2" t="s">
        <v>676</v>
      </c>
      <c r="C125" s="2">
        <v>2</v>
      </c>
      <c r="D125" s="4">
        <v>5.0199999999999996</v>
      </c>
      <c r="E125" s="2" t="s">
        <v>682</v>
      </c>
      <c r="F125" s="3">
        <v>45415</v>
      </c>
      <c r="G125" s="7">
        <v>10.039999999999999</v>
      </c>
      <c r="H125" s="37">
        <f>IFERROR(VLOOKUP(Master8[[#This Row],[Customer_ID]],CustomerData[],2,0),"None")</f>
        <v>22</v>
      </c>
      <c r="I125" t="str">
        <f>IFERROR(VLOOKUP(Master8[[#This Row],[Customer_ID]],CustomerData[],3,0),"None")</f>
        <v>Male</v>
      </c>
      <c r="J125" t="str">
        <f>IFERROR(VLOOKUP(Master8[[#This Row],[Customer_ID]],CustomerData[],4,0),"None")</f>
        <v>Iced Tea</v>
      </c>
      <c r="K125" s="1" t="str">
        <f>IFERROR(VLOOKUP(Master8[[#This Row],[Customer_ID]],Feedback[],3,0),"None ")</f>
        <v xml:space="preserve">None </v>
      </c>
      <c r="L125" t="str">
        <f>_xlfn.IFNA(VLOOKUP(Master8[[#This Row],[Customer_ID]],Feedback[],4,0),"None")</f>
        <v>None</v>
      </c>
    </row>
    <row r="126" spans="1:12" x14ac:dyDescent="0.25">
      <c r="A126" s="2" t="s">
        <v>1374</v>
      </c>
      <c r="B126" s="2" t="s">
        <v>681</v>
      </c>
      <c r="C126" s="2">
        <v>2</v>
      </c>
      <c r="D126" s="4">
        <v>4.1900000000000004</v>
      </c>
      <c r="E126" s="2" t="s">
        <v>684</v>
      </c>
      <c r="F126" s="3">
        <v>45416</v>
      </c>
      <c r="G126" s="7">
        <v>8.3800000000000008</v>
      </c>
      <c r="H126" s="37" t="str">
        <f>IFERROR(VLOOKUP(Master8[[#This Row],[Customer_ID]],CustomerData[],2,0),"None")</f>
        <v>None</v>
      </c>
      <c r="I126" t="str">
        <f>IFERROR(VLOOKUP(Master8[[#This Row],[Customer_ID]],CustomerData[],3,0),"None")</f>
        <v>None</v>
      </c>
      <c r="J126" t="str">
        <f>IFERROR(VLOOKUP(Master8[[#This Row],[Customer_ID]],CustomerData[],4,0),"None")</f>
        <v>None</v>
      </c>
      <c r="K126" s="1" t="str">
        <f>IFERROR(VLOOKUP(Master8[[#This Row],[Customer_ID]],Feedback[],3,0),"None ")</f>
        <v>Positive</v>
      </c>
      <c r="L126" t="str">
        <f>_xlfn.IFNA(VLOOKUP(Master8[[#This Row],[Customer_ID]],Feedback[],4,0),"None")</f>
        <v>Great product!</v>
      </c>
    </row>
    <row r="127" spans="1:12" hidden="1" x14ac:dyDescent="0.25">
      <c r="A127" s="2" t="s">
        <v>1196</v>
      </c>
      <c r="B127" s="2" t="s">
        <v>677</v>
      </c>
      <c r="C127" s="2">
        <v>2</v>
      </c>
      <c r="D127" s="4">
        <v>4.18</v>
      </c>
      <c r="E127" s="2" t="s">
        <v>684</v>
      </c>
      <c r="F127" s="3">
        <v>45417</v>
      </c>
      <c r="G127" s="7">
        <v>8.36</v>
      </c>
      <c r="H127" s="37">
        <f>IFERROR(VLOOKUP(Master8[[#This Row],[Customer_ID]],CustomerData[],2,0),"None")</f>
        <v>47</v>
      </c>
      <c r="I127" t="str">
        <f>IFERROR(VLOOKUP(Master8[[#This Row],[Customer_ID]],CustomerData[],3,0),"None")</f>
        <v>Male</v>
      </c>
      <c r="J127" t="str">
        <f>IFERROR(VLOOKUP(Master8[[#This Row],[Customer_ID]],CustomerData[],4,0),"None")</f>
        <v>Cappuccino</v>
      </c>
      <c r="K127" s="1" t="str">
        <f>IFERROR(VLOOKUP(Master8[[#This Row],[Customer_ID]],Feedback[],3,0),"None ")</f>
        <v>Neutral</v>
      </c>
      <c r="L127" t="str">
        <f>_xlfn.IFNA(VLOOKUP(Master8[[#This Row],[Customer_ID]],Feedback[],4,0),"None")</f>
        <v>Great product!</v>
      </c>
    </row>
    <row r="128" spans="1:12" x14ac:dyDescent="0.25">
      <c r="A128" s="2" t="s">
        <v>1621</v>
      </c>
      <c r="B128" s="2" t="s">
        <v>678</v>
      </c>
      <c r="C128" s="2">
        <v>2</v>
      </c>
      <c r="D128" s="4">
        <v>3.24</v>
      </c>
      <c r="E128" s="2" t="s">
        <v>682</v>
      </c>
      <c r="F128" s="3">
        <v>45418</v>
      </c>
      <c r="G128" s="7">
        <v>6.48</v>
      </c>
      <c r="H128" s="37" t="str">
        <f>IFERROR(VLOOKUP(Master8[[#This Row],[Customer_ID]],CustomerData[],2,0),"None")</f>
        <v>None</v>
      </c>
      <c r="I128" t="str">
        <f>IFERROR(VLOOKUP(Master8[[#This Row],[Customer_ID]],CustomerData[],3,0),"None")</f>
        <v>None</v>
      </c>
      <c r="J128" t="str">
        <f>IFERROR(VLOOKUP(Master8[[#This Row],[Customer_ID]],CustomerData[],4,0),"None")</f>
        <v>None</v>
      </c>
      <c r="K128" s="1" t="str">
        <f>IFERROR(VLOOKUP(Master8[[#This Row],[Customer_ID]],Feedback[],3,0),"None ")</f>
        <v>Negative</v>
      </c>
      <c r="L128" t="str">
        <f>_xlfn.IFNA(VLOOKUP(Master8[[#This Row],[Customer_ID]],Feedback[],4,0),"None")</f>
        <v>Great product!</v>
      </c>
    </row>
    <row r="129" spans="1:12" x14ac:dyDescent="0.25">
      <c r="A129" s="2" t="s">
        <v>1546</v>
      </c>
      <c r="B129" s="2" t="s">
        <v>676</v>
      </c>
      <c r="C129" s="2">
        <v>2</v>
      </c>
      <c r="D129" s="4">
        <v>3.06</v>
      </c>
      <c r="E129" s="2" t="s">
        <v>683</v>
      </c>
      <c r="F129" s="3">
        <v>45419</v>
      </c>
      <c r="G129" s="7">
        <v>6.12</v>
      </c>
      <c r="H129" s="37" t="str">
        <f>IFERROR(VLOOKUP(Master8[[#This Row],[Customer_ID]],CustomerData[],2,0),"None")</f>
        <v>None</v>
      </c>
      <c r="I129" t="str">
        <f>IFERROR(VLOOKUP(Master8[[#This Row],[Customer_ID]],CustomerData[],3,0),"None")</f>
        <v>None</v>
      </c>
      <c r="J129" t="str">
        <f>IFERROR(VLOOKUP(Master8[[#This Row],[Customer_ID]],CustomerData[],4,0),"None")</f>
        <v>None</v>
      </c>
      <c r="K129" s="1" t="str">
        <f>IFERROR(VLOOKUP(Master8[[#This Row],[Customer_ID]],Feedback[],3,0),"None ")</f>
        <v>Neutral</v>
      </c>
      <c r="L129" t="str">
        <f>_xlfn.IFNA(VLOOKUP(Master8[[#This Row],[Customer_ID]],Feedback[],4,0),"None")</f>
        <v>Could be better</v>
      </c>
    </row>
    <row r="130" spans="1:12" hidden="1" x14ac:dyDescent="0.25">
      <c r="A130" s="2" t="s">
        <v>810</v>
      </c>
      <c r="B130" s="2" t="s">
        <v>677</v>
      </c>
      <c r="C130" s="2">
        <v>1</v>
      </c>
      <c r="D130" s="4">
        <v>5.42</v>
      </c>
      <c r="E130" s="2" t="s">
        <v>682</v>
      </c>
      <c r="F130" s="3">
        <v>45420</v>
      </c>
      <c r="G130" s="7">
        <v>5.42</v>
      </c>
      <c r="H130" s="37">
        <f>IFERROR(VLOOKUP(Master8[[#This Row],[Customer_ID]],CustomerData[],2,0),"None")</f>
        <v>43</v>
      </c>
      <c r="I130" t="str">
        <f>IFERROR(VLOOKUP(Master8[[#This Row],[Customer_ID]],CustomerData[],3,0),"None")</f>
        <v>Female</v>
      </c>
      <c r="J130" t="str">
        <f>IFERROR(VLOOKUP(Master8[[#This Row],[Customer_ID]],CustomerData[],4,0),"None")</f>
        <v>Cappuccino</v>
      </c>
      <c r="K130" s="1" t="str">
        <f>IFERROR(VLOOKUP(Master8[[#This Row],[Customer_ID]],Feedback[],3,0),"None ")</f>
        <v xml:space="preserve">None </v>
      </c>
      <c r="L130" t="str">
        <f>_xlfn.IFNA(VLOOKUP(Master8[[#This Row],[Customer_ID]],Feedback[],4,0),"None")</f>
        <v>None</v>
      </c>
    </row>
    <row r="131" spans="1:12" hidden="1" x14ac:dyDescent="0.25">
      <c r="A131" s="2" t="s">
        <v>1268</v>
      </c>
      <c r="B131" s="2" t="s">
        <v>678</v>
      </c>
      <c r="C131" s="2">
        <v>4</v>
      </c>
      <c r="D131" s="4">
        <v>2.58</v>
      </c>
      <c r="E131" s="2" t="s">
        <v>684</v>
      </c>
      <c r="F131" s="3">
        <v>45421</v>
      </c>
      <c r="G131" s="7">
        <v>10.32</v>
      </c>
      <c r="H131" s="37">
        <f>IFERROR(VLOOKUP(Master8[[#This Row],[Customer_ID]],CustomerData[],2,0),"None")</f>
        <v>53</v>
      </c>
      <c r="I131" t="str">
        <f>IFERROR(VLOOKUP(Master8[[#This Row],[Customer_ID]],CustomerData[],3,0),"None")</f>
        <v>Female</v>
      </c>
      <c r="J131" t="str">
        <f>IFERROR(VLOOKUP(Master8[[#This Row],[Customer_ID]],CustomerData[],4,0),"None")</f>
        <v>Latte</v>
      </c>
      <c r="K131" s="1" t="str">
        <f>IFERROR(VLOOKUP(Master8[[#This Row],[Customer_ID]],Feedback[],3,0),"None ")</f>
        <v>Negative</v>
      </c>
      <c r="L131" t="str">
        <f>_xlfn.IFNA(VLOOKUP(Master8[[#This Row],[Customer_ID]],Feedback[],4,0),"None")</f>
        <v>Could be better</v>
      </c>
    </row>
    <row r="132" spans="1:12" x14ac:dyDescent="0.25">
      <c r="A132" s="2" t="s">
        <v>1416</v>
      </c>
      <c r="B132" s="2" t="s">
        <v>676</v>
      </c>
      <c r="C132" s="2">
        <v>1</v>
      </c>
      <c r="D132" s="4">
        <v>2.65</v>
      </c>
      <c r="E132" s="2" t="s">
        <v>682</v>
      </c>
      <c r="F132" s="3">
        <v>45422</v>
      </c>
      <c r="G132" s="7">
        <v>2.65</v>
      </c>
      <c r="H132" s="37" t="str">
        <f>IFERROR(VLOOKUP(Master8[[#This Row],[Customer_ID]],CustomerData[],2,0),"None")</f>
        <v>None</v>
      </c>
      <c r="I132" t="str">
        <f>IFERROR(VLOOKUP(Master8[[#This Row],[Customer_ID]],CustomerData[],3,0),"None")</f>
        <v>None</v>
      </c>
      <c r="J132" t="str">
        <f>IFERROR(VLOOKUP(Master8[[#This Row],[Customer_ID]],CustomerData[],4,0),"None")</f>
        <v>None</v>
      </c>
      <c r="K132" s="1" t="str">
        <f>IFERROR(VLOOKUP(Master8[[#This Row],[Customer_ID]],Feedback[],3,0),"None ")</f>
        <v>Negative</v>
      </c>
      <c r="L132" t="str">
        <f>_xlfn.IFNA(VLOOKUP(Master8[[#This Row],[Customer_ID]],Feedback[],4,0),"None")</f>
        <v>Great product!</v>
      </c>
    </row>
    <row r="133" spans="1:12" hidden="1" x14ac:dyDescent="0.25">
      <c r="A133" s="2" t="s">
        <v>942</v>
      </c>
      <c r="B133" s="2" t="s">
        <v>677</v>
      </c>
      <c r="C133" s="2">
        <v>4</v>
      </c>
      <c r="D133" s="4">
        <v>4.51</v>
      </c>
      <c r="E133" s="2" t="s">
        <v>683</v>
      </c>
      <c r="F133" s="3">
        <v>45423</v>
      </c>
      <c r="G133" s="7">
        <v>18.04</v>
      </c>
      <c r="H133" s="37">
        <f>IFERROR(VLOOKUP(Master8[[#This Row],[Customer_ID]],CustomerData[],2,0),"None")</f>
        <v>39</v>
      </c>
      <c r="I133" t="str">
        <f>IFERROR(VLOOKUP(Master8[[#This Row],[Customer_ID]],CustomerData[],3,0),"None")</f>
        <v>Male</v>
      </c>
      <c r="J133" t="str">
        <f>IFERROR(VLOOKUP(Master8[[#This Row],[Customer_ID]],CustomerData[],4,0),"None")</f>
        <v>Cappuccino</v>
      </c>
      <c r="K133" s="1" t="str">
        <f>IFERROR(VLOOKUP(Master8[[#This Row],[Customer_ID]],Feedback[],3,0),"None ")</f>
        <v xml:space="preserve">None </v>
      </c>
      <c r="L133" t="str">
        <f>_xlfn.IFNA(VLOOKUP(Master8[[#This Row],[Customer_ID]],Feedback[],4,0),"None")</f>
        <v>None</v>
      </c>
    </row>
    <row r="134" spans="1:12" x14ac:dyDescent="0.25">
      <c r="A134" s="2" t="s">
        <v>1367</v>
      </c>
      <c r="B134" s="2" t="s">
        <v>678</v>
      </c>
      <c r="C134" s="2">
        <v>2</v>
      </c>
      <c r="D134" s="4">
        <v>3.06</v>
      </c>
      <c r="E134" s="2" t="s">
        <v>683</v>
      </c>
      <c r="F134" s="3">
        <v>45424</v>
      </c>
      <c r="G134" s="7">
        <v>6.12</v>
      </c>
      <c r="H134" s="37" t="str">
        <f>IFERROR(VLOOKUP(Master8[[#This Row],[Customer_ID]],CustomerData[],2,0),"None")</f>
        <v>None</v>
      </c>
      <c r="I134" t="str">
        <f>IFERROR(VLOOKUP(Master8[[#This Row],[Customer_ID]],CustomerData[],3,0),"None")</f>
        <v>None</v>
      </c>
      <c r="J134" t="str">
        <f>IFERROR(VLOOKUP(Master8[[#This Row],[Customer_ID]],CustomerData[],4,0),"None")</f>
        <v>None</v>
      </c>
      <c r="K134" s="1" t="str">
        <f>IFERROR(VLOOKUP(Master8[[#This Row],[Customer_ID]],Feedback[],3,0),"None ")</f>
        <v xml:space="preserve">None </v>
      </c>
      <c r="L134" t="str">
        <f>_xlfn.IFNA(VLOOKUP(Master8[[#This Row],[Customer_ID]],Feedback[],4,0),"None")</f>
        <v>None</v>
      </c>
    </row>
    <row r="135" spans="1:12" hidden="1" x14ac:dyDescent="0.25">
      <c r="A135" s="2" t="s">
        <v>1206</v>
      </c>
      <c r="B135" s="2" t="s">
        <v>681</v>
      </c>
      <c r="C135" s="2">
        <v>2</v>
      </c>
      <c r="D135" s="4">
        <v>4.7</v>
      </c>
      <c r="E135" s="2" t="s">
        <v>682</v>
      </c>
      <c r="F135" s="3">
        <v>45425</v>
      </c>
      <c r="G135" s="7">
        <v>9.4</v>
      </c>
      <c r="H135" s="37">
        <f>IFERROR(VLOOKUP(Master8[[#This Row],[Customer_ID]],CustomerData[],2,0),"None")</f>
        <v>35</v>
      </c>
      <c r="I135" t="str">
        <f>IFERROR(VLOOKUP(Master8[[#This Row],[Customer_ID]],CustomerData[],3,0),"None")</f>
        <v>Female</v>
      </c>
      <c r="J135" t="str">
        <f>IFERROR(VLOOKUP(Master8[[#This Row],[Customer_ID]],CustomerData[],4,0),"None")</f>
        <v>Muffin</v>
      </c>
      <c r="K135" s="1" t="str">
        <f>IFERROR(VLOOKUP(Master8[[#This Row],[Customer_ID]],Feedback[],3,0),"None ")</f>
        <v>Positive</v>
      </c>
      <c r="L135" t="str">
        <f>_xlfn.IFNA(VLOOKUP(Master8[[#This Row],[Customer_ID]],Feedback[],4,0),"None")</f>
        <v>Could be better</v>
      </c>
    </row>
    <row r="136" spans="1:12" hidden="1" x14ac:dyDescent="0.25">
      <c r="A136" s="2" t="s">
        <v>1281</v>
      </c>
      <c r="B136" s="2" t="s">
        <v>677</v>
      </c>
      <c r="C136" s="2">
        <v>5</v>
      </c>
      <c r="D136" s="4">
        <v>2.64</v>
      </c>
      <c r="E136" s="2" t="s">
        <v>682</v>
      </c>
      <c r="F136" s="3">
        <v>45426</v>
      </c>
      <c r="G136" s="7">
        <v>13.2</v>
      </c>
      <c r="H136" s="37">
        <f>IFERROR(VLOOKUP(Master8[[#This Row],[Customer_ID]],CustomerData[],2,0),"None")</f>
        <v>53</v>
      </c>
      <c r="I136" t="str">
        <f>IFERROR(VLOOKUP(Master8[[#This Row],[Customer_ID]],CustomerData[],3,0),"None")</f>
        <v>Female</v>
      </c>
      <c r="J136" t="str">
        <f>IFERROR(VLOOKUP(Master8[[#This Row],[Customer_ID]],CustomerData[],4,0),"None")</f>
        <v>Cappuccino</v>
      </c>
      <c r="K136" s="1" t="str">
        <f>IFERROR(VLOOKUP(Master8[[#This Row],[Customer_ID]],Feedback[],3,0),"None ")</f>
        <v>Positive</v>
      </c>
      <c r="L136" t="str">
        <f>_xlfn.IFNA(VLOOKUP(Master8[[#This Row],[Customer_ID]],Feedback[],4,0),"None")</f>
        <v>Could be better</v>
      </c>
    </row>
    <row r="137" spans="1:12" hidden="1" x14ac:dyDescent="0.25">
      <c r="A137" s="2" t="s">
        <v>1195</v>
      </c>
      <c r="B137" s="2" t="s">
        <v>680</v>
      </c>
      <c r="C137" s="2">
        <v>3</v>
      </c>
      <c r="D137" s="4">
        <v>4.5</v>
      </c>
      <c r="E137" s="2" t="s">
        <v>682</v>
      </c>
      <c r="F137" s="3">
        <v>45427</v>
      </c>
      <c r="G137" s="7">
        <v>13.5</v>
      </c>
      <c r="H137" s="37">
        <f>IFERROR(VLOOKUP(Master8[[#This Row],[Customer_ID]],CustomerData[],2,0),"None")</f>
        <v>30</v>
      </c>
      <c r="I137" t="str">
        <f>IFERROR(VLOOKUP(Master8[[#This Row],[Customer_ID]],CustomerData[],3,0),"None")</f>
        <v>Female</v>
      </c>
      <c r="J137" t="str">
        <f>IFERROR(VLOOKUP(Master8[[#This Row],[Customer_ID]],CustomerData[],4,0),"None")</f>
        <v>Croissant</v>
      </c>
      <c r="K137" s="1" t="str">
        <f>IFERROR(VLOOKUP(Master8[[#This Row],[Customer_ID]],Feedback[],3,0),"None ")</f>
        <v xml:space="preserve">None </v>
      </c>
      <c r="L137" t="str">
        <f>_xlfn.IFNA(VLOOKUP(Master8[[#This Row],[Customer_ID]],Feedback[],4,0),"None")</f>
        <v>None</v>
      </c>
    </row>
    <row r="138" spans="1:12" hidden="1" x14ac:dyDescent="0.25">
      <c r="A138" s="2" t="s">
        <v>704</v>
      </c>
      <c r="B138" s="2" t="s">
        <v>679</v>
      </c>
      <c r="C138" s="2">
        <v>3</v>
      </c>
      <c r="D138" s="4">
        <v>2.7</v>
      </c>
      <c r="E138" s="2" t="s">
        <v>685</v>
      </c>
      <c r="F138" s="3">
        <v>45428</v>
      </c>
      <c r="G138" s="7">
        <v>8.1000000000000014</v>
      </c>
      <c r="H138" s="37">
        <f>IFERROR(VLOOKUP(Master8[[#This Row],[Customer_ID]],CustomerData[],2,0),"None")</f>
        <v>55</v>
      </c>
      <c r="I138" t="str">
        <f>IFERROR(VLOOKUP(Master8[[#This Row],[Customer_ID]],CustomerData[],3,0),"None")</f>
        <v>Male</v>
      </c>
      <c r="J138" t="str">
        <f>IFERROR(VLOOKUP(Master8[[#This Row],[Customer_ID]],CustomerData[],4,0),"None")</f>
        <v>Sandwich</v>
      </c>
      <c r="K138" s="1" t="str">
        <f>IFERROR(VLOOKUP(Master8[[#This Row],[Customer_ID]],Feedback[],3,0),"None ")</f>
        <v>Positive</v>
      </c>
      <c r="L138" t="str">
        <f>_xlfn.IFNA(VLOOKUP(Master8[[#This Row],[Customer_ID]],Feedback[],4,0),"None")</f>
        <v>Could be better</v>
      </c>
    </row>
    <row r="139" spans="1:12" hidden="1" x14ac:dyDescent="0.25">
      <c r="A139" s="2" t="s">
        <v>1119</v>
      </c>
      <c r="B139" s="2" t="s">
        <v>679</v>
      </c>
      <c r="C139" s="2">
        <v>1</v>
      </c>
      <c r="D139" s="4">
        <v>3.4</v>
      </c>
      <c r="E139" s="2" t="s">
        <v>684</v>
      </c>
      <c r="F139" s="3">
        <v>45429</v>
      </c>
      <c r="G139" s="7">
        <v>3.4</v>
      </c>
      <c r="H139" s="37">
        <f>IFERROR(VLOOKUP(Master8[[#This Row],[Customer_ID]],CustomerData[],2,0),"None")</f>
        <v>63</v>
      </c>
      <c r="I139" t="str">
        <f>IFERROR(VLOOKUP(Master8[[#This Row],[Customer_ID]],CustomerData[],3,0),"None")</f>
        <v>Female</v>
      </c>
      <c r="J139" t="str">
        <f>IFERROR(VLOOKUP(Master8[[#This Row],[Customer_ID]],CustomerData[],4,0),"None")</f>
        <v>Sandwich</v>
      </c>
      <c r="K139" s="1" t="str">
        <f>IFERROR(VLOOKUP(Master8[[#This Row],[Customer_ID]],Feedback[],3,0),"None ")</f>
        <v>Positive</v>
      </c>
      <c r="L139" t="str">
        <f>_xlfn.IFNA(VLOOKUP(Master8[[#This Row],[Customer_ID]],Feedback[],4,0),"None")</f>
        <v>Could be better</v>
      </c>
    </row>
    <row r="140" spans="1:12" hidden="1" x14ac:dyDescent="0.25">
      <c r="A140" s="2" t="s">
        <v>1164</v>
      </c>
      <c r="B140" s="2" t="s">
        <v>680</v>
      </c>
      <c r="C140" s="2">
        <v>1</v>
      </c>
      <c r="D140" s="4">
        <v>3.13</v>
      </c>
      <c r="E140" s="2" t="s">
        <v>684</v>
      </c>
      <c r="F140" s="3">
        <v>45430</v>
      </c>
      <c r="G140" s="7">
        <v>3.13</v>
      </c>
      <c r="H140" s="37">
        <f>IFERROR(VLOOKUP(Master8[[#This Row],[Customer_ID]],CustomerData[],2,0),"None")</f>
        <v>31</v>
      </c>
      <c r="I140" t="str">
        <f>IFERROR(VLOOKUP(Master8[[#This Row],[Customer_ID]],CustomerData[],3,0),"None")</f>
        <v>Male</v>
      </c>
      <c r="J140" t="str">
        <f>IFERROR(VLOOKUP(Master8[[#This Row],[Customer_ID]],CustomerData[],4,0),"None")</f>
        <v>Croissant</v>
      </c>
      <c r="K140" s="1" t="str">
        <f>IFERROR(VLOOKUP(Master8[[#This Row],[Customer_ID]],Feedback[],3,0),"None ")</f>
        <v>Neutral</v>
      </c>
      <c r="L140" t="str">
        <f>_xlfn.IFNA(VLOOKUP(Master8[[#This Row],[Customer_ID]],Feedback[],4,0),"None")</f>
        <v>Could be better</v>
      </c>
    </row>
    <row r="141" spans="1:12" hidden="1" x14ac:dyDescent="0.25">
      <c r="A141" s="2" t="s">
        <v>1240</v>
      </c>
      <c r="B141" s="2" t="s">
        <v>677</v>
      </c>
      <c r="C141" s="2">
        <v>4</v>
      </c>
      <c r="D141" s="4">
        <v>5.85</v>
      </c>
      <c r="E141" s="2" t="s">
        <v>683</v>
      </c>
      <c r="F141" s="3">
        <v>45431</v>
      </c>
      <c r="G141" s="7">
        <v>23.4</v>
      </c>
      <c r="H141" s="37">
        <f>IFERROR(VLOOKUP(Master8[[#This Row],[Customer_ID]],CustomerData[],2,0),"None")</f>
        <v>18</v>
      </c>
      <c r="I141" t="str">
        <f>IFERROR(VLOOKUP(Master8[[#This Row],[Customer_ID]],CustomerData[],3,0),"None")</f>
        <v>Female</v>
      </c>
      <c r="J141" t="str">
        <f>IFERROR(VLOOKUP(Master8[[#This Row],[Customer_ID]],CustomerData[],4,0),"None")</f>
        <v>Cappuccino</v>
      </c>
      <c r="K141" s="1" t="str">
        <f>IFERROR(VLOOKUP(Master8[[#This Row],[Customer_ID]],Feedback[],3,0),"None ")</f>
        <v>Positive</v>
      </c>
      <c r="L141" t="str">
        <f>_xlfn.IFNA(VLOOKUP(Master8[[#This Row],[Customer_ID]],Feedback[],4,0),"None")</f>
        <v>Could be better</v>
      </c>
    </row>
    <row r="142" spans="1:12" hidden="1" x14ac:dyDescent="0.25">
      <c r="A142" s="2" t="s">
        <v>1083</v>
      </c>
      <c r="B142" s="2" t="s">
        <v>680</v>
      </c>
      <c r="C142" s="2">
        <v>5</v>
      </c>
      <c r="D142" s="4">
        <v>4.5999999999999996</v>
      </c>
      <c r="E142" s="2" t="s">
        <v>684</v>
      </c>
      <c r="F142" s="3">
        <v>45432</v>
      </c>
      <c r="G142" s="7">
        <v>23</v>
      </c>
      <c r="H142" s="37">
        <f>IFERROR(VLOOKUP(Master8[[#This Row],[Customer_ID]],CustomerData[],2,0),"None")</f>
        <v>22</v>
      </c>
      <c r="I142" t="str">
        <f>IFERROR(VLOOKUP(Master8[[#This Row],[Customer_ID]],CustomerData[],3,0),"None")</f>
        <v>Female</v>
      </c>
      <c r="J142" t="str">
        <f>IFERROR(VLOOKUP(Master8[[#This Row],[Customer_ID]],CustomerData[],4,0),"None")</f>
        <v>Croissant</v>
      </c>
      <c r="K142" s="1" t="str">
        <f>IFERROR(VLOOKUP(Master8[[#This Row],[Customer_ID]],Feedback[],3,0),"None ")</f>
        <v>Negative</v>
      </c>
      <c r="L142" t="str">
        <f>_xlfn.IFNA(VLOOKUP(Master8[[#This Row],[Customer_ID]],Feedback[],4,0),"None")</f>
        <v>Could be better</v>
      </c>
    </row>
    <row r="143" spans="1:12" x14ac:dyDescent="0.25">
      <c r="A143" s="2" t="s">
        <v>1366</v>
      </c>
      <c r="B143" s="2" t="s">
        <v>679</v>
      </c>
      <c r="C143" s="2">
        <v>4</v>
      </c>
      <c r="D143" s="4">
        <v>4.47</v>
      </c>
      <c r="E143" s="2" t="s">
        <v>685</v>
      </c>
      <c r="F143" s="3">
        <v>45433</v>
      </c>
      <c r="G143" s="7">
        <v>17.88</v>
      </c>
      <c r="H143" s="37" t="str">
        <f>IFERROR(VLOOKUP(Master8[[#This Row],[Customer_ID]],CustomerData[],2,0),"None")</f>
        <v>None</v>
      </c>
      <c r="I143" t="str">
        <f>IFERROR(VLOOKUP(Master8[[#This Row],[Customer_ID]],CustomerData[],3,0),"None")</f>
        <v>None</v>
      </c>
      <c r="J143" t="str">
        <f>IFERROR(VLOOKUP(Master8[[#This Row],[Customer_ID]],CustomerData[],4,0),"None")</f>
        <v>None</v>
      </c>
      <c r="K143" s="1" t="str">
        <f>IFERROR(VLOOKUP(Master8[[#This Row],[Customer_ID]],Feedback[],3,0),"None ")</f>
        <v>Positive</v>
      </c>
      <c r="L143" t="str">
        <f>_xlfn.IFNA(VLOOKUP(Master8[[#This Row],[Customer_ID]],Feedback[],4,0),"None")</f>
        <v>Great product!</v>
      </c>
    </row>
    <row r="144" spans="1:12" x14ac:dyDescent="0.25">
      <c r="A144" s="2" t="s">
        <v>1536</v>
      </c>
      <c r="B144" s="2" t="s">
        <v>679</v>
      </c>
      <c r="C144" s="2">
        <v>5</v>
      </c>
      <c r="D144" s="4">
        <v>2.57</v>
      </c>
      <c r="E144" s="2" t="s">
        <v>683</v>
      </c>
      <c r="F144" s="3">
        <v>45434</v>
      </c>
      <c r="G144" s="7">
        <v>12.85</v>
      </c>
      <c r="H144" s="37" t="str">
        <f>IFERROR(VLOOKUP(Master8[[#This Row],[Customer_ID]],CustomerData[],2,0),"None")</f>
        <v>None</v>
      </c>
      <c r="I144" t="str">
        <f>IFERROR(VLOOKUP(Master8[[#This Row],[Customer_ID]],CustomerData[],3,0),"None")</f>
        <v>None</v>
      </c>
      <c r="J144" t="str">
        <f>IFERROR(VLOOKUP(Master8[[#This Row],[Customer_ID]],CustomerData[],4,0),"None")</f>
        <v>None</v>
      </c>
      <c r="K144" s="1" t="str">
        <f>IFERROR(VLOOKUP(Master8[[#This Row],[Customer_ID]],Feedback[],3,0),"None ")</f>
        <v xml:space="preserve">None </v>
      </c>
      <c r="L144" t="str">
        <f>_xlfn.IFNA(VLOOKUP(Master8[[#This Row],[Customer_ID]],Feedback[],4,0),"None")</f>
        <v>None</v>
      </c>
    </row>
    <row r="145" spans="1:12" hidden="1" x14ac:dyDescent="0.25">
      <c r="A145" s="2" t="s">
        <v>855</v>
      </c>
      <c r="B145" s="2" t="s">
        <v>677</v>
      </c>
      <c r="C145" s="2">
        <v>3</v>
      </c>
      <c r="D145" s="4">
        <v>5.0199999999999996</v>
      </c>
      <c r="E145" s="2" t="s">
        <v>682</v>
      </c>
      <c r="F145" s="3">
        <v>45435</v>
      </c>
      <c r="G145" s="7">
        <v>15.06</v>
      </c>
      <c r="H145" s="37">
        <f>IFERROR(VLOOKUP(Master8[[#This Row],[Customer_ID]],CustomerData[],2,0),"None")</f>
        <v>59</v>
      </c>
      <c r="I145" t="str">
        <f>IFERROR(VLOOKUP(Master8[[#This Row],[Customer_ID]],CustomerData[],3,0),"None")</f>
        <v>Male</v>
      </c>
      <c r="J145" t="str">
        <f>IFERROR(VLOOKUP(Master8[[#This Row],[Customer_ID]],CustomerData[],4,0),"None")</f>
        <v>Cappuccino</v>
      </c>
      <c r="K145" s="1" t="str">
        <f>IFERROR(VLOOKUP(Master8[[#This Row],[Customer_ID]],Feedback[],3,0),"None ")</f>
        <v xml:space="preserve">None </v>
      </c>
      <c r="L145" t="str">
        <f>_xlfn.IFNA(VLOOKUP(Master8[[#This Row],[Customer_ID]],Feedback[],4,0),"None")</f>
        <v>None</v>
      </c>
    </row>
    <row r="146" spans="1:12" hidden="1" x14ac:dyDescent="0.25">
      <c r="A146" s="2" t="s">
        <v>1038</v>
      </c>
      <c r="B146" s="2" t="s">
        <v>679</v>
      </c>
      <c r="C146" s="2">
        <v>3</v>
      </c>
      <c r="D146" s="4">
        <v>4.82</v>
      </c>
      <c r="E146" s="2" t="s">
        <v>682</v>
      </c>
      <c r="F146" s="3">
        <v>45436</v>
      </c>
      <c r="G146" s="7">
        <v>14.46</v>
      </c>
      <c r="H146" s="37">
        <f>IFERROR(VLOOKUP(Master8[[#This Row],[Customer_ID]],CustomerData[],2,0),"None")</f>
        <v>28</v>
      </c>
      <c r="I146" t="str">
        <f>IFERROR(VLOOKUP(Master8[[#This Row],[Customer_ID]],CustomerData[],3,0),"None")</f>
        <v>Male</v>
      </c>
      <c r="J146" t="str">
        <f>IFERROR(VLOOKUP(Master8[[#This Row],[Customer_ID]],CustomerData[],4,0),"None")</f>
        <v>Sandwich</v>
      </c>
      <c r="K146" s="1" t="str">
        <f>IFERROR(VLOOKUP(Master8[[#This Row],[Customer_ID]],Feedback[],3,0),"None ")</f>
        <v>Negative</v>
      </c>
      <c r="L146" t="str">
        <f>_xlfn.IFNA(VLOOKUP(Master8[[#This Row],[Customer_ID]],Feedback[],4,0),"None")</f>
        <v>Great product!</v>
      </c>
    </row>
    <row r="147" spans="1:12" hidden="1" x14ac:dyDescent="0.25">
      <c r="A147" s="2" t="s">
        <v>1329</v>
      </c>
      <c r="B147" s="2" t="s">
        <v>681</v>
      </c>
      <c r="C147" s="2">
        <v>5</v>
      </c>
      <c r="D147" s="4">
        <v>3.49</v>
      </c>
      <c r="E147" s="2" t="s">
        <v>683</v>
      </c>
      <c r="F147" s="3">
        <v>45437</v>
      </c>
      <c r="G147" s="7">
        <v>17.45</v>
      </c>
      <c r="H147" s="37">
        <f>IFERROR(VLOOKUP(Master8[[#This Row],[Customer_ID]],CustomerData[],2,0),"None")</f>
        <v>49</v>
      </c>
      <c r="I147" t="str">
        <f>IFERROR(VLOOKUP(Master8[[#This Row],[Customer_ID]],CustomerData[],3,0),"None")</f>
        <v>Male</v>
      </c>
      <c r="J147" t="str">
        <f>IFERROR(VLOOKUP(Master8[[#This Row],[Customer_ID]],CustomerData[],4,0),"None")</f>
        <v>Muffin</v>
      </c>
      <c r="K147" s="1" t="str">
        <f>IFERROR(VLOOKUP(Master8[[#This Row],[Customer_ID]],Feedback[],3,0),"None ")</f>
        <v>Neutral</v>
      </c>
      <c r="L147" t="str">
        <f>_xlfn.IFNA(VLOOKUP(Master8[[#This Row],[Customer_ID]],Feedback[],4,0),"None")</f>
        <v>Could be better</v>
      </c>
    </row>
    <row r="148" spans="1:12" hidden="1" x14ac:dyDescent="0.25">
      <c r="A148" s="2" t="s">
        <v>1257</v>
      </c>
      <c r="B148" s="2" t="s">
        <v>680</v>
      </c>
      <c r="C148" s="2">
        <v>4</v>
      </c>
      <c r="D148" s="4">
        <v>2.8</v>
      </c>
      <c r="E148" s="2" t="s">
        <v>683</v>
      </c>
      <c r="F148" s="3">
        <v>45438</v>
      </c>
      <c r="G148" s="7">
        <v>11.2</v>
      </c>
      <c r="H148" s="37">
        <f>IFERROR(VLOOKUP(Master8[[#This Row],[Customer_ID]],CustomerData[],2,0),"None")</f>
        <v>25</v>
      </c>
      <c r="I148" t="str">
        <f>IFERROR(VLOOKUP(Master8[[#This Row],[Customer_ID]],CustomerData[],3,0),"None")</f>
        <v>Male</v>
      </c>
      <c r="J148" t="str">
        <f>IFERROR(VLOOKUP(Master8[[#This Row],[Customer_ID]],CustomerData[],4,0),"None")</f>
        <v>Croissant</v>
      </c>
      <c r="K148" s="1" t="str">
        <f>IFERROR(VLOOKUP(Master8[[#This Row],[Customer_ID]],Feedback[],3,0),"None ")</f>
        <v>Positive</v>
      </c>
      <c r="L148" t="str">
        <f>_xlfn.IFNA(VLOOKUP(Master8[[#This Row],[Customer_ID]],Feedback[],4,0),"None")</f>
        <v>Great product!</v>
      </c>
    </row>
    <row r="149" spans="1:12" hidden="1" x14ac:dyDescent="0.25">
      <c r="A149" s="2" t="s">
        <v>1329</v>
      </c>
      <c r="B149" s="2" t="s">
        <v>681</v>
      </c>
      <c r="C149" s="2">
        <v>1</v>
      </c>
      <c r="D149" s="4">
        <v>4.07</v>
      </c>
      <c r="E149" s="2" t="s">
        <v>683</v>
      </c>
      <c r="F149" s="3">
        <v>45439</v>
      </c>
      <c r="G149" s="7">
        <v>4.07</v>
      </c>
      <c r="H149" s="37">
        <f>IFERROR(VLOOKUP(Master8[[#This Row],[Customer_ID]],CustomerData[],2,0),"None")</f>
        <v>49</v>
      </c>
      <c r="I149" t="str">
        <f>IFERROR(VLOOKUP(Master8[[#This Row],[Customer_ID]],CustomerData[],3,0),"None")</f>
        <v>Male</v>
      </c>
      <c r="J149" t="str">
        <f>IFERROR(VLOOKUP(Master8[[#This Row],[Customer_ID]],CustomerData[],4,0),"None")</f>
        <v>Muffin</v>
      </c>
      <c r="K149" s="1" t="str">
        <f>IFERROR(VLOOKUP(Master8[[#This Row],[Customer_ID]],Feedback[],3,0),"None ")</f>
        <v>Neutral</v>
      </c>
      <c r="L149" t="str">
        <f>_xlfn.IFNA(VLOOKUP(Master8[[#This Row],[Customer_ID]],Feedback[],4,0),"None")</f>
        <v>Could be better</v>
      </c>
    </row>
    <row r="150" spans="1:12" hidden="1" x14ac:dyDescent="0.25">
      <c r="A150" s="2" t="s">
        <v>1094</v>
      </c>
      <c r="B150" s="2" t="s">
        <v>681</v>
      </c>
      <c r="C150" s="2">
        <v>5</v>
      </c>
      <c r="D150" s="4">
        <v>5.97</v>
      </c>
      <c r="E150" s="2" t="s">
        <v>685</v>
      </c>
      <c r="F150" s="3">
        <v>45440</v>
      </c>
      <c r="G150" s="7">
        <v>29.85</v>
      </c>
      <c r="H150" s="37">
        <f>IFERROR(VLOOKUP(Master8[[#This Row],[Customer_ID]],CustomerData[],2,0),"None")</f>
        <v>28</v>
      </c>
      <c r="I150" t="str">
        <f>IFERROR(VLOOKUP(Master8[[#This Row],[Customer_ID]],CustomerData[],3,0),"None")</f>
        <v>Male</v>
      </c>
      <c r="J150" t="str">
        <f>IFERROR(VLOOKUP(Master8[[#This Row],[Customer_ID]],CustomerData[],4,0),"None")</f>
        <v>Muffin</v>
      </c>
      <c r="K150" s="1" t="str">
        <f>IFERROR(VLOOKUP(Master8[[#This Row],[Customer_ID]],Feedback[],3,0),"None ")</f>
        <v>Negative</v>
      </c>
      <c r="L150" t="str">
        <f>_xlfn.IFNA(VLOOKUP(Master8[[#This Row],[Customer_ID]],Feedback[],4,0),"None")</f>
        <v>Could be better</v>
      </c>
    </row>
    <row r="151" spans="1:12" hidden="1" x14ac:dyDescent="0.25">
      <c r="A151" s="2" t="s">
        <v>971</v>
      </c>
      <c r="B151" s="2" t="s">
        <v>677</v>
      </c>
      <c r="C151" s="2">
        <v>5</v>
      </c>
      <c r="D151" s="4">
        <v>5.54</v>
      </c>
      <c r="E151" s="2" t="s">
        <v>682</v>
      </c>
      <c r="F151" s="3">
        <v>45441</v>
      </c>
      <c r="G151" s="7">
        <v>27.7</v>
      </c>
      <c r="H151" s="37">
        <f>IFERROR(VLOOKUP(Master8[[#This Row],[Customer_ID]],CustomerData[],2,0),"None")</f>
        <v>59</v>
      </c>
      <c r="I151" t="str">
        <f>IFERROR(VLOOKUP(Master8[[#This Row],[Customer_ID]],CustomerData[],3,0),"None")</f>
        <v>Male</v>
      </c>
      <c r="J151" t="str">
        <f>IFERROR(VLOOKUP(Master8[[#This Row],[Customer_ID]],CustomerData[],4,0),"None")</f>
        <v>Cappuccino</v>
      </c>
      <c r="K151" s="1" t="str">
        <f>IFERROR(VLOOKUP(Master8[[#This Row],[Customer_ID]],Feedback[],3,0),"None ")</f>
        <v>Negative</v>
      </c>
      <c r="L151" t="str">
        <f>_xlfn.IFNA(VLOOKUP(Master8[[#This Row],[Customer_ID]],Feedback[],4,0),"None")</f>
        <v>Could be better</v>
      </c>
    </row>
    <row r="152" spans="1:12" hidden="1" x14ac:dyDescent="0.25">
      <c r="A152" s="2" t="s">
        <v>1264</v>
      </c>
      <c r="B152" s="2" t="s">
        <v>680</v>
      </c>
      <c r="C152" s="2">
        <v>5</v>
      </c>
      <c r="D152" s="4">
        <v>3.1</v>
      </c>
      <c r="E152" s="2" t="s">
        <v>685</v>
      </c>
      <c r="F152" s="3">
        <v>45442</v>
      </c>
      <c r="G152" s="7">
        <v>15.5</v>
      </c>
      <c r="H152" s="37">
        <f>IFERROR(VLOOKUP(Master8[[#This Row],[Customer_ID]],CustomerData[],2,0),"None")</f>
        <v>38</v>
      </c>
      <c r="I152" t="str">
        <f>IFERROR(VLOOKUP(Master8[[#This Row],[Customer_ID]],CustomerData[],3,0),"None")</f>
        <v>Male</v>
      </c>
      <c r="J152" t="str">
        <f>IFERROR(VLOOKUP(Master8[[#This Row],[Customer_ID]],CustomerData[],4,0),"None")</f>
        <v>Croissant</v>
      </c>
      <c r="K152" s="1" t="str">
        <f>IFERROR(VLOOKUP(Master8[[#This Row],[Customer_ID]],Feedback[],3,0),"None ")</f>
        <v>Neutral</v>
      </c>
      <c r="L152" t="str">
        <f>_xlfn.IFNA(VLOOKUP(Master8[[#This Row],[Customer_ID]],Feedback[],4,0),"None")</f>
        <v>Great product!</v>
      </c>
    </row>
    <row r="153" spans="1:12" hidden="1" x14ac:dyDescent="0.25">
      <c r="A153" s="2" t="s">
        <v>1325</v>
      </c>
      <c r="B153" s="2" t="s">
        <v>677</v>
      </c>
      <c r="C153" s="2">
        <v>4</v>
      </c>
      <c r="D153" s="4">
        <v>5.41</v>
      </c>
      <c r="E153" s="2" t="s">
        <v>682</v>
      </c>
      <c r="F153" s="3">
        <v>45443</v>
      </c>
      <c r="G153" s="7">
        <v>21.64</v>
      </c>
      <c r="H153" s="37">
        <f>IFERROR(VLOOKUP(Master8[[#This Row],[Customer_ID]],CustomerData[],2,0),"None")</f>
        <v>30</v>
      </c>
      <c r="I153" t="str">
        <f>IFERROR(VLOOKUP(Master8[[#This Row],[Customer_ID]],CustomerData[],3,0),"None")</f>
        <v>Male</v>
      </c>
      <c r="J153" t="str">
        <f>IFERROR(VLOOKUP(Master8[[#This Row],[Customer_ID]],CustomerData[],4,0),"None")</f>
        <v>Cappuccino</v>
      </c>
      <c r="K153" s="1" t="str">
        <f>IFERROR(VLOOKUP(Master8[[#This Row],[Customer_ID]],Feedback[],3,0),"None ")</f>
        <v>Neutral</v>
      </c>
      <c r="L153" t="str">
        <f>_xlfn.IFNA(VLOOKUP(Master8[[#This Row],[Customer_ID]],Feedback[],4,0),"None")</f>
        <v>Could be better</v>
      </c>
    </row>
    <row r="154" spans="1:12" hidden="1" x14ac:dyDescent="0.25">
      <c r="A154" s="2" t="s">
        <v>917</v>
      </c>
      <c r="B154" s="2" t="s">
        <v>679</v>
      </c>
      <c r="C154" s="2">
        <v>1</v>
      </c>
      <c r="D154" s="4">
        <v>4.5999999999999996</v>
      </c>
      <c r="E154" s="2" t="s">
        <v>683</v>
      </c>
      <c r="F154" s="3">
        <v>45444</v>
      </c>
      <c r="G154" s="7">
        <v>4.5999999999999996</v>
      </c>
      <c r="H154" s="37">
        <f>IFERROR(VLOOKUP(Master8[[#This Row],[Customer_ID]],CustomerData[],2,0),"None")</f>
        <v>60</v>
      </c>
      <c r="I154" t="str">
        <f>IFERROR(VLOOKUP(Master8[[#This Row],[Customer_ID]],CustomerData[],3,0),"None")</f>
        <v>Female</v>
      </c>
      <c r="J154" t="str">
        <f>IFERROR(VLOOKUP(Master8[[#This Row],[Customer_ID]],CustomerData[],4,0),"None")</f>
        <v>Sandwich</v>
      </c>
      <c r="K154" s="1" t="str">
        <f>IFERROR(VLOOKUP(Master8[[#This Row],[Customer_ID]],Feedback[],3,0),"None ")</f>
        <v>Positive</v>
      </c>
      <c r="L154" t="str">
        <f>_xlfn.IFNA(VLOOKUP(Master8[[#This Row],[Customer_ID]],Feedback[],4,0),"None")</f>
        <v>Great product!</v>
      </c>
    </row>
    <row r="155" spans="1:12" x14ac:dyDescent="0.25">
      <c r="A155" s="2" t="s">
        <v>1605</v>
      </c>
      <c r="B155" s="2" t="s">
        <v>678</v>
      </c>
      <c r="C155" s="2">
        <v>4</v>
      </c>
      <c r="D155" s="4">
        <v>5.28</v>
      </c>
      <c r="E155" s="2" t="s">
        <v>685</v>
      </c>
      <c r="F155" s="3">
        <v>45445</v>
      </c>
      <c r="G155" s="7">
        <v>21.12</v>
      </c>
      <c r="H155" s="37" t="str">
        <f>IFERROR(VLOOKUP(Master8[[#This Row],[Customer_ID]],CustomerData[],2,0),"None")</f>
        <v>None</v>
      </c>
      <c r="I155" t="str">
        <f>IFERROR(VLOOKUP(Master8[[#This Row],[Customer_ID]],CustomerData[],3,0),"None")</f>
        <v>None</v>
      </c>
      <c r="J155" t="str">
        <f>IFERROR(VLOOKUP(Master8[[#This Row],[Customer_ID]],CustomerData[],4,0),"None")</f>
        <v>None</v>
      </c>
      <c r="K155" s="1" t="str">
        <f>IFERROR(VLOOKUP(Master8[[#This Row],[Customer_ID]],Feedback[],3,0),"None ")</f>
        <v>Positive</v>
      </c>
      <c r="L155" t="str">
        <f>_xlfn.IFNA(VLOOKUP(Master8[[#This Row],[Customer_ID]],Feedback[],4,0),"None")</f>
        <v>Great product!</v>
      </c>
    </row>
    <row r="156" spans="1:12" x14ac:dyDescent="0.25">
      <c r="A156" s="2" t="s">
        <v>1638</v>
      </c>
      <c r="B156" s="2" t="s">
        <v>677</v>
      </c>
      <c r="C156" s="2">
        <v>2</v>
      </c>
      <c r="D156" s="4">
        <v>5.37</v>
      </c>
      <c r="E156" s="2" t="s">
        <v>684</v>
      </c>
      <c r="F156" s="3">
        <v>45446</v>
      </c>
      <c r="G156" s="7">
        <v>10.74</v>
      </c>
      <c r="H156" s="37" t="str">
        <f>IFERROR(VLOOKUP(Master8[[#This Row],[Customer_ID]],CustomerData[],2,0),"None")</f>
        <v>None</v>
      </c>
      <c r="I156" t="str">
        <f>IFERROR(VLOOKUP(Master8[[#This Row],[Customer_ID]],CustomerData[],3,0),"None")</f>
        <v>None</v>
      </c>
      <c r="J156" t="str">
        <f>IFERROR(VLOOKUP(Master8[[#This Row],[Customer_ID]],CustomerData[],4,0),"None")</f>
        <v>None</v>
      </c>
      <c r="K156" s="1" t="str">
        <f>IFERROR(VLOOKUP(Master8[[#This Row],[Customer_ID]],Feedback[],3,0),"None ")</f>
        <v>Positive</v>
      </c>
      <c r="L156" t="str">
        <f>_xlfn.IFNA(VLOOKUP(Master8[[#This Row],[Customer_ID]],Feedback[],4,0),"None")</f>
        <v>Great product!</v>
      </c>
    </row>
    <row r="157" spans="1:12" hidden="1" x14ac:dyDescent="0.25">
      <c r="A157" s="2" t="s">
        <v>855</v>
      </c>
      <c r="B157" s="2" t="s">
        <v>677</v>
      </c>
      <c r="C157" s="2">
        <v>2</v>
      </c>
      <c r="D157" s="4">
        <v>3.14</v>
      </c>
      <c r="E157" s="2" t="s">
        <v>682</v>
      </c>
      <c r="F157" s="3">
        <v>45447</v>
      </c>
      <c r="G157" s="7">
        <v>6.28</v>
      </c>
      <c r="H157" s="37">
        <f>IFERROR(VLOOKUP(Master8[[#This Row],[Customer_ID]],CustomerData[],2,0),"None")</f>
        <v>59</v>
      </c>
      <c r="I157" t="str">
        <f>IFERROR(VLOOKUP(Master8[[#This Row],[Customer_ID]],CustomerData[],3,0),"None")</f>
        <v>Male</v>
      </c>
      <c r="J157" t="str">
        <f>IFERROR(VLOOKUP(Master8[[#This Row],[Customer_ID]],CustomerData[],4,0),"None")</f>
        <v>Cappuccino</v>
      </c>
      <c r="K157" s="1" t="str">
        <f>IFERROR(VLOOKUP(Master8[[#This Row],[Customer_ID]],Feedback[],3,0),"None ")</f>
        <v xml:space="preserve">None </v>
      </c>
      <c r="L157" t="str">
        <f>_xlfn.IFNA(VLOOKUP(Master8[[#This Row],[Customer_ID]],Feedback[],4,0),"None")</f>
        <v>None</v>
      </c>
    </row>
    <row r="158" spans="1:12" hidden="1" x14ac:dyDescent="0.25">
      <c r="A158" s="2" t="s">
        <v>876</v>
      </c>
      <c r="B158" s="2" t="s">
        <v>678</v>
      </c>
      <c r="C158" s="2">
        <v>5</v>
      </c>
      <c r="D158" s="4">
        <v>4.8099999999999996</v>
      </c>
      <c r="E158" s="2" t="s">
        <v>683</v>
      </c>
      <c r="F158" s="3">
        <v>45448</v>
      </c>
      <c r="G158" s="7">
        <v>24.05</v>
      </c>
      <c r="H158" s="37">
        <f>IFERROR(VLOOKUP(Master8[[#This Row],[Customer_ID]],CustomerData[],2,0),"None")</f>
        <v>27</v>
      </c>
      <c r="I158" t="str">
        <f>IFERROR(VLOOKUP(Master8[[#This Row],[Customer_ID]],CustomerData[],3,0),"None")</f>
        <v>Male</v>
      </c>
      <c r="J158" t="str">
        <f>IFERROR(VLOOKUP(Master8[[#This Row],[Customer_ID]],CustomerData[],4,0),"None")</f>
        <v>Latte</v>
      </c>
      <c r="K158" s="1" t="str">
        <f>IFERROR(VLOOKUP(Master8[[#This Row],[Customer_ID]],Feedback[],3,0),"None ")</f>
        <v xml:space="preserve">None </v>
      </c>
      <c r="L158" t="str">
        <f>_xlfn.IFNA(VLOOKUP(Master8[[#This Row],[Customer_ID]],Feedback[],4,0),"None")</f>
        <v>None</v>
      </c>
    </row>
    <row r="159" spans="1:12" hidden="1" x14ac:dyDescent="0.25">
      <c r="A159" s="2" t="s">
        <v>1032</v>
      </c>
      <c r="B159" s="2" t="s">
        <v>679</v>
      </c>
      <c r="C159" s="2">
        <v>5</v>
      </c>
      <c r="D159" s="4">
        <v>3.43</v>
      </c>
      <c r="E159" s="2" t="s">
        <v>683</v>
      </c>
      <c r="F159" s="3">
        <v>45449</v>
      </c>
      <c r="G159" s="7">
        <v>17.149999999999999</v>
      </c>
      <c r="H159" s="37">
        <f>IFERROR(VLOOKUP(Master8[[#This Row],[Customer_ID]],CustomerData[],2,0),"None")</f>
        <v>21</v>
      </c>
      <c r="I159" t="str">
        <f>IFERROR(VLOOKUP(Master8[[#This Row],[Customer_ID]],CustomerData[],3,0),"None")</f>
        <v>Male</v>
      </c>
      <c r="J159" t="str">
        <f>IFERROR(VLOOKUP(Master8[[#This Row],[Customer_ID]],CustomerData[],4,0),"None")</f>
        <v>Sandwich</v>
      </c>
      <c r="K159" s="1" t="str">
        <f>IFERROR(VLOOKUP(Master8[[#This Row],[Customer_ID]],Feedback[],3,0),"None ")</f>
        <v xml:space="preserve">None </v>
      </c>
      <c r="L159" t="str">
        <f>_xlfn.IFNA(VLOOKUP(Master8[[#This Row],[Customer_ID]],Feedback[],4,0),"None")</f>
        <v>None</v>
      </c>
    </row>
    <row r="160" spans="1:12" hidden="1" x14ac:dyDescent="0.25">
      <c r="A160" s="2" t="s">
        <v>1080</v>
      </c>
      <c r="B160" s="2" t="s">
        <v>680</v>
      </c>
      <c r="C160" s="2">
        <v>5</v>
      </c>
      <c r="D160" s="4">
        <v>5.03</v>
      </c>
      <c r="E160" s="2" t="s">
        <v>685</v>
      </c>
      <c r="F160" s="3">
        <v>45450</v>
      </c>
      <c r="G160" s="7">
        <v>25.15</v>
      </c>
      <c r="H160" s="37">
        <f>IFERROR(VLOOKUP(Master8[[#This Row],[Customer_ID]],CustomerData[],2,0),"None")</f>
        <v>57</v>
      </c>
      <c r="I160" t="str">
        <f>IFERROR(VLOOKUP(Master8[[#This Row],[Customer_ID]],CustomerData[],3,0),"None")</f>
        <v>Male</v>
      </c>
      <c r="J160" t="str">
        <f>IFERROR(VLOOKUP(Master8[[#This Row],[Customer_ID]],CustomerData[],4,0),"None")</f>
        <v>Croissant</v>
      </c>
      <c r="K160" s="1" t="str">
        <f>IFERROR(VLOOKUP(Master8[[#This Row],[Customer_ID]],Feedback[],3,0),"None ")</f>
        <v>Positive</v>
      </c>
      <c r="L160" t="str">
        <f>_xlfn.IFNA(VLOOKUP(Master8[[#This Row],[Customer_ID]],Feedback[],4,0),"None")</f>
        <v>Could be better</v>
      </c>
    </row>
    <row r="161" spans="1:12" x14ac:dyDescent="0.25">
      <c r="A161" s="2" t="s">
        <v>1513</v>
      </c>
      <c r="B161" s="2" t="s">
        <v>676</v>
      </c>
      <c r="C161" s="2">
        <v>1</v>
      </c>
      <c r="D161" s="4">
        <v>3.7</v>
      </c>
      <c r="E161" s="2" t="s">
        <v>684</v>
      </c>
      <c r="F161" s="3">
        <v>45451</v>
      </c>
      <c r="G161" s="7">
        <v>3.7</v>
      </c>
      <c r="H161" s="37" t="str">
        <f>IFERROR(VLOOKUP(Master8[[#This Row],[Customer_ID]],CustomerData[],2,0),"None")</f>
        <v>None</v>
      </c>
      <c r="I161" t="str">
        <f>IFERROR(VLOOKUP(Master8[[#This Row],[Customer_ID]],CustomerData[],3,0),"None")</f>
        <v>None</v>
      </c>
      <c r="J161" t="str">
        <f>IFERROR(VLOOKUP(Master8[[#This Row],[Customer_ID]],CustomerData[],4,0),"None")</f>
        <v>None</v>
      </c>
      <c r="K161" s="1" t="str">
        <f>IFERROR(VLOOKUP(Master8[[#This Row],[Customer_ID]],Feedback[],3,0),"None ")</f>
        <v>Neutral</v>
      </c>
      <c r="L161" t="str">
        <f>_xlfn.IFNA(VLOOKUP(Master8[[#This Row],[Customer_ID]],Feedback[],4,0),"None")</f>
        <v>Could be better</v>
      </c>
    </row>
    <row r="162" spans="1:12" x14ac:dyDescent="0.25">
      <c r="A162" s="2" t="s">
        <v>1530</v>
      </c>
      <c r="B162" s="2" t="s">
        <v>678</v>
      </c>
      <c r="C162" s="2">
        <v>1</v>
      </c>
      <c r="D162" s="4">
        <v>4.09</v>
      </c>
      <c r="E162" s="2" t="s">
        <v>684</v>
      </c>
      <c r="F162" s="3">
        <v>45452</v>
      </c>
      <c r="G162" s="7">
        <v>4.09</v>
      </c>
      <c r="H162" s="37" t="str">
        <f>IFERROR(VLOOKUP(Master8[[#This Row],[Customer_ID]],CustomerData[],2,0),"None")</f>
        <v>None</v>
      </c>
      <c r="I162" t="str">
        <f>IFERROR(VLOOKUP(Master8[[#This Row],[Customer_ID]],CustomerData[],3,0),"None")</f>
        <v>None</v>
      </c>
      <c r="J162" t="str">
        <f>IFERROR(VLOOKUP(Master8[[#This Row],[Customer_ID]],CustomerData[],4,0),"None")</f>
        <v>None</v>
      </c>
      <c r="K162" s="1" t="str">
        <f>IFERROR(VLOOKUP(Master8[[#This Row],[Customer_ID]],Feedback[],3,0),"None ")</f>
        <v>Negative</v>
      </c>
      <c r="L162" t="str">
        <f>_xlfn.IFNA(VLOOKUP(Master8[[#This Row],[Customer_ID]],Feedback[],4,0),"None")</f>
        <v>Could be better</v>
      </c>
    </row>
    <row r="163" spans="1:12" hidden="1" x14ac:dyDescent="0.25">
      <c r="A163" s="2" t="s">
        <v>1349</v>
      </c>
      <c r="B163" s="2" t="s">
        <v>676</v>
      </c>
      <c r="C163" s="2">
        <v>5</v>
      </c>
      <c r="D163" s="4">
        <v>4.57</v>
      </c>
      <c r="E163" s="2" t="s">
        <v>682</v>
      </c>
      <c r="F163" s="3">
        <v>45453</v>
      </c>
      <c r="G163" s="7">
        <v>22.85</v>
      </c>
      <c r="H163" s="37">
        <f>IFERROR(VLOOKUP(Master8[[#This Row],[Customer_ID]],CustomerData[],2,0),"None")</f>
        <v>47</v>
      </c>
      <c r="I163" t="str">
        <f>IFERROR(VLOOKUP(Master8[[#This Row],[Customer_ID]],CustomerData[],3,0),"None")</f>
        <v>Female</v>
      </c>
      <c r="J163" t="str">
        <f>IFERROR(VLOOKUP(Master8[[#This Row],[Customer_ID]],CustomerData[],4,0),"None")</f>
        <v>Iced Tea</v>
      </c>
      <c r="K163" s="1" t="str">
        <f>IFERROR(VLOOKUP(Master8[[#This Row],[Customer_ID]],Feedback[],3,0),"None ")</f>
        <v xml:space="preserve">None </v>
      </c>
      <c r="L163" t="str">
        <f>_xlfn.IFNA(VLOOKUP(Master8[[#This Row],[Customer_ID]],Feedback[],4,0),"None")</f>
        <v>None</v>
      </c>
    </row>
    <row r="164" spans="1:12" hidden="1" x14ac:dyDescent="0.25">
      <c r="A164" s="2" t="s">
        <v>791</v>
      </c>
      <c r="B164" s="2" t="s">
        <v>679</v>
      </c>
      <c r="C164" s="2">
        <v>1</v>
      </c>
      <c r="D164" s="4">
        <v>3.3</v>
      </c>
      <c r="E164" s="2" t="s">
        <v>682</v>
      </c>
      <c r="F164" s="3">
        <v>45454</v>
      </c>
      <c r="G164" s="7">
        <v>3.3</v>
      </c>
      <c r="H164" s="37">
        <f>IFERROR(VLOOKUP(Master8[[#This Row],[Customer_ID]],CustomerData[],2,0),"None")</f>
        <v>62</v>
      </c>
      <c r="I164" t="str">
        <f>IFERROR(VLOOKUP(Master8[[#This Row],[Customer_ID]],CustomerData[],3,0),"None")</f>
        <v>Female</v>
      </c>
      <c r="J164" t="str">
        <f>IFERROR(VLOOKUP(Master8[[#This Row],[Customer_ID]],CustomerData[],4,0),"None")</f>
        <v>Sandwich</v>
      </c>
      <c r="K164" s="1" t="str">
        <f>IFERROR(VLOOKUP(Master8[[#This Row],[Customer_ID]],Feedback[],3,0),"None ")</f>
        <v>Positive</v>
      </c>
      <c r="L164" t="str">
        <f>_xlfn.IFNA(VLOOKUP(Master8[[#This Row],[Customer_ID]],Feedback[],4,0),"None")</f>
        <v>Great product!</v>
      </c>
    </row>
    <row r="165" spans="1:12" x14ac:dyDescent="0.25">
      <c r="A165" s="2" t="s">
        <v>1628</v>
      </c>
      <c r="B165" s="2" t="s">
        <v>677</v>
      </c>
      <c r="C165" s="2">
        <v>3</v>
      </c>
      <c r="D165" s="4">
        <v>3.85</v>
      </c>
      <c r="E165" s="2" t="s">
        <v>682</v>
      </c>
      <c r="F165" s="3">
        <v>45455</v>
      </c>
      <c r="G165" s="7">
        <v>11.55</v>
      </c>
      <c r="H165" s="37" t="str">
        <f>IFERROR(VLOOKUP(Master8[[#This Row],[Customer_ID]],CustomerData[],2,0),"None")</f>
        <v>None</v>
      </c>
      <c r="I165" t="str">
        <f>IFERROR(VLOOKUP(Master8[[#This Row],[Customer_ID]],CustomerData[],3,0),"None")</f>
        <v>None</v>
      </c>
      <c r="J165" t="str">
        <f>IFERROR(VLOOKUP(Master8[[#This Row],[Customer_ID]],CustomerData[],4,0),"None")</f>
        <v>None</v>
      </c>
      <c r="K165" s="1" t="str">
        <f>IFERROR(VLOOKUP(Master8[[#This Row],[Customer_ID]],Feedback[],3,0),"None ")</f>
        <v xml:space="preserve">None </v>
      </c>
      <c r="L165" t="str">
        <f>_xlfn.IFNA(VLOOKUP(Master8[[#This Row],[Customer_ID]],Feedback[],4,0),"None")</f>
        <v>None</v>
      </c>
    </row>
    <row r="166" spans="1:12" hidden="1" x14ac:dyDescent="0.25">
      <c r="A166" s="2" t="s">
        <v>1272</v>
      </c>
      <c r="B166" s="2" t="s">
        <v>677</v>
      </c>
      <c r="C166" s="2">
        <v>5</v>
      </c>
      <c r="D166" s="4">
        <v>2.88</v>
      </c>
      <c r="E166" s="2" t="s">
        <v>685</v>
      </c>
      <c r="F166" s="3">
        <v>45456</v>
      </c>
      <c r="G166" s="7">
        <v>14.4</v>
      </c>
      <c r="H166" s="37">
        <f>IFERROR(VLOOKUP(Master8[[#This Row],[Customer_ID]],CustomerData[],2,0),"None")</f>
        <v>60</v>
      </c>
      <c r="I166" t="str">
        <f>IFERROR(VLOOKUP(Master8[[#This Row],[Customer_ID]],CustomerData[],3,0),"None")</f>
        <v>Female</v>
      </c>
      <c r="J166" t="str">
        <f>IFERROR(VLOOKUP(Master8[[#This Row],[Customer_ID]],CustomerData[],4,0),"None")</f>
        <v>Cappuccino</v>
      </c>
      <c r="K166" s="1" t="str">
        <f>IFERROR(VLOOKUP(Master8[[#This Row],[Customer_ID]],Feedback[],3,0),"None ")</f>
        <v xml:space="preserve">None </v>
      </c>
      <c r="L166" t="str">
        <f>_xlfn.IFNA(VLOOKUP(Master8[[#This Row],[Customer_ID]],Feedback[],4,0),"None")</f>
        <v>None</v>
      </c>
    </row>
    <row r="167" spans="1:12" hidden="1" x14ac:dyDescent="0.25">
      <c r="A167" s="2" t="s">
        <v>817</v>
      </c>
      <c r="B167" s="2" t="s">
        <v>679</v>
      </c>
      <c r="C167" s="2">
        <v>3</v>
      </c>
      <c r="D167" s="4">
        <v>3.21</v>
      </c>
      <c r="E167" s="2" t="s">
        <v>683</v>
      </c>
      <c r="F167" s="3">
        <v>45457</v>
      </c>
      <c r="G167" s="7">
        <v>9.629999999999999</v>
      </c>
      <c r="H167" s="37">
        <f>IFERROR(VLOOKUP(Master8[[#This Row],[Customer_ID]],CustomerData[],2,0),"None")</f>
        <v>65</v>
      </c>
      <c r="I167" t="str">
        <f>IFERROR(VLOOKUP(Master8[[#This Row],[Customer_ID]],CustomerData[],3,0),"None")</f>
        <v>Male</v>
      </c>
      <c r="J167" t="str">
        <f>IFERROR(VLOOKUP(Master8[[#This Row],[Customer_ID]],CustomerData[],4,0),"None")</f>
        <v>Sandwich</v>
      </c>
      <c r="K167" s="1" t="str">
        <f>IFERROR(VLOOKUP(Master8[[#This Row],[Customer_ID]],Feedback[],3,0),"None ")</f>
        <v xml:space="preserve">None </v>
      </c>
      <c r="L167" t="str">
        <f>_xlfn.IFNA(VLOOKUP(Master8[[#This Row],[Customer_ID]],Feedback[],4,0),"None")</f>
        <v>None</v>
      </c>
    </row>
    <row r="168" spans="1:12" hidden="1" x14ac:dyDescent="0.25">
      <c r="A168" s="2" t="s">
        <v>696</v>
      </c>
      <c r="B168" s="2" t="s">
        <v>680</v>
      </c>
      <c r="C168" s="2">
        <v>4</v>
      </c>
      <c r="D168" s="4">
        <v>5.51</v>
      </c>
      <c r="E168" s="2" t="s">
        <v>685</v>
      </c>
      <c r="F168" s="3">
        <v>45458</v>
      </c>
      <c r="G168" s="7">
        <v>22.04</v>
      </c>
      <c r="H168" s="37">
        <f>IFERROR(VLOOKUP(Master8[[#This Row],[Customer_ID]],CustomerData[],2,0),"None")</f>
        <v>32</v>
      </c>
      <c r="I168" t="str">
        <f>IFERROR(VLOOKUP(Master8[[#This Row],[Customer_ID]],CustomerData[],3,0),"None")</f>
        <v>Female</v>
      </c>
      <c r="J168" t="str">
        <f>IFERROR(VLOOKUP(Master8[[#This Row],[Customer_ID]],CustomerData[],4,0),"None")</f>
        <v>Croissant</v>
      </c>
      <c r="K168" s="1" t="str">
        <f>IFERROR(VLOOKUP(Master8[[#This Row],[Customer_ID]],Feedback[],3,0),"None ")</f>
        <v>Negative</v>
      </c>
      <c r="L168" t="str">
        <f>_xlfn.IFNA(VLOOKUP(Master8[[#This Row],[Customer_ID]],Feedback[],4,0),"None")</f>
        <v>Could be better</v>
      </c>
    </row>
    <row r="169" spans="1:12" hidden="1" x14ac:dyDescent="0.25">
      <c r="A169" s="2" t="s">
        <v>1249</v>
      </c>
      <c r="B169" s="2" t="s">
        <v>680</v>
      </c>
      <c r="C169" s="2">
        <v>3</v>
      </c>
      <c r="D169" s="4">
        <v>4.2699999999999996</v>
      </c>
      <c r="E169" s="2" t="s">
        <v>683</v>
      </c>
      <c r="F169" s="3">
        <v>45459</v>
      </c>
      <c r="G169" s="7">
        <v>12.81</v>
      </c>
      <c r="H169" s="37">
        <f>IFERROR(VLOOKUP(Master8[[#This Row],[Customer_ID]],CustomerData[],2,0),"None")</f>
        <v>41</v>
      </c>
      <c r="I169" t="str">
        <f>IFERROR(VLOOKUP(Master8[[#This Row],[Customer_ID]],CustomerData[],3,0),"None")</f>
        <v>Male</v>
      </c>
      <c r="J169" t="str">
        <f>IFERROR(VLOOKUP(Master8[[#This Row],[Customer_ID]],CustomerData[],4,0),"None")</f>
        <v>Croissant</v>
      </c>
      <c r="K169" s="1" t="str">
        <f>IFERROR(VLOOKUP(Master8[[#This Row],[Customer_ID]],Feedback[],3,0),"None ")</f>
        <v xml:space="preserve">None </v>
      </c>
      <c r="L169" t="str">
        <f>_xlfn.IFNA(VLOOKUP(Master8[[#This Row],[Customer_ID]],Feedback[],4,0),"None")</f>
        <v>None</v>
      </c>
    </row>
    <row r="170" spans="1:12" x14ac:dyDescent="0.25">
      <c r="A170" s="2" t="s">
        <v>1637</v>
      </c>
      <c r="B170" s="2" t="s">
        <v>681</v>
      </c>
      <c r="C170" s="2">
        <v>4</v>
      </c>
      <c r="D170" s="4">
        <v>3.97</v>
      </c>
      <c r="E170" s="2" t="s">
        <v>683</v>
      </c>
      <c r="F170" s="3">
        <v>45460</v>
      </c>
      <c r="G170" s="7">
        <v>15.88</v>
      </c>
      <c r="H170" s="37" t="str">
        <f>IFERROR(VLOOKUP(Master8[[#This Row],[Customer_ID]],CustomerData[],2,0),"None")</f>
        <v>None</v>
      </c>
      <c r="I170" t="str">
        <f>IFERROR(VLOOKUP(Master8[[#This Row],[Customer_ID]],CustomerData[],3,0),"None")</f>
        <v>None</v>
      </c>
      <c r="J170" t="str">
        <f>IFERROR(VLOOKUP(Master8[[#This Row],[Customer_ID]],CustomerData[],4,0),"None")</f>
        <v>None</v>
      </c>
      <c r="K170" s="1" t="str">
        <f>IFERROR(VLOOKUP(Master8[[#This Row],[Customer_ID]],Feedback[],3,0),"None ")</f>
        <v xml:space="preserve">None </v>
      </c>
      <c r="L170" t="str">
        <f>_xlfn.IFNA(VLOOKUP(Master8[[#This Row],[Customer_ID]],Feedback[],4,0),"None")</f>
        <v>None</v>
      </c>
    </row>
    <row r="171" spans="1:12" hidden="1" x14ac:dyDescent="0.25">
      <c r="A171" s="2" t="s">
        <v>1115</v>
      </c>
      <c r="B171" s="2" t="s">
        <v>679</v>
      </c>
      <c r="C171" s="2">
        <v>4</v>
      </c>
      <c r="D171" s="4">
        <v>3.02</v>
      </c>
      <c r="E171" s="2" t="s">
        <v>683</v>
      </c>
      <c r="F171" s="3">
        <v>45461</v>
      </c>
      <c r="G171" s="7">
        <v>12.08</v>
      </c>
      <c r="H171" s="37">
        <f>IFERROR(VLOOKUP(Master8[[#This Row],[Customer_ID]],CustomerData[],2,0),"None")</f>
        <v>35</v>
      </c>
      <c r="I171" t="str">
        <f>IFERROR(VLOOKUP(Master8[[#This Row],[Customer_ID]],CustomerData[],3,0),"None")</f>
        <v>Male</v>
      </c>
      <c r="J171" t="str">
        <f>IFERROR(VLOOKUP(Master8[[#This Row],[Customer_ID]],CustomerData[],4,0),"None")</f>
        <v>Sandwich</v>
      </c>
      <c r="K171" s="1" t="str">
        <f>IFERROR(VLOOKUP(Master8[[#This Row],[Customer_ID]],Feedback[],3,0),"None ")</f>
        <v>Neutral</v>
      </c>
      <c r="L171" t="str">
        <f>_xlfn.IFNA(VLOOKUP(Master8[[#This Row],[Customer_ID]],Feedback[],4,0),"None")</f>
        <v>Could be better</v>
      </c>
    </row>
    <row r="172" spans="1:12" hidden="1" x14ac:dyDescent="0.25">
      <c r="A172" s="2" t="s">
        <v>1317</v>
      </c>
      <c r="B172" s="2" t="s">
        <v>679</v>
      </c>
      <c r="C172" s="2">
        <v>5</v>
      </c>
      <c r="D172" s="4">
        <v>2.84</v>
      </c>
      <c r="E172" s="2" t="s">
        <v>684</v>
      </c>
      <c r="F172" s="3">
        <v>45462</v>
      </c>
      <c r="G172" s="7">
        <v>14.2</v>
      </c>
      <c r="H172" s="37">
        <f>IFERROR(VLOOKUP(Master8[[#This Row],[Customer_ID]],CustomerData[],2,0),"None")</f>
        <v>33</v>
      </c>
      <c r="I172" t="str">
        <f>IFERROR(VLOOKUP(Master8[[#This Row],[Customer_ID]],CustomerData[],3,0),"None")</f>
        <v>Male</v>
      </c>
      <c r="J172" t="str">
        <f>IFERROR(VLOOKUP(Master8[[#This Row],[Customer_ID]],CustomerData[],4,0),"None")</f>
        <v>Sandwich</v>
      </c>
      <c r="K172" s="1" t="str">
        <f>IFERROR(VLOOKUP(Master8[[#This Row],[Customer_ID]],Feedback[],3,0),"None ")</f>
        <v>Neutral</v>
      </c>
      <c r="L172" t="str">
        <f>_xlfn.IFNA(VLOOKUP(Master8[[#This Row],[Customer_ID]],Feedback[],4,0),"None")</f>
        <v>Could be better</v>
      </c>
    </row>
    <row r="173" spans="1:12" hidden="1" x14ac:dyDescent="0.25">
      <c r="A173" s="2" t="s">
        <v>929</v>
      </c>
      <c r="B173" s="2" t="s">
        <v>681</v>
      </c>
      <c r="C173" s="2">
        <v>5</v>
      </c>
      <c r="D173" s="4">
        <v>4.17</v>
      </c>
      <c r="E173" s="2" t="s">
        <v>685</v>
      </c>
      <c r="F173" s="3">
        <v>45463</v>
      </c>
      <c r="G173" s="7">
        <v>20.85</v>
      </c>
      <c r="H173" s="37">
        <f>IFERROR(VLOOKUP(Master8[[#This Row],[Customer_ID]],CustomerData[],2,0),"None")</f>
        <v>55</v>
      </c>
      <c r="I173" t="str">
        <f>IFERROR(VLOOKUP(Master8[[#This Row],[Customer_ID]],CustomerData[],3,0),"None")</f>
        <v>Female</v>
      </c>
      <c r="J173" t="str">
        <f>IFERROR(VLOOKUP(Master8[[#This Row],[Customer_ID]],CustomerData[],4,0),"None")</f>
        <v>Muffin</v>
      </c>
      <c r="K173" s="1" t="str">
        <f>IFERROR(VLOOKUP(Master8[[#This Row],[Customer_ID]],Feedback[],3,0),"None ")</f>
        <v>Positive</v>
      </c>
      <c r="L173" t="str">
        <f>_xlfn.IFNA(VLOOKUP(Master8[[#This Row],[Customer_ID]],Feedback[],4,0),"None")</f>
        <v>Great product!</v>
      </c>
    </row>
    <row r="174" spans="1:12" x14ac:dyDescent="0.25">
      <c r="A174" s="2" t="s">
        <v>1535</v>
      </c>
      <c r="B174" s="2" t="s">
        <v>679</v>
      </c>
      <c r="C174" s="2">
        <v>4</v>
      </c>
      <c r="D174" s="4">
        <v>4.6500000000000004</v>
      </c>
      <c r="E174" s="2" t="s">
        <v>685</v>
      </c>
      <c r="F174" s="3">
        <v>45464</v>
      </c>
      <c r="G174" s="7">
        <v>18.600000000000001</v>
      </c>
      <c r="H174" s="37" t="str">
        <f>IFERROR(VLOOKUP(Master8[[#This Row],[Customer_ID]],CustomerData[],2,0),"None")</f>
        <v>None</v>
      </c>
      <c r="I174" t="str">
        <f>IFERROR(VLOOKUP(Master8[[#This Row],[Customer_ID]],CustomerData[],3,0),"None")</f>
        <v>None</v>
      </c>
      <c r="J174" t="str">
        <f>IFERROR(VLOOKUP(Master8[[#This Row],[Customer_ID]],CustomerData[],4,0),"None")</f>
        <v>None</v>
      </c>
      <c r="K174" s="1" t="str">
        <f>IFERROR(VLOOKUP(Master8[[#This Row],[Customer_ID]],Feedback[],3,0),"None ")</f>
        <v>Negative</v>
      </c>
      <c r="L174" t="str">
        <f>_xlfn.IFNA(VLOOKUP(Master8[[#This Row],[Customer_ID]],Feedback[],4,0),"None")</f>
        <v>Could be better</v>
      </c>
    </row>
    <row r="175" spans="1:12" x14ac:dyDescent="0.25">
      <c r="A175" s="2" t="s">
        <v>1392</v>
      </c>
      <c r="B175" s="2" t="s">
        <v>679</v>
      </c>
      <c r="C175" s="2">
        <v>1</v>
      </c>
      <c r="D175" s="4">
        <v>2.64</v>
      </c>
      <c r="E175" s="2" t="s">
        <v>685</v>
      </c>
      <c r="F175" s="3">
        <v>45465</v>
      </c>
      <c r="G175" s="7">
        <v>2.64</v>
      </c>
      <c r="H175" s="37" t="str">
        <f>IFERROR(VLOOKUP(Master8[[#This Row],[Customer_ID]],CustomerData[],2,0),"None")</f>
        <v>None</v>
      </c>
      <c r="I175" t="str">
        <f>IFERROR(VLOOKUP(Master8[[#This Row],[Customer_ID]],CustomerData[],3,0),"None")</f>
        <v>None</v>
      </c>
      <c r="J175" t="str">
        <f>IFERROR(VLOOKUP(Master8[[#This Row],[Customer_ID]],CustomerData[],4,0),"None")</f>
        <v>None</v>
      </c>
      <c r="K175" s="1" t="str">
        <f>IFERROR(VLOOKUP(Master8[[#This Row],[Customer_ID]],Feedback[],3,0),"None ")</f>
        <v xml:space="preserve">None </v>
      </c>
      <c r="L175" t="str">
        <f>_xlfn.IFNA(VLOOKUP(Master8[[#This Row],[Customer_ID]],Feedback[],4,0),"None")</f>
        <v>None</v>
      </c>
    </row>
    <row r="176" spans="1:12" x14ac:dyDescent="0.25">
      <c r="A176" s="2" t="s">
        <v>1493</v>
      </c>
      <c r="B176" s="2" t="s">
        <v>681</v>
      </c>
      <c r="C176" s="2">
        <v>2</v>
      </c>
      <c r="D176" s="4">
        <v>5.24</v>
      </c>
      <c r="E176" s="2" t="s">
        <v>684</v>
      </c>
      <c r="F176" s="3">
        <v>45466</v>
      </c>
      <c r="G176" s="7">
        <v>10.48</v>
      </c>
      <c r="H176" s="37" t="str">
        <f>IFERROR(VLOOKUP(Master8[[#This Row],[Customer_ID]],CustomerData[],2,0),"None")</f>
        <v>None</v>
      </c>
      <c r="I176" t="str">
        <f>IFERROR(VLOOKUP(Master8[[#This Row],[Customer_ID]],CustomerData[],3,0),"None")</f>
        <v>None</v>
      </c>
      <c r="J176" t="str">
        <f>IFERROR(VLOOKUP(Master8[[#This Row],[Customer_ID]],CustomerData[],4,0),"None")</f>
        <v>None</v>
      </c>
      <c r="K176" s="1" t="str">
        <f>IFERROR(VLOOKUP(Master8[[#This Row],[Customer_ID]],Feedback[],3,0),"None ")</f>
        <v>Negative</v>
      </c>
      <c r="L176" t="str">
        <f>_xlfn.IFNA(VLOOKUP(Master8[[#This Row],[Customer_ID]],Feedback[],4,0),"None")</f>
        <v>Great product!</v>
      </c>
    </row>
    <row r="177" spans="1:12" hidden="1" x14ac:dyDescent="0.25">
      <c r="A177" s="2" t="s">
        <v>917</v>
      </c>
      <c r="B177" s="2" t="s">
        <v>679</v>
      </c>
      <c r="C177" s="2">
        <v>3</v>
      </c>
      <c r="D177" s="4">
        <v>4.26</v>
      </c>
      <c r="E177" s="2" t="s">
        <v>684</v>
      </c>
      <c r="F177" s="3">
        <v>45467</v>
      </c>
      <c r="G177" s="7">
        <v>12.78</v>
      </c>
      <c r="H177" s="37">
        <f>IFERROR(VLOOKUP(Master8[[#This Row],[Customer_ID]],CustomerData[],2,0),"None")</f>
        <v>60</v>
      </c>
      <c r="I177" t="str">
        <f>IFERROR(VLOOKUP(Master8[[#This Row],[Customer_ID]],CustomerData[],3,0),"None")</f>
        <v>Female</v>
      </c>
      <c r="J177" t="str">
        <f>IFERROR(VLOOKUP(Master8[[#This Row],[Customer_ID]],CustomerData[],4,0),"None")</f>
        <v>Sandwich</v>
      </c>
      <c r="K177" s="1" t="str">
        <f>IFERROR(VLOOKUP(Master8[[#This Row],[Customer_ID]],Feedback[],3,0),"None ")</f>
        <v>Positive</v>
      </c>
      <c r="L177" t="str">
        <f>_xlfn.IFNA(VLOOKUP(Master8[[#This Row],[Customer_ID]],Feedback[],4,0),"None")</f>
        <v>Great product!</v>
      </c>
    </row>
    <row r="178" spans="1:12" hidden="1" x14ac:dyDescent="0.25">
      <c r="A178" s="2" t="s">
        <v>1015</v>
      </c>
      <c r="B178" s="2" t="s">
        <v>679</v>
      </c>
      <c r="C178" s="2">
        <v>4</v>
      </c>
      <c r="D178" s="4">
        <v>2.91</v>
      </c>
      <c r="E178" s="2" t="s">
        <v>683</v>
      </c>
      <c r="F178" s="3">
        <v>45468</v>
      </c>
      <c r="G178" s="7">
        <v>11.64</v>
      </c>
      <c r="H178" s="37">
        <f>IFERROR(VLOOKUP(Master8[[#This Row],[Customer_ID]],CustomerData[],2,0),"None")</f>
        <v>62</v>
      </c>
      <c r="I178" t="str">
        <f>IFERROR(VLOOKUP(Master8[[#This Row],[Customer_ID]],CustomerData[],3,0),"None")</f>
        <v>Female</v>
      </c>
      <c r="J178" t="str">
        <f>IFERROR(VLOOKUP(Master8[[#This Row],[Customer_ID]],CustomerData[],4,0),"None")</f>
        <v>Sandwich</v>
      </c>
      <c r="K178" s="1" t="str">
        <f>IFERROR(VLOOKUP(Master8[[#This Row],[Customer_ID]],Feedback[],3,0),"None ")</f>
        <v>Neutral</v>
      </c>
      <c r="L178" t="str">
        <f>_xlfn.IFNA(VLOOKUP(Master8[[#This Row],[Customer_ID]],Feedback[],4,0),"None")</f>
        <v>Could be better</v>
      </c>
    </row>
    <row r="179" spans="1:12" hidden="1" x14ac:dyDescent="0.25">
      <c r="A179" s="2" t="s">
        <v>998</v>
      </c>
      <c r="B179" s="2" t="s">
        <v>677</v>
      </c>
      <c r="C179" s="2">
        <v>2</v>
      </c>
      <c r="D179" s="4">
        <v>4.1900000000000004</v>
      </c>
      <c r="E179" s="2" t="s">
        <v>684</v>
      </c>
      <c r="F179" s="3">
        <v>45469</v>
      </c>
      <c r="G179" s="7">
        <v>8.3800000000000008</v>
      </c>
      <c r="H179" s="37">
        <f>IFERROR(VLOOKUP(Master8[[#This Row],[Customer_ID]],CustomerData[],2,0),"None")</f>
        <v>23</v>
      </c>
      <c r="I179" t="str">
        <f>IFERROR(VLOOKUP(Master8[[#This Row],[Customer_ID]],CustomerData[],3,0),"None")</f>
        <v>Male</v>
      </c>
      <c r="J179" t="str">
        <f>IFERROR(VLOOKUP(Master8[[#This Row],[Customer_ID]],CustomerData[],4,0),"None")</f>
        <v>Cappuccino</v>
      </c>
      <c r="K179" s="1" t="str">
        <f>IFERROR(VLOOKUP(Master8[[#This Row],[Customer_ID]],Feedback[],3,0),"None ")</f>
        <v>Positive</v>
      </c>
      <c r="L179" t="str">
        <f>_xlfn.IFNA(VLOOKUP(Master8[[#This Row],[Customer_ID]],Feedback[],4,0),"None")</f>
        <v>Great product!</v>
      </c>
    </row>
    <row r="180" spans="1:12" x14ac:dyDescent="0.25">
      <c r="A180" s="2" t="s">
        <v>1388</v>
      </c>
      <c r="B180" s="2" t="s">
        <v>676</v>
      </c>
      <c r="C180" s="2">
        <v>5</v>
      </c>
      <c r="D180" s="4">
        <v>2.96</v>
      </c>
      <c r="E180" s="2" t="s">
        <v>682</v>
      </c>
      <c r="F180" s="3">
        <v>45470</v>
      </c>
      <c r="G180" s="7">
        <v>14.8</v>
      </c>
      <c r="H180" s="37" t="str">
        <f>IFERROR(VLOOKUP(Master8[[#This Row],[Customer_ID]],CustomerData[],2,0),"None")</f>
        <v>None</v>
      </c>
      <c r="I180" t="str">
        <f>IFERROR(VLOOKUP(Master8[[#This Row],[Customer_ID]],CustomerData[],3,0),"None")</f>
        <v>None</v>
      </c>
      <c r="J180" t="str">
        <f>IFERROR(VLOOKUP(Master8[[#This Row],[Customer_ID]],CustomerData[],4,0),"None")</f>
        <v>None</v>
      </c>
      <c r="K180" s="1" t="str">
        <f>IFERROR(VLOOKUP(Master8[[#This Row],[Customer_ID]],Feedback[],3,0),"None ")</f>
        <v>Positive</v>
      </c>
      <c r="L180" t="str">
        <f>_xlfn.IFNA(VLOOKUP(Master8[[#This Row],[Customer_ID]],Feedback[],4,0),"None")</f>
        <v>Could be better</v>
      </c>
    </row>
    <row r="181" spans="1:12" hidden="1" x14ac:dyDescent="0.25">
      <c r="A181" s="2" t="s">
        <v>1066</v>
      </c>
      <c r="B181" s="2" t="s">
        <v>680</v>
      </c>
      <c r="C181" s="2">
        <v>5</v>
      </c>
      <c r="D181" s="4">
        <v>4.6100000000000003</v>
      </c>
      <c r="E181" s="2" t="s">
        <v>682</v>
      </c>
      <c r="F181" s="3">
        <v>45471</v>
      </c>
      <c r="G181" s="7">
        <v>23.05</v>
      </c>
      <c r="H181" s="37">
        <f>IFERROR(VLOOKUP(Master8[[#This Row],[Customer_ID]],CustomerData[],2,0),"None")</f>
        <v>63</v>
      </c>
      <c r="I181" t="str">
        <f>IFERROR(VLOOKUP(Master8[[#This Row],[Customer_ID]],CustomerData[],3,0),"None")</f>
        <v>Male</v>
      </c>
      <c r="J181" t="str">
        <f>IFERROR(VLOOKUP(Master8[[#This Row],[Customer_ID]],CustomerData[],4,0),"None")</f>
        <v>Croissant</v>
      </c>
      <c r="K181" s="1" t="str">
        <f>IFERROR(VLOOKUP(Master8[[#This Row],[Customer_ID]],Feedback[],3,0),"None ")</f>
        <v>Negative</v>
      </c>
      <c r="L181" t="str">
        <f>_xlfn.IFNA(VLOOKUP(Master8[[#This Row],[Customer_ID]],Feedback[],4,0),"None")</f>
        <v>Great product!</v>
      </c>
    </row>
    <row r="182" spans="1:12" x14ac:dyDescent="0.25">
      <c r="A182" s="2" t="s">
        <v>1667</v>
      </c>
      <c r="B182" s="2" t="s">
        <v>676</v>
      </c>
      <c r="C182" s="2">
        <v>4</v>
      </c>
      <c r="D182" s="4">
        <v>5.4</v>
      </c>
      <c r="E182" s="2" t="s">
        <v>682</v>
      </c>
      <c r="F182" s="3">
        <v>45472</v>
      </c>
      <c r="G182" s="7">
        <v>21.6</v>
      </c>
      <c r="H182" s="37" t="str">
        <f>IFERROR(VLOOKUP(Master8[[#This Row],[Customer_ID]],CustomerData[],2,0),"None")</f>
        <v>None</v>
      </c>
      <c r="I182" t="str">
        <f>IFERROR(VLOOKUP(Master8[[#This Row],[Customer_ID]],CustomerData[],3,0),"None")</f>
        <v>None</v>
      </c>
      <c r="J182" t="str">
        <f>IFERROR(VLOOKUP(Master8[[#This Row],[Customer_ID]],CustomerData[],4,0),"None")</f>
        <v>None</v>
      </c>
      <c r="K182" s="1" t="str">
        <f>IFERROR(VLOOKUP(Master8[[#This Row],[Customer_ID]],Feedback[],3,0),"None ")</f>
        <v>Positive</v>
      </c>
      <c r="L182" t="str">
        <f>_xlfn.IFNA(VLOOKUP(Master8[[#This Row],[Customer_ID]],Feedback[],4,0),"None")</f>
        <v>Great product!</v>
      </c>
    </row>
    <row r="183" spans="1:12" x14ac:dyDescent="0.25">
      <c r="A183" s="2" t="s">
        <v>1457</v>
      </c>
      <c r="B183" s="2" t="s">
        <v>677</v>
      </c>
      <c r="C183" s="2">
        <v>1</v>
      </c>
      <c r="D183" s="4">
        <v>5.64</v>
      </c>
      <c r="E183" s="2" t="s">
        <v>685</v>
      </c>
      <c r="F183" s="3">
        <v>45473</v>
      </c>
      <c r="G183" s="7">
        <v>5.64</v>
      </c>
      <c r="H183" s="37" t="str">
        <f>IFERROR(VLOOKUP(Master8[[#This Row],[Customer_ID]],CustomerData[],2,0),"None")</f>
        <v>None</v>
      </c>
      <c r="I183" t="str">
        <f>IFERROR(VLOOKUP(Master8[[#This Row],[Customer_ID]],CustomerData[],3,0),"None")</f>
        <v>None</v>
      </c>
      <c r="J183" t="str">
        <f>IFERROR(VLOOKUP(Master8[[#This Row],[Customer_ID]],CustomerData[],4,0),"None")</f>
        <v>None</v>
      </c>
      <c r="K183" s="1" t="str">
        <f>IFERROR(VLOOKUP(Master8[[#This Row],[Customer_ID]],Feedback[],3,0),"None ")</f>
        <v xml:space="preserve">None </v>
      </c>
      <c r="L183" t="str">
        <f>_xlfn.IFNA(VLOOKUP(Master8[[#This Row],[Customer_ID]],Feedback[],4,0),"None")</f>
        <v>None</v>
      </c>
    </row>
    <row r="184" spans="1:12" hidden="1" x14ac:dyDescent="0.25">
      <c r="A184" s="2" t="s">
        <v>743</v>
      </c>
      <c r="B184" s="2" t="s">
        <v>678</v>
      </c>
      <c r="C184" s="2">
        <v>4</v>
      </c>
      <c r="D184" s="4">
        <v>5.21</v>
      </c>
      <c r="E184" s="2" t="s">
        <v>682</v>
      </c>
      <c r="F184" s="3">
        <v>45474</v>
      </c>
      <c r="G184" s="7">
        <v>20.84</v>
      </c>
      <c r="H184" s="37">
        <f>IFERROR(VLOOKUP(Master8[[#This Row],[Customer_ID]],CustomerData[],2,0),"None")</f>
        <v>64</v>
      </c>
      <c r="I184" t="str">
        <f>IFERROR(VLOOKUP(Master8[[#This Row],[Customer_ID]],CustomerData[],3,0),"None")</f>
        <v>Male</v>
      </c>
      <c r="J184" t="str">
        <f>IFERROR(VLOOKUP(Master8[[#This Row],[Customer_ID]],CustomerData[],4,0),"None")</f>
        <v>Latte</v>
      </c>
      <c r="K184" s="1" t="str">
        <f>IFERROR(VLOOKUP(Master8[[#This Row],[Customer_ID]],Feedback[],3,0),"None ")</f>
        <v xml:space="preserve">None </v>
      </c>
      <c r="L184" t="str">
        <f>_xlfn.IFNA(VLOOKUP(Master8[[#This Row],[Customer_ID]],Feedback[],4,0),"None")</f>
        <v>None</v>
      </c>
    </row>
    <row r="185" spans="1:12" hidden="1" x14ac:dyDescent="0.25">
      <c r="A185" s="2" t="s">
        <v>1252</v>
      </c>
      <c r="B185" s="2" t="s">
        <v>676</v>
      </c>
      <c r="C185" s="2">
        <v>3</v>
      </c>
      <c r="D185" s="4">
        <v>4.7699999999999996</v>
      </c>
      <c r="E185" s="2" t="s">
        <v>684</v>
      </c>
      <c r="F185" s="3">
        <v>45475</v>
      </c>
      <c r="G185" s="7">
        <v>14.31</v>
      </c>
      <c r="H185" s="37">
        <f>IFERROR(VLOOKUP(Master8[[#This Row],[Customer_ID]],CustomerData[],2,0),"None")</f>
        <v>60</v>
      </c>
      <c r="I185" t="str">
        <f>IFERROR(VLOOKUP(Master8[[#This Row],[Customer_ID]],CustomerData[],3,0),"None")</f>
        <v>Female</v>
      </c>
      <c r="J185" t="str">
        <f>IFERROR(VLOOKUP(Master8[[#This Row],[Customer_ID]],CustomerData[],4,0),"None")</f>
        <v>Iced Tea</v>
      </c>
      <c r="K185" s="1" t="str">
        <f>IFERROR(VLOOKUP(Master8[[#This Row],[Customer_ID]],Feedback[],3,0),"None ")</f>
        <v>Positive</v>
      </c>
      <c r="L185" t="str">
        <f>_xlfn.IFNA(VLOOKUP(Master8[[#This Row],[Customer_ID]],Feedback[],4,0),"None")</f>
        <v>Great product!</v>
      </c>
    </row>
    <row r="186" spans="1:12" x14ac:dyDescent="0.25">
      <c r="A186" s="2" t="s">
        <v>1604</v>
      </c>
      <c r="B186" s="2" t="s">
        <v>678</v>
      </c>
      <c r="C186" s="2">
        <v>2</v>
      </c>
      <c r="D186" s="4">
        <v>4.33</v>
      </c>
      <c r="E186" s="2" t="s">
        <v>685</v>
      </c>
      <c r="F186" s="3">
        <v>45476</v>
      </c>
      <c r="G186" s="7">
        <v>8.66</v>
      </c>
      <c r="H186" s="37" t="str">
        <f>IFERROR(VLOOKUP(Master8[[#This Row],[Customer_ID]],CustomerData[],2,0),"None")</f>
        <v>None</v>
      </c>
      <c r="I186" t="str">
        <f>IFERROR(VLOOKUP(Master8[[#This Row],[Customer_ID]],CustomerData[],3,0),"None")</f>
        <v>None</v>
      </c>
      <c r="J186" t="str">
        <f>IFERROR(VLOOKUP(Master8[[#This Row],[Customer_ID]],CustomerData[],4,0),"None")</f>
        <v>None</v>
      </c>
      <c r="K186" s="1" t="str">
        <f>IFERROR(VLOOKUP(Master8[[#This Row],[Customer_ID]],Feedback[],3,0),"None ")</f>
        <v xml:space="preserve">None </v>
      </c>
      <c r="L186" t="str">
        <f>_xlfn.IFNA(VLOOKUP(Master8[[#This Row],[Customer_ID]],Feedback[],4,0),"None")</f>
        <v>None</v>
      </c>
    </row>
    <row r="187" spans="1:12" hidden="1" x14ac:dyDescent="0.25">
      <c r="A187" s="2" t="s">
        <v>1180</v>
      </c>
      <c r="B187" s="2" t="s">
        <v>677</v>
      </c>
      <c r="C187" s="2">
        <v>1</v>
      </c>
      <c r="D187" s="4">
        <v>3.8</v>
      </c>
      <c r="E187" s="2" t="s">
        <v>685</v>
      </c>
      <c r="F187" s="3">
        <v>45477</v>
      </c>
      <c r="G187" s="7">
        <v>3.8</v>
      </c>
      <c r="H187" s="37">
        <f>IFERROR(VLOOKUP(Master8[[#This Row],[Customer_ID]],CustomerData[],2,0),"None")</f>
        <v>29</v>
      </c>
      <c r="I187" t="str">
        <f>IFERROR(VLOOKUP(Master8[[#This Row],[Customer_ID]],CustomerData[],3,0),"None")</f>
        <v>Male</v>
      </c>
      <c r="J187" t="str">
        <f>IFERROR(VLOOKUP(Master8[[#This Row],[Customer_ID]],CustomerData[],4,0),"None")</f>
        <v>Cappuccino</v>
      </c>
      <c r="K187" s="1" t="str">
        <f>IFERROR(VLOOKUP(Master8[[#This Row],[Customer_ID]],Feedback[],3,0),"None ")</f>
        <v>Positive</v>
      </c>
      <c r="L187" t="str">
        <f>_xlfn.IFNA(VLOOKUP(Master8[[#This Row],[Customer_ID]],Feedback[],4,0),"None")</f>
        <v>Could be better</v>
      </c>
    </row>
    <row r="188" spans="1:12" x14ac:dyDescent="0.25">
      <c r="A188" s="2" t="s">
        <v>1379</v>
      </c>
      <c r="B188" s="2" t="s">
        <v>680</v>
      </c>
      <c r="C188" s="2">
        <v>4</v>
      </c>
      <c r="D188" s="4">
        <v>2.65</v>
      </c>
      <c r="E188" s="2" t="s">
        <v>682</v>
      </c>
      <c r="F188" s="3">
        <v>45478</v>
      </c>
      <c r="G188" s="7">
        <v>10.6</v>
      </c>
      <c r="H188" s="37" t="str">
        <f>IFERROR(VLOOKUP(Master8[[#This Row],[Customer_ID]],CustomerData[],2,0),"None")</f>
        <v>None</v>
      </c>
      <c r="I188" t="str">
        <f>IFERROR(VLOOKUP(Master8[[#This Row],[Customer_ID]],CustomerData[],3,0),"None")</f>
        <v>None</v>
      </c>
      <c r="J188" t="str">
        <f>IFERROR(VLOOKUP(Master8[[#This Row],[Customer_ID]],CustomerData[],4,0),"None")</f>
        <v>None</v>
      </c>
      <c r="K188" s="1" t="str">
        <f>IFERROR(VLOOKUP(Master8[[#This Row],[Customer_ID]],Feedback[],3,0),"None ")</f>
        <v xml:space="preserve">None </v>
      </c>
      <c r="L188" t="str">
        <f>_xlfn.IFNA(VLOOKUP(Master8[[#This Row],[Customer_ID]],Feedback[],4,0),"None")</f>
        <v>None</v>
      </c>
    </row>
    <row r="189" spans="1:12" x14ac:dyDescent="0.25">
      <c r="A189" s="2" t="s">
        <v>1579</v>
      </c>
      <c r="B189" s="2" t="s">
        <v>678</v>
      </c>
      <c r="C189" s="2">
        <v>3</v>
      </c>
      <c r="D189" s="4">
        <v>4.3499999999999996</v>
      </c>
      <c r="E189" s="2" t="s">
        <v>683</v>
      </c>
      <c r="F189" s="3">
        <v>45479</v>
      </c>
      <c r="G189" s="7">
        <v>13.05</v>
      </c>
      <c r="H189" s="37" t="str">
        <f>IFERROR(VLOOKUP(Master8[[#This Row],[Customer_ID]],CustomerData[],2,0),"None")</f>
        <v>None</v>
      </c>
      <c r="I189" t="str">
        <f>IFERROR(VLOOKUP(Master8[[#This Row],[Customer_ID]],CustomerData[],3,0),"None")</f>
        <v>None</v>
      </c>
      <c r="J189" t="str">
        <f>IFERROR(VLOOKUP(Master8[[#This Row],[Customer_ID]],CustomerData[],4,0),"None")</f>
        <v>None</v>
      </c>
      <c r="K189" s="1" t="str">
        <f>IFERROR(VLOOKUP(Master8[[#This Row],[Customer_ID]],Feedback[],3,0),"None ")</f>
        <v xml:space="preserve">None </v>
      </c>
      <c r="L189" t="str">
        <f>_xlfn.IFNA(VLOOKUP(Master8[[#This Row],[Customer_ID]],Feedback[],4,0),"None")</f>
        <v>None</v>
      </c>
    </row>
    <row r="190" spans="1:12" x14ac:dyDescent="0.25">
      <c r="A190" s="2" t="s">
        <v>1399</v>
      </c>
      <c r="B190" s="2" t="s">
        <v>677</v>
      </c>
      <c r="C190" s="2">
        <v>3</v>
      </c>
      <c r="D190" s="4">
        <v>3.3</v>
      </c>
      <c r="E190" s="2" t="s">
        <v>683</v>
      </c>
      <c r="F190" s="3">
        <v>45480</v>
      </c>
      <c r="G190" s="7">
        <v>9.8999999999999986</v>
      </c>
      <c r="H190" s="37" t="str">
        <f>IFERROR(VLOOKUP(Master8[[#This Row],[Customer_ID]],CustomerData[],2,0),"None")</f>
        <v>None</v>
      </c>
      <c r="I190" t="str">
        <f>IFERROR(VLOOKUP(Master8[[#This Row],[Customer_ID]],CustomerData[],3,0),"None")</f>
        <v>None</v>
      </c>
      <c r="J190" t="str">
        <f>IFERROR(VLOOKUP(Master8[[#This Row],[Customer_ID]],CustomerData[],4,0),"None")</f>
        <v>None</v>
      </c>
      <c r="K190" s="1" t="str">
        <f>IFERROR(VLOOKUP(Master8[[#This Row],[Customer_ID]],Feedback[],3,0),"None ")</f>
        <v xml:space="preserve">None </v>
      </c>
      <c r="L190" t="str">
        <f>_xlfn.IFNA(VLOOKUP(Master8[[#This Row],[Customer_ID]],Feedback[],4,0),"None")</f>
        <v>None</v>
      </c>
    </row>
    <row r="191" spans="1:12" hidden="1" x14ac:dyDescent="0.25">
      <c r="A191" s="2" t="s">
        <v>1050</v>
      </c>
      <c r="B191" s="2" t="s">
        <v>679</v>
      </c>
      <c r="C191" s="2">
        <v>1</v>
      </c>
      <c r="D191" s="4">
        <v>5.31</v>
      </c>
      <c r="E191" s="2" t="s">
        <v>684</v>
      </c>
      <c r="F191" s="3">
        <v>45481</v>
      </c>
      <c r="G191" s="7">
        <v>5.31</v>
      </c>
      <c r="H191" s="37">
        <f>IFERROR(VLOOKUP(Master8[[#This Row],[Customer_ID]],CustomerData[],2,0),"None")</f>
        <v>54</v>
      </c>
      <c r="I191" t="str">
        <f>IFERROR(VLOOKUP(Master8[[#This Row],[Customer_ID]],CustomerData[],3,0),"None")</f>
        <v>Male</v>
      </c>
      <c r="J191" t="str">
        <f>IFERROR(VLOOKUP(Master8[[#This Row],[Customer_ID]],CustomerData[],4,0),"None")</f>
        <v>Sandwich</v>
      </c>
      <c r="K191" s="1" t="str">
        <f>IFERROR(VLOOKUP(Master8[[#This Row],[Customer_ID]],Feedback[],3,0),"None ")</f>
        <v>Neutral</v>
      </c>
      <c r="L191" t="str">
        <f>_xlfn.IFNA(VLOOKUP(Master8[[#This Row],[Customer_ID]],Feedback[],4,0),"None")</f>
        <v>Could be better</v>
      </c>
    </row>
    <row r="192" spans="1:12" hidden="1" x14ac:dyDescent="0.25">
      <c r="A192" s="2" t="s">
        <v>719</v>
      </c>
      <c r="B192" s="2" t="s">
        <v>680</v>
      </c>
      <c r="C192" s="2">
        <v>3</v>
      </c>
      <c r="D192" s="4">
        <v>5.26</v>
      </c>
      <c r="E192" s="2" t="s">
        <v>682</v>
      </c>
      <c r="F192" s="3">
        <v>45482</v>
      </c>
      <c r="G192" s="7">
        <v>15.78</v>
      </c>
      <c r="H192" s="37">
        <f>IFERROR(VLOOKUP(Master8[[#This Row],[Customer_ID]],CustomerData[],2,0),"None")</f>
        <v>52</v>
      </c>
      <c r="I192" t="str">
        <f>IFERROR(VLOOKUP(Master8[[#This Row],[Customer_ID]],CustomerData[],3,0),"None")</f>
        <v>Male</v>
      </c>
      <c r="J192" t="str">
        <f>IFERROR(VLOOKUP(Master8[[#This Row],[Customer_ID]],CustomerData[],4,0),"None")</f>
        <v>Croissant</v>
      </c>
      <c r="K192" s="1" t="str">
        <f>IFERROR(VLOOKUP(Master8[[#This Row],[Customer_ID]],Feedback[],3,0),"None ")</f>
        <v>Neutral</v>
      </c>
      <c r="L192" t="str">
        <f>_xlfn.IFNA(VLOOKUP(Master8[[#This Row],[Customer_ID]],Feedback[],4,0),"None")</f>
        <v>Could be better</v>
      </c>
    </row>
    <row r="193" spans="1:12" hidden="1" x14ac:dyDescent="0.25">
      <c r="A193" s="2" t="s">
        <v>692</v>
      </c>
      <c r="B193" s="2" t="s">
        <v>681</v>
      </c>
      <c r="C193" s="2">
        <v>3</v>
      </c>
      <c r="D193" s="4">
        <v>3.83</v>
      </c>
      <c r="E193" s="2" t="s">
        <v>684</v>
      </c>
      <c r="F193" s="3">
        <v>45483</v>
      </c>
      <c r="G193" s="7">
        <v>11.49</v>
      </c>
      <c r="H193" s="37">
        <f>IFERROR(VLOOKUP(Master8[[#This Row],[Customer_ID]],CustomerData[],2,0),"None")</f>
        <v>19</v>
      </c>
      <c r="I193" t="str">
        <f>IFERROR(VLOOKUP(Master8[[#This Row],[Customer_ID]],CustomerData[],3,0),"None")</f>
        <v>Female</v>
      </c>
      <c r="J193" t="str">
        <f>IFERROR(VLOOKUP(Master8[[#This Row],[Customer_ID]],CustomerData[],4,0),"None")</f>
        <v>Muffin</v>
      </c>
      <c r="K193" s="1" t="str">
        <f>IFERROR(VLOOKUP(Master8[[#This Row],[Customer_ID]],Feedback[],3,0),"None ")</f>
        <v xml:space="preserve">None </v>
      </c>
      <c r="L193" t="str">
        <f>_xlfn.IFNA(VLOOKUP(Master8[[#This Row],[Customer_ID]],Feedback[],4,0),"None")</f>
        <v>None</v>
      </c>
    </row>
    <row r="194" spans="1:12" hidden="1" x14ac:dyDescent="0.25">
      <c r="A194" s="2" t="s">
        <v>940</v>
      </c>
      <c r="B194" s="2" t="s">
        <v>679</v>
      </c>
      <c r="C194" s="2">
        <v>3</v>
      </c>
      <c r="D194" s="4">
        <v>4.5599999999999996</v>
      </c>
      <c r="E194" s="2" t="s">
        <v>683</v>
      </c>
      <c r="F194" s="3">
        <v>45484</v>
      </c>
      <c r="G194" s="7">
        <v>13.68</v>
      </c>
      <c r="H194" s="37">
        <f>IFERROR(VLOOKUP(Master8[[#This Row],[Customer_ID]],CustomerData[],2,0),"None")</f>
        <v>22</v>
      </c>
      <c r="I194" t="str">
        <f>IFERROR(VLOOKUP(Master8[[#This Row],[Customer_ID]],CustomerData[],3,0),"None")</f>
        <v>Male</v>
      </c>
      <c r="J194" t="str">
        <f>IFERROR(VLOOKUP(Master8[[#This Row],[Customer_ID]],CustomerData[],4,0),"None")</f>
        <v>Sandwich</v>
      </c>
      <c r="K194" s="1" t="str">
        <f>IFERROR(VLOOKUP(Master8[[#This Row],[Customer_ID]],Feedback[],3,0),"None ")</f>
        <v>Neutral</v>
      </c>
      <c r="L194" t="str">
        <f>_xlfn.IFNA(VLOOKUP(Master8[[#This Row],[Customer_ID]],Feedback[],4,0),"None")</f>
        <v>Could be better</v>
      </c>
    </row>
    <row r="195" spans="1:12" hidden="1" x14ac:dyDescent="0.25">
      <c r="A195" s="2" t="s">
        <v>1049</v>
      </c>
      <c r="B195" s="2" t="s">
        <v>680</v>
      </c>
      <c r="C195" s="2">
        <v>3</v>
      </c>
      <c r="D195" s="4">
        <v>5.09</v>
      </c>
      <c r="E195" s="2" t="s">
        <v>683</v>
      </c>
      <c r="F195" s="3">
        <v>45485</v>
      </c>
      <c r="G195" s="7">
        <v>15.27</v>
      </c>
      <c r="H195" s="37">
        <f>IFERROR(VLOOKUP(Master8[[#This Row],[Customer_ID]],CustomerData[],2,0),"None")</f>
        <v>25</v>
      </c>
      <c r="I195" t="str">
        <f>IFERROR(VLOOKUP(Master8[[#This Row],[Customer_ID]],CustomerData[],3,0),"None")</f>
        <v>Female</v>
      </c>
      <c r="J195" t="str">
        <f>IFERROR(VLOOKUP(Master8[[#This Row],[Customer_ID]],CustomerData[],4,0),"None")</f>
        <v>Croissant</v>
      </c>
      <c r="K195" s="1" t="str">
        <f>IFERROR(VLOOKUP(Master8[[#This Row],[Customer_ID]],Feedback[],3,0),"None ")</f>
        <v>Positive</v>
      </c>
      <c r="L195" t="str">
        <f>_xlfn.IFNA(VLOOKUP(Master8[[#This Row],[Customer_ID]],Feedback[],4,0),"None")</f>
        <v>Could be better</v>
      </c>
    </row>
    <row r="196" spans="1:12" hidden="1" x14ac:dyDescent="0.25">
      <c r="A196" s="2" t="s">
        <v>1075</v>
      </c>
      <c r="B196" s="2" t="s">
        <v>680</v>
      </c>
      <c r="C196" s="2">
        <v>4</v>
      </c>
      <c r="D196" s="4">
        <v>5.17</v>
      </c>
      <c r="E196" s="2" t="s">
        <v>682</v>
      </c>
      <c r="F196" s="3">
        <v>45486</v>
      </c>
      <c r="G196" s="7">
        <v>20.68</v>
      </c>
      <c r="H196" s="37">
        <f>IFERROR(VLOOKUP(Master8[[#This Row],[Customer_ID]],CustomerData[],2,0),"None")</f>
        <v>47</v>
      </c>
      <c r="I196" t="str">
        <f>IFERROR(VLOOKUP(Master8[[#This Row],[Customer_ID]],CustomerData[],3,0),"None")</f>
        <v>Female</v>
      </c>
      <c r="J196" t="str">
        <f>IFERROR(VLOOKUP(Master8[[#This Row],[Customer_ID]],CustomerData[],4,0),"None")</f>
        <v>Croissant</v>
      </c>
      <c r="K196" s="1" t="str">
        <f>IFERROR(VLOOKUP(Master8[[#This Row],[Customer_ID]],Feedback[],3,0),"None ")</f>
        <v xml:space="preserve">None </v>
      </c>
      <c r="L196" t="str">
        <f>_xlfn.IFNA(VLOOKUP(Master8[[#This Row],[Customer_ID]],Feedback[],4,0),"None")</f>
        <v>None</v>
      </c>
    </row>
    <row r="197" spans="1:12" x14ac:dyDescent="0.25">
      <c r="A197" s="2" t="s">
        <v>1512</v>
      </c>
      <c r="B197" s="2" t="s">
        <v>676</v>
      </c>
      <c r="C197" s="2">
        <v>1</v>
      </c>
      <c r="D197" s="4">
        <v>4.9400000000000004</v>
      </c>
      <c r="E197" s="2" t="s">
        <v>683</v>
      </c>
      <c r="F197" s="3">
        <v>45487</v>
      </c>
      <c r="G197" s="7">
        <v>4.9400000000000004</v>
      </c>
      <c r="H197" s="37" t="str">
        <f>IFERROR(VLOOKUP(Master8[[#This Row],[Customer_ID]],CustomerData[],2,0),"None")</f>
        <v>None</v>
      </c>
      <c r="I197" t="str">
        <f>IFERROR(VLOOKUP(Master8[[#This Row],[Customer_ID]],CustomerData[],3,0),"None")</f>
        <v>None</v>
      </c>
      <c r="J197" t="str">
        <f>IFERROR(VLOOKUP(Master8[[#This Row],[Customer_ID]],CustomerData[],4,0),"None")</f>
        <v>None</v>
      </c>
      <c r="K197" s="1" t="str">
        <f>IFERROR(VLOOKUP(Master8[[#This Row],[Customer_ID]],Feedback[],3,0),"None ")</f>
        <v xml:space="preserve">None </v>
      </c>
      <c r="L197" t="str">
        <f>_xlfn.IFNA(VLOOKUP(Master8[[#This Row],[Customer_ID]],Feedback[],4,0),"None")</f>
        <v>None</v>
      </c>
    </row>
    <row r="198" spans="1:12" hidden="1" x14ac:dyDescent="0.25">
      <c r="A198" s="2" t="s">
        <v>815</v>
      </c>
      <c r="B198" s="2" t="s">
        <v>680</v>
      </c>
      <c r="C198" s="2">
        <v>2</v>
      </c>
      <c r="D198" s="4">
        <v>2.84</v>
      </c>
      <c r="E198" s="2" t="s">
        <v>683</v>
      </c>
      <c r="F198" s="3">
        <v>45488</v>
      </c>
      <c r="G198" s="7">
        <v>5.68</v>
      </c>
      <c r="H198" s="37">
        <f>IFERROR(VLOOKUP(Master8[[#This Row],[Customer_ID]],CustomerData[],2,0),"None")</f>
        <v>26</v>
      </c>
      <c r="I198" t="str">
        <f>IFERROR(VLOOKUP(Master8[[#This Row],[Customer_ID]],CustomerData[],3,0),"None")</f>
        <v>Male</v>
      </c>
      <c r="J198" t="str">
        <f>IFERROR(VLOOKUP(Master8[[#This Row],[Customer_ID]],CustomerData[],4,0),"None")</f>
        <v>Croissant</v>
      </c>
      <c r="K198" s="1" t="str">
        <f>IFERROR(VLOOKUP(Master8[[#This Row],[Customer_ID]],Feedback[],3,0),"None ")</f>
        <v xml:space="preserve">None </v>
      </c>
      <c r="L198" t="str">
        <f>_xlfn.IFNA(VLOOKUP(Master8[[#This Row],[Customer_ID]],Feedback[],4,0),"None")</f>
        <v>None</v>
      </c>
    </row>
    <row r="199" spans="1:12" hidden="1" x14ac:dyDescent="0.25">
      <c r="A199" s="2" t="s">
        <v>1210</v>
      </c>
      <c r="B199" s="2" t="s">
        <v>676</v>
      </c>
      <c r="C199" s="2">
        <v>2</v>
      </c>
      <c r="D199" s="4">
        <v>2.97</v>
      </c>
      <c r="E199" s="2" t="s">
        <v>683</v>
      </c>
      <c r="F199" s="3">
        <v>45489</v>
      </c>
      <c r="G199" s="7">
        <v>5.94</v>
      </c>
      <c r="H199" s="37">
        <f>IFERROR(VLOOKUP(Master8[[#This Row],[Customer_ID]],CustomerData[],2,0),"None")</f>
        <v>59</v>
      </c>
      <c r="I199" t="str">
        <f>IFERROR(VLOOKUP(Master8[[#This Row],[Customer_ID]],CustomerData[],3,0),"None")</f>
        <v>Female</v>
      </c>
      <c r="J199" t="str">
        <f>IFERROR(VLOOKUP(Master8[[#This Row],[Customer_ID]],CustomerData[],4,0),"None")</f>
        <v>Iced Tea</v>
      </c>
      <c r="K199" s="1" t="str">
        <f>IFERROR(VLOOKUP(Master8[[#This Row],[Customer_ID]],Feedback[],3,0),"None ")</f>
        <v>Negative</v>
      </c>
      <c r="L199" t="str">
        <f>_xlfn.IFNA(VLOOKUP(Master8[[#This Row],[Customer_ID]],Feedback[],4,0),"None")</f>
        <v>Could be better</v>
      </c>
    </row>
    <row r="200" spans="1:12" hidden="1" x14ac:dyDescent="0.25">
      <c r="A200" s="2" t="s">
        <v>1330</v>
      </c>
      <c r="B200" s="2" t="s">
        <v>678</v>
      </c>
      <c r="C200" s="2">
        <v>3</v>
      </c>
      <c r="D200" s="4">
        <v>4.17</v>
      </c>
      <c r="E200" s="2" t="s">
        <v>682</v>
      </c>
      <c r="F200" s="3">
        <v>45490</v>
      </c>
      <c r="G200" s="7">
        <v>12.51</v>
      </c>
      <c r="H200" s="37">
        <f>IFERROR(VLOOKUP(Master8[[#This Row],[Customer_ID]],CustomerData[],2,0),"None")</f>
        <v>43</v>
      </c>
      <c r="I200" t="str">
        <f>IFERROR(VLOOKUP(Master8[[#This Row],[Customer_ID]],CustomerData[],3,0),"None")</f>
        <v>Female</v>
      </c>
      <c r="J200" t="str">
        <f>IFERROR(VLOOKUP(Master8[[#This Row],[Customer_ID]],CustomerData[],4,0),"None")</f>
        <v>Latte</v>
      </c>
      <c r="K200" s="1" t="str">
        <f>IFERROR(VLOOKUP(Master8[[#This Row],[Customer_ID]],Feedback[],3,0),"None ")</f>
        <v>Neutral</v>
      </c>
      <c r="L200" t="str">
        <f>_xlfn.IFNA(VLOOKUP(Master8[[#This Row],[Customer_ID]],Feedback[],4,0),"None")</f>
        <v>Could be better</v>
      </c>
    </row>
    <row r="201" spans="1:12" hidden="1" x14ac:dyDescent="0.25">
      <c r="A201" s="2" t="s">
        <v>894</v>
      </c>
      <c r="B201" s="2" t="s">
        <v>680</v>
      </c>
      <c r="C201" s="2">
        <v>4</v>
      </c>
      <c r="D201" s="4">
        <v>3.31</v>
      </c>
      <c r="E201" s="2" t="s">
        <v>682</v>
      </c>
      <c r="F201" s="3">
        <v>45491</v>
      </c>
      <c r="G201" s="7">
        <v>13.24</v>
      </c>
      <c r="H201" s="37">
        <f>IFERROR(VLOOKUP(Master8[[#This Row],[Customer_ID]],CustomerData[],2,0),"None")</f>
        <v>23</v>
      </c>
      <c r="I201" t="str">
        <f>IFERROR(VLOOKUP(Master8[[#This Row],[Customer_ID]],CustomerData[],3,0),"None")</f>
        <v>Male</v>
      </c>
      <c r="J201" t="str">
        <f>IFERROR(VLOOKUP(Master8[[#This Row],[Customer_ID]],CustomerData[],4,0),"None")</f>
        <v>Croissant</v>
      </c>
      <c r="K201" s="1" t="str">
        <f>IFERROR(VLOOKUP(Master8[[#This Row],[Customer_ID]],Feedback[],3,0),"None ")</f>
        <v xml:space="preserve">None </v>
      </c>
      <c r="L201" t="str">
        <f>_xlfn.IFNA(VLOOKUP(Master8[[#This Row],[Customer_ID]],Feedback[],4,0),"None")</f>
        <v>None</v>
      </c>
    </row>
    <row r="202" spans="1:12" x14ac:dyDescent="0.25">
      <c r="A202" s="2" t="s">
        <v>1491</v>
      </c>
      <c r="B202" s="2" t="s">
        <v>678</v>
      </c>
      <c r="C202" s="2">
        <v>3</v>
      </c>
      <c r="D202" s="4">
        <v>5.51</v>
      </c>
      <c r="E202" s="2" t="s">
        <v>683</v>
      </c>
      <c r="F202" s="3">
        <v>45492</v>
      </c>
      <c r="G202" s="7">
        <v>16.53</v>
      </c>
      <c r="H202" s="37" t="str">
        <f>IFERROR(VLOOKUP(Master8[[#This Row],[Customer_ID]],CustomerData[],2,0),"None")</f>
        <v>None</v>
      </c>
      <c r="I202" t="str">
        <f>IFERROR(VLOOKUP(Master8[[#This Row],[Customer_ID]],CustomerData[],3,0),"None")</f>
        <v>None</v>
      </c>
      <c r="J202" t="str">
        <f>IFERROR(VLOOKUP(Master8[[#This Row],[Customer_ID]],CustomerData[],4,0),"None")</f>
        <v>None</v>
      </c>
      <c r="K202" s="1" t="str">
        <f>IFERROR(VLOOKUP(Master8[[#This Row],[Customer_ID]],Feedback[],3,0),"None ")</f>
        <v>Neutral</v>
      </c>
      <c r="L202" t="str">
        <f>_xlfn.IFNA(VLOOKUP(Master8[[#This Row],[Customer_ID]],Feedback[],4,0),"None")</f>
        <v>Could be better</v>
      </c>
    </row>
    <row r="203" spans="1:12" x14ac:dyDescent="0.25">
      <c r="A203" s="2" t="s">
        <v>1671</v>
      </c>
      <c r="B203" s="2" t="s">
        <v>680</v>
      </c>
      <c r="C203" s="2">
        <v>3</v>
      </c>
      <c r="D203" s="4">
        <v>3.49</v>
      </c>
      <c r="E203" s="2" t="s">
        <v>683</v>
      </c>
      <c r="F203" s="3">
        <v>45493</v>
      </c>
      <c r="G203" s="7">
        <v>10.47</v>
      </c>
      <c r="H203" s="37" t="str">
        <f>IFERROR(VLOOKUP(Master8[[#This Row],[Customer_ID]],CustomerData[],2,0),"None")</f>
        <v>None</v>
      </c>
      <c r="I203" t="str">
        <f>IFERROR(VLOOKUP(Master8[[#This Row],[Customer_ID]],CustomerData[],3,0),"None")</f>
        <v>None</v>
      </c>
      <c r="J203" t="str">
        <f>IFERROR(VLOOKUP(Master8[[#This Row],[Customer_ID]],CustomerData[],4,0),"None")</f>
        <v>None</v>
      </c>
      <c r="K203" s="1" t="str">
        <f>IFERROR(VLOOKUP(Master8[[#This Row],[Customer_ID]],Feedback[],3,0),"None ")</f>
        <v xml:space="preserve">None </v>
      </c>
      <c r="L203" t="str">
        <f>_xlfn.IFNA(VLOOKUP(Master8[[#This Row],[Customer_ID]],Feedback[],4,0),"None")</f>
        <v>None</v>
      </c>
    </row>
    <row r="204" spans="1:12" hidden="1" x14ac:dyDescent="0.25">
      <c r="A204" s="2" t="s">
        <v>1137</v>
      </c>
      <c r="B204" s="2" t="s">
        <v>676</v>
      </c>
      <c r="C204" s="2">
        <v>4</v>
      </c>
      <c r="D204" s="4">
        <v>5.57</v>
      </c>
      <c r="E204" s="2" t="s">
        <v>685</v>
      </c>
      <c r="F204" s="3">
        <v>45494</v>
      </c>
      <c r="G204" s="7">
        <v>22.28</v>
      </c>
      <c r="H204" s="37">
        <f>IFERROR(VLOOKUP(Master8[[#This Row],[Customer_ID]],CustomerData[],2,0),"None")</f>
        <v>58</v>
      </c>
      <c r="I204" t="str">
        <f>IFERROR(VLOOKUP(Master8[[#This Row],[Customer_ID]],CustomerData[],3,0),"None")</f>
        <v>Female</v>
      </c>
      <c r="J204" t="str">
        <f>IFERROR(VLOOKUP(Master8[[#This Row],[Customer_ID]],CustomerData[],4,0),"None")</f>
        <v>Iced Tea</v>
      </c>
      <c r="K204" s="1" t="str">
        <f>IFERROR(VLOOKUP(Master8[[#This Row],[Customer_ID]],Feedback[],3,0),"None ")</f>
        <v>Positive</v>
      </c>
      <c r="L204" t="str">
        <f>_xlfn.IFNA(VLOOKUP(Master8[[#This Row],[Customer_ID]],Feedback[],4,0),"None")</f>
        <v>Could be better</v>
      </c>
    </row>
    <row r="205" spans="1:12" hidden="1" x14ac:dyDescent="0.25">
      <c r="A205" s="2" t="s">
        <v>772</v>
      </c>
      <c r="B205" s="2" t="s">
        <v>681</v>
      </c>
      <c r="C205" s="2">
        <v>5</v>
      </c>
      <c r="D205" s="4">
        <v>3.93</v>
      </c>
      <c r="E205" s="2" t="s">
        <v>682</v>
      </c>
      <c r="F205" s="3">
        <v>45495</v>
      </c>
      <c r="G205" s="7">
        <v>19.649999999999999</v>
      </c>
      <c r="H205" s="37">
        <f>IFERROR(VLOOKUP(Master8[[#This Row],[Customer_ID]],CustomerData[],2,0),"None")</f>
        <v>40</v>
      </c>
      <c r="I205" t="str">
        <f>IFERROR(VLOOKUP(Master8[[#This Row],[Customer_ID]],CustomerData[],3,0),"None")</f>
        <v>Female</v>
      </c>
      <c r="J205" t="str">
        <f>IFERROR(VLOOKUP(Master8[[#This Row],[Customer_ID]],CustomerData[],4,0),"None")</f>
        <v>Muffin</v>
      </c>
      <c r="K205" s="1" t="str">
        <f>IFERROR(VLOOKUP(Master8[[#This Row],[Customer_ID]],Feedback[],3,0),"None ")</f>
        <v xml:space="preserve">None </v>
      </c>
      <c r="L205" t="str">
        <f>_xlfn.IFNA(VLOOKUP(Master8[[#This Row],[Customer_ID]],Feedback[],4,0),"None")</f>
        <v>None</v>
      </c>
    </row>
    <row r="206" spans="1:12" hidden="1" x14ac:dyDescent="0.25">
      <c r="A206" s="2" t="s">
        <v>871</v>
      </c>
      <c r="B206" s="2" t="s">
        <v>679</v>
      </c>
      <c r="C206" s="2">
        <v>1</v>
      </c>
      <c r="D206" s="4">
        <v>3.16</v>
      </c>
      <c r="E206" s="2" t="s">
        <v>684</v>
      </c>
      <c r="F206" s="3">
        <v>45496</v>
      </c>
      <c r="G206" s="7">
        <v>3.16</v>
      </c>
      <c r="H206" s="37">
        <f>IFERROR(VLOOKUP(Master8[[#This Row],[Customer_ID]],CustomerData[],2,0),"None")</f>
        <v>37</v>
      </c>
      <c r="I206" t="str">
        <f>IFERROR(VLOOKUP(Master8[[#This Row],[Customer_ID]],CustomerData[],3,0),"None")</f>
        <v>Male</v>
      </c>
      <c r="J206" t="str">
        <f>IFERROR(VLOOKUP(Master8[[#This Row],[Customer_ID]],CustomerData[],4,0),"None")</f>
        <v>Sandwich</v>
      </c>
      <c r="K206" s="1" t="str">
        <f>IFERROR(VLOOKUP(Master8[[#This Row],[Customer_ID]],Feedback[],3,0),"None ")</f>
        <v>Negative</v>
      </c>
      <c r="L206" t="str">
        <f>_xlfn.IFNA(VLOOKUP(Master8[[#This Row],[Customer_ID]],Feedback[],4,0),"None")</f>
        <v>Could be better</v>
      </c>
    </row>
    <row r="207" spans="1:12" hidden="1" x14ac:dyDescent="0.25">
      <c r="A207" s="2" t="s">
        <v>1058</v>
      </c>
      <c r="B207" s="2" t="s">
        <v>680</v>
      </c>
      <c r="C207" s="2">
        <v>2</v>
      </c>
      <c r="D207" s="4">
        <v>4.9800000000000004</v>
      </c>
      <c r="E207" s="2" t="s">
        <v>684</v>
      </c>
      <c r="F207" s="3">
        <v>45497</v>
      </c>
      <c r="G207" s="7">
        <v>9.9600000000000009</v>
      </c>
      <c r="H207" s="37">
        <f>IFERROR(VLOOKUP(Master8[[#This Row],[Customer_ID]],CustomerData[],2,0),"None")</f>
        <v>60</v>
      </c>
      <c r="I207" t="str">
        <f>IFERROR(VLOOKUP(Master8[[#This Row],[Customer_ID]],CustomerData[],3,0),"None")</f>
        <v>Male</v>
      </c>
      <c r="J207" t="str">
        <f>IFERROR(VLOOKUP(Master8[[#This Row],[Customer_ID]],CustomerData[],4,0),"None")</f>
        <v>Croissant</v>
      </c>
      <c r="K207" s="1" t="str">
        <f>IFERROR(VLOOKUP(Master8[[#This Row],[Customer_ID]],Feedback[],3,0),"None ")</f>
        <v>Negative</v>
      </c>
      <c r="L207" t="str">
        <f>_xlfn.IFNA(VLOOKUP(Master8[[#This Row],[Customer_ID]],Feedback[],4,0),"None")</f>
        <v>Could be better</v>
      </c>
    </row>
    <row r="208" spans="1:12" x14ac:dyDescent="0.25">
      <c r="A208" s="2" t="s">
        <v>1459</v>
      </c>
      <c r="B208" s="2" t="s">
        <v>677</v>
      </c>
      <c r="C208" s="2">
        <v>4</v>
      </c>
      <c r="D208" s="4">
        <v>5.26</v>
      </c>
      <c r="E208" s="2" t="s">
        <v>683</v>
      </c>
      <c r="F208" s="3">
        <v>45498</v>
      </c>
      <c r="G208" s="7">
        <v>21.04</v>
      </c>
      <c r="H208" s="37" t="str">
        <f>IFERROR(VLOOKUP(Master8[[#This Row],[Customer_ID]],CustomerData[],2,0),"None")</f>
        <v>None</v>
      </c>
      <c r="I208" t="str">
        <f>IFERROR(VLOOKUP(Master8[[#This Row],[Customer_ID]],CustomerData[],3,0),"None")</f>
        <v>None</v>
      </c>
      <c r="J208" t="str">
        <f>IFERROR(VLOOKUP(Master8[[#This Row],[Customer_ID]],CustomerData[],4,0),"None")</f>
        <v>None</v>
      </c>
      <c r="K208" s="1" t="str">
        <f>IFERROR(VLOOKUP(Master8[[#This Row],[Customer_ID]],Feedback[],3,0),"None ")</f>
        <v>Neutral</v>
      </c>
      <c r="L208" t="str">
        <f>_xlfn.IFNA(VLOOKUP(Master8[[#This Row],[Customer_ID]],Feedback[],4,0),"None")</f>
        <v>Great product!</v>
      </c>
    </row>
    <row r="209" spans="1:12" hidden="1" x14ac:dyDescent="0.25">
      <c r="A209" s="2" t="s">
        <v>797</v>
      </c>
      <c r="B209" s="2" t="s">
        <v>679</v>
      </c>
      <c r="C209" s="2">
        <v>2</v>
      </c>
      <c r="D209" s="4">
        <v>4.5199999999999996</v>
      </c>
      <c r="E209" s="2" t="s">
        <v>683</v>
      </c>
      <c r="F209" s="3">
        <v>45499</v>
      </c>
      <c r="G209" s="7">
        <v>9.0399999999999991</v>
      </c>
      <c r="H209" s="37">
        <f>IFERROR(VLOOKUP(Master8[[#This Row],[Customer_ID]],CustomerData[],2,0),"None")</f>
        <v>32</v>
      </c>
      <c r="I209" t="str">
        <f>IFERROR(VLOOKUP(Master8[[#This Row],[Customer_ID]],CustomerData[],3,0),"None")</f>
        <v>Male</v>
      </c>
      <c r="J209" t="str">
        <f>IFERROR(VLOOKUP(Master8[[#This Row],[Customer_ID]],CustomerData[],4,0),"None")</f>
        <v>Sandwich</v>
      </c>
      <c r="K209" s="1" t="str">
        <f>IFERROR(VLOOKUP(Master8[[#This Row],[Customer_ID]],Feedback[],3,0),"None ")</f>
        <v>Positive</v>
      </c>
      <c r="L209" t="str">
        <f>_xlfn.IFNA(VLOOKUP(Master8[[#This Row],[Customer_ID]],Feedback[],4,0),"None")</f>
        <v>Could be better</v>
      </c>
    </row>
    <row r="210" spans="1:12" x14ac:dyDescent="0.25">
      <c r="A210" s="2" t="s">
        <v>1368</v>
      </c>
      <c r="B210" s="2" t="s">
        <v>676</v>
      </c>
      <c r="C210" s="2">
        <v>4</v>
      </c>
      <c r="D210" s="4">
        <v>2.91</v>
      </c>
      <c r="E210" s="2" t="s">
        <v>685</v>
      </c>
      <c r="F210" s="3">
        <v>45500</v>
      </c>
      <c r="G210" s="7">
        <v>11.64</v>
      </c>
      <c r="H210" s="37" t="str">
        <f>IFERROR(VLOOKUP(Master8[[#This Row],[Customer_ID]],CustomerData[],2,0),"None")</f>
        <v>None</v>
      </c>
      <c r="I210" t="str">
        <f>IFERROR(VLOOKUP(Master8[[#This Row],[Customer_ID]],CustomerData[],3,0),"None")</f>
        <v>None</v>
      </c>
      <c r="J210" t="str">
        <f>IFERROR(VLOOKUP(Master8[[#This Row],[Customer_ID]],CustomerData[],4,0),"None")</f>
        <v>None</v>
      </c>
      <c r="K210" s="1" t="str">
        <f>IFERROR(VLOOKUP(Master8[[#This Row],[Customer_ID]],Feedback[],3,0),"None ")</f>
        <v xml:space="preserve">None </v>
      </c>
      <c r="L210" t="str">
        <f>_xlfn.IFNA(VLOOKUP(Master8[[#This Row],[Customer_ID]],Feedback[],4,0),"None")</f>
        <v>None</v>
      </c>
    </row>
    <row r="211" spans="1:12" x14ac:dyDescent="0.25">
      <c r="A211" s="2" t="s">
        <v>1511</v>
      </c>
      <c r="B211" s="2" t="s">
        <v>681</v>
      </c>
      <c r="C211" s="2">
        <v>4</v>
      </c>
      <c r="D211" s="4">
        <v>2.5299999999999998</v>
      </c>
      <c r="E211" s="2" t="s">
        <v>685</v>
      </c>
      <c r="F211" s="3">
        <v>45501</v>
      </c>
      <c r="G211" s="7">
        <v>10.119999999999999</v>
      </c>
      <c r="H211" s="37" t="str">
        <f>IFERROR(VLOOKUP(Master8[[#This Row],[Customer_ID]],CustomerData[],2,0),"None")</f>
        <v>None</v>
      </c>
      <c r="I211" t="str">
        <f>IFERROR(VLOOKUP(Master8[[#This Row],[Customer_ID]],CustomerData[],3,0),"None")</f>
        <v>None</v>
      </c>
      <c r="J211" t="str">
        <f>IFERROR(VLOOKUP(Master8[[#This Row],[Customer_ID]],CustomerData[],4,0),"None")</f>
        <v>None</v>
      </c>
      <c r="K211" s="1" t="str">
        <f>IFERROR(VLOOKUP(Master8[[#This Row],[Customer_ID]],Feedback[],3,0),"None ")</f>
        <v xml:space="preserve">None </v>
      </c>
      <c r="L211" t="str">
        <f>_xlfn.IFNA(VLOOKUP(Master8[[#This Row],[Customer_ID]],Feedback[],4,0),"None")</f>
        <v>None</v>
      </c>
    </row>
    <row r="212" spans="1:12" x14ac:dyDescent="0.25">
      <c r="A212" s="2" t="s">
        <v>1370</v>
      </c>
      <c r="B212" s="2" t="s">
        <v>681</v>
      </c>
      <c r="C212" s="2">
        <v>5</v>
      </c>
      <c r="D212" s="4">
        <v>4.79</v>
      </c>
      <c r="E212" s="2" t="s">
        <v>682</v>
      </c>
      <c r="F212" s="3">
        <v>45502</v>
      </c>
      <c r="G212" s="7">
        <v>23.95</v>
      </c>
      <c r="H212" s="37" t="str">
        <f>IFERROR(VLOOKUP(Master8[[#This Row],[Customer_ID]],CustomerData[],2,0),"None")</f>
        <v>None</v>
      </c>
      <c r="I212" t="str">
        <f>IFERROR(VLOOKUP(Master8[[#This Row],[Customer_ID]],CustomerData[],3,0),"None")</f>
        <v>None</v>
      </c>
      <c r="J212" t="str">
        <f>IFERROR(VLOOKUP(Master8[[#This Row],[Customer_ID]],CustomerData[],4,0),"None")</f>
        <v>None</v>
      </c>
      <c r="K212" s="1" t="str">
        <f>IFERROR(VLOOKUP(Master8[[#This Row],[Customer_ID]],Feedback[],3,0),"None ")</f>
        <v>Positive</v>
      </c>
      <c r="L212" t="str">
        <f>_xlfn.IFNA(VLOOKUP(Master8[[#This Row],[Customer_ID]],Feedback[],4,0),"None")</f>
        <v>Could be better</v>
      </c>
    </row>
    <row r="213" spans="1:12" x14ac:dyDescent="0.25">
      <c r="A213" s="2" t="s">
        <v>1581</v>
      </c>
      <c r="B213" s="2" t="s">
        <v>677</v>
      </c>
      <c r="C213" s="2">
        <v>3</v>
      </c>
      <c r="D213" s="4">
        <v>4.91</v>
      </c>
      <c r="E213" s="2" t="s">
        <v>684</v>
      </c>
      <c r="F213" s="3">
        <v>45503</v>
      </c>
      <c r="G213" s="7">
        <v>14.73</v>
      </c>
      <c r="H213" s="37" t="str">
        <f>IFERROR(VLOOKUP(Master8[[#This Row],[Customer_ID]],CustomerData[],2,0),"None")</f>
        <v>None</v>
      </c>
      <c r="I213" t="str">
        <f>IFERROR(VLOOKUP(Master8[[#This Row],[Customer_ID]],CustomerData[],3,0),"None")</f>
        <v>None</v>
      </c>
      <c r="J213" t="str">
        <f>IFERROR(VLOOKUP(Master8[[#This Row],[Customer_ID]],CustomerData[],4,0),"None")</f>
        <v>None</v>
      </c>
      <c r="K213" s="1" t="str">
        <f>IFERROR(VLOOKUP(Master8[[#This Row],[Customer_ID]],Feedback[],3,0),"None ")</f>
        <v>Negative</v>
      </c>
      <c r="L213" t="str">
        <f>_xlfn.IFNA(VLOOKUP(Master8[[#This Row],[Customer_ID]],Feedback[],4,0),"None")</f>
        <v>Could be better</v>
      </c>
    </row>
    <row r="214" spans="1:12" x14ac:dyDescent="0.25">
      <c r="A214" s="2" t="s">
        <v>1387</v>
      </c>
      <c r="B214" s="2" t="s">
        <v>678</v>
      </c>
      <c r="C214" s="2">
        <v>1</v>
      </c>
      <c r="D214" s="4">
        <v>3.61</v>
      </c>
      <c r="E214" s="2" t="s">
        <v>685</v>
      </c>
      <c r="F214" s="3">
        <v>45504</v>
      </c>
      <c r="G214" s="7">
        <v>3.61</v>
      </c>
      <c r="H214" s="37" t="str">
        <f>IFERROR(VLOOKUP(Master8[[#This Row],[Customer_ID]],CustomerData[],2,0),"None")</f>
        <v>None</v>
      </c>
      <c r="I214" t="str">
        <f>IFERROR(VLOOKUP(Master8[[#This Row],[Customer_ID]],CustomerData[],3,0),"None")</f>
        <v>None</v>
      </c>
      <c r="J214" t="str">
        <f>IFERROR(VLOOKUP(Master8[[#This Row],[Customer_ID]],CustomerData[],4,0),"None")</f>
        <v>None</v>
      </c>
      <c r="K214" s="1" t="str">
        <f>IFERROR(VLOOKUP(Master8[[#This Row],[Customer_ID]],Feedback[],3,0),"None ")</f>
        <v>Negative</v>
      </c>
      <c r="L214" t="str">
        <f>_xlfn.IFNA(VLOOKUP(Master8[[#This Row],[Customer_ID]],Feedback[],4,0),"None")</f>
        <v>Could be better</v>
      </c>
    </row>
    <row r="215" spans="1:12" hidden="1" x14ac:dyDescent="0.25">
      <c r="A215" s="2" t="s">
        <v>1162</v>
      </c>
      <c r="B215" s="2" t="s">
        <v>676</v>
      </c>
      <c r="C215" s="2">
        <v>5</v>
      </c>
      <c r="D215" s="4">
        <v>3.77</v>
      </c>
      <c r="E215" s="2" t="s">
        <v>684</v>
      </c>
      <c r="F215" s="3">
        <v>45505</v>
      </c>
      <c r="G215" s="7">
        <v>18.850000000000001</v>
      </c>
      <c r="H215" s="37">
        <f>IFERROR(VLOOKUP(Master8[[#This Row],[Customer_ID]],CustomerData[],2,0),"None")</f>
        <v>20</v>
      </c>
      <c r="I215" t="str">
        <f>IFERROR(VLOOKUP(Master8[[#This Row],[Customer_ID]],CustomerData[],3,0),"None")</f>
        <v>Female</v>
      </c>
      <c r="J215" t="str">
        <f>IFERROR(VLOOKUP(Master8[[#This Row],[Customer_ID]],CustomerData[],4,0),"None")</f>
        <v>Iced Tea</v>
      </c>
      <c r="K215" s="1" t="str">
        <f>IFERROR(VLOOKUP(Master8[[#This Row],[Customer_ID]],Feedback[],3,0),"None ")</f>
        <v xml:space="preserve">None </v>
      </c>
      <c r="L215" t="str">
        <f>_xlfn.IFNA(VLOOKUP(Master8[[#This Row],[Customer_ID]],Feedback[],4,0),"None")</f>
        <v>None</v>
      </c>
    </row>
    <row r="216" spans="1:12" x14ac:dyDescent="0.25">
      <c r="A216" s="2" t="s">
        <v>1612</v>
      </c>
      <c r="B216" s="2" t="s">
        <v>679</v>
      </c>
      <c r="C216" s="2">
        <v>2</v>
      </c>
      <c r="D216" s="4">
        <v>3.04</v>
      </c>
      <c r="E216" s="2" t="s">
        <v>685</v>
      </c>
      <c r="F216" s="3">
        <v>45506</v>
      </c>
      <c r="G216" s="7">
        <v>6.08</v>
      </c>
      <c r="H216" s="37" t="str">
        <f>IFERROR(VLOOKUP(Master8[[#This Row],[Customer_ID]],CustomerData[],2,0),"None")</f>
        <v>None</v>
      </c>
      <c r="I216" t="str">
        <f>IFERROR(VLOOKUP(Master8[[#This Row],[Customer_ID]],CustomerData[],3,0),"None")</f>
        <v>None</v>
      </c>
      <c r="J216" t="str">
        <f>IFERROR(VLOOKUP(Master8[[#This Row],[Customer_ID]],CustomerData[],4,0),"None")</f>
        <v>None</v>
      </c>
      <c r="K216" s="1" t="str">
        <f>IFERROR(VLOOKUP(Master8[[#This Row],[Customer_ID]],Feedback[],3,0),"None ")</f>
        <v>Positive</v>
      </c>
      <c r="L216" t="str">
        <f>_xlfn.IFNA(VLOOKUP(Master8[[#This Row],[Customer_ID]],Feedback[],4,0),"None")</f>
        <v>Could be better</v>
      </c>
    </row>
    <row r="217" spans="1:12" x14ac:dyDescent="0.25">
      <c r="A217" s="2" t="s">
        <v>1463</v>
      </c>
      <c r="B217" s="2" t="s">
        <v>678</v>
      </c>
      <c r="C217" s="2">
        <v>1</v>
      </c>
      <c r="D217" s="4">
        <v>4.78</v>
      </c>
      <c r="E217" s="2" t="s">
        <v>683</v>
      </c>
      <c r="F217" s="3">
        <v>45507</v>
      </c>
      <c r="G217" s="7">
        <v>4.78</v>
      </c>
      <c r="H217" s="37" t="str">
        <f>IFERROR(VLOOKUP(Master8[[#This Row],[Customer_ID]],CustomerData[],2,0),"None")</f>
        <v>None</v>
      </c>
      <c r="I217" t="str">
        <f>IFERROR(VLOOKUP(Master8[[#This Row],[Customer_ID]],CustomerData[],3,0),"None")</f>
        <v>None</v>
      </c>
      <c r="J217" t="str">
        <f>IFERROR(VLOOKUP(Master8[[#This Row],[Customer_ID]],CustomerData[],4,0),"None")</f>
        <v>None</v>
      </c>
      <c r="K217" s="1" t="str">
        <f>IFERROR(VLOOKUP(Master8[[#This Row],[Customer_ID]],Feedback[],3,0),"None ")</f>
        <v xml:space="preserve">None </v>
      </c>
      <c r="L217" t="str">
        <f>_xlfn.IFNA(VLOOKUP(Master8[[#This Row],[Customer_ID]],Feedback[],4,0),"None")</f>
        <v>None</v>
      </c>
    </row>
    <row r="218" spans="1:12" hidden="1" x14ac:dyDescent="0.25">
      <c r="A218" s="2" t="s">
        <v>859</v>
      </c>
      <c r="B218" s="2" t="s">
        <v>678</v>
      </c>
      <c r="C218" s="2">
        <v>3</v>
      </c>
      <c r="D218" s="4">
        <v>3.39</v>
      </c>
      <c r="E218" s="2" t="s">
        <v>685</v>
      </c>
      <c r="F218" s="3">
        <v>45508</v>
      </c>
      <c r="G218" s="7">
        <v>10.17</v>
      </c>
      <c r="H218" s="37">
        <f>IFERROR(VLOOKUP(Master8[[#This Row],[Customer_ID]],CustomerData[],2,0),"None")</f>
        <v>45</v>
      </c>
      <c r="I218" t="str">
        <f>IFERROR(VLOOKUP(Master8[[#This Row],[Customer_ID]],CustomerData[],3,0),"None")</f>
        <v>Female</v>
      </c>
      <c r="J218" t="str">
        <f>IFERROR(VLOOKUP(Master8[[#This Row],[Customer_ID]],CustomerData[],4,0),"None")</f>
        <v>Latte</v>
      </c>
      <c r="K218" s="1" t="str">
        <f>IFERROR(VLOOKUP(Master8[[#This Row],[Customer_ID]],Feedback[],3,0),"None ")</f>
        <v>Positive</v>
      </c>
      <c r="L218" t="str">
        <f>_xlfn.IFNA(VLOOKUP(Master8[[#This Row],[Customer_ID]],Feedback[],4,0),"None")</f>
        <v>Could be better</v>
      </c>
    </row>
    <row r="219" spans="1:12" x14ac:dyDescent="0.25">
      <c r="A219" s="2" t="s">
        <v>1381</v>
      </c>
      <c r="B219" s="2" t="s">
        <v>676</v>
      </c>
      <c r="C219" s="2">
        <v>5</v>
      </c>
      <c r="D219" s="4">
        <v>5.49</v>
      </c>
      <c r="E219" s="2" t="s">
        <v>685</v>
      </c>
      <c r="F219" s="3">
        <v>45509</v>
      </c>
      <c r="G219" s="7">
        <v>27.45</v>
      </c>
      <c r="H219" s="37" t="str">
        <f>IFERROR(VLOOKUP(Master8[[#This Row],[Customer_ID]],CustomerData[],2,0),"None")</f>
        <v>None</v>
      </c>
      <c r="I219" t="str">
        <f>IFERROR(VLOOKUP(Master8[[#This Row],[Customer_ID]],CustomerData[],3,0),"None")</f>
        <v>None</v>
      </c>
      <c r="J219" t="str">
        <f>IFERROR(VLOOKUP(Master8[[#This Row],[Customer_ID]],CustomerData[],4,0),"None")</f>
        <v>None</v>
      </c>
      <c r="K219" s="1" t="str">
        <f>IFERROR(VLOOKUP(Master8[[#This Row],[Customer_ID]],Feedback[],3,0),"None ")</f>
        <v>Neutral</v>
      </c>
      <c r="L219" t="str">
        <f>_xlfn.IFNA(VLOOKUP(Master8[[#This Row],[Customer_ID]],Feedback[],4,0),"None")</f>
        <v>Could be better</v>
      </c>
    </row>
    <row r="220" spans="1:12" x14ac:dyDescent="0.25">
      <c r="A220" s="2" t="s">
        <v>1472</v>
      </c>
      <c r="B220" s="2" t="s">
        <v>679</v>
      </c>
      <c r="C220" s="2">
        <v>4</v>
      </c>
      <c r="D220" s="4">
        <v>3.98</v>
      </c>
      <c r="E220" s="2" t="s">
        <v>682</v>
      </c>
      <c r="F220" s="3">
        <v>45510</v>
      </c>
      <c r="G220" s="7">
        <v>15.92</v>
      </c>
      <c r="H220" s="37" t="str">
        <f>IFERROR(VLOOKUP(Master8[[#This Row],[Customer_ID]],CustomerData[],2,0),"None")</f>
        <v>None</v>
      </c>
      <c r="I220" t="str">
        <f>IFERROR(VLOOKUP(Master8[[#This Row],[Customer_ID]],CustomerData[],3,0),"None")</f>
        <v>None</v>
      </c>
      <c r="J220" t="str">
        <f>IFERROR(VLOOKUP(Master8[[#This Row],[Customer_ID]],CustomerData[],4,0),"None")</f>
        <v>None</v>
      </c>
      <c r="K220" s="1" t="str">
        <f>IFERROR(VLOOKUP(Master8[[#This Row],[Customer_ID]],Feedback[],3,0),"None ")</f>
        <v xml:space="preserve">None </v>
      </c>
      <c r="L220" t="str">
        <f>_xlfn.IFNA(VLOOKUP(Master8[[#This Row],[Customer_ID]],Feedback[],4,0),"None")</f>
        <v>None</v>
      </c>
    </row>
    <row r="221" spans="1:12" hidden="1" x14ac:dyDescent="0.25">
      <c r="A221" s="2" t="s">
        <v>715</v>
      </c>
      <c r="B221" s="2" t="s">
        <v>676</v>
      </c>
      <c r="C221" s="2">
        <v>2</v>
      </c>
      <c r="D221" s="4">
        <v>3.78</v>
      </c>
      <c r="E221" s="2" t="s">
        <v>683</v>
      </c>
      <c r="F221" s="3">
        <v>45511</v>
      </c>
      <c r="G221" s="7">
        <v>7.56</v>
      </c>
      <c r="H221" s="37">
        <f>IFERROR(VLOOKUP(Master8[[#This Row],[Customer_ID]],CustomerData[],2,0),"None")</f>
        <v>30</v>
      </c>
      <c r="I221" t="str">
        <f>IFERROR(VLOOKUP(Master8[[#This Row],[Customer_ID]],CustomerData[],3,0),"None")</f>
        <v>Male</v>
      </c>
      <c r="J221" t="str">
        <f>IFERROR(VLOOKUP(Master8[[#This Row],[Customer_ID]],CustomerData[],4,0),"None")</f>
        <v>Iced Tea</v>
      </c>
      <c r="K221" s="1" t="str">
        <f>IFERROR(VLOOKUP(Master8[[#This Row],[Customer_ID]],Feedback[],3,0),"None ")</f>
        <v>Neutral</v>
      </c>
      <c r="L221" t="str">
        <f>_xlfn.IFNA(VLOOKUP(Master8[[#This Row],[Customer_ID]],Feedback[],4,0),"None")</f>
        <v>Great product!</v>
      </c>
    </row>
    <row r="222" spans="1:12" hidden="1" x14ac:dyDescent="0.25">
      <c r="A222" s="2" t="s">
        <v>1133</v>
      </c>
      <c r="B222" s="2" t="s">
        <v>677</v>
      </c>
      <c r="C222" s="2">
        <v>5</v>
      </c>
      <c r="D222" s="4">
        <v>3.46</v>
      </c>
      <c r="E222" s="2" t="s">
        <v>683</v>
      </c>
      <c r="F222" s="3">
        <v>45512</v>
      </c>
      <c r="G222" s="7">
        <v>17.3</v>
      </c>
      <c r="H222" s="37">
        <f>IFERROR(VLOOKUP(Master8[[#This Row],[Customer_ID]],CustomerData[],2,0),"None")</f>
        <v>20</v>
      </c>
      <c r="I222" t="str">
        <f>IFERROR(VLOOKUP(Master8[[#This Row],[Customer_ID]],CustomerData[],3,0),"None")</f>
        <v>Female</v>
      </c>
      <c r="J222" t="str">
        <f>IFERROR(VLOOKUP(Master8[[#This Row],[Customer_ID]],CustomerData[],4,0),"None")</f>
        <v>Cappuccino</v>
      </c>
      <c r="K222" s="1" t="str">
        <f>IFERROR(VLOOKUP(Master8[[#This Row],[Customer_ID]],Feedback[],3,0),"None ")</f>
        <v xml:space="preserve">None </v>
      </c>
      <c r="L222" t="str">
        <f>_xlfn.IFNA(VLOOKUP(Master8[[#This Row],[Customer_ID]],Feedback[],4,0),"None")</f>
        <v>None</v>
      </c>
    </row>
    <row r="223" spans="1:12" hidden="1" x14ac:dyDescent="0.25">
      <c r="A223" s="2" t="s">
        <v>971</v>
      </c>
      <c r="B223" s="2" t="s">
        <v>677</v>
      </c>
      <c r="C223" s="2">
        <v>5</v>
      </c>
      <c r="D223" s="4">
        <v>4.88</v>
      </c>
      <c r="E223" s="2" t="s">
        <v>682</v>
      </c>
      <c r="F223" s="3">
        <v>45513</v>
      </c>
      <c r="G223" s="7">
        <v>24.4</v>
      </c>
      <c r="H223" s="37">
        <f>IFERROR(VLOOKUP(Master8[[#This Row],[Customer_ID]],CustomerData[],2,0),"None")</f>
        <v>59</v>
      </c>
      <c r="I223" t="str">
        <f>IFERROR(VLOOKUP(Master8[[#This Row],[Customer_ID]],CustomerData[],3,0),"None")</f>
        <v>Male</v>
      </c>
      <c r="J223" t="str">
        <f>IFERROR(VLOOKUP(Master8[[#This Row],[Customer_ID]],CustomerData[],4,0),"None")</f>
        <v>Cappuccino</v>
      </c>
      <c r="K223" s="1" t="str">
        <f>IFERROR(VLOOKUP(Master8[[#This Row],[Customer_ID]],Feedback[],3,0),"None ")</f>
        <v>Negative</v>
      </c>
      <c r="L223" t="str">
        <f>_xlfn.IFNA(VLOOKUP(Master8[[#This Row],[Customer_ID]],Feedback[],4,0),"None")</f>
        <v>Could be better</v>
      </c>
    </row>
    <row r="224" spans="1:12" x14ac:dyDescent="0.25">
      <c r="A224" s="2" t="s">
        <v>1511</v>
      </c>
      <c r="B224" s="2" t="s">
        <v>681</v>
      </c>
      <c r="C224" s="2">
        <v>1</v>
      </c>
      <c r="D224" s="4">
        <v>5.14</v>
      </c>
      <c r="E224" s="2" t="s">
        <v>684</v>
      </c>
      <c r="F224" s="3">
        <v>45514</v>
      </c>
      <c r="G224" s="7">
        <v>5.14</v>
      </c>
      <c r="H224" s="37" t="str">
        <f>IFERROR(VLOOKUP(Master8[[#This Row],[Customer_ID]],CustomerData[],2,0),"None")</f>
        <v>None</v>
      </c>
      <c r="I224" t="str">
        <f>IFERROR(VLOOKUP(Master8[[#This Row],[Customer_ID]],CustomerData[],3,0),"None")</f>
        <v>None</v>
      </c>
      <c r="J224" t="str">
        <f>IFERROR(VLOOKUP(Master8[[#This Row],[Customer_ID]],CustomerData[],4,0),"None")</f>
        <v>None</v>
      </c>
      <c r="K224" s="1" t="str">
        <f>IFERROR(VLOOKUP(Master8[[#This Row],[Customer_ID]],Feedback[],3,0),"None ")</f>
        <v xml:space="preserve">None </v>
      </c>
      <c r="L224" t="str">
        <f>_xlfn.IFNA(VLOOKUP(Master8[[#This Row],[Customer_ID]],Feedback[],4,0),"None")</f>
        <v>None</v>
      </c>
    </row>
    <row r="225" spans="1:12" hidden="1" x14ac:dyDescent="0.25">
      <c r="A225" s="2" t="s">
        <v>748</v>
      </c>
      <c r="B225" s="2" t="s">
        <v>680</v>
      </c>
      <c r="C225" s="2">
        <v>2</v>
      </c>
      <c r="D225" s="4">
        <v>3.95</v>
      </c>
      <c r="E225" s="2" t="s">
        <v>683</v>
      </c>
      <c r="F225" s="3">
        <v>45515</v>
      </c>
      <c r="G225" s="7">
        <v>7.9</v>
      </c>
      <c r="H225" s="37">
        <f>IFERROR(VLOOKUP(Master8[[#This Row],[Customer_ID]],CustomerData[],2,0),"None")</f>
        <v>23</v>
      </c>
      <c r="I225" t="str">
        <f>IFERROR(VLOOKUP(Master8[[#This Row],[Customer_ID]],CustomerData[],3,0),"None")</f>
        <v>Male</v>
      </c>
      <c r="J225" t="str">
        <f>IFERROR(VLOOKUP(Master8[[#This Row],[Customer_ID]],CustomerData[],4,0),"None")</f>
        <v>Croissant</v>
      </c>
      <c r="K225" s="1" t="str">
        <f>IFERROR(VLOOKUP(Master8[[#This Row],[Customer_ID]],Feedback[],3,0),"None ")</f>
        <v>Positive</v>
      </c>
      <c r="L225" t="str">
        <f>_xlfn.IFNA(VLOOKUP(Master8[[#This Row],[Customer_ID]],Feedback[],4,0),"None")</f>
        <v>Great product!</v>
      </c>
    </row>
    <row r="226" spans="1:12" hidden="1" x14ac:dyDescent="0.25">
      <c r="A226" s="2" t="s">
        <v>900</v>
      </c>
      <c r="B226" s="2" t="s">
        <v>681</v>
      </c>
      <c r="C226" s="2">
        <v>2</v>
      </c>
      <c r="D226" s="4">
        <v>5.24</v>
      </c>
      <c r="E226" s="2" t="s">
        <v>683</v>
      </c>
      <c r="F226" s="3">
        <v>45516</v>
      </c>
      <c r="G226" s="7">
        <v>10.48</v>
      </c>
      <c r="H226" s="37">
        <f>IFERROR(VLOOKUP(Master8[[#This Row],[Customer_ID]],CustomerData[],2,0),"None")</f>
        <v>26</v>
      </c>
      <c r="I226" t="str">
        <f>IFERROR(VLOOKUP(Master8[[#This Row],[Customer_ID]],CustomerData[],3,0),"None")</f>
        <v>Female</v>
      </c>
      <c r="J226" t="str">
        <f>IFERROR(VLOOKUP(Master8[[#This Row],[Customer_ID]],CustomerData[],4,0),"None")</f>
        <v>Muffin</v>
      </c>
      <c r="K226" s="1" t="str">
        <f>IFERROR(VLOOKUP(Master8[[#This Row],[Customer_ID]],Feedback[],3,0),"None ")</f>
        <v>Neutral</v>
      </c>
      <c r="L226" t="str">
        <f>_xlfn.IFNA(VLOOKUP(Master8[[#This Row],[Customer_ID]],Feedback[],4,0),"None")</f>
        <v>Could be better</v>
      </c>
    </row>
    <row r="227" spans="1:12" hidden="1" x14ac:dyDescent="0.25">
      <c r="A227" s="2" t="s">
        <v>1192</v>
      </c>
      <c r="B227" s="2" t="s">
        <v>678</v>
      </c>
      <c r="C227" s="2">
        <v>2</v>
      </c>
      <c r="D227" s="4">
        <v>4.1900000000000004</v>
      </c>
      <c r="E227" s="2" t="s">
        <v>682</v>
      </c>
      <c r="F227" s="3">
        <v>45517</v>
      </c>
      <c r="G227" s="7">
        <v>8.3800000000000008</v>
      </c>
      <c r="H227" s="37">
        <f>IFERROR(VLOOKUP(Master8[[#This Row],[Customer_ID]],CustomerData[],2,0),"None")</f>
        <v>20</v>
      </c>
      <c r="I227" t="str">
        <f>IFERROR(VLOOKUP(Master8[[#This Row],[Customer_ID]],CustomerData[],3,0),"None")</f>
        <v>Male</v>
      </c>
      <c r="J227" t="str">
        <f>IFERROR(VLOOKUP(Master8[[#This Row],[Customer_ID]],CustomerData[],4,0),"None")</f>
        <v>Latte</v>
      </c>
      <c r="K227" s="1" t="str">
        <f>IFERROR(VLOOKUP(Master8[[#This Row],[Customer_ID]],Feedback[],3,0),"None ")</f>
        <v>Positive</v>
      </c>
      <c r="L227" t="str">
        <f>_xlfn.IFNA(VLOOKUP(Master8[[#This Row],[Customer_ID]],Feedback[],4,0),"None")</f>
        <v>Could be better</v>
      </c>
    </row>
    <row r="228" spans="1:12" hidden="1" x14ac:dyDescent="0.25">
      <c r="A228" s="2" t="s">
        <v>1343</v>
      </c>
      <c r="B228" s="2" t="s">
        <v>681</v>
      </c>
      <c r="C228" s="2">
        <v>1</v>
      </c>
      <c r="D228" s="4">
        <v>3.8</v>
      </c>
      <c r="E228" s="2" t="s">
        <v>684</v>
      </c>
      <c r="F228" s="3">
        <v>45518</v>
      </c>
      <c r="G228" s="7">
        <v>3.8</v>
      </c>
      <c r="H228" s="37">
        <f>IFERROR(VLOOKUP(Master8[[#This Row],[Customer_ID]],CustomerData[],2,0),"None")</f>
        <v>21</v>
      </c>
      <c r="I228" t="str">
        <f>IFERROR(VLOOKUP(Master8[[#This Row],[Customer_ID]],CustomerData[],3,0),"None")</f>
        <v>Male</v>
      </c>
      <c r="J228" t="str">
        <f>IFERROR(VLOOKUP(Master8[[#This Row],[Customer_ID]],CustomerData[],4,0),"None")</f>
        <v>Muffin</v>
      </c>
      <c r="K228" s="1" t="str">
        <f>IFERROR(VLOOKUP(Master8[[#This Row],[Customer_ID]],Feedback[],3,0),"None ")</f>
        <v>Positive</v>
      </c>
      <c r="L228" t="str">
        <f>_xlfn.IFNA(VLOOKUP(Master8[[#This Row],[Customer_ID]],Feedback[],4,0),"None")</f>
        <v>Great product!</v>
      </c>
    </row>
    <row r="229" spans="1:12" x14ac:dyDescent="0.25">
      <c r="A229" s="2" t="s">
        <v>1681</v>
      </c>
      <c r="B229" s="2" t="s">
        <v>680</v>
      </c>
      <c r="C229" s="2">
        <v>2</v>
      </c>
      <c r="D229" s="4">
        <v>4.4400000000000004</v>
      </c>
      <c r="E229" s="2" t="s">
        <v>683</v>
      </c>
      <c r="F229" s="3">
        <v>45519</v>
      </c>
      <c r="G229" s="7">
        <v>8.8800000000000008</v>
      </c>
      <c r="H229" s="37" t="str">
        <f>IFERROR(VLOOKUP(Master8[[#This Row],[Customer_ID]],CustomerData[],2,0),"None")</f>
        <v>None</v>
      </c>
      <c r="I229" t="str">
        <f>IFERROR(VLOOKUP(Master8[[#This Row],[Customer_ID]],CustomerData[],3,0),"None")</f>
        <v>None</v>
      </c>
      <c r="J229" t="str">
        <f>IFERROR(VLOOKUP(Master8[[#This Row],[Customer_ID]],CustomerData[],4,0),"None")</f>
        <v>None</v>
      </c>
      <c r="K229" s="1" t="str">
        <f>IFERROR(VLOOKUP(Master8[[#This Row],[Customer_ID]],Feedback[],3,0),"None ")</f>
        <v xml:space="preserve">None </v>
      </c>
      <c r="L229" t="str">
        <f>_xlfn.IFNA(VLOOKUP(Master8[[#This Row],[Customer_ID]],Feedback[],4,0),"None")</f>
        <v>None</v>
      </c>
    </row>
    <row r="230" spans="1:12" hidden="1" x14ac:dyDescent="0.25">
      <c r="A230" s="2" t="s">
        <v>883</v>
      </c>
      <c r="B230" s="2" t="s">
        <v>681</v>
      </c>
      <c r="C230" s="2">
        <v>1</v>
      </c>
      <c r="D230" s="4">
        <v>3.39</v>
      </c>
      <c r="E230" s="2" t="s">
        <v>682</v>
      </c>
      <c r="F230" s="3">
        <v>45520</v>
      </c>
      <c r="G230" s="7">
        <v>3.39</v>
      </c>
      <c r="H230" s="37">
        <f>IFERROR(VLOOKUP(Master8[[#This Row],[Customer_ID]],CustomerData[],2,0),"None")</f>
        <v>38</v>
      </c>
      <c r="I230" t="str">
        <f>IFERROR(VLOOKUP(Master8[[#This Row],[Customer_ID]],CustomerData[],3,0),"None")</f>
        <v>Male</v>
      </c>
      <c r="J230" t="str">
        <f>IFERROR(VLOOKUP(Master8[[#This Row],[Customer_ID]],CustomerData[],4,0),"None")</f>
        <v>Muffin</v>
      </c>
      <c r="K230" s="1" t="str">
        <f>IFERROR(VLOOKUP(Master8[[#This Row],[Customer_ID]],Feedback[],3,0),"None ")</f>
        <v xml:space="preserve">None </v>
      </c>
      <c r="L230" t="str">
        <f>_xlfn.IFNA(VLOOKUP(Master8[[#This Row],[Customer_ID]],Feedback[],4,0),"None")</f>
        <v>None</v>
      </c>
    </row>
    <row r="231" spans="1:12" hidden="1" x14ac:dyDescent="0.25">
      <c r="A231" s="2" t="s">
        <v>1231</v>
      </c>
      <c r="B231" s="2" t="s">
        <v>679</v>
      </c>
      <c r="C231" s="2">
        <v>4</v>
      </c>
      <c r="D231" s="4">
        <v>3.57</v>
      </c>
      <c r="E231" s="2" t="s">
        <v>683</v>
      </c>
      <c r="F231" s="3">
        <v>45521</v>
      </c>
      <c r="G231" s="7">
        <v>14.28</v>
      </c>
      <c r="H231" s="37">
        <f>IFERROR(VLOOKUP(Master8[[#This Row],[Customer_ID]],CustomerData[],2,0),"None")</f>
        <v>50</v>
      </c>
      <c r="I231" t="str">
        <f>IFERROR(VLOOKUP(Master8[[#This Row],[Customer_ID]],CustomerData[],3,0),"None")</f>
        <v>Female</v>
      </c>
      <c r="J231" t="str">
        <f>IFERROR(VLOOKUP(Master8[[#This Row],[Customer_ID]],CustomerData[],4,0),"None")</f>
        <v>Sandwich</v>
      </c>
      <c r="K231" s="1" t="str">
        <f>IFERROR(VLOOKUP(Master8[[#This Row],[Customer_ID]],Feedback[],3,0),"None ")</f>
        <v xml:space="preserve">None </v>
      </c>
      <c r="L231" t="str">
        <f>_xlfn.IFNA(VLOOKUP(Master8[[#This Row],[Customer_ID]],Feedback[],4,0),"None")</f>
        <v>None</v>
      </c>
    </row>
    <row r="232" spans="1:12" hidden="1" x14ac:dyDescent="0.25">
      <c r="A232" s="2" t="s">
        <v>971</v>
      </c>
      <c r="B232" s="2" t="s">
        <v>677</v>
      </c>
      <c r="C232" s="2">
        <v>1</v>
      </c>
      <c r="D232" s="4">
        <v>3.71</v>
      </c>
      <c r="E232" s="2" t="s">
        <v>685</v>
      </c>
      <c r="F232" s="3">
        <v>45522</v>
      </c>
      <c r="G232" s="7">
        <v>3.71</v>
      </c>
      <c r="H232" s="37">
        <f>IFERROR(VLOOKUP(Master8[[#This Row],[Customer_ID]],CustomerData[],2,0),"None")</f>
        <v>59</v>
      </c>
      <c r="I232" t="str">
        <f>IFERROR(VLOOKUP(Master8[[#This Row],[Customer_ID]],CustomerData[],3,0),"None")</f>
        <v>Male</v>
      </c>
      <c r="J232" t="str">
        <f>IFERROR(VLOOKUP(Master8[[#This Row],[Customer_ID]],CustomerData[],4,0),"None")</f>
        <v>Cappuccino</v>
      </c>
      <c r="K232" s="1" t="str">
        <f>IFERROR(VLOOKUP(Master8[[#This Row],[Customer_ID]],Feedback[],3,0),"None ")</f>
        <v>Negative</v>
      </c>
      <c r="L232" t="str">
        <f>_xlfn.IFNA(VLOOKUP(Master8[[#This Row],[Customer_ID]],Feedback[],4,0),"None")</f>
        <v>Could be better</v>
      </c>
    </row>
    <row r="233" spans="1:12" hidden="1" x14ac:dyDescent="0.25">
      <c r="A233" s="2" t="s">
        <v>745</v>
      </c>
      <c r="B233" s="2" t="s">
        <v>680</v>
      </c>
      <c r="C233" s="2">
        <v>3</v>
      </c>
      <c r="D233" s="4">
        <v>4.97</v>
      </c>
      <c r="E233" s="2" t="s">
        <v>684</v>
      </c>
      <c r="F233" s="3">
        <v>45523</v>
      </c>
      <c r="G233" s="7">
        <v>14.91</v>
      </c>
      <c r="H233" s="37">
        <f>IFERROR(VLOOKUP(Master8[[#This Row],[Customer_ID]],CustomerData[],2,0),"None")</f>
        <v>52</v>
      </c>
      <c r="I233" t="str">
        <f>IFERROR(VLOOKUP(Master8[[#This Row],[Customer_ID]],CustomerData[],3,0),"None")</f>
        <v>Female</v>
      </c>
      <c r="J233" t="str">
        <f>IFERROR(VLOOKUP(Master8[[#This Row],[Customer_ID]],CustomerData[],4,0),"None")</f>
        <v>Croissant</v>
      </c>
      <c r="K233" s="1" t="str">
        <f>IFERROR(VLOOKUP(Master8[[#This Row],[Customer_ID]],Feedback[],3,0),"None ")</f>
        <v xml:space="preserve">None </v>
      </c>
      <c r="L233" t="str">
        <f>_xlfn.IFNA(VLOOKUP(Master8[[#This Row],[Customer_ID]],Feedback[],4,0),"None")</f>
        <v>None</v>
      </c>
    </row>
    <row r="234" spans="1:12" hidden="1" x14ac:dyDescent="0.25">
      <c r="A234" s="2" t="s">
        <v>1147</v>
      </c>
      <c r="B234" s="2" t="s">
        <v>677</v>
      </c>
      <c r="C234" s="2">
        <v>2</v>
      </c>
      <c r="D234" s="4">
        <v>5.08</v>
      </c>
      <c r="E234" s="2" t="s">
        <v>685</v>
      </c>
      <c r="F234" s="3">
        <v>45524</v>
      </c>
      <c r="G234" s="7">
        <v>10.16</v>
      </c>
      <c r="H234" s="37">
        <f>IFERROR(VLOOKUP(Master8[[#This Row],[Customer_ID]],CustomerData[],2,0),"None")</f>
        <v>25</v>
      </c>
      <c r="I234" t="str">
        <f>IFERROR(VLOOKUP(Master8[[#This Row],[Customer_ID]],CustomerData[],3,0),"None")</f>
        <v>Male</v>
      </c>
      <c r="J234" t="str">
        <f>IFERROR(VLOOKUP(Master8[[#This Row],[Customer_ID]],CustomerData[],4,0),"None")</f>
        <v>Cappuccino</v>
      </c>
      <c r="K234" s="1" t="str">
        <f>IFERROR(VLOOKUP(Master8[[#This Row],[Customer_ID]],Feedback[],3,0),"None ")</f>
        <v>Neutral</v>
      </c>
      <c r="L234" t="str">
        <f>_xlfn.IFNA(VLOOKUP(Master8[[#This Row],[Customer_ID]],Feedback[],4,0),"None")</f>
        <v>Could be better</v>
      </c>
    </row>
    <row r="235" spans="1:12" hidden="1" x14ac:dyDescent="0.25">
      <c r="A235" s="2" t="s">
        <v>1260</v>
      </c>
      <c r="B235" s="2" t="s">
        <v>677</v>
      </c>
      <c r="C235" s="2">
        <v>3</v>
      </c>
      <c r="D235" s="4">
        <v>5.49</v>
      </c>
      <c r="E235" s="2" t="s">
        <v>684</v>
      </c>
      <c r="F235" s="3">
        <v>45525</v>
      </c>
      <c r="G235" s="7">
        <v>16.47</v>
      </c>
      <c r="H235" s="37">
        <f>IFERROR(VLOOKUP(Master8[[#This Row],[Customer_ID]],CustomerData[],2,0),"None")</f>
        <v>50</v>
      </c>
      <c r="I235" t="str">
        <f>IFERROR(VLOOKUP(Master8[[#This Row],[Customer_ID]],CustomerData[],3,0),"None")</f>
        <v>Female</v>
      </c>
      <c r="J235" t="str">
        <f>IFERROR(VLOOKUP(Master8[[#This Row],[Customer_ID]],CustomerData[],4,0),"None")</f>
        <v>Cappuccino</v>
      </c>
      <c r="K235" s="1" t="str">
        <f>IFERROR(VLOOKUP(Master8[[#This Row],[Customer_ID]],Feedback[],3,0),"None ")</f>
        <v>Neutral</v>
      </c>
      <c r="L235" t="str">
        <f>_xlfn.IFNA(VLOOKUP(Master8[[#This Row],[Customer_ID]],Feedback[],4,0),"None")</f>
        <v>Could be better</v>
      </c>
    </row>
    <row r="236" spans="1:12" hidden="1" x14ac:dyDescent="0.25">
      <c r="A236" s="2" t="s">
        <v>1338</v>
      </c>
      <c r="B236" s="2" t="s">
        <v>677</v>
      </c>
      <c r="C236" s="2">
        <v>3</v>
      </c>
      <c r="D236" s="4">
        <v>4.8099999999999996</v>
      </c>
      <c r="E236" s="2" t="s">
        <v>682</v>
      </c>
      <c r="F236" s="3">
        <v>45526</v>
      </c>
      <c r="G236" s="7">
        <v>14.43</v>
      </c>
      <c r="H236" s="37">
        <f>IFERROR(VLOOKUP(Master8[[#This Row],[Customer_ID]],CustomerData[],2,0),"None")</f>
        <v>32</v>
      </c>
      <c r="I236" t="str">
        <f>IFERROR(VLOOKUP(Master8[[#This Row],[Customer_ID]],CustomerData[],3,0),"None")</f>
        <v>Male</v>
      </c>
      <c r="J236" t="str">
        <f>IFERROR(VLOOKUP(Master8[[#This Row],[Customer_ID]],CustomerData[],4,0),"None")</f>
        <v>Cappuccino</v>
      </c>
      <c r="K236" s="1" t="str">
        <f>IFERROR(VLOOKUP(Master8[[#This Row],[Customer_ID]],Feedback[],3,0),"None ")</f>
        <v>Neutral</v>
      </c>
      <c r="L236" t="str">
        <f>_xlfn.IFNA(VLOOKUP(Master8[[#This Row],[Customer_ID]],Feedback[],4,0),"None")</f>
        <v>Great product!</v>
      </c>
    </row>
    <row r="237" spans="1:12" hidden="1" x14ac:dyDescent="0.25">
      <c r="A237" s="2" t="s">
        <v>1363</v>
      </c>
      <c r="B237" s="2" t="s">
        <v>676</v>
      </c>
      <c r="C237" s="2">
        <v>4</v>
      </c>
      <c r="D237" s="4">
        <v>5.12</v>
      </c>
      <c r="E237" s="2" t="s">
        <v>683</v>
      </c>
      <c r="F237" s="3">
        <v>45527</v>
      </c>
      <c r="G237" s="7">
        <v>20.48</v>
      </c>
      <c r="H237" s="37">
        <f>IFERROR(VLOOKUP(Master8[[#This Row],[Customer_ID]],CustomerData[],2,0),"None")</f>
        <v>65</v>
      </c>
      <c r="I237" t="str">
        <f>IFERROR(VLOOKUP(Master8[[#This Row],[Customer_ID]],CustomerData[],3,0),"None")</f>
        <v>Female</v>
      </c>
      <c r="J237" t="str">
        <f>IFERROR(VLOOKUP(Master8[[#This Row],[Customer_ID]],CustomerData[],4,0),"None")</f>
        <v>Iced Tea</v>
      </c>
      <c r="K237" s="1" t="str">
        <f>IFERROR(VLOOKUP(Master8[[#This Row],[Customer_ID]],Feedback[],3,0),"None ")</f>
        <v xml:space="preserve">None </v>
      </c>
      <c r="L237" t="str">
        <f>_xlfn.IFNA(VLOOKUP(Master8[[#This Row],[Customer_ID]],Feedback[],4,0),"None")</f>
        <v>None</v>
      </c>
    </row>
    <row r="238" spans="1:12" hidden="1" x14ac:dyDescent="0.25">
      <c r="A238" s="2" t="s">
        <v>737</v>
      </c>
      <c r="B238" s="2" t="s">
        <v>680</v>
      </c>
      <c r="C238" s="2">
        <v>5</v>
      </c>
      <c r="D238" s="4">
        <v>4.0599999999999996</v>
      </c>
      <c r="E238" s="2" t="s">
        <v>683</v>
      </c>
      <c r="F238" s="3">
        <v>45528</v>
      </c>
      <c r="G238" s="7">
        <v>20.3</v>
      </c>
      <c r="H238" s="37">
        <f>IFERROR(VLOOKUP(Master8[[#This Row],[Customer_ID]],CustomerData[],2,0),"None")</f>
        <v>24</v>
      </c>
      <c r="I238" t="str">
        <f>IFERROR(VLOOKUP(Master8[[#This Row],[Customer_ID]],CustomerData[],3,0),"None")</f>
        <v>Female</v>
      </c>
      <c r="J238" t="str">
        <f>IFERROR(VLOOKUP(Master8[[#This Row],[Customer_ID]],CustomerData[],4,0),"None")</f>
        <v>Croissant</v>
      </c>
      <c r="K238" s="1" t="str">
        <f>IFERROR(VLOOKUP(Master8[[#This Row],[Customer_ID]],Feedback[],3,0),"None ")</f>
        <v>Neutral</v>
      </c>
      <c r="L238" t="str">
        <f>_xlfn.IFNA(VLOOKUP(Master8[[#This Row],[Customer_ID]],Feedback[],4,0),"None")</f>
        <v>Could be better</v>
      </c>
    </row>
    <row r="239" spans="1:12" hidden="1" x14ac:dyDescent="0.25">
      <c r="A239" s="2" t="s">
        <v>1127</v>
      </c>
      <c r="B239" s="2" t="s">
        <v>678</v>
      </c>
      <c r="C239" s="2">
        <v>4</v>
      </c>
      <c r="D239" s="4">
        <v>4.95</v>
      </c>
      <c r="E239" s="2" t="s">
        <v>682</v>
      </c>
      <c r="F239" s="3">
        <v>45529</v>
      </c>
      <c r="G239" s="7">
        <v>19.8</v>
      </c>
      <c r="H239" s="37">
        <f>IFERROR(VLOOKUP(Master8[[#This Row],[Customer_ID]],CustomerData[],2,0),"None")</f>
        <v>34</v>
      </c>
      <c r="I239" t="str">
        <f>IFERROR(VLOOKUP(Master8[[#This Row],[Customer_ID]],CustomerData[],3,0),"None")</f>
        <v>Male</v>
      </c>
      <c r="J239" t="str">
        <f>IFERROR(VLOOKUP(Master8[[#This Row],[Customer_ID]],CustomerData[],4,0),"None")</f>
        <v>Latte</v>
      </c>
      <c r="K239" s="1" t="str">
        <f>IFERROR(VLOOKUP(Master8[[#This Row],[Customer_ID]],Feedback[],3,0),"None ")</f>
        <v>Positive</v>
      </c>
      <c r="L239" t="str">
        <f>_xlfn.IFNA(VLOOKUP(Master8[[#This Row],[Customer_ID]],Feedback[],4,0),"None")</f>
        <v>Great product!</v>
      </c>
    </row>
    <row r="240" spans="1:12" hidden="1" x14ac:dyDescent="0.25">
      <c r="A240" s="2" t="s">
        <v>1066</v>
      </c>
      <c r="B240" s="2" t="s">
        <v>680</v>
      </c>
      <c r="C240" s="2">
        <v>1</v>
      </c>
      <c r="D240" s="4">
        <v>3.07</v>
      </c>
      <c r="E240" s="2" t="s">
        <v>683</v>
      </c>
      <c r="F240" s="3">
        <v>45530</v>
      </c>
      <c r="G240" s="7">
        <v>3.07</v>
      </c>
      <c r="H240" s="37">
        <f>IFERROR(VLOOKUP(Master8[[#This Row],[Customer_ID]],CustomerData[],2,0),"None")</f>
        <v>63</v>
      </c>
      <c r="I240" t="str">
        <f>IFERROR(VLOOKUP(Master8[[#This Row],[Customer_ID]],CustomerData[],3,0),"None")</f>
        <v>Male</v>
      </c>
      <c r="J240" t="str">
        <f>IFERROR(VLOOKUP(Master8[[#This Row],[Customer_ID]],CustomerData[],4,0),"None")</f>
        <v>Croissant</v>
      </c>
      <c r="K240" s="1" t="str">
        <f>IFERROR(VLOOKUP(Master8[[#This Row],[Customer_ID]],Feedback[],3,0),"None ")</f>
        <v>Negative</v>
      </c>
      <c r="L240" t="str">
        <f>_xlfn.IFNA(VLOOKUP(Master8[[#This Row],[Customer_ID]],Feedback[],4,0),"None")</f>
        <v>Great product!</v>
      </c>
    </row>
    <row r="241" spans="1:12" x14ac:dyDescent="0.25">
      <c r="A241" s="2" t="s">
        <v>1544</v>
      </c>
      <c r="B241" s="2" t="s">
        <v>678</v>
      </c>
      <c r="C241" s="2">
        <v>1</v>
      </c>
      <c r="D241" s="4">
        <v>3.25</v>
      </c>
      <c r="E241" s="2" t="s">
        <v>685</v>
      </c>
      <c r="F241" s="3">
        <v>45531</v>
      </c>
      <c r="G241" s="7">
        <v>3.25</v>
      </c>
      <c r="H241" s="37" t="str">
        <f>IFERROR(VLOOKUP(Master8[[#This Row],[Customer_ID]],CustomerData[],2,0),"None")</f>
        <v>None</v>
      </c>
      <c r="I241" t="str">
        <f>IFERROR(VLOOKUP(Master8[[#This Row],[Customer_ID]],CustomerData[],3,0),"None")</f>
        <v>None</v>
      </c>
      <c r="J241" t="str">
        <f>IFERROR(VLOOKUP(Master8[[#This Row],[Customer_ID]],CustomerData[],4,0),"None")</f>
        <v>None</v>
      </c>
      <c r="K241" s="1" t="str">
        <f>IFERROR(VLOOKUP(Master8[[#This Row],[Customer_ID]],Feedback[],3,0),"None ")</f>
        <v>Negative</v>
      </c>
      <c r="L241" t="str">
        <f>_xlfn.IFNA(VLOOKUP(Master8[[#This Row],[Customer_ID]],Feedback[],4,0),"None")</f>
        <v>Could be better</v>
      </c>
    </row>
    <row r="242" spans="1:12" x14ac:dyDescent="0.25">
      <c r="A242" s="2" t="s">
        <v>1602</v>
      </c>
      <c r="B242" s="2" t="s">
        <v>680</v>
      </c>
      <c r="C242" s="2">
        <v>2</v>
      </c>
      <c r="D242" s="4">
        <v>3.9</v>
      </c>
      <c r="E242" s="2" t="s">
        <v>682</v>
      </c>
      <c r="F242" s="3">
        <v>45532</v>
      </c>
      <c r="G242" s="7">
        <v>7.8</v>
      </c>
      <c r="H242" s="37" t="str">
        <f>IFERROR(VLOOKUP(Master8[[#This Row],[Customer_ID]],CustomerData[],2,0),"None")</f>
        <v>None</v>
      </c>
      <c r="I242" t="str">
        <f>IFERROR(VLOOKUP(Master8[[#This Row],[Customer_ID]],CustomerData[],3,0),"None")</f>
        <v>None</v>
      </c>
      <c r="J242" t="str">
        <f>IFERROR(VLOOKUP(Master8[[#This Row],[Customer_ID]],CustomerData[],4,0),"None")</f>
        <v>None</v>
      </c>
      <c r="K242" s="1" t="str">
        <f>IFERROR(VLOOKUP(Master8[[#This Row],[Customer_ID]],Feedback[],3,0),"None ")</f>
        <v>Negative</v>
      </c>
      <c r="L242" t="str">
        <f>_xlfn.IFNA(VLOOKUP(Master8[[#This Row],[Customer_ID]],Feedback[],4,0),"None")</f>
        <v>Could be better</v>
      </c>
    </row>
    <row r="243" spans="1:12" hidden="1" x14ac:dyDescent="0.25">
      <c r="A243" s="2" t="s">
        <v>761</v>
      </c>
      <c r="B243" s="2" t="s">
        <v>680</v>
      </c>
      <c r="C243" s="2">
        <v>3</v>
      </c>
      <c r="D243" s="4">
        <v>3.68</v>
      </c>
      <c r="E243" s="2" t="s">
        <v>685</v>
      </c>
      <c r="F243" s="3">
        <v>45533</v>
      </c>
      <c r="G243" s="7">
        <v>11.04</v>
      </c>
      <c r="H243" s="37">
        <f>IFERROR(VLOOKUP(Master8[[#This Row],[Customer_ID]],CustomerData[],2,0),"None")</f>
        <v>36</v>
      </c>
      <c r="I243" t="str">
        <f>IFERROR(VLOOKUP(Master8[[#This Row],[Customer_ID]],CustomerData[],3,0),"None")</f>
        <v>Female</v>
      </c>
      <c r="J243" t="str">
        <f>IFERROR(VLOOKUP(Master8[[#This Row],[Customer_ID]],CustomerData[],4,0),"None")</f>
        <v>Croissant</v>
      </c>
      <c r="K243" s="1" t="str">
        <f>IFERROR(VLOOKUP(Master8[[#This Row],[Customer_ID]],Feedback[],3,0),"None ")</f>
        <v xml:space="preserve">None </v>
      </c>
      <c r="L243" t="str">
        <f>_xlfn.IFNA(VLOOKUP(Master8[[#This Row],[Customer_ID]],Feedback[],4,0),"None")</f>
        <v>None</v>
      </c>
    </row>
    <row r="244" spans="1:12" x14ac:dyDescent="0.25">
      <c r="A244" s="2" t="s">
        <v>1497</v>
      </c>
      <c r="B244" s="2" t="s">
        <v>677</v>
      </c>
      <c r="C244" s="2">
        <v>4</v>
      </c>
      <c r="D244" s="4">
        <v>4.43</v>
      </c>
      <c r="E244" s="2" t="s">
        <v>684</v>
      </c>
      <c r="F244" s="3">
        <v>45534</v>
      </c>
      <c r="G244" s="7">
        <v>17.72</v>
      </c>
      <c r="H244" s="37" t="str">
        <f>IFERROR(VLOOKUP(Master8[[#This Row],[Customer_ID]],CustomerData[],2,0),"None")</f>
        <v>None</v>
      </c>
      <c r="I244" t="str">
        <f>IFERROR(VLOOKUP(Master8[[#This Row],[Customer_ID]],CustomerData[],3,0),"None")</f>
        <v>None</v>
      </c>
      <c r="J244" t="str">
        <f>IFERROR(VLOOKUP(Master8[[#This Row],[Customer_ID]],CustomerData[],4,0),"None")</f>
        <v>None</v>
      </c>
      <c r="K244" s="1" t="str">
        <f>IFERROR(VLOOKUP(Master8[[#This Row],[Customer_ID]],Feedback[],3,0),"None ")</f>
        <v>Positive</v>
      </c>
      <c r="L244" t="str">
        <f>_xlfn.IFNA(VLOOKUP(Master8[[#This Row],[Customer_ID]],Feedback[],4,0),"None")</f>
        <v>Great product!</v>
      </c>
    </row>
    <row r="245" spans="1:12" hidden="1" x14ac:dyDescent="0.25">
      <c r="A245" s="2" t="s">
        <v>961</v>
      </c>
      <c r="B245" s="2" t="s">
        <v>678</v>
      </c>
      <c r="C245" s="2">
        <v>5</v>
      </c>
      <c r="D245" s="4">
        <v>4.9400000000000004</v>
      </c>
      <c r="E245" s="2" t="s">
        <v>683</v>
      </c>
      <c r="F245" s="3">
        <v>45535</v>
      </c>
      <c r="G245" s="7">
        <v>24.7</v>
      </c>
      <c r="H245" s="37">
        <f>IFERROR(VLOOKUP(Master8[[#This Row],[Customer_ID]],CustomerData[],2,0),"None")</f>
        <v>24</v>
      </c>
      <c r="I245" t="str">
        <f>IFERROR(VLOOKUP(Master8[[#This Row],[Customer_ID]],CustomerData[],3,0),"None")</f>
        <v>Female</v>
      </c>
      <c r="J245" t="str">
        <f>IFERROR(VLOOKUP(Master8[[#This Row],[Customer_ID]],CustomerData[],4,0),"None")</f>
        <v>Latte</v>
      </c>
      <c r="K245" s="1" t="str">
        <f>IFERROR(VLOOKUP(Master8[[#This Row],[Customer_ID]],Feedback[],3,0),"None ")</f>
        <v>Negative</v>
      </c>
      <c r="L245" t="str">
        <f>_xlfn.IFNA(VLOOKUP(Master8[[#This Row],[Customer_ID]],Feedback[],4,0),"None")</f>
        <v>Great product!</v>
      </c>
    </row>
    <row r="246" spans="1:12" x14ac:dyDescent="0.25">
      <c r="A246" s="2" t="s">
        <v>1617</v>
      </c>
      <c r="B246" s="2" t="s">
        <v>681</v>
      </c>
      <c r="C246" s="2">
        <v>4</v>
      </c>
      <c r="D246" s="4">
        <v>4.97</v>
      </c>
      <c r="E246" s="2" t="s">
        <v>685</v>
      </c>
      <c r="F246" s="3">
        <v>45536</v>
      </c>
      <c r="G246" s="7">
        <v>19.88</v>
      </c>
      <c r="H246" s="37" t="str">
        <f>IFERROR(VLOOKUP(Master8[[#This Row],[Customer_ID]],CustomerData[],2,0),"None")</f>
        <v>None</v>
      </c>
      <c r="I246" t="str">
        <f>IFERROR(VLOOKUP(Master8[[#This Row],[Customer_ID]],CustomerData[],3,0),"None")</f>
        <v>None</v>
      </c>
      <c r="J246" t="str">
        <f>IFERROR(VLOOKUP(Master8[[#This Row],[Customer_ID]],CustomerData[],4,0),"None")</f>
        <v>None</v>
      </c>
      <c r="K246" s="1" t="str">
        <f>IFERROR(VLOOKUP(Master8[[#This Row],[Customer_ID]],Feedback[],3,0),"None ")</f>
        <v>Negative</v>
      </c>
      <c r="L246" t="str">
        <f>_xlfn.IFNA(VLOOKUP(Master8[[#This Row],[Customer_ID]],Feedback[],4,0),"None")</f>
        <v>Could be better</v>
      </c>
    </row>
    <row r="247" spans="1:12" hidden="1" x14ac:dyDescent="0.25">
      <c r="A247" s="2" t="s">
        <v>947</v>
      </c>
      <c r="B247" s="2" t="s">
        <v>678</v>
      </c>
      <c r="C247" s="2">
        <v>2</v>
      </c>
      <c r="D247" s="4">
        <v>3.06</v>
      </c>
      <c r="E247" s="2" t="s">
        <v>683</v>
      </c>
      <c r="F247" s="3">
        <v>45537</v>
      </c>
      <c r="G247" s="7">
        <v>6.12</v>
      </c>
      <c r="H247" s="37">
        <f>IFERROR(VLOOKUP(Master8[[#This Row],[Customer_ID]],CustomerData[],2,0),"None")</f>
        <v>60</v>
      </c>
      <c r="I247" t="str">
        <f>IFERROR(VLOOKUP(Master8[[#This Row],[Customer_ID]],CustomerData[],3,0),"None")</f>
        <v>Male</v>
      </c>
      <c r="J247" t="str">
        <f>IFERROR(VLOOKUP(Master8[[#This Row],[Customer_ID]],CustomerData[],4,0),"None")</f>
        <v>Latte</v>
      </c>
      <c r="K247" s="1" t="str">
        <f>IFERROR(VLOOKUP(Master8[[#This Row],[Customer_ID]],Feedback[],3,0),"None ")</f>
        <v>Negative</v>
      </c>
      <c r="L247" t="str">
        <f>_xlfn.IFNA(VLOOKUP(Master8[[#This Row],[Customer_ID]],Feedback[],4,0),"None")</f>
        <v>Could be better</v>
      </c>
    </row>
    <row r="248" spans="1:12" hidden="1" x14ac:dyDescent="0.25">
      <c r="A248" s="2" t="s">
        <v>837</v>
      </c>
      <c r="B248" s="2" t="s">
        <v>678</v>
      </c>
      <c r="C248" s="2">
        <v>4</v>
      </c>
      <c r="D248" s="4">
        <v>5.88</v>
      </c>
      <c r="E248" s="2" t="s">
        <v>684</v>
      </c>
      <c r="F248" s="3">
        <v>45538</v>
      </c>
      <c r="G248" s="7">
        <v>23.52</v>
      </c>
      <c r="H248" s="37">
        <f>IFERROR(VLOOKUP(Master8[[#This Row],[Customer_ID]],CustomerData[],2,0),"None")</f>
        <v>61</v>
      </c>
      <c r="I248" t="str">
        <f>IFERROR(VLOOKUP(Master8[[#This Row],[Customer_ID]],CustomerData[],3,0),"None")</f>
        <v>Female</v>
      </c>
      <c r="J248" t="str">
        <f>IFERROR(VLOOKUP(Master8[[#This Row],[Customer_ID]],CustomerData[],4,0),"None")</f>
        <v>Latte</v>
      </c>
      <c r="K248" s="1" t="str">
        <f>IFERROR(VLOOKUP(Master8[[#This Row],[Customer_ID]],Feedback[],3,0),"None ")</f>
        <v>Neutral</v>
      </c>
      <c r="L248" t="str">
        <f>_xlfn.IFNA(VLOOKUP(Master8[[#This Row],[Customer_ID]],Feedback[],4,0),"None")</f>
        <v>Could be better</v>
      </c>
    </row>
    <row r="249" spans="1:12" x14ac:dyDescent="0.25">
      <c r="A249" s="2" t="s">
        <v>1539</v>
      </c>
      <c r="B249" s="2" t="s">
        <v>680</v>
      </c>
      <c r="C249" s="2">
        <v>5</v>
      </c>
      <c r="D249" s="4">
        <v>2.52</v>
      </c>
      <c r="E249" s="2" t="s">
        <v>683</v>
      </c>
      <c r="F249" s="3">
        <v>45539</v>
      </c>
      <c r="G249" s="7">
        <v>12.6</v>
      </c>
      <c r="H249" s="37" t="str">
        <f>IFERROR(VLOOKUP(Master8[[#This Row],[Customer_ID]],CustomerData[],2,0),"None")</f>
        <v>None</v>
      </c>
      <c r="I249" t="str">
        <f>IFERROR(VLOOKUP(Master8[[#This Row],[Customer_ID]],CustomerData[],3,0),"None")</f>
        <v>None</v>
      </c>
      <c r="J249" t="str">
        <f>IFERROR(VLOOKUP(Master8[[#This Row],[Customer_ID]],CustomerData[],4,0),"None")</f>
        <v>None</v>
      </c>
      <c r="K249" s="1" t="str">
        <f>IFERROR(VLOOKUP(Master8[[#This Row],[Customer_ID]],Feedback[],3,0),"None ")</f>
        <v>Neutral</v>
      </c>
      <c r="L249" t="str">
        <f>_xlfn.IFNA(VLOOKUP(Master8[[#This Row],[Customer_ID]],Feedback[],4,0),"None")</f>
        <v>Great product!</v>
      </c>
    </row>
    <row r="250" spans="1:12" hidden="1" x14ac:dyDescent="0.25">
      <c r="A250" s="2" t="s">
        <v>923</v>
      </c>
      <c r="B250" s="2" t="s">
        <v>678</v>
      </c>
      <c r="C250" s="2">
        <v>5</v>
      </c>
      <c r="D250" s="4">
        <v>2.82</v>
      </c>
      <c r="E250" s="2" t="s">
        <v>684</v>
      </c>
      <c r="F250" s="3">
        <v>45540</v>
      </c>
      <c r="G250" s="7">
        <v>14.1</v>
      </c>
      <c r="H250" s="37">
        <f>IFERROR(VLOOKUP(Master8[[#This Row],[Customer_ID]],CustomerData[],2,0),"None")</f>
        <v>25</v>
      </c>
      <c r="I250" t="str">
        <f>IFERROR(VLOOKUP(Master8[[#This Row],[Customer_ID]],CustomerData[],3,0),"None")</f>
        <v>Male</v>
      </c>
      <c r="J250" t="str">
        <f>IFERROR(VLOOKUP(Master8[[#This Row],[Customer_ID]],CustomerData[],4,0),"None")</f>
        <v>Latte</v>
      </c>
      <c r="K250" s="1" t="str">
        <f>IFERROR(VLOOKUP(Master8[[#This Row],[Customer_ID]],Feedback[],3,0),"None ")</f>
        <v>Neutral</v>
      </c>
      <c r="L250" t="str">
        <f>_xlfn.IFNA(VLOOKUP(Master8[[#This Row],[Customer_ID]],Feedback[],4,0),"None")</f>
        <v>Could be better</v>
      </c>
    </row>
    <row r="251" spans="1:12" x14ac:dyDescent="0.25">
      <c r="A251" s="2" t="s">
        <v>1451</v>
      </c>
      <c r="B251" s="2" t="s">
        <v>680</v>
      </c>
      <c r="C251" s="2">
        <v>3</v>
      </c>
      <c r="D251" s="4">
        <v>3.01</v>
      </c>
      <c r="E251" s="2" t="s">
        <v>682</v>
      </c>
      <c r="F251" s="3">
        <v>45541</v>
      </c>
      <c r="G251" s="7">
        <v>9.0299999999999994</v>
      </c>
      <c r="H251" s="37" t="str">
        <f>IFERROR(VLOOKUP(Master8[[#This Row],[Customer_ID]],CustomerData[],2,0),"None")</f>
        <v>None</v>
      </c>
      <c r="I251" t="str">
        <f>IFERROR(VLOOKUP(Master8[[#This Row],[Customer_ID]],CustomerData[],3,0),"None")</f>
        <v>None</v>
      </c>
      <c r="J251" t="str">
        <f>IFERROR(VLOOKUP(Master8[[#This Row],[Customer_ID]],CustomerData[],4,0),"None")</f>
        <v>None</v>
      </c>
      <c r="K251" s="1" t="str">
        <f>IFERROR(VLOOKUP(Master8[[#This Row],[Customer_ID]],Feedback[],3,0),"None ")</f>
        <v xml:space="preserve">None </v>
      </c>
      <c r="L251" t="str">
        <f>_xlfn.IFNA(VLOOKUP(Master8[[#This Row],[Customer_ID]],Feedback[],4,0),"None")</f>
        <v>None</v>
      </c>
    </row>
    <row r="252" spans="1:12" hidden="1" x14ac:dyDescent="0.25">
      <c r="A252" s="2" t="s">
        <v>1140</v>
      </c>
      <c r="B252" s="2" t="s">
        <v>681</v>
      </c>
      <c r="C252" s="2">
        <v>3</v>
      </c>
      <c r="D252" s="4">
        <v>5.74</v>
      </c>
      <c r="E252" s="2" t="s">
        <v>683</v>
      </c>
      <c r="F252" s="3">
        <v>45542</v>
      </c>
      <c r="G252" s="7">
        <v>17.22</v>
      </c>
      <c r="H252" s="37">
        <f>IFERROR(VLOOKUP(Master8[[#This Row],[Customer_ID]],CustomerData[],2,0),"None")</f>
        <v>65</v>
      </c>
      <c r="I252" t="str">
        <f>IFERROR(VLOOKUP(Master8[[#This Row],[Customer_ID]],CustomerData[],3,0),"None")</f>
        <v>Male</v>
      </c>
      <c r="J252" t="str">
        <f>IFERROR(VLOOKUP(Master8[[#This Row],[Customer_ID]],CustomerData[],4,0),"None")</f>
        <v>Muffin</v>
      </c>
      <c r="K252" s="1" t="str">
        <f>IFERROR(VLOOKUP(Master8[[#This Row],[Customer_ID]],Feedback[],3,0),"None ")</f>
        <v>Positive</v>
      </c>
      <c r="L252" t="str">
        <f>_xlfn.IFNA(VLOOKUP(Master8[[#This Row],[Customer_ID]],Feedback[],4,0),"None")</f>
        <v>Could be better</v>
      </c>
    </row>
    <row r="253" spans="1:12" hidden="1" x14ac:dyDescent="0.25">
      <c r="A253" s="2" t="s">
        <v>1270</v>
      </c>
      <c r="B253" s="2" t="s">
        <v>676</v>
      </c>
      <c r="C253" s="2">
        <v>2</v>
      </c>
      <c r="D253" s="4">
        <v>4.0199999999999996</v>
      </c>
      <c r="E253" s="2" t="s">
        <v>682</v>
      </c>
      <c r="F253" s="3">
        <v>45543</v>
      </c>
      <c r="G253" s="7">
        <v>8.0399999999999991</v>
      </c>
      <c r="H253" s="37">
        <f>IFERROR(VLOOKUP(Master8[[#This Row],[Customer_ID]],CustomerData[],2,0),"None")</f>
        <v>30</v>
      </c>
      <c r="I253" t="str">
        <f>IFERROR(VLOOKUP(Master8[[#This Row],[Customer_ID]],CustomerData[],3,0),"None")</f>
        <v>Male</v>
      </c>
      <c r="J253" t="str">
        <f>IFERROR(VLOOKUP(Master8[[#This Row],[Customer_ID]],CustomerData[],4,0),"None")</f>
        <v>Iced Tea</v>
      </c>
      <c r="K253" s="1" t="str">
        <f>IFERROR(VLOOKUP(Master8[[#This Row],[Customer_ID]],Feedback[],3,0),"None ")</f>
        <v>Negative</v>
      </c>
      <c r="L253" t="str">
        <f>_xlfn.IFNA(VLOOKUP(Master8[[#This Row],[Customer_ID]],Feedback[],4,0),"None")</f>
        <v>Could be better</v>
      </c>
    </row>
    <row r="254" spans="1:12" hidden="1" x14ac:dyDescent="0.25">
      <c r="A254" s="2" t="s">
        <v>1180</v>
      </c>
      <c r="B254" s="2" t="s">
        <v>677</v>
      </c>
      <c r="C254" s="2">
        <v>3</v>
      </c>
      <c r="D254" s="4">
        <v>2.72</v>
      </c>
      <c r="E254" s="2" t="s">
        <v>684</v>
      </c>
      <c r="F254" s="3">
        <v>45544</v>
      </c>
      <c r="G254" s="7">
        <v>8.16</v>
      </c>
      <c r="H254" s="37">
        <f>IFERROR(VLOOKUP(Master8[[#This Row],[Customer_ID]],CustomerData[],2,0),"None")</f>
        <v>29</v>
      </c>
      <c r="I254" t="str">
        <f>IFERROR(VLOOKUP(Master8[[#This Row],[Customer_ID]],CustomerData[],3,0),"None")</f>
        <v>Male</v>
      </c>
      <c r="J254" t="str">
        <f>IFERROR(VLOOKUP(Master8[[#This Row],[Customer_ID]],CustomerData[],4,0),"None")</f>
        <v>Cappuccino</v>
      </c>
      <c r="K254" s="1" t="str">
        <f>IFERROR(VLOOKUP(Master8[[#This Row],[Customer_ID]],Feedback[],3,0),"None ")</f>
        <v>Positive</v>
      </c>
      <c r="L254" t="str">
        <f>_xlfn.IFNA(VLOOKUP(Master8[[#This Row],[Customer_ID]],Feedback[],4,0),"None")</f>
        <v>Could be better</v>
      </c>
    </row>
    <row r="255" spans="1:12" hidden="1" x14ac:dyDescent="0.25">
      <c r="A255" s="2" t="s">
        <v>1115</v>
      </c>
      <c r="B255" s="2" t="s">
        <v>679</v>
      </c>
      <c r="C255" s="2">
        <v>1</v>
      </c>
      <c r="D255" s="4">
        <v>3.28</v>
      </c>
      <c r="E255" s="2" t="s">
        <v>682</v>
      </c>
      <c r="F255" s="3">
        <v>45545</v>
      </c>
      <c r="G255" s="7">
        <v>3.28</v>
      </c>
      <c r="H255" s="37">
        <f>IFERROR(VLOOKUP(Master8[[#This Row],[Customer_ID]],CustomerData[],2,0),"None")</f>
        <v>35</v>
      </c>
      <c r="I255" t="str">
        <f>IFERROR(VLOOKUP(Master8[[#This Row],[Customer_ID]],CustomerData[],3,0),"None")</f>
        <v>Male</v>
      </c>
      <c r="J255" t="str">
        <f>IFERROR(VLOOKUP(Master8[[#This Row],[Customer_ID]],CustomerData[],4,0),"None")</f>
        <v>Sandwich</v>
      </c>
      <c r="K255" s="1" t="str">
        <f>IFERROR(VLOOKUP(Master8[[#This Row],[Customer_ID]],Feedback[],3,0),"None ")</f>
        <v>Neutral</v>
      </c>
      <c r="L255" t="str">
        <f>_xlfn.IFNA(VLOOKUP(Master8[[#This Row],[Customer_ID]],Feedback[],4,0),"None")</f>
        <v>Could be better</v>
      </c>
    </row>
    <row r="256" spans="1:12" x14ac:dyDescent="0.25">
      <c r="A256" s="2" t="s">
        <v>1368</v>
      </c>
      <c r="B256" s="2" t="s">
        <v>676</v>
      </c>
      <c r="C256" s="2">
        <v>3</v>
      </c>
      <c r="D256" s="4">
        <v>2.78</v>
      </c>
      <c r="E256" s="2" t="s">
        <v>685</v>
      </c>
      <c r="F256" s="3">
        <v>45546</v>
      </c>
      <c r="G256" s="7">
        <v>8.34</v>
      </c>
      <c r="H256" s="37" t="str">
        <f>IFERROR(VLOOKUP(Master8[[#This Row],[Customer_ID]],CustomerData[],2,0),"None")</f>
        <v>None</v>
      </c>
      <c r="I256" t="str">
        <f>IFERROR(VLOOKUP(Master8[[#This Row],[Customer_ID]],CustomerData[],3,0),"None")</f>
        <v>None</v>
      </c>
      <c r="J256" t="str">
        <f>IFERROR(VLOOKUP(Master8[[#This Row],[Customer_ID]],CustomerData[],4,0),"None")</f>
        <v>None</v>
      </c>
      <c r="K256" s="1" t="str">
        <f>IFERROR(VLOOKUP(Master8[[#This Row],[Customer_ID]],Feedback[],3,0),"None ")</f>
        <v xml:space="preserve">None </v>
      </c>
      <c r="L256" t="str">
        <f>_xlfn.IFNA(VLOOKUP(Master8[[#This Row],[Customer_ID]],Feedback[],4,0),"None")</f>
        <v>None</v>
      </c>
    </row>
    <row r="257" spans="1:12" hidden="1" x14ac:dyDescent="0.25">
      <c r="A257" s="2" t="s">
        <v>837</v>
      </c>
      <c r="B257" s="2" t="s">
        <v>678</v>
      </c>
      <c r="C257" s="2">
        <v>1</v>
      </c>
      <c r="D257" s="4">
        <v>2.63</v>
      </c>
      <c r="E257" s="2" t="s">
        <v>682</v>
      </c>
      <c r="F257" s="3">
        <v>45547</v>
      </c>
      <c r="G257" s="7">
        <v>2.63</v>
      </c>
      <c r="H257" s="37">
        <f>IFERROR(VLOOKUP(Master8[[#This Row],[Customer_ID]],CustomerData[],2,0),"None")</f>
        <v>61</v>
      </c>
      <c r="I257" t="str">
        <f>IFERROR(VLOOKUP(Master8[[#This Row],[Customer_ID]],CustomerData[],3,0),"None")</f>
        <v>Female</v>
      </c>
      <c r="J257" t="str">
        <f>IFERROR(VLOOKUP(Master8[[#This Row],[Customer_ID]],CustomerData[],4,0),"None")</f>
        <v>Latte</v>
      </c>
      <c r="K257" s="1" t="str">
        <f>IFERROR(VLOOKUP(Master8[[#This Row],[Customer_ID]],Feedback[],3,0),"None ")</f>
        <v>Neutral</v>
      </c>
      <c r="L257" t="str">
        <f>_xlfn.IFNA(VLOOKUP(Master8[[#This Row],[Customer_ID]],Feedback[],4,0),"None")</f>
        <v>Could be better</v>
      </c>
    </row>
    <row r="258" spans="1:12" x14ac:dyDescent="0.25">
      <c r="A258" s="2" t="s">
        <v>1442</v>
      </c>
      <c r="B258" s="2" t="s">
        <v>681</v>
      </c>
      <c r="C258" s="2">
        <v>4</v>
      </c>
      <c r="D258" s="4">
        <v>3.85</v>
      </c>
      <c r="E258" s="2" t="s">
        <v>685</v>
      </c>
      <c r="F258" s="3">
        <v>45548</v>
      </c>
      <c r="G258" s="7">
        <v>15.4</v>
      </c>
      <c r="H258" s="37" t="str">
        <f>IFERROR(VLOOKUP(Master8[[#This Row],[Customer_ID]],CustomerData[],2,0),"None")</f>
        <v>None</v>
      </c>
      <c r="I258" t="str">
        <f>IFERROR(VLOOKUP(Master8[[#This Row],[Customer_ID]],CustomerData[],3,0),"None")</f>
        <v>None</v>
      </c>
      <c r="J258" t="str">
        <f>IFERROR(VLOOKUP(Master8[[#This Row],[Customer_ID]],CustomerData[],4,0),"None")</f>
        <v>None</v>
      </c>
      <c r="K258" s="1" t="str">
        <f>IFERROR(VLOOKUP(Master8[[#This Row],[Customer_ID]],Feedback[],3,0),"None ")</f>
        <v xml:space="preserve">None </v>
      </c>
      <c r="L258" t="str">
        <f>_xlfn.IFNA(VLOOKUP(Master8[[#This Row],[Customer_ID]],Feedback[],4,0),"None")</f>
        <v>None</v>
      </c>
    </row>
    <row r="259" spans="1:12" x14ac:dyDescent="0.25">
      <c r="A259" s="2" t="s">
        <v>1608</v>
      </c>
      <c r="B259" s="2" t="s">
        <v>677</v>
      </c>
      <c r="C259" s="2">
        <v>1</v>
      </c>
      <c r="D259" s="4">
        <v>5.95</v>
      </c>
      <c r="E259" s="2" t="s">
        <v>684</v>
      </c>
      <c r="F259" s="3">
        <v>45549</v>
      </c>
      <c r="G259" s="7">
        <v>5.95</v>
      </c>
      <c r="H259" s="37" t="str">
        <f>IFERROR(VLOOKUP(Master8[[#This Row],[Customer_ID]],CustomerData[],2,0),"None")</f>
        <v>None</v>
      </c>
      <c r="I259" t="str">
        <f>IFERROR(VLOOKUP(Master8[[#This Row],[Customer_ID]],CustomerData[],3,0),"None")</f>
        <v>None</v>
      </c>
      <c r="J259" t="str">
        <f>IFERROR(VLOOKUP(Master8[[#This Row],[Customer_ID]],CustomerData[],4,0),"None")</f>
        <v>None</v>
      </c>
      <c r="K259" s="1" t="str">
        <f>IFERROR(VLOOKUP(Master8[[#This Row],[Customer_ID]],Feedback[],3,0),"None ")</f>
        <v xml:space="preserve">None </v>
      </c>
      <c r="L259" t="str">
        <f>_xlfn.IFNA(VLOOKUP(Master8[[#This Row],[Customer_ID]],Feedback[],4,0),"None")</f>
        <v>None</v>
      </c>
    </row>
    <row r="260" spans="1:12" hidden="1" x14ac:dyDescent="0.25">
      <c r="A260" s="2" t="s">
        <v>1189</v>
      </c>
      <c r="B260" s="2" t="s">
        <v>681</v>
      </c>
      <c r="C260" s="2">
        <v>2</v>
      </c>
      <c r="D260" s="4">
        <v>4.6500000000000004</v>
      </c>
      <c r="E260" s="2" t="s">
        <v>684</v>
      </c>
      <c r="F260" s="3">
        <v>45550</v>
      </c>
      <c r="G260" s="7">
        <v>9.3000000000000007</v>
      </c>
      <c r="H260" s="37">
        <f>IFERROR(VLOOKUP(Master8[[#This Row],[Customer_ID]],CustomerData[],2,0),"None")</f>
        <v>62</v>
      </c>
      <c r="I260" t="str">
        <f>IFERROR(VLOOKUP(Master8[[#This Row],[Customer_ID]],CustomerData[],3,0),"None")</f>
        <v>Male</v>
      </c>
      <c r="J260" t="str">
        <f>IFERROR(VLOOKUP(Master8[[#This Row],[Customer_ID]],CustomerData[],4,0),"None")</f>
        <v>Muffin</v>
      </c>
      <c r="K260" s="1" t="str">
        <f>IFERROR(VLOOKUP(Master8[[#This Row],[Customer_ID]],Feedback[],3,0),"None ")</f>
        <v>Positive</v>
      </c>
      <c r="L260" t="str">
        <f>_xlfn.IFNA(VLOOKUP(Master8[[#This Row],[Customer_ID]],Feedback[],4,0),"None")</f>
        <v>Great product!</v>
      </c>
    </row>
    <row r="261" spans="1:12" hidden="1" x14ac:dyDescent="0.25">
      <c r="A261" s="2" t="s">
        <v>938</v>
      </c>
      <c r="B261" s="2" t="s">
        <v>677</v>
      </c>
      <c r="C261" s="2">
        <v>5</v>
      </c>
      <c r="D261" s="4">
        <v>4.32</v>
      </c>
      <c r="E261" s="2" t="s">
        <v>683</v>
      </c>
      <c r="F261" s="3">
        <v>45551</v>
      </c>
      <c r="G261" s="7">
        <v>21.6</v>
      </c>
      <c r="H261" s="37">
        <f>IFERROR(VLOOKUP(Master8[[#This Row],[Customer_ID]],CustomerData[],2,0),"None")</f>
        <v>21</v>
      </c>
      <c r="I261" t="str">
        <f>IFERROR(VLOOKUP(Master8[[#This Row],[Customer_ID]],CustomerData[],3,0),"None")</f>
        <v>Male</v>
      </c>
      <c r="J261" t="str">
        <f>IFERROR(VLOOKUP(Master8[[#This Row],[Customer_ID]],CustomerData[],4,0),"None")</f>
        <v>Cappuccino</v>
      </c>
      <c r="K261" s="1" t="str">
        <f>IFERROR(VLOOKUP(Master8[[#This Row],[Customer_ID]],Feedback[],3,0),"None ")</f>
        <v>Negative</v>
      </c>
      <c r="L261" t="str">
        <f>_xlfn.IFNA(VLOOKUP(Master8[[#This Row],[Customer_ID]],Feedback[],4,0),"None")</f>
        <v>Could be better</v>
      </c>
    </row>
    <row r="262" spans="1:12" hidden="1" x14ac:dyDescent="0.25">
      <c r="A262" s="2" t="s">
        <v>732</v>
      </c>
      <c r="B262" s="2" t="s">
        <v>677</v>
      </c>
      <c r="C262" s="2">
        <v>2</v>
      </c>
      <c r="D262" s="4">
        <v>4.99</v>
      </c>
      <c r="E262" s="2" t="s">
        <v>685</v>
      </c>
      <c r="F262" s="3">
        <v>45552</v>
      </c>
      <c r="G262" s="7">
        <v>9.98</v>
      </c>
      <c r="H262" s="37">
        <f>IFERROR(VLOOKUP(Master8[[#This Row],[Customer_ID]],CustomerData[],2,0),"None")</f>
        <v>31</v>
      </c>
      <c r="I262" t="str">
        <f>IFERROR(VLOOKUP(Master8[[#This Row],[Customer_ID]],CustomerData[],3,0),"None")</f>
        <v>Female</v>
      </c>
      <c r="J262" t="str">
        <f>IFERROR(VLOOKUP(Master8[[#This Row],[Customer_ID]],CustomerData[],4,0),"None")</f>
        <v>Cappuccino</v>
      </c>
      <c r="K262" s="1" t="str">
        <f>IFERROR(VLOOKUP(Master8[[#This Row],[Customer_ID]],Feedback[],3,0),"None ")</f>
        <v>Neutral</v>
      </c>
      <c r="L262" t="str">
        <f>_xlfn.IFNA(VLOOKUP(Master8[[#This Row],[Customer_ID]],Feedback[],4,0),"None")</f>
        <v>Could be better</v>
      </c>
    </row>
    <row r="263" spans="1:12" hidden="1" x14ac:dyDescent="0.25">
      <c r="A263" s="2" t="s">
        <v>936</v>
      </c>
      <c r="B263" s="2" t="s">
        <v>677</v>
      </c>
      <c r="C263" s="2">
        <v>2</v>
      </c>
      <c r="D263" s="4">
        <v>4.59</v>
      </c>
      <c r="E263" s="2" t="s">
        <v>683</v>
      </c>
      <c r="F263" s="3">
        <v>45553</v>
      </c>
      <c r="G263" s="7">
        <v>9.18</v>
      </c>
      <c r="H263" s="37">
        <f>IFERROR(VLOOKUP(Master8[[#This Row],[Customer_ID]],CustomerData[],2,0),"None")</f>
        <v>63</v>
      </c>
      <c r="I263" t="str">
        <f>IFERROR(VLOOKUP(Master8[[#This Row],[Customer_ID]],CustomerData[],3,0),"None")</f>
        <v>Female</v>
      </c>
      <c r="J263" t="str">
        <f>IFERROR(VLOOKUP(Master8[[#This Row],[Customer_ID]],CustomerData[],4,0),"None")</f>
        <v>Cappuccino</v>
      </c>
      <c r="K263" s="1" t="str">
        <f>IFERROR(VLOOKUP(Master8[[#This Row],[Customer_ID]],Feedback[],3,0),"None ")</f>
        <v>Neutral</v>
      </c>
      <c r="L263" t="str">
        <f>_xlfn.IFNA(VLOOKUP(Master8[[#This Row],[Customer_ID]],Feedback[],4,0),"None")</f>
        <v>Could be better</v>
      </c>
    </row>
    <row r="264" spans="1:12" x14ac:dyDescent="0.25">
      <c r="A264" s="2" t="s">
        <v>1418</v>
      </c>
      <c r="B264" s="2" t="s">
        <v>681</v>
      </c>
      <c r="C264" s="2">
        <v>2</v>
      </c>
      <c r="D264" s="4">
        <v>5.81</v>
      </c>
      <c r="E264" s="2" t="s">
        <v>683</v>
      </c>
      <c r="F264" s="3">
        <v>45554</v>
      </c>
      <c r="G264" s="7">
        <v>11.62</v>
      </c>
      <c r="H264" s="37" t="str">
        <f>IFERROR(VLOOKUP(Master8[[#This Row],[Customer_ID]],CustomerData[],2,0),"None")</f>
        <v>None</v>
      </c>
      <c r="I264" t="str">
        <f>IFERROR(VLOOKUP(Master8[[#This Row],[Customer_ID]],CustomerData[],3,0),"None")</f>
        <v>None</v>
      </c>
      <c r="J264" t="str">
        <f>IFERROR(VLOOKUP(Master8[[#This Row],[Customer_ID]],CustomerData[],4,0),"None")</f>
        <v>None</v>
      </c>
      <c r="K264" s="1" t="str">
        <f>IFERROR(VLOOKUP(Master8[[#This Row],[Customer_ID]],Feedback[],3,0),"None ")</f>
        <v xml:space="preserve">None </v>
      </c>
      <c r="L264" t="str">
        <f>_xlfn.IFNA(VLOOKUP(Master8[[#This Row],[Customer_ID]],Feedback[],4,0),"None")</f>
        <v>None</v>
      </c>
    </row>
    <row r="265" spans="1:12" hidden="1" x14ac:dyDescent="0.25">
      <c r="A265" s="2" t="s">
        <v>1108</v>
      </c>
      <c r="B265" s="2" t="s">
        <v>678</v>
      </c>
      <c r="C265" s="2">
        <v>2</v>
      </c>
      <c r="D265" s="4">
        <v>5.37</v>
      </c>
      <c r="E265" s="2" t="s">
        <v>684</v>
      </c>
      <c r="F265" s="3">
        <v>45555</v>
      </c>
      <c r="G265" s="7">
        <v>10.74</v>
      </c>
      <c r="H265" s="37">
        <f>IFERROR(VLOOKUP(Master8[[#This Row],[Customer_ID]],CustomerData[],2,0),"None")</f>
        <v>26</v>
      </c>
      <c r="I265" t="str">
        <f>IFERROR(VLOOKUP(Master8[[#This Row],[Customer_ID]],CustomerData[],3,0),"None")</f>
        <v>Male</v>
      </c>
      <c r="J265" t="str">
        <f>IFERROR(VLOOKUP(Master8[[#This Row],[Customer_ID]],CustomerData[],4,0),"None")</f>
        <v>Latte</v>
      </c>
      <c r="K265" s="1" t="str">
        <f>IFERROR(VLOOKUP(Master8[[#This Row],[Customer_ID]],Feedback[],3,0),"None ")</f>
        <v>Positive</v>
      </c>
      <c r="L265" t="str">
        <f>_xlfn.IFNA(VLOOKUP(Master8[[#This Row],[Customer_ID]],Feedback[],4,0),"None")</f>
        <v>Could be better</v>
      </c>
    </row>
    <row r="266" spans="1:12" hidden="1" x14ac:dyDescent="0.25">
      <c r="A266" s="2" t="s">
        <v>1271</v>
      </c>
      <c r="B266" s="2" t="s">
        <v>677</v>
      </c>
      <c r="C266" s="2">
        <v>3</v>
      </c>
      <c r="D266" s="4">
        <v>4.74</v>
      </c>
      <c r="E266" s="2" t="s">
        <v>682</v>
      </c>
      <c r="F266" s="3">
        <v>45556</v>
      </c>
      <c r="G266" s="7">
        <v>14.22</v>
      </c>
      <c r="H266" s="37">
        <f>IFERROR(VLOOKUP(Master8[[#This Row],[Customer_ID]],CustomerData[],2,0),"None")</f>
        <v>44</v>
      </c>
      <c r="I266" t="str">
        <f>IFERROR(VLOOKUP(Master8[[#This Row],[Customer_ID]],CustomerData[],3,0),"None")</f>
        <v>Male</v>
      </c>
      <c r="J266" t="str">
        <f>IFERROR(VLOOKUP(Master8[[#This Row],[Customer_ID]],CustomerData[],4,0),"None")</f>
        <v>Cappuccino</v>
      </c>
      <c r="K266" s="1" t="str">
        <f>IFERROR(VLOOKUP(Master8[[#This Row],[Customer_ID]],Feedback[],3,0),"None ")</f>
        <v>Negative</v>
      </c>
      <c r="L266" t="str">
        <f>_xlfn.IFNA(VLOOKUP(Master8[[#This Row],[Customer_ID]],Feedback[],4,0),"None")</f>
        <v>Could be better</v>
      </c>
    </row>
    <row r="267" spans="1:12" x14ac:dyDescent="0.25">
      <c r="A267" s="2" t="s">
        <v>1371</v>
      </c>
      <c r="B267" s="2" t="s">
        <v>681</v>
      </c>
      <c r="C267" s="2">
        <v>4</v>
      </c>
      <c r="D267" s="4">
        <v>4.04</v>
      </c>
      <c r="E267" s="2" t="s">
        <v>684</v>
      </c>
      <c r="F267" s="3">
        <v>45557</v>
      </c>
      <c r="G267" s="7">
        <v>16.16</v>
      </c>
      <c r="H267" s="37" t="str">
        <f>IFERROR(VLOOKUP(Master8[[#This Row],[Customer_ID]],CustomerData[],2,0),"None")</f>
        <v>None</v>
      </c>
      <c r="I267" t="str">
        <f>IFERROR(VLOOKUP(Master8[[#This Row],[Customer_ID]],CustomerData[],3,0),"None")</f>
        <v>None</v>
      </c>
      <c r="J267" t="str">
        <f>IFERROR(VLOOKUP(Master8[[#This Row],[Customer_ID]],CustomerData[],4,0),"None")</f>
        <v>None</v>
      </c>
      <c r="K267" s="1" t="str">
        <f>IFERROR(VLOOKUP(Master8[[#This Row],[Customer_ID]],Feedback[],3,0),"None ")</f>
        <v xml:space="preserve">None </v>
      </c>
      <c r="L267" t="str">
        <f>_xlfn.IFNA(VLOOKUP(Master8[[#This Row],[Customer_ID]],Feedback[],4,0),"None")</f>
        <v>None</v>
      </c>
    </row>
    <row r="268" spans="1:12" hidden="1" x14ac:dyDescent="0.25">
      <c r="A268" s="2" t="s">
        <v>1305</v>
      </c>
      <c r="B268" s="2" t="s">
        <v>679</v>
      </c>
      <c r="C268" s="2">
        <v>5</v>
      </c>
      <c r="D268" s="4">
        <v>3.21</v>
      </c>
      <c r="E268" s="2" t="s">
        <v>684</v>
      </c>
      <c r="F268" s="3">
        <v>45558</v>
      </c>
      <c r="G268" s="7">
        <v>16.05</v>
      </c>
      <c r="H268" s="37">
        <f>IFERROR(VLOOKUP(Master8[[#This Row],[Customer_ID]],CustomerData[],2,0),"None")</f>
        <v>58</v>
      </c>
      <c r="I268" t="str">
        <f>IFERROR(VLOOKUP(Master8[[#This Row],[Customer_ID]],CustomerData[],3,0),"None")</f>
        <v>Male</v>
      </c>
      <c r="J268" t="str">
        <f>IFERROR(VLOOKUP(Master8[[#This Row],[Customer_ID]],CustomerData[],4,0),"None")</f>
        <v>Sandwich</v>
      </c>
      <c r="K268" s="1" t="str">
        <f>IFERROR(VLOOKUP(Master8[[#This Row],[Customer_ID]],Feedback[],3,0),"None ")</f>
        <v xml:space="preserve">None </v>
      </c>
      <c r="L268" t="str">
        <f>_xlfn.IFNA(VLOOKUP(Master8[[#This Row],[Customer_ID]],Feedback[],4,0),"None")</f>
        <v>None</v>
      </c>
    </row>
    <row r="269" spans="1:12" hidden="1" x14ac:dyDescent="0.25">
      <c r="A269" s="2" t="s">
        <v>1218</v>
      </c>
      <c r="B269" s="2" t="s">
        <v>679</v>
      </c>
      <c r="C269" s="2">
        <v>1</v>
      </c>
      <c r="D269" s="4">
        <v>4.8</v>
      </c>
      <c r="E269" s="2" t="s">
        <v>682</v>
      </c>
      <c r="F269" s="3">
        <v>45559</v>
      </c>
      <c r="G269" s="7">
        <v>4.8</v>
      </c>
      <c r="H269" s="37">
        <f>IFERROR(VLOOKUP(Master8[[#This Row],[Customer_ID]],CustomerData[],2,0),"None")</f>
        <v>34</v>
      </c>
      <c r="I269" t="str">
        <f>IFERROR(VLOOKUP(Master8[[#This Row],[Customer_ID]],CustomerData[],3,0),"None")</f>
        <v>Female</v>
      </c>
      <c r="J269" t="str">
        <f>IFERROR(VLOOKUP(Master8[[#This Row],[Customer_ID]],CustomerData[],4,0),"None")</f>
        <v>Sandwich</v>
      </c>
      <c r="K269" s="1" t="str">
        <f>IFERROR(VLOOKUP(Master8[[#This Row],[Customer_ID]],Feedback[],3,0),"None ")</f>
        <v>Positive</v>
      </c>
      <c r="L269" t="str">
        <f>_xlfn.IFNA(VLOOKUP(Master8[[#This Row],[Customer_ID]],Feedback[],4,0),"None")</f>
        <v>Great product!</v>
      </c>
    </row>
    <row r="270" spans="1:12" hidden="1" x14ac:dyDescent="0.25">
      <c r="A270" s="2" t="s">
        <v>971</v>
      </c>
      <c r="B270" s="2" t="s">
        <v>677</v>
      </c>
      <c r="C270" s="2">
        <v>1</v>
      </c>
      <c r="D270" s="4">
        <v>5.31</v>
      </c>
      <c r="E270" s="2" t="s">
        <v>685</v>
      </c>
      <c r="F270" s="3">
        <v>45560</v>
      </c>
      <c r="G270" s="7">
        <v>5.31</v>
      </c>
      <c r="H270" s="37">
        <f>IFERROR(VLOOKUP(Master8[[#This Row],[Customer_ID]],CustomerData[],2,0),"None")</f>
        <v>59</v>
      </c>
      <c r="I270" t="str">
        <f>IFERROR(VLOOKUP(Master8[[#This Row],[Customer_ID]],CustomerData[],3,0),"None")</f>
        <v>Male</v>
      </c>
      <c r="J270" t="str">
        <f>IFERROR(VLOOKUP(Master8[[#This Row],[Customer_ID]],CustomerData[],4,0),"None")</f>
        <v>Cappuccino</v>
      </c>
      <c r="K270" s="1" t="str">
        <f>IFERROR(VLOOKUP(Master8[[#This Row],[Customer_ID]],Feedback[],3,0),"None ")</f>
        <v>Negative</v>
      </c>
      <c r="L270" t="str">
        <f>_xlfn.IFNA(VLOOKUP(Master8[[#This Row],[Customer_ID]],Feedback[],4,0),"None")</f>
        <v>Could be better</v>
      </c>
    </row>
    <row r="271" spans="1:12" hidden="1" x14ac:dyDescent="0.25">
      <c r="A271" s="2" t="s">
        <v>786</v>
      </c>
      <c r="B271" s="2" t="s">
        <v>680</v>
      </c>
      <c r="C271" s="2">
        <v>4</v>
      </c>
      <c r="D271" s="4">
        <v>3.5</v>
      </c>
      <c r="E271" s="2" t="s">
        <v>685</v>
      </c>
      <c r="F271" s="3">
        <v>45561</v>
      </c>
      <c r="G271" s="7">
        <v>14</v>
      </c>
      <c r="H271" s="37">
        <f>IFERROR(VLOOKUP(Master8[[#This Row],[Customer_ID]],CustomerData[],2,0),"None")</f>
        <v>28</v>
      </c>
      <c r="I271" t="str">
        <f>IFERROR(VLOOKUP(Master8[[#This Row],[Customer_ID]],CustomerData[],3,0),"None")</f>
        <v>Female</v>
      </c>
      <c r="J271" t="str">
        <f>IFERROR(VLOOKUP(Master8[[#This Row],[Customer_ID]],CustomerData[],4,0),"None")</f>
        <v>Croissant</v>
      </c>
      <c r="K271" s="1" t="str">
        <f>IFERROR(VLOOKUP(Master8[[#This Row],[Customer_ID]],Feedback[],3,0),"None ")</f>
        <v>Neutral</v>
      </c>
      <c r="L271" t="str">
        <f>_xlfn.IFNA(VLOOKUP(Master8[[#This Row],[Customer_ID]],Feedback[],4,0),"None")</f>
        <v>Great product!</v>
      </c>
    </row>
    <row r="272" spans="1:12" hidden="1" x14ac:dyDescent="0.25">
      <c r="A272" s="2" t="s">
        <v>988</v>
      </c>
      <c r="B272" s="2" t="s">
        <v>681</v>
      </c>
      <c r="C272" s="2">
        <v>2</v>
      </c>
      <c r="D272" s="4">
        <v>2.62</v>
      </c>
      <c r="E272" s="2" t="s">
        <v>682</v>
      </c>
      <c r="F272" s="3">
        <v>45562</v>
      </c>
      <c r="G272" s="7">
        <v>5.24</v>
      </c>
      <c r="H272" s="37">
        <f>IFERROR(VLOOKUP(Master8[[#This Row],[Customer_ID]],CustomerData[],2,0),"None")</f>
        <v>47</v>
      </c>
      <c r="I272" t="str">
        <f>IFERROR(VLOOKUP(Master8[[#This Row],[Customer_ID]],CustomerData[],3,0),"None")</f>
        <v>Female</v>
      </c>
      <c r="J272" t="str">
        <f>IFERROR(VLOOKUP(Master8[[#This Row],[Customer_ID]],CustomerData[],4,0),"None")</f>
        <v>Muffin</v>
      </c>
      <c r="K272" s="1" t="str">
        <f>IFERROR(VLOOKUP(Master8[[#This Row],[Customer_ID]],Feedback[],3,0),"None ")</f>
        <v>Negative</v>
      </c>
      <c r="L272" t="str">
        <f>_xlfn.IFNA(VLOOKUP(Master8[[#This Row],[Customer_ID]],Feedback[],4,0),"None")</f>
        <v>Great product!</v>
      </c>
    </row>
    <row r="273" spans="1:12" hidden="1" x14ac:dyDescent="0.25">
      <c r="A273" s="2" t="s">
        <v>888</v>
      </c>
      <c r="B273" s="2" t="s">
        <v>678</v>
      </c>
      <c r="C273" s="2">
        <v>2</v>
      </c>
      <c r="D273" s="4">
        <v>4.5999999999999996</v>
      </c>
      <c r="E273" s="2" t="s">
        <v>682</v>
      </c>
      <c r="F273" s="3">
        <v>45563</v>
      </c>
      <c r="G273" s="7">
        <v>9.1999999999999993</v>
      </c>
      <c r="H273" s="37">
        <f>IFERROR(VLOOKUP(Master8[[#This Row],[Customer_ID]],CustomerData[],2,0),"None")</f>
        <v>37</v>
      </c>
      <c r="I273" t="str">
        <f>IFERROR(VLOOKUP(Master8[[#This Row],[Customer_ID]],CustomerData[],3,0),"None")</f>
        <v>Female</v>
      </c>
      <c r="J273" t="str">
        <f>IFERROR(VLOOKUP(Master8[[#This Row],[Customer_ID]],CustomerData[],4,0),"None")</f>
        <v>Latte</v>
      </c>
      <c r="K273" s="1" t="str">
        <f>IFERROR(VLOOKUP(Master8[[#This Row],[Customer_ID]],Feedback[],3,0),"None ")</f>
        <v>Neutral</v>
      </c>
      <c r="L273" t="str">
        <f>_xlfn.IFNA(VLOOKUP(Master8[[#This Row],[Customer_ID]],Feedback[],4,0),"None")</f>
        <v>Could be better</v>
      </c>
    </row>
    <row r="274" spans="1:12" x14ac:dyDescent="0.25">
      <c r="A274" s="2" t="s">
        <v>1391</v>
      </c>
      <c r="B274" s="2" t="s">
        <v>681</v>
      </c>
      <c r="C274" s="2">
        <v>5</v>
      </c>
      <c r="D274" s="4">
        <v>4.3099999999999996</v>
      </c>
      <c r="E274" s="2" t="s">
        <v>683</v>
      </c>
      <c r="F274" s="3">
        <v>45564</v>
      </c>
      <c r="G274" s="7">
        <v>21.55</v>
      </c>
      <c r="H274" s="37" t="str">
        <f>IFERROR(VLOOKUP(Master8[[#This Row],[Customer_ID]],CustomerData[],2,0),"None")</f>
        <v>None</v>
      </c>
      <c r="I274" t="str">
        <f>IFERROR(VLOOKUP(Master8[[#This Row],[Customer_ID]],CustomerData[],3,0),"None")</f>
        <v>None</v>
      </c>
      <c r="J274" t="str">
        <f>IFERROR(VLOOKUP(Master8[[#This Row],[Customer_ID]],CustomerData[],4,0),"None")</f>
        <v>None</v>
      </c>
      <c r="K274" s="1" t="str">
        <f>IFERROR(VLOOKUP(Master8[[#This Row],[Customer_ID]],Feedback[],3,0),"None ")</f>
        <v xml:space="preserve">None </v>
      </c>
      <c r="L274" t="str">
        <f>_xlfn.IFNA(VLOOKUP(Master8[[#This Row],[Customer_ID]],Feedback[],4,0),"None")</f>
        <v>None</v>
      </c>
    </row>
    <row r="275" spans="1:12" hidden="1" x14ac:dyDescent="0.25">
      <c r="A275" s="2" t="s">
        <v>1041</v>
      </c>
      <c r="B275" s="2" t="s">
        <v>679</v>
      </c>
      <c r="C275" s="2">
        <v>1</v>
      </c>
      <c r="D275" s="4">
        <v>3.31</v>
      </c>
      <c r="E275" s="2" t="s">
        <v>682</v>
      </c>
      <c r="F275" s="3">
        <v>45565</v>
      </c>
      <c r="G275" s="7">
        <v>3.31</v>
      </c>
      <c r="H275" s="37">
        <f>IFERROR(VLOOKUP(Master8[[#This Row],[Customer_ID]],CustomerData[],2,0),"None")</f>
        <v>23</v>
      </c>
      <c r="I275" t="str">
        <f>IFERROR(VLOOKUP(Master8[[#This Row],[Customer_ID]],CustomerData[],3,0),"None")</f>
        <v>Male</v>
      </c>
      <c r="J275" t="str">
        <f>IFERROR(VLOOKUP(Master8[[#This Row],[Customer_ID]],CustomerData[],4,0),"None")</f>
        <v>Sandwich</v>
      </c>
      <c r="K275" s="1" t="str">
        <f>IFERROR(VLOOKUP(Master8[[#This Row],[Customer_ID]],Feedback[],3,0),"None ")</f>
        <v xml:space="preserve">None </v>
      </c>
      <c r="L275" t="str">
        <f>_xlfn.IFNA(VLOOKUP(Master8[[#This Row],[Customer_ID]],Feedback[],4,0),"None")</f>
        <v>None</v>
      </c>
    </row>
    <row r="276" spans="1:12" hidden="1" x14ac:dyDescent="0.25">
      <c r="A276" s="2" t="s">
        <v>992</v>
      </c>
      <c r="B276" s="2" t="s">
        <v>679</v>
      </c>
      <c r="C276" s="2">
        <v>2</v>
      </c>
      <c r="D276" s="4">
        <v>3.09</v>
      </c>
      <c r="E276" s="2" t="s">
        <v>682</v>
      </c>
      <c r="F276" s="3">
        <v>45566</v>
      </c>
      <c r="G276" s="7">
        <v>6.18</v>
      </c>
      <c r="H276" s="37">
        <f>IFERROR(VLOOKUP(Master8[[#This Row],[Customer_ID]],CustomerData[],2,0),"None")</f>
        <v>53</v>
      </c>
      <c r="I276" t="str">
        <f>IFERROR(VLOOKUP(Master8[[#This Row],[Customer_ID]],CustomerData[],3,0),"None")</f>
        <v>Male</v>
      </c>
      <c r="J276" t="str">
        <f>IFERROR(VLOOKUP(Master8[[#This Row],[Customer_ID]],CustomerData[],4,0),"None")</f>
        <v>Sandwich</v>
      </c>
      <c r="K276" s="1" t="str">
        <f>IFERROR(VLOOKUP(Master8[[#This Row],[Customer_ID]],Feedback[],3,0),"None ")</f>
        <v>Neutral</v>
      </c>
      <c r="L276" t="str">
        <f>_xlfn.IFNA(VLOOKUP(Master8[[#This Row],[Customer_ID]],Feedback[],4,0),"None")</f>
        <v>Could be better</v>
      </c>
    </row>
    <row r="277" spans="1:12" x14ac:dyDescent="0.25">
      <c r="A277" s="2" t="s">
        <v>1536</v>
      </c>
      <c r="B277" s="2" t="s">
        <v>679</v>
      </c>
      <c r="C277" s="2">
        <v>3</v>
      </c>
      <c r="D277" s="4">
        <v>2.63</v>
      </c>
      <c r="E277" s="2" t="s">
        <v>683</v>
      </c>
      <c r="F277" s="3">
        <v>45567</v>
      </c>
      <c r="G277" s="7">
        <v>7.89</v>
      </c>
      <c r="H277" s="37" t="str">
        <f>IFERROR(VLOOKUP(Master8[[#This Row],[Customer_ID]],CustomerData[],2,0),"None")</f>
        <v>None</v>
      </c>
      <c r="I277" t="str">
        <f>IFERROR(VLOOKUP(Master8[[#This Row],[Customer_ID]],CustomerData[],3,0),"None")</f>
        <v>None</v>
      </c>
      <c r="J277" t="str">
        <f>IFERROR(VLOOKUP(Master8[[#This Row],[Customer_ID]],CustomerData[],4,0),"None")</f>
        <v>None</v>
      </c>
      <c r="K277" s="1" t="str">
        <f>IFERROR(VLOOKUP(Master8[[#This Row],[Customer_ID]],Feedback[],3,0),"None ")</f>
        <v xml:space="preserve">None </v>
      </c>
      <c r="L277" t="str">
        <f>_xlfn.IFNA(VLOOKUP(Master8[[#This Row],[Customer_ID]],Feedback[],4,0),"None")</f>
        <v>None</v>
      </c>
    </row>
    <row r="278" spans="1:12" x14ac:dyDescent="0.25">
      <c r="A278" s="2" t="s">
        <v>1578</v>
      </c>
      <c r="B278" s="2" t="s">
        <v>676</v>
      </c>
      <c r="C278" s="2">
        <v>5</v>
      </c>
      <c r="D278" s="4">
        <v>3.34</v>
      </c>
      <c r="E278" s="2" t="s">
        <v>685</v>
      </c>
      <c r="F278" s="3">
        <v>45568</v>
      </c>
      <c r="G278" s="7">
        <v>16.7</v>
      </c>
      <c r="H278" s="37" t="str">
        <f>IFERROR(VLOOKUP(Master8[[#This Row],[Customer_ID]],CustomerData[],2,0),"None")</f>
        <v>None</v>
      </c>
      <c r="I278" t="str">
        <f>IFERROR(VLOOKUP(Master8[[#This Row],[Customer_ID]],CustomerData[],3,0),"None")</f>
        <v>None</v>
      </c>
      <c r="J278" t="str">
        <f>IFERROR(VLOOKUP(Master8[[#This Row],[Customer_ID]],CustomerData[],4,0),"None")</f>
        <v>None</v>
      </c>
      <c r="K278" s="1" t="str">
        <f>IFERROR(VLOOKUP(Master8[[#This Row],[Customer_ID]],Feedback[],3,0),"None ")</f>
        <v>Neutral</v>
      </c>
      <c r="L278" t="str">
        <f>_xlfn.IFNA(VLOOKUP(Master8[[#This Row],[Customer_ID]],Feedback[],4,0),"None")</f>
        <v>Could be better</v>
      </c>
    </row>
    <row r="279" spans="1:12" x14ac:dyDescent="0.25">
      <c r="A279" s="2" t="s">
        <v>1442</v>
      </c>
      <c r="B279" s="2" t="s">
        <v>681</v>
      </c>
      <c r="C279" s="2">
        <v>3</v>
      </c>
      <c r="D279" s="4">
        <v>2.5</v>
      </c>
      <c r="E279" s="2" t="s">
        <v>682</v>
      </c>
      <c r="F279" s="3">
        <v>45569</v>
      </c>
      <c r="G279" s="7">
        <v>7.5</v>
      </c>
      <c r="H279" s="37" t="str">
        <f>IFERROR(VLOOKUP(Master8[[#This Row],[Customer_ID]],CustomerData[],2,0),"None")</f>
        <v>None</v>
      </c>
      <c r="I279" t="str">
        <f>IFERROR(VLOOKUP(Master8[[#This Row],[Customer_ID]],CustomerData[],3,0),"None")</f>
        <v>None</v>
      </c>
      <c r="J279" t="str">
        <f>IFERROR(VLOOKUP(Master8[[#This Row],[Customer_ID]],CustomerData[],4,0),"None")</f>
        <v>None</v>
      </c>
      <c r="K279" s="1" t="str">
        <f>IFERROR(VLOOKUP(Master8[[#This Row],[Customer_ID]],Feedback[],3,0),"None ")</f>
        <v xml:space="preserve">None </v>
      </c>
      <c r="L279" t="str">
        <f>_xlfn.IFNA(VLOOKUP(Master8[[#This Row],[Customer_ID]],Feedback[],4,0),"None")</f>
        <v>None</v>
      </c>
    </row>
    <row r="280" spans="1:12" x14ac:dyDescent="0.25">
      <c r="A280" s="2" t="s">
        <v>1667</v>
      </c>
      <c r="B280" s="2" t="s">
        <v>676</v>
      </c>
      <c r="C280" s="2">
        <v>3</v>
      </c>
      <c r="D280" s="4">
        <v>3.05</v>
      </c>
      <c r="E280" s="2" t="s">
        <v>682</v>
      </c>
      <c r="F280" s="3">
        <v>45570</v>
      </c>
      <c r="G280" s="7">
        <v>9.1499999999999986</v>
      </c>
      <c r="H280" s="37" t="str">
        <f>IFERROR(VLOOKUP(Master8[[#This Row],[Customer_ID]],CustomerData[],2,0),"None")</f>
        <v>None</v>
      </c>
      <c r="I280" t="str">
        <f>IFERROR(VLOOKUP(Master8[[#This Row],[Customer_ID]],CustomerData[],3,0),"None")</f>
        <v>None</v>
      </c>
      <c r="J280" t="str">
        <f>IFERROR(VLOOKUP(Master8[[#This Row],[Customer_ID]],CustomerData[],4,0),"None")</f>
        <v>None</v>
      </c>
      <c r="K280" s="1" t="str">
        <f>IFERROR(VLOOKUP(Master8[[#This Row],[Customer_ID]],Feedback[],3,0),"None ")</f>
        <v>Positive</v>
      </c>
      <c r="L280" t="str">
        <f>_xlfn.IFNA(VLOOKUP(Master8[[#This Row],[Customer_ID]],Feedback[],4,0),"None")</f>
        <v>Great product!</v>
      </c>
    </row>
    <row r="281" spans="1:12" hidden="1" x14ac:dyDescent="0.25">
      <c r="A281" s="2" t="s">
        <v>870</v>
      </c>
      <c r="B281" s="2" t="s">
        <v>679</v>
      </c>
      <c r="C281" s="2">
        <v>4</v>
      </c>
      <c r="D281" s="4">
        <v>5.99</v>
      </c>
      <c r="E281" s="2" t="s">
        <v>683</v>
      </c>
      <c r="F281" s="3">
        <v>45571</v>
      </c>
      <c r="G281" s="7">
        <v>23.96</v>
      </c>
      <c r="H281" s="37">
        <f>IFERROR(VLOOKUP(Master8[[#This Row],[Customer_ID]],CustomerData[],2,0),"None")</f>
        <v>58</v>
      </c>
      <c r="I281" t="str">
        <f>IFERROR(VLOOKUP(Master8[[#This Row],[Customer_ID]],CustomerData[],3,0),"None")</f>
        <v>Female</v>
      </c>
      <c r="J281" t="str">
        <f>IFERROR(VLOOKUP(Master8[[#This Row],[Customer_ID]],CustomerData[],4,0),"None")</f>
        <v>Sandwich</v>
      </c>
      <c r="K281" s="1" t="str">
        <f>IFERROR(VLOOKUP(Master8[[#This Row],[Customer_ID]],Feedback[],3,0),"None ")</f>
        <v xml:space="preserve">None </v>
      </c>
      <c r="L281" t="str">
        <f>_xlfn.IFNA(VLOOKUP(Master8[[#This Row],[Customer_ID]],Feedback[],4,0),"None")</f>
        <v>None</v>
      </c>
    </row>
    <row r="282" spans="1:12" hidden="1" x14ac:dyDescent="0.25">
      <c r="A282" s="2" t="s">
        <v>1257</v>
      </c>
      <c r="B282" s="2" t="s">
        <v>680</v>
      </c>
      <c r="C282" s="2">
        <v>4</v>
      </c>
      <c r="D282" s="4">
        <v>5.23</v>
      </c>
      <c r="E282" s="2" t="s">
        <v>682</v>
      </c>
      <c r="F282" s="3">
        <v>45572</v>
      </c>
      <c r="G282" s="7">
        <v>20.92</v>
      </c>
      <c r="H282" s="37">
        <f>IFERROR(VLOOKUP(Master8[[#This Row],[Customer_ID]],CustomerData[],2,0),"None")</f>
        <v>25</v>
      </c>
      <c r="I282" t="str">
        <f>IFERROR(VLOOKUP(Master8[[#This Row],[Customer_ID]],CustomerData[],3,0),"None")</f>
        <v>Male</v>
      </c>
      <c r="J282" t="str">
        <f>IFERROR(VLOOKUP(Master8[[#This Row],[Customer_ID]],CustomerData[],4,0),"None")</f>
        <v>Croissant</v>
      </c>
      <c r="K282" s="1" t="str">
        <f>IFERROR(VLOOKUP(Master8[[#This Row],[Customer_ID]],Feedback[],3,0),"None ")</f>
        <v>Positive</v>
      </c>
      <c r="L282" t="str">
        <f>_xlfn.IFNA(VLOOKUP(Master8[[#This Row],[Customer_ID]],Feedback[],4,0),"None")</f>
        <v>Great product!</v>
      </c>
    </row>
    <row r="283" spans="1:12" hidden="1" x14ac:dyDescent="0.25">
      <c r="A283" s="2" t="s">
        <v>1339</v>
      </c>
      <c r="B283" s="2" t="s">
        <v>681</v>
      </c>
      <c r="C283" s="2">
        <v>3</v>
      </c>
      <c r="D283" s="4">
        <v>3.74</v>
      </c>
      <c r="E283" s="2" t="s">
        <v>683</v>
      </c>
      <c r="F283" s="3">
        <v>45573</v>
      </c>
      <c r="G283" s="7">
        <v>11.22</v>
      </c>
      <c r="H283" s="37">
        <f>IFERROR(VLOOKUP(Master8[[#This Row],[Customer_ID]],CustomerData[],2,0),"None")</f>
        <v>29</v>
      </c>
      <c r="I283" t="str">
        <f>IFERROR(VLOOKUP(Master8[[#This Row],[Customer_ID]],CustomerData[],3,0),"None")</f>
        <v>Male</v>
      </c>
      <c r="J283" t="str">
        <f>IFERROR(VLOOKUP(Master8[[#This Row],[Customer_ID]],CustomerData[],4,0),"None")</f>
        <v>Muffin</v>
      </c>
      <c r="K283" s="1" t="str">
        <f>IFERROR(VLOOKUP(Master8[[#This Row],[Customer_ID]],Feedback[],3,0),"None ")</f>
        <v>Negative</v>
      </c>
      <c r="L283" t="str">
        <f>_xlfn.IFNA(VLOOKUP(Master8[[#This Row],[Customer_ID]],Feedback[],4,0),"None")</f>
        <v>Could be better</v>
      </c>
    </row>
    <row r="284" spans="1:12" hidden="1" x14ac:dyDescent="0.25">
      <c r="A284" s="2" t="s">
        <v>783</v>
      </c>
      <c r="B284" s="2" t="s">
        <v>678</v>
      </c>
      <c r="C284" s="2">
        <v>4</v>
      </c>
      <c r="D284" s="4">
        <v>3.88</v>
      </c>
      <c r="E284" s="2" t="s">
        <v>684</v>
      </c>
      <c r="F284" s="3">
        <v>45574</v>
      </c>
      <c r="G284" s="7">
        <v>15.52</v>
      </c>
      <c r="H284" s="37">
        <f>IFERROR(VLOOKUP(Master8[[#This Row],[Customer_ID]],CustomerData[],2,0),"None")</f>
        <v>52</v>
      </c>
      <c r="I284" t="str">
        <f>IFERROR(VLOOKUP(Master8[[#This Row],[Customer_ID]],CustomerData[],3,0),"None")</f>
        <v>Female</v>
      </c>
      <c r="J284" t="str">
        <f>IFERROR(VLOOKUP(Master8[[#This Row],[Customer_ID]],CustomerData[],4,0),"None")</f>
        <v>Latte</v>
      </c>
      <c r="K284" s="1" t="str">
        <f>IFERROR(VLOOKUP(Master8[[#This Row],[Customer_ID]],Feedback[],3,0),"None ")</f>
        <v>Negative</v>
      </c>
      <c r="L284" t="str">
        <f>_xlfn.IFNA(VLOOKUP(Master8[[#This Row],[Customer_ID]],Feedback[],4,0),"None")</f>
        <v>Great product!</v>
      </c>
    </row>
    <row r="285" spans="1:12" hidden="1" x14ac:dyDescent="0.25">
      <c r="A285" s="2" t="s">
        <v>857</v>
      </c>
      <c r="B285" s="2" t="s">
        <v>681</v>
      </c>
      <c r="C285" s="2">
        <v>3</v>
      </c>
      <c r="D285" s="4">
        <v>4.55</v>
      </c>
      <c r="E285" s="2" t="s">
        <v>683</v>
      </c>
      <c r="F285" s="3">
        <v>45575</v>
      </c>
      <c r="G285" s="7">
        <v>13.65</v>
      </c>
      <c r="H285" s="37">
        <f>IFERROR(VLOOKUP(Master8[[#This Row],[Customer_ID]],CustomerData[],2,0),"None")</f>
        <v>25</v>
      </c>
      <c r="I285" t="str">
        <f>IFERROR(VLOOKUP(Master8[[#This Row],[Customer_ID]],CustomerData[],3,0),"None")</f>
        <v>Male</v>
      </c>
      <c r="J285" t="str">
        <f>IFERROR(VLOOKUP(Master8[[#This Row],[Customer_ID]],CustomerData[],4,0),"None")</f>
        <v>Muffin</v>
      </c>
      <c r="K285" s="1" t="str">
        <f>IFERROR(VLOOKUP(Master8[[#This Row],[Customer_ID]],Feedback[],3,0),"None ")</f>
        <v>Negative</v>
      </c>
      <c r="L285" t="str">
        <f>_xlfn.IFNA(VLOOKUP(Master8[[#This Row],[Customer_ID]],Feedback[],4,0),"None")</f>
        <v>Could be better</v>
      </c>
    </row>
    <row r="286" spans="1:12" hidden="1" x14ac:dyDescent="0.25">
      <c r="A286" s="2" t="s">
        <v>865</v>
      </c>
      <c r="B286" s="2" t="s">
        <v>678</v>
      </c>
      <c r="C286" s="2">
        <v>2</v>
      </c>
      <c r="D286" s="4">
        <v>4.3099999999999996</v>
      </c>
      <c r="E286" s="2" t="s">
        <v>684</v>
      </c>
      <c r="F286" s="3">
        <v>45576</v>
      </c>
      <c r="G286" s="7">
        <v>8.6199999999999992</v>
      </c>
      <c r="H286" s="37">
        <f>IFERROR(VLOOKUP(Master8[[#This Row],[Customer_ID]],CustomerData[],2,0),"None")</f>
        <v>34</v>
      </c>
      <c r="I286" t="str">
        <f>IFERROR(VLOOKUP(Master8[[#This Row],[Customer_ID]],CustomerData[],3,0),"None")</f>
        <v>Female</v>
      </c>
      <c r="J286" t="str">
        <f>IFERROR(VLOOKUP(Master8[[#This Row],[Customer_ID]],CustomerData[],4,0),"None")</f>
        <v>Latte</v>
      </c>
      <c r="K286" s="1" t="str">
        <f>IFERROR(VLOOKUP(Master8[[#This Row],[Customer_ID]],Feedback[],3,0),"None ")</f>
        <v>Positive</v>
      </c>
      <c r="L286" t="str">
        <f>_xlfn.IFNA(VLOOKUP(Master8[[#This Row],[Customer_ID]],Feedback[],4,0),"None")</f>
        <v>Could be better</v>
      </c>
    </row>
    <row r="287" spans="1:12" hidden="1" x14ac:dyDescent="0.25">
      <c r="A287" s="2" t="s">
        <v>707</v>
      </c>
      <c r="B287" s="2" t="s">
        <v>679</v>
      </c>
      <c r="C287" s="2">
        <v>4</v>
      </c>
      <c r="D287" s="4">
        <v>5.08</v>
      </c>
      <c r="E287" s="2" t="s">
        <v>684</v>
      </c>
      <c r="F287" s="3">
        <v>45577</v>
      </c>
      <c r="G287" s="7">
        <v>20.32</v>
      </c>
      <c r="H287" s="37">
        <f>IFERROR(VLOOKUP(Master8[[#This Row],[Customer_ID]],CustomerData[],2,0),"None")</f>
        <v>19</v>
      </c>
      <c r="I287" t="str">
        <f>IFERROR(VLOOKUP(Master8[[#This Row],[Customer_ID]],CustomerData[],3,0),"None")</f>
        <v>Male</v>
      </c>
      <c r="J287" t="str">
        <f>IFERROR(VLOOKUP(Master8[[#This Row],[Customer_ID]],CustomerData[],4,0),"None")</f>
        <v>Sandwich</v>
      </c>
      <c r="K287" s="1" t="str">
        <f>IFERROR(VLOOKUP(Master8[[#This Row],[Customer_ID]],Feedback[],3,0),"None ")</f>
        <v xml:space="preserve">None </v>
      </c>
      <c r="L287" t="str">
        <f>_xlfn.IFNA(VLOOKUP(Master8[[#This Row],[Customer_ID]],Feedback[],4,0),"None")</f>
        <v>None</v>
      </c>
    </row>
    <row r="288" spans="1:12" x14ac:dyDescent="0.25">
      <c r="A288" s="2" t="s">
        <v>1421</v>
      </c>
      <c r="B288" s="2" t="s">
        <v>679</v>
      </c>
      <c r="C288" s="2">
        <v>3</v>
      </c>
      <c r="D288" s="4">
        <v>2.74</v>
      </c>
      <c r="E288" s="2" t="s">
        <v>683</v>
      </c>
      <c r="F288" s="3">
        <v>45578</v>
      </c>
      <c r="G288" s="7">
        <v>8.2200000000000006</v>
      </c>
      <c r="H288" s="37" t="str">
        <f>IFERROR(VLOOKUP(Master8[[#This Row],[Customer_ID]],CustomerData[],2,0),"None")</f>
        <v>None</v>
      </c>
      <c r="I288" t="str">
        <f>IFERROR(VLOOKUP(Master8[[#This Row],[Customer_ID]],CustomerData[],3,0),"None")</f>
        <v>None</v>
      </c>
      <c r="J288" t="str">
        <f>IFERROR(VLOOKUP(Master8[[#This Row],[Customer_ID]],CustomerData[],4,0),"None")</f>
        <v>None</v>
      </c>
      <c r="K288" s="1" t="str">
        <f>IFERROR(VLOOKUP(Master8[[#This Row],[Customer_ID]],Feedback[],3,0),"None ")</f>
        <v xml:space="preserve">None </v>
      </c>
      <c r="L288" t="str">
        <f>_xlfn.IFNA(VLOOKUP(Master8[[#This Row],[Customer_ID]],Feedback[],4,0),"None")</f>
        <v>None</v>
      </c>
    </row>
    <row r="289" spans="1:12" hidden="1" x14ac:dyDescent="0.25">
      <c r="A289" s="2" t="s">
        <v>1243</v>
      </c>
      <c r="B289" s="2" t="s">
        <v>678</v>
      </c>
      <c r="C289" s="2">
        <v>5</v>
      </c>
      <c r="D289" s="4">
        <v>2.82</v>
      </c>
      <c r="E289" s="2" t="s">
        <v>683</v>
      </c>
      <c r="F289" s="3">
        <v>45579</v>
      </c>
      <c r="G289" s="7">
        <v>14.1</v>
      </c>
      <c r="H289" s="37">
        <f>IFERROR(VLOOKUP(Master8[[#This Row],[Customer_ID]],CustomerData[],2,0),"None")</f>
        <v>61</v>
      </c>
      <c r="I289" t="str">
        <f>IFERROR(VLOOKUP(Master8[[#This Row],[Customer_ID]],CustomerData[],3,0),"None")</f>
        <v>Male</v>
      </c>
      <c r="J289" t="str">
        <f>IFERROR(VLOOKUP(Master8[[#This Row],[Customer_ID]],CustomerData[],4,0),"None")</f>
        <v>Latte</v>
      </c>
      <c r="K289" s="1" t="str">
        <f>IFERROR(VLOOKUP(Master8[[#This Row],[Customer_ID]],Feedback[],3,0),"None ")</f>
        <v xml:space="preserve">None </v>
      </c>
      <c r="L289" t="str">
        <f>_xlfn.IFNA(VLOOKUP(Master8[[#This Row],[Customer_ID]],Feedback[],4,0),"None")</f>
        <v>None</v>
      </c>
    </row>
    <row r="290" spans="1:12" hidden="1" x14ac:dyDescent="0.25">
      <c r="A290" s="2" t="s">
        <v>1085</v>
      </c>
      <c r="B290" s="2" t="s">
        <v>680</v>
      </c>
      <c r="C290" s="2">
        <v>5</v>
      </c>
      <c r="D290" s="4">
        <v>3.5</v>
      </c>
      <c r="E290" s="2" t="s">
        <v>683</v>
      </c>
      <c r="F290" s="3">
        <v>45580</v>
      </c>
      <c r="G290" s="7">
        <v>17.5</v>
      </c>
      <c r="H290" s="37">
        <f>IFERROR(VLOOKUP(Master8[[#This Row],[Customer_ID]],CustomerData[],2,0),"None")</f>
        <v>31</v>
      </c>
      <c r="I290" t="str">
        <f>IFERROR(VLOOKUP(Master8[[#This Row],[Customer_ID]],CustomerData[],3,0),"None")</f>
        <v>Female</v>
      </c>
      <c r="J290" t="str">
        <f>IFERROR(VLOOKUP(Master8[[#This Row],[Customer_ID]],CustomerData[],4,0),"None")</f>
        <v>Croissant</v>
      </c>
      <c r="K290" s="1" t="str">
        <f>IFERROR(VLOOKUP(Master8[[#This Row],[Customer_ID]],Feedback[],3,0),"None ")</f>
        <v xml:space="preserve">None </v>
      </c>
      <c r="L290" t="str">
        <f>_xlfn.IFNA(VLOOKUP(Master8[[#This Row],[Customer_ID]],Feedback[],4,0),"None")</f>
        <v>None</v>
      </c>
    </row>
    <row r="291" spans="1:12" x14ac:dyDescent="0.25">
      <c r="A291" s="2" t="s">
        <v>1368</v>
      </c>
      <c r="B291" s="2" t="s">
        <v>676</v>
      </c>
      <c r="C291" s="2">
        <v>4</v>
      </c>
      <c r="D291" s="4">
        <v>5.4</v>
      </c>
      <c r="E291" s="2" t="s">
        <v>685</v>
      </c>
      <c r="F291" s="3">
        <v>45581</v>
      </c>
      <c r="G291" s="7">
        <v>21.6</v>
      </c>
      <c r="H291" s="37" t="str">
        <f>IFERROR(VLOOKUP(Master8[[#This Row],[Customer_ID]],CustomerData[],2,0),"None")</f>
        <v>None</v>
      </c>
      <c r="I291" t="str">
        <f>IFERROR(VLOOKUP(Master8[[#This Row],[Customer_ID]],CustomerData[],3,0),"None")</f>
        <v>None</v>
      </c>
      <c r="J291" t="str">
        <f>IFERROR(VLOOKUP(Master8[[#This Row],[Customer_ID]],CustomerData[],4,0),"None")</f>
        <v>None</v>
      </c>
      <c r="K291" s="1" t="str">
        <f>IFERROR(VLOOKUP(Master8[[#This Row],[Customer_ID]],Feedback[],3,0),"None ")</f>
        <v xml:space="preserve">None </v>
      </c>
      <c r="L291" t="str">
        <f>_xlfn.IFNA(VLOOKUP(Master8[[#This Row],[Customer_ID]],Feedback[],4,0),"None")</f>
        <v>None</v>
      </c>
    </row>
    <row r="292" spans="1:12" hidden="1" x14ac:dyDescent="0.25">
      <c r="A292" s="2" t="s">
        <v>890</v>
      </c>
      <c r="B292" s="2" t="s">
        <v>681</v>
      </c>
      <c r="C292" s="2">
        <v>5</v>
      </c>
      <c r="D292" s="4">
        <v>5.7</v>
      </c>
      <c r="E292" s="2" t="s">
        <v>682</v>
      </c>
      <c r="F292" s="3">
        <v>45582</v>
      </c>
      <c r="G292" s="7">
        <v>28.5</v>
      </c>
      <c r="H292" s="37">
        <f>IFERROR(VLOOKUP(Master8[[#This Row],[Customer_ID]],CustomerData[],2,0),"None")</f>
        <v>21</v>
      </c>
      <c r="I292" t="str">
        <f>IFERROR(VLOOKUP(Master8[[#This Row],[Customer_ID]],CustomerData[],3,0),"None")</f>
        <v>Female</v>
      </c>
      <c r="J292" t="str">
        <f>IFERROR(VLOOKUP(Master8[[#This Row],[Customer_ID]],CustomerData[],4,0),"None")</f>
        <v>Muffin</v>
      </c>
      <c r="K292" s="1" t="str">
        <f>IFERROR(VLOOKUP(Master8[[#This Row],[Customer_ID]],Feedback[],3,0),"None ")</f>
        <v xml:space="preserve">None </v>
      </c>
      <c r="L292" t="str">
        <f>_xlfn.IFNA(VLOOKUP(Master8[[#This Row],[Customer_ID]],Feedback[],4,0),"None")</f>
        <v>None</v>
      </c>
    </row>
    <row r="293" spans="1:12" x14ac:dyDescent="0.25">
      <c r="A293" s="2" t="s">
        <v>1462</v>
      </c>
      <c r="B293" s="2" t="s">
        <v>676</v>
      </c>
      <c r="C293" s="2">
        <v>1</v>
      </c>
      <c r="D293" s="4">
        <v>3.72</v>
      </c>
      <c r="E293" s="2" t="s">
        <v>683</v>
      </c>
      <c r="F293" s="3">
        <v>45583</v>
      </c>
      <c r="G293" s="7">
        <v>3.72</v>
      </c>
      <c r="H293" s="37" t="str">
        <f>IFERROR(VLOOKUP(Master8[[#This Row],[Customer_ID]],CustomerData[],2,0),"None")</f>
        <v>None</v>
      </c>
      <c r="I293" t="str">
        <f>IFERROR(VLOOKUP(Master8[[#This Row],[Customer_ID]],CustomerData[],3,0),"None")</f>
        <v>None</v>
      </c>
      <c r="J293" t="str">
        <f>IFERROR(VLOOKUP(Master8[[#This Row],[Customer_ID]],CustomerData[],4,0),"None")</f>
        <v>None</v>
      </c>
      <c r="K293" s="1" t="str">
        <f>IFERROR(VLOOKUP(Master8[[#This Row],[Customer_ID]],Feedback[],3,0),"None ")</f>
        <v xml:space="preserve">None </v>
      </c>
      <c r="L293" t="str">
        <f>_xlfn.IFNA(VLOOKUP(Master8[[#This Row],[Customer_ID]],Feedback[],4,0),"None")</f>
        <v>None</v>
      </c>
    </row>
    <row r="294" spans="1:12" x14ac:dyDescent="0.25">
      <c r="A294" s="2" t="s">
        <v>1556</v>
      </c>
      <c r="B294" s="2" t="s">
        <v>681</v>
      </c>
      <c r="C294" s="2">
        <v>1</v>
      </c>
      <c r="D294" s="4">
        <v>5.87</v>
      </c>
      <c r="E294" s="2" t="s">
        <v>684</v>
      </c>
      <c r="F294" s="3">
        <v>45584</v>
      </c>
      <c r="G294" s="7">
        <v>5.87</v>
      </c>
      <c r="H294" s="37" t="str">
        <f>IFERROR(VLOOKUP(Master8[[#This Row],[Customer_ID]],CustomerData[],2,0),"None")</f>
        <v>None</v>
      </c>
      <c r="I294" t="str">
        <f>IFERROR(VLOOKUP(Master8[[#This Row],[Customer_ID]],CustomerData[],3,0),"None")</f>
        <v>None</v>
      </c>
      <c r="J294" t="str">
        <f>IFERROR(VLOOKUP(Master8[[#This Row],[Customer_ID]],CustomerData[],4,0),"None")</f>
        <v>None</v>
      </c>
      <c r="K294" s="1" t="str">
        <f>IFERROR(VLOOKUP(Master8[[#This Row],[Customer_ID]],Feedback[],3,0),"None ")</f>
        <v xml:space="preserve">None </v>
      </c>
      <c r="L294" t="str">
        <f>_xlfn.IFNA(VLOOKUP(Master8[[#This Row],[Customer_ID]],Feedback[],4,0),"None")</f>
        <v>None</v>
      </c>
    </row>
    <row r="295" spans="1:12" x14ac:dyDescent="0.25">
      <c r="A295" s="2" t="s">
        <v>1490</v>
      </c>
      <c r="B295" s="2" t="s">
        <v>679</v>
      </c>
      <c r="C295" s="2">
        <v>5</v>
      </c>
      <c r="D295" s="4">
        <v>3.47</v>
      </c>
      <c r="E295" s="2" t="s">
        <v>684</v>
      </c>
      <c r="F295" s="3">
        <v>45585</v>
      </c>
      <c r="G295" s="7">
        <v>17.350000000000001</v>
      </c>
      <c r="H295" s="37" t="str">
        <f>IFERROR(VLOOKUP(Master8[[#This Row],[Customer_ID]],CustomerData[],2,0),"None")</f>
        <v>None</v>
      </c>
      <c r="I295" t="str">
        <f>IFERROR(VLOOKUP(Master8[[#This Row],[Customer_ID]],CustomerData[],3,0),"None")</f>
        <v>None</v>
      </c>
      <c r="J295" t="str">
        <f>IFERROR(VLOOKUP(Master8[[#This Row],[Customer_ID]],CustomerData[],4,0),"None")</f>
        <v>None</v>
      </c>
      <c r="K295" s="1" t="str">
        <f>IFERROR(VLOOKUP(Master8[[#This Row],[Customer_ID]],Feedback[],3,0),"None ")</f>
        <v>Neutral</v>
      </c>
      <c r="L295" t="str">
        <f>_xlfn.IFNA(VLOOKUP(Master8[[#This Row],[Customer_ID]],Feedback[],4,0),"None")</f>
        <v>Great product!</v>
      </c>
    </row>
    <row r="296" spans="1:12" hidden="1" x14ac:dyDescent="0.25">
      <c r="A296" s="2" t="s">
        <v>1169</v>
      </c>
      <c r="B296" s="2" t="s">
        <v>681</v>
      </c>
      <c r="C296" s="2">
        <v>3</v>
      </c>
      <c r="D296" s="4">
        <v>4.62</v>
      </c>
      <c r="E296" s="2" t="s">
        <v>683</v>
      </c>
      <c r="F296" s="3">
        <v>45586</v>
      </c>
      <c r="G296" s="7">
        <v>13.86</v>
      </c>
      <c r="H296" s="37">
        <f>IFERROR(VLOOKUP(Master8[[#This Row],[Customer_ID]],CustomerData[],2,0),"None")</f>
        <v>40</v>
      </c>
      <c r="I296" t="str">
        <f>IFERROR(VLOOKUP(Master8[[#This Row],[Customer_ID]],CustomerData[],3,0),"None")</f>
        <v>Female</v>
      </c>
      <c r="J296" t="str">
        <f>IFERROR(VLOOKUP(Master8[[#This Row],[Customer_ID]],CustomerData[],4,0),"None")</f>
        <v>Muffin</v>
      </c>
      <c r="K296" s="1" t="str">
        <f>IFERROR(VLOOKUP(Master8[[#This Row],[Customer_ID]],Feedback[],3,0),"None ")</f>
        <v xml:space="preserve">None </v>
      </c>
      <c r="L296" t="str">
        <f>_xlfn.IFNA(VLOOKUP(Master8[[#This Row],[Customer_ID]],Feedback[],4,0),"None")</f>
        <v>None</v>
      </c>
    </row>
    <row r="297" spans="1:12" hidden="1" x14ac:dyDescent="0.25">
      <c r="A297" s="2" t="s">
        <v>929</v>
      </c>
      <c r="B297" s="2" t="s">
        <v>681</v>
      </c>
      <c r="C297" s="2">
        <v>5</v>
      </c>
      <c r="D297" s="4">
        <v>3.18</v>
      </c>
      <c r="E297" s="2" t="s">
        <v>682</v>
      </c>
      <c r="F297" s="3">
        <v>45587</v>
      </c>
      <c r="G297" s="7">
        <v>15.9</v>
      </c>
      <c r="H297" s="37">
        <f>IFERROR(VLOOKUP(Master8[[#This Row],[Customer_ID]],CustomerData[],2,0),"None")</f>
        <v>55</v>
      </c>
      <c r="I297" t="str">
        <f>IFERROR(VLOOKUP(Master8[[#This Row],[Customer_ID]],CustomerData[],3,0),"None")</f>
        <v>Female</v>
      </c>
      <c r="J297" t="str">
        <f>IFERROR(VLOOKUP(Master8[[#This Row],[Customer_ID]],CustomerData[],4,0),"None")</f>
        <v>Muffin</v>
      </c>
      <c r="K297" s="1" t="str">
        <f>IFERROR(VLOOKUP(Master8[[#This Row],[Customer_ID]],Feedback[],3,0),"None ")</f>
        <v>Positive</v>
      </c>
      <c r="L297" t="str">
        <f>_xlfn.IFNA(VLOOKUP(Master8[[#This Row],[Customer_ID]],Feedback[],4,0),"None")</f>
        <v>Great product!</v>
      </c>
    </row>
    <row r="298" spans="1:12" hidden="1" x14ac:dyDescent="0.25">
      <c r="A298" s="2" t="s">
        <v>1114</v>
      </c>
      <c r="B298" s="2" t="s">
        <v>681</v>
      </c>
      <c r="C298" s="2">
        <v>5</v>
      </c>
      <c r="D298" s="4">
        <v>5.75</v>
      </c>
      <c r="E298" s="2" t="s">
        <v>682</v>
      </c>
      <c r="F298" s="3">
        <v>45588</v>
      </c>
      <c r="G298" s="7">
        <v>28.75</v>
      </c>
      <c r="H298" s="37">
        <f>IFERROR(VLOOKUP(Master8[[#This Row],[Customer_ID]],CustomerData[],2,0),"None")</f>
        <v>27</v>
      </c>
      <c r="I298" t="str">
        <f>IFERROR(VLOOKUP(Master8[[#This Row],[Customer_ID]],CustomerData[],3,0),"None")</f>
        <v>Female</v>
      </c>
      <c r="J298" t="str">
        <f>IFERROR(VLOOKUP(Master8[[#This Row],[Customer_ID]],CustomerData[],4,0),"None")</f>
        <v>Muffin</v>
      </c>
      <c r="K298" s="1" t="str">
        <f>IFERROR(VLOOKUP(Master8[[#This Row],[Customer_ID]],Feedback[],3,0),"None ")</f>
        <v xml:space="preserve">None </v>
      </c>
      <c r="L298" t="str">
        <f>_xlfn.IFNA(VLOOKUP(Master8[[#This Row],[Customer_ID]],Feedback[],4,0),"None")</f>
        <v>None</v>
      </c>
    </row>
    <row r="299" spans="1:12" hidden="1" x14ac:dyDescent="0.25">
      <c r="A299" s="2" t="s">
        <v>728</v>
      </c>
      <c r="B299" s="2" t="s">
        <v>678</v>
      </c>
      <c r="C299" s="2">
        <v>5</v>
      </c>
      <c r="D299" s="4">
        <v>4.51</v>
      </c>
      <c r="E299" s="2" t="s">
        <v>682</v>
      </c>
      <c r="F299" s="3">
        <v>45589</v>
      </c>
      <c r="G299" s="7">
        <v>22.55</v>
      </c>
      <c r="H299" s="37">
        <f>IFERROR(VLOOKUP(Master8[[#This Row],[Customer_ID]],CustomerData[],2,0),"None")</f>
        <v>45</v>
      </c>
      <c r="I299" t="str">
        <f>IFERROR(VLOOKUP(Master8[[#This Row],[Customer_ID]],CustomerData[],3,0),"None")</f>
        <v>Male</v>
      </c>
      <c r="J299" t="str">
        <f>IFERROR(VLOOKUP(Master8[[#This Row],[Customer_ID]],CustomerData[],4,0),"None")</f>
        <v>Latte</v>
      </c>
      <c r="K299" s="1" t="str">
        <f>IFERROR(VLOOKUP(Master8[[#This Row],[Customer_ID]],Feedback[],3,0),"None ")</f>
        <v xml:space="preserve">None </v>
      </c>
      <c r="L299" t="str">
        <f>_xlfn.IFNA(VLOOKUP(Master8[[#This Row],[Customer_ID]],Feedback[],4,0),"None")</f>
        <v>None</v>
      </c>
    </row>
    <row r="300" spans="1:12" hidden="1" x14ac:dyDescent="0.25">
      <c r="A300" s="2" t="s">
        <v>939</v>
      </c>
      <c r="B300" s="2" t="s">
        <v>676</v>
      </c>
      <c r="C300" s="2">
        <v>3</v>
      </c>
      <c r="D300" s="4">
        <v>3.41</v>
      </c>
      <c r="E300" s="2" t="s">
        <v>684</v>
      </c>
      <c r="F300" s="3">
        <v>45590</v>
      </c>
      <c r="G300" s="7">
        <v>10.23</v>
      </c>
      <c r="H300" s="37">
        <f>IFERROR(VLOOKUP(Master8[[#This Row],[Customer_ID]],CustomerData[],2,0),"None")</f>
        <v>32</v>
      </c>
      <c r="I300" t="str">
        <f>IFERROR(VLOOKUP(Master8[[#This Row],[Customer_ID]],CustomerData[],3,0),"None")</f>
        <v>Female</v>
      </c>
      <c r="J300" t="str">
        <f>IFERROR(VLOOKUP(Master8[[#This Row],[Customer_ID]],CustomerData[],4,0),"None")</f>
        <v>Iced Tea</v>
      </c>
      <c r="K300" s="1" t="str">
        <f>IFERROR(VLOOKUP(Master8[[#This Row],[Customer_ID]],Feedback[],3,0),"None ")</f>
        <v>Positive</v>
      </c>
      <c r="L300" t="str">
        <f>_xlfn.IFNA(VLOOKUP(Master8[[#This Row],[Customer_ID]],Feedback[],4,0),"None")</f>
        <v>Could be better</v>
      </c>
    </row>
    <row r="301" spans="1:12" hidden="1" x14ac:dyDescent="0.25">
      <c r="A301" s="2" t="s">
        <v>976</v>
      </c>
      <c r="B301" s="2" t="s">
        <v>680</v>
      </c>
      <c r="C301" s="2">
        <v>3</v>
      </c>
      <c r="D301" s="4">
        <v>3.92</v>
      </c>
      <c r="E301" s="2" t="s">
        <v>683</v>
      </c>
      <c r="F301" s="3">
        <v>45591</v>
      </c>
      <c r="G301" s="7">
        <v>11.76</v>
      </c>
      <c r="H301" s="37">
        <f>IFERROR(VLOOKUP(Master8[[#This Row],[Customer_ID]],CustomerData[],2,0),"None")</f>
        <v>64</v>
      </c>
      <c r="I301" t="str">
        <f>IFERROR(VLOOKUP(Master8[[#This Row],[Customer_ID]],CustomerData[],3,0),"None")</f>
        <v>Female</v>
      </c>
      <c r="J301" t="str">
        <f>IFERROR(VLOOKUP(Master8[[#This Row],[Customer_ID]],CustomerData[],4,0),"None")</f>
        <v>Croissant</v>
      </c>
      <c r="K301" s="1" t="str">
        <f>IFERROR(VLOOKUP(Master8[[#This Row],[Customer_ID]],Feedback[],3,0),"None ")</f>
        <v xml:space="preserve">None </v>
      </c>
      <c r="L301" t="str">
        <f>_xlfn.IFNA(VLOOKUP(Master8[[#This Row],[Customer_ID]],Feedback[],4,0),"None")</f>
        <v>None</v>
      </c>
    </row>
    <row r="302" spans="1:12" hidden="1" x14ac:dyDescent="0.25">
      <c r="A302" s="2" t="s">
        <v>884</v>
      </c>
      <c r="B302" s="2" t="s">
        <v>679</v>
      </c>
      <c r="C302" s="2">
        <v>1</v>
      </c>
      <c r="D302" s="4">
        <v>2.87</v>
      </c>
      <c r="E302" s="2" t="s">
        <v>683</v>
      </c>
      <c r="F302" s="3">
        <v>45592</v>
      </c>
      <c r="G302" s="7">
        <v>2.87</v>
      </c>
      <c r="H302" s="37">
        <f>IFERROR(VLOOKUP(Master8[[#This Row],[Customer_ID]],CustomerData[],2,0),"None")</f>
        <v>49</v>
      </c>
      <c r="I302" t="str">
        <f>IFERROR(VLOOKUP(Master8[[#This Row],[Customer_ID]],CustomerData[],3,0),"None")</f>
        <v>Male</v>
      </c>
      <c r="J302" t="str">
        <f>IFERROR(VLOOKUP(Master8[[#This Row],[Customer_ID]],CustomerData[],4,0),"None")</f>
        <v>Sandwich</v>
      </c>
      <c r="K302" s="1" t="str">
        <f>IFERROR(VLOOKUP(Master8[[#This Row],[Customer_ID]],Feedback[],3,0),"None ")</f>
        <v>Negative</v>
      </c>
      <c r="L302" t="str">
        <f>_xlfn.IFNA(VLOOKUP(Master8[[#This Row],[Customer_ID]],Feedback[],4,0),"None")</f>
        <v>Great product!</v>
      </c>
    </row>
    <row r="303" spans="1:12" hidden="1" x14ac:dyDescent="0.25">
      <c r="A303" s="2" t="s">
        <v>938</v>
      </c>
      <c r="B303" s="2" t="s">
        <v>677</v>
      </c>
      <c r="C303" s="2">
        <v>4</v>
      </c>
      <c r="D303" s="4">
        <v>2.75</v>
      </c>
      <c r="E303" s="2" t="s">
        <v>683</v>
      </c>
      <c r="F303" s="3">
        <v>45593</v>
      </c>
      <c r="G303" s="7">
        <v>11</v>
      </c>
      <c r="H303" s="37">
        <f>IFERROR(VLOOKUP(Master8[[#This Row],[Customer_ID]],CustomerData[],2,0),"None")</f>
        <v>21</v>
      </c>
      <c r="I303" t="str">
        <f>IFERROR(VLOOKUP(Master8[[#This Row],[Customer_ID]],CustomerData[],3,0),"None")</f>
        <v>Male</v>
      </c>
      <c r="J303" t="str">
        <f>IFERROR(VLOOKUP(Master8[[#This Row],[Customer_ID]],CustomerData[],4,0),"None")</f>
        <v>Cappuccino</v>
      </c>
      <c r="K303" s="1" t="str">
        <f>IFERROR(VLOOKUP(Master8[[#This Row],[Customer_ID]],Feedback[],3,0),"None ")</f>
        <v>Negative</v>
      </c>
      <c r="L303" t="str">
        <f>_xlfn.IFNA(VLOOKUP(Master8[[#This Row],[Customer_ID]],Feedback[],4,0),"None")</f>
        <v>Could be better</v>
      </c>
    </row>
    <row r="304" spans="1:12" hidden="1" x14ac:dyDescent="0.25">
      <c r="A304" s="2" t="s">
        <v>1067</v>
      </c>
      <c r="B304" s="2" t="s">
        <v>679</v>
      </c>
      <c r="C304" s="2">
        <v>1</v>
      </c>
      <c r="D304" s="4">
        <v>3.53</v>
      </c>
      <c r="E304" s="2" t="s">
        <v>684</v>
      </c>
      <c r="F304" s="3">
        <v>45594</v>
      </c>
      <c r="G304" s="7">
        <v>3.53</v>
      </c>
      <c r="H304" s="37">
        <f>IFERROR(VLOOKUP(Master8[[#This Row],[Customer_ID]],CustomerData[],2,0),"None")</f>
        <v>38</v>
      </c>
      <c r="I304" t="str">
        <f>IFERROR(VLOOKUP(Master8[[#This Row],[Customer_ID]],CustomerData[],3,0),"None")</f>
        <v>Female</v>
      </c>
      <c r="J304" t="str">
        <f>IFERROR(VLOOKUP(Master8[[#This Row],[Customer_ID]],CustomerData[],4,0),"None")</f>
        <v>Sandwich</v>
      </c>
      <c r="K304" s="1" t="str">
        <f>IFERROR(VLOOKUP(Master8[[#This Row],[Customer_ID]],Feedback[],3,0),"None ")</f>
        <v>Negative</v>
      </c>
      <c r="L304" t="str">
        <f>_xlfn.IFNA(VLOOKUP(Master8[[#This Row],[Customer_ID]],Feedback[],4,0),"None")</f>
        <v>Great product!</v>
      </c>
    </row>
    <row r="305" spans="1:12" hidden="1" x14ac:dyDescent="0.25">
      <c r="A305" s="2" t="s">
        <v>1183</v>
      </c>
      <c r="B305" s="2" t="s">
        <v>677</v>
      </c>
      <c r="C305" s="2">
        <v>3</v>
      </c>
      <c r="D305" s="4">
        <v>5.81</v>
      </c>
      <c r="E305" s="2" t="s">
        <v>683</v>
      </c>
      <c r="F305" s="3">
        <v>45595</v>
      </c>
      <c r="G305" s="7">
        <v>17.43</v>
      </c>
      <c r="H305" s="37">
        <f>IFERROR(VLOOKUP(Master8[[#This Row],[Customer_ID]],CustomerData[],2,0),"None")</f>
        <v>44</v>
      </c>
      <c r="I305" t="str">
        <f>IFERROR(VLOOKUP(Master8[[#This Row],[Customer_ID]],CustomerData[],3,0),"None")</f>
        <v>Female</v>
      </c>
      <c r="J305" t="str">
        <f>IFERROR(VLOOKUP(Master8[[#This Row],[Customer_ID]],CustomerData[],4,0),"None")</f>
        <v>Cappuccino</v>
      </c>
      <c r="K305" s="1" t="str">
        <f>IFERROR(VLOOKUP(Master8[[#This Row],[Customer_ID]],Feedback[],3,0),"None ")</f>
        <v>Negative</v>
      </c>
      <c r="L305" t="str">
        <f>_xlfn.IFNA(VLOOKUP(Master8[[#This Row],[Customer_ID]],Feedback[],4,0),"None")</f>
        <v>Could be better</v>
      </c>
    </row>
    <row r="306" spans="1:12" hidden="1" x14ac:dyDescent="0.25">
      <c r="A306" s="2" t="s">
        <v>884</v>
      </c>
      <c r="B306" s="2" t="s">
        <v>679</v>
      </c>
      <c r="C306" s="2">
        <v>3</v>
      </c>
      <c r="D306" s="4">
        <v>5.31</v>
      </c>
      <c r="E306" s="2" t="s">
        <v>684</v>
      </c>
      <c r="F306" s="3">
        <v>45596</v>
      </c>
      <c r="G306" s="7">
        <v>15.93</v>
      </c>
      <c r="H306" s="37">
        <f>IFERROR(VLOOKUP(Master8[[#This Row],[Customer_ID]],CustomerData[],2,0),"None")</f>
        <v>49</v>
      </c>
      <c r="I306" t="str">
        <f>IFERROR(VLOOKUP(Master8[[#This Row],[Customer_ID]],CustomerData[],3,0),"None")</f>
        <v>Male</v>
      </c>
      <c r="J306" t="str">
        <f>IFERROR(VLOOKUP(Master8[[#This Row],[Customer_ID]],CustomerData[],4,0),"None")</f>
        <v>Sandwich</v>
      </c>
      <c r="K306" s="1" t="str">
        <f>IFERROR(VLOOKUP(Master8[[#This Row],[Customer_ID]],Feedback[],3,0),"None ")</f>
        <v>Negative</v>
      </c>
      <c r="L306" t="str">
        <f>_xlfn.IFNA(VLOOKUP(Master8[[#This Row],[Customer_ID]],Feedback[],4,0),"None")</f>
        <v>Great product!</v>
      </c>
    </row>
    <row r="307" spans="1:12" hidden="1" x14ac:dyDescent="0.25">
      <c r="A307" s="2" t="s">
        <v>975</v>
      </c>
      <c r="B307" s="2" t="s">
        <v>678</v>
      </c>
      <c r="C307" s="2">
        <v>3</v>
      </c>
      <c r="D307" s="4">
        <v>5.85</v>
      </c>
      <c r="E307" s="2" t="s">
        <v>684</v>
      </c>
      <c r="F307" s="3">
        <v>45597</v>
      </c>
      <c r="G307" s="7">
        <v>17.55</v>
      </c>
      <c r="H307" s="37">
        <f>IFERROR(VLOOKUP(Master8[[#This Row],[Customer_ID]],CustomerData[],2,0),"None")</f>
        <v>43</v>
      </c>
      <c r="I307" t="str">
        <f>IFERROR(VLOOKUP(Master8[[#This Row],[Customer_ID]],CustomerData[],3,0),"None")</f>
        <v>Female</v>
      </c>
      <c r="J307" t="str">
        <f>IFERROR(VLOOKUP(Master8[[#This Row],[Customer_ID]],CustomerData[],4,0),"None")</f>
        <v>Latte</v>
      </c>
      <c r="K307" s="1" t="str">
        <f>IFERROR(VLOOKUP(Master8[[#This Row],[Customer_ID]],Feedback[],3,0),"None ")</f>
        <v>Neutral</v>
      </c>
      <c r="L307" t="str">
        <f>_xlfn.IFNA(VLOOKUP(Master8[[#This Row],[Customer_ID]],Feedback[],4,0),"None")</f>
        <v>Could be better</v>
      </c>
    </row>
    <row r="308" spans="1:12" hidden="1" x14ac:dyDescent="0.25">
      <c r="A308" s="2" t="s">
        <v>865</v>
      </c>
      <c r="B308" s="2" t="s">
        <v>678</v>
      </c>
      <c r="C308" s="2">
        <v>3</v>
      </c>
      <c r="D308" s="4">
        <v>5.57</v>
      </c>
      <c r="E308" s="2" t="s">
        <v>682</v>
      </c>
      <c r="F308" s="3">
        <v>45598</v>
      </c>
      <c r="G308" s="7">
        <v>16.71</v>
      </c>
      <c r="H308" s="37">
        <f>IFERROR(VLOOKUP(Master8[[#This Row],[Customer_ID]],CustomerData[],2,0),"None")</f>
        <v>34</v>
      </c>
      <c r="I308" t="str">
        <f>IFERROR(VLOOKUP(Master8[[#This Row],[Customer_ID]],CustomerData[],3,0),"None")</f>
        <v>Female</v>
      </c>
      <c r="J308" t="str">
        <f>IFERROR(VLOOKUP(Master8[[#This Row],[Customer_ID]],CustomerData[],4,0),"None")</f>
        <v>Latte</v>
      </c>
      <c r="K308" s="1" t="str">
        <f>IFERROR(VLOOKUP(Master8[[#This Row],[Customer_ID]],Feedback[],3,0),"None ")</f>
        <v>Positive</v>
      </c>
      <c r="L308" t="str">
        <f>_xlfn.IFNA(VLOOKUP(Master8[[#This Row],[Customer_ID]],Feedback[],4,0),"None")</f>
        <v>Could be better</v>
      </c>
    </row>
    <row r="309" spans="1:12" hidden="1" x14ac:dyDescent="0.25">
      <c r="A309" s="2" t="s">
        <v>808</v>
      </c>
      <c r="B309" s="2" t="s">
        <v>678</v>
      </c>
      <c r="C309" s="2">
        <v>3</v>
      </c>
      <c r="D309" s="4">
        <v>5.35</v>
      </c>
      <c r="E309" s="2" t="s">
        <v>683</v>
      </c>
      <c r="F309" s="3">
        <v>45599</v>
      </c>
      <c r="G309" s="7">
        <v>16.05</v>
      </c>
      <c r="H309" s="37">
        <f>IFERROR(VLOOKUP(Master8[[#This Row],[Customer_ID]],CustomerData[],2,0),"None")</f>
        <v>59</v>
      </c>
      <c r="I309" t="str">
        <f>IFERROR(VLOOKUP(Master8[[#This Row],[Customer_ID]],CustomerData[],3,0),"None")</f>
        <v>Male</v>
      </c>
      <c r="J309" t="str">
        <f>IFERROR(VLOOKUP(Master8[[#This Row],[Customer_ID]],CustomerData[],4,0),"None")</f>
        <v>Latte</v>
      </c>
      <c r="K309" s="1" t="str">
        <f>IFERROR(VLOOKUP(Master8[[#This Row],[Customer_ID]],Feedback[],3,0),"None ")</f>
        <v>Positive</v>
      </c>
      <c r="L309" t="str">
        <f>_xlfn.IFNA(VLOOKUP(Master8[[#This Row],[Customer_ID]],Feedback[],4,0),"None")</f>
        <v>Great product!</v>
      </c>
    </row>
    <row r="310" spans="1:12" hidden="1" x14ac:dyDescent="0.25">
      <c r="A310" s="2" t="s">
        <v>1340</v>
      </c>
      <c r="B310" s="2" t="s">
        <v>678</v>
      </c>
      <c r="C310" s="2">
        <v>3</v>
      </c>
      <c r="D310" s="4">
        <v>4.51</v>
      </c>
      <c r="E310" s="2" t="s">
        <v>683</v>
      </c>
      <c r="F310" s="3">
        <v>45600</v>
      </c>
      <c r="G310" s="7">
        <v>13.53</v>
      </c>
      <c r="H310" s="37">
        <f>IFERROR(VLOOKUP(Master8[[#This Row],[Customer_ID]],CustomerData[],2,0),"None")</f>
        <v>62</v>
      </c>
      <c r="I310" t="str">
        <f>IFERROR(VLOOKUP(Master8[[#This Row],[Customer_ID]],CustomerData[],3,0),"None")</f>
        <v>Female</v>
      </c>
      <c r="J310" t="str">
        <f>IFERROR(VLOOKUP(Master8[[#This Row],[Customer_ID]],CustomerData[],4,0),"None")</f>
        <v>Latte</v>
      </c>
      <c r="K310" s="1" t="str">
        <f>IFERROR(VLOOKUP(Master8[[#This Row],[Customer_ID]],Feedback[],3,0),"None ")</f>
        <v xml:space="preserve">None </v>
      </c>
      <c r="L310" t="str">
        <f>_xlfn.IFNA(VLOOKUP(Master8[[#This Row],[Customer_ID]],Feedback[],4,0),"None")</f>
        <v>None</v>
      </c>
    </row>
    <row r="311" spans="1:12" x14ac:dyDescent="0.25">
      <c r="A311" s="2" t="s">
        <v>1671</v>
      </c>
      <c r="B311" s="2" t="s">
        <v>680</v>
      </c>
      <c r="C311" s="2">
        <v>2</v>
      </c>
      <c r="D311" s="4">
        <v>4.93</v>
      </c>
      <c r="E311" s="2" t="s">
        <v>685</v>
      </c>
      <c r="F311" s="3">
        <v>45601</v>
      </c>
      <c r="G311" s="7">
        <v>9.86</v>
      </c>
      <c r="H311" s="37" t="str">
        <f>IFERROR(VLOOKUP(Master8[[#This Row],[Customer_ID]],CustomerData[],2,0),"None")</f>
        <v>None</v>
      </c>
      <c r="I311" t="str">
        <f>IFERROR(VLOOKUP(Master8[[#This Row],[Customer_ID]],CustomerData[],3,0),"None")</f>
        <v>None</v>
      </c>
      <c r="J311" t="str">
        <f>IFERROR(VLOOKUP(Master8[[#This Row],[Customer_ID]],CustomerData[],4,0),"None")</f>
        <v>None</v>
      </c>
      <c r="K311" s="1" t="str">
        <f>IFERROR(VLOOKUP(Master8[[#This Row],[Customer_ID]],Feedback[],3,0),"None ")</f>
        <v xml:space="preserve">None </v>
      </c>
      <c r="L311" t="str">
        <f>_xlfn.IFNA(VLOOKUP(Master8[[#This Row],[Customer_ID]],Feedback[],4,0),"None")</f>
        <v>None</v>
      </c>
    </row>
    <row r="312" spans="1:12" hidden="1" x14ac:dyDescent="0.25">
      <c r="A312" s="2" t="s">
        <v>793</v>
      </c>
      <c r="B312" s="2" t="s">
        <v>680</v>
      </c>
      <c r="C312" s="2">
        <v>2</v>
      </c>
      <c r="D312" s="4">
        <v>5.88</v>
      </c>
      <c r="E312" s="2" t="s">
        <v>682</v>
      </c>
      <c r="F312" s="3">
        <v>45602</v>
      </c>
      <c r="G312" s="7">
        <v>11.76</v>
      </c>
      <c r="H312" s="37">
        <f>IFERROR(VLOOKUP(Master8[[#This Row],[Customer_ID]],CustomerData[],2,0),"None")</f>
        <v>32</v>
      </c>
      <c r="I312" t="str">
        <f>IFERROR(VLOOKUP(Master8[[#This Row],[Customer_ID]],CustomerData[],3,0),"None")</f>
        <v>Female</v>
      </c>
      <c r="J312" t="str">
        <f>IFERROR(VLOOKUP(Master8[[#This Row],[Customer_ID]],CustomerData[],4,0),"None")</f>
        <v>Croissant</v>
      </c>
      <c r="K312" s="1" t="str">
        <f>IFERROR(VLOOKUP(Master8[[#This Row],[Customer_ID]],Feedback[],3,0),"None ")</f>
        <v>Neutral</v>
      </c>
      <c r="L312" t="str">
        <f>_xlfn.IFNA(VLOOKUP(Master8[[#This Row],[Customer_ID]],Feedback[],4,0),"None")</f>
        <v>Could be better</v>
      </c>
    </row>
    <row r="313" spans="1:12" hidden="1" x14ac:dyDescent="0.25">
      <c r="A313" s="2" t="s">
        <v>846</v>
      </c>
      <c r="B313" s="2" t="s">
        <v>677</v>
      </c>
      <c r="C313" s="2">
        <v>5</v>
      </c>
      <c r="D313" s="4">
        <v>4.47</v>
      </c>
      <c r="E313" s="2" t="s">
        <v>684</v>
      </c>
      <c r="F313" s="3">
        <v>45603</v>
      </c>
      <c r="G313" s="7">
        <v>22.35</v>
      </c>
      <c r="H313" s="37">
        <f>IFERROR(VLOOKUP(Master8[[#This Row],[Customer_ID]],CustomerData[],2,0),"None")</f>
        <v>34</v>
      </c>
      <c r="I313" t="str">
        <f>IFERROR(VLOOKUP(Master8[[#This Row],[Customer_ID]],CustomerData[],3,0),"None")</f>
        <v>Female</v>
      </c>
      <c r="J313" t="str">
        <f>IFERROR(VLOOKUP(Master8[[#This Row],[Customer_ID]],CustomerData[],4,0),"None")</f>
        <v>Cappuccino</v>
      </c>
      <c r="K313" s="1" t="str">
        <f>IFERROR(VLOOKUP(Master8[[#This Row],[Customer_ID]],Feedback[],3,0),"None ")</f>
        <v>Negative</v>
      </c>
      <c r="L313" t="str">
        <f>_xlfn.IFNA(VLOOKUP(Master8[[#This Row],[Customer_ID]],Feedback[],4,0),"None")</f>
        <v>Could be better</v>
      </c>
    </row>
    <row r="314" spans="1:12" hidden="1" x14ac:dyDescent="0.25">
      <c r="A314" s="2" t="s">
        <v>713</v>
      </c>
      <c r="B314" s="2" t="s">
        <v>680</v>
      </c>
      <c r="C314" s="2">
        <v>2</v>
      </c>
      <c r="D314" s="4">
        <v>5.19</v>
      </c>
      <c r="E314" s="2" t="s">
        <v>682</v>
      </c>
      <c r="F314" s="3">
        <v>45604</v>
      </c>
      <c r="G314" s="7">
        <v>10.38</v>
      </c>
      <c r="H314" s="37">
        <f>IFERROR(VLOOKUP(Master8[[#This Row],[Customer_ID]],CustomerData[],2,0),"None")</f>
        <v>19</v>
      </c>
      <c r="I314" t="str">
        <f>IFERROR(VLOOKUP(Master8[[#This Row],[Customer_ID]],CustomerData[],3,0),"None")</f>
        <v>Female</v>
      </c>
      <c r="J314" t="str">
        <f>IFERROR(VLOOKUP(Master8[[#This Row],[Customer_ID]],CustomerData[],4,0),"None")</f>
        <v>Croissant</v>
      </c>
      <c r="K314" s="1" t="str">
        <f>IFERROR(VLOOKUP(Master8[[#This Row],[Customer_ID]],Feedback[],3,0),"None ")</f>
        <v>Negative</v>
      </c>
      <c r="L314" t="str">
        <f>_xlfn.IFNA(VLOOKUP(Master8[[#This Row],[Customer_ID]],Feedback[],4,0),"None")</f>
        <v>Could be better</v>
      </c>
    </row>
    <row r="315" spans="1:12" x14ac:dyDescent="0.25">
      <c r="A315" s="2" t="s">
        <v>1422</v>
      </c>
      <c r="B315" s="2" t="s">
        <v>679</v>
      </c>
      <c r="C315" s="2">
        <v>1</v>
      </c>
      <c r="D315" s="4">
        <v>5.15</v>
      </c>
      <c r="E315" s="2" t="s">
        <v>685</v>
      </c>
      <c r="F315" s="3">
        <v>45605</v>
      </c>
      <c r="G315" s="7">
        <v>5.15</v>
      </c>
      <c r="H315" s="37" t="str">
        <f>IFERROR(VLOOKUP(Master8[[#This Row],[Customer_ID]],CustomerData[],2,0),"None")</f>
        <v>None</v>
      </c>
      <c r="I315" t="str">
        <f>IFERROR(VLOOKUP(Master8[[#This Row],[Customer_ID]],CustomerData[],3,0),"None")</f>
        <v>None</v>
      </c>
      <c r="J315" t="str">
        <f>IFERROR(VLOOKUP(Master8[[#This Row],[Customer_ID]],CustomerData[],4,0),"None")</f>
        <v>None</v>
      </c>
      <c r="K315" s="1" t="str">
        <f>IFERROR(VLOOKUP(Master8[[#This Row],[Customer_ID]],Feedback[],3,0),"None ")</f>
        <v>Negative</v>
      </c>
      <c r="L315" t="str">
        <f>_xlfn.IFNA(VLOOKUP(Master8[[#This Row],[Customer_ID]],Feedback[],4,0),"None")</f>
        <v>Could be better</v>
      </c>
    </row>
    <row r="316" spans="1:12" x14ac:dyDescent="0.25">
      <c r="A316" s="2" t="s">
        <v>1385</v>
      </c>
      <c r="B316" s="2" t="s">
        <v>678</v>
      </c>
      <c r="C316" s="2">
        <v>5</v>
      </c>
      <c r="D316" s="4">
        <v>5.86</v>
      </c>
      <c r="E316" s="2" t="s">
        <v>682</v>
      </c>
      <c r="F316" s="3">
        <v>45606</v>
      </c>
      <c r="G316" s="7">
        <v>29.3</v>
      </c>
      <c r="H316" s="37" t="str">
        <f>IFERROR(VLOOKUP(Master8[[#This Row],[Customer_ID]],CustomerData[],2,0),"None")</f>
        <v>None</v>
      </c>
      <c r="I316" t="str">
        <f>IFERROR(VLOOKUP(Master8[[#This Row],[Customer_ID]],CustomerData[],3,0),"None")</f>
        <v>None</v>
      </c>
      <c r="J316" t="str">
        <f>IFERROR(VLOOKUP(Master8[[#This Row],[Customer_ID]],CustomerData[],4,0),"None")</f>
        <v>None</v>
      </c>
      <c r="K316" s="1" t="str">
        <f>IFERROR(VLOOKUP(Master8[[#This Row],[Customer_ID]],Feedback[],3,0),"None ")</f>
        <v xml:space="preserve">None </v>
      </c>
      <c r="L316" t="str">
        <f>_xlfn.IFNA(VLOOKUP(Master8[[#This Row],[Customer_ID]],Feedback[],4,0),"None")</f>
        <v>None</v>
      </c>
    </row>
    <row r="317" spans="1:12" hidden="1" x14ac:dyDescent="0.25">
      <c r="A317" s="2" t="s">
        <v>779</v>
      </c>
      <c r="B317" s="2" t="s">
        <v>681</v>
      </c>
      <c r="C317" s="2">
        <v>4</v>
      </c>
      <c r="D317" s="4">
        <v>4.1100000000000003</v>
      </c>
      <c r="E317" s="2" t="s">
        <v>682</v>
      </c>
      <c r="F317" s="3">
        <v>45607</v>
      </c>
      <c r="G317" s="7">
        <v>16.440000000000001</v>
      </c>
      <c r="H317" s="37">
        <f>IFERROR(VLOOKUP(Master8[[#This Row],[Customer_ID]],CustomerData[],2,0),"None")</f>
        <v>22</v>
      </c>
      <c r="I317" t="str">
        <f>IFERROR(VLOOKUP(Master8[[#This Row],[Customer_ID]],CustomerData[],3,0),"None")</f>
        <v>Male</v>
      </c>
      <c r="J317" t="str">
        <f>IFERROR(VLOOKUP(Master8[[#This Row],[Customer_ID]],CustomerData[],4,0),"None")</f>
        <v>Muffin</v>
      </c>
      <c r="K317" s="1" t="str">
        <f>IFERROR(VLOOKUP(Master8[[#This Row],[Customer_ID]],Feedback[],3,0),"None ")</f>
        <v>Negative</v>
      </c>
      <c r="L317" t="str">
        <f>_xlfn.IFNA(VLOOKUP(Master8[[#This Row],[Customer_ID]],Feedback[],4,0),"None")</f>
        <v>Could be better</v>
      </c>
    </row>
    <row r="318" spans="1:12" hidden="1" x14ac:dyDescent="0.25">
      <c r="A318" s="2" t="s">
        <v>1084</v>
      </c>
      <c r="B318" s="2" t="s">
        <v>676</v>
      </c>
      <c r="C318" s="2">
        <v>3</v>
      </c>
      <c r="D318" s="4">
        <v>4.1100000000000003</v>
      </c>
      <c r="E318" s="2" t="s">
        <v>685</v>
      </c>
      <c r="F318" s="3">
        <v>45608</v>
      </c>
      <c r="G318" s="7">
        <v>12.33</v>
      </c>
      <c r="H318" s="37">
        <f>IFERROR(VLOOKUP(Master8[[#This Row],[Customer_ID]],CustomerData[],2,0),"None")</f>
        <v>52</v>
      </c>
      <c r="I318" t="str">
        <f>IFERROR(VLOOKUP(Master8[[#This Row],[Customer_ID]],CustomerData[],3,0),"None")</f>
        <v>Female</v>
      </c>
      <c r="J318" t="str">
        <f>IFERROR(VLOOKUP(Master8[[#This Row],[Customer_ID]],CustomerData[],4,0),"None")</f>
        <v>Iced Tea</v>
      </c>
      <c r="K318" s="1" t="str">
        <f>IFERROR(VLOOKUP(Master8[[#This Row],[Customer_ID]],Feedback[],3,0),"None ")</f>
        <v>Positive</v>
      </c>
      <c r="L318" t="str">
        <f>_xlfn.IFNA(VLOOKUP(Master8[[#This Row],[Customer_ID]],Feedback[],4,0),"None")</f>
        <v>Great product!</v>
      </c>
    </row>
    <row r="319" spans="1:12" hidden="1" x14ac:dyDescent="0.25">
      <c r="A319" s="2" t="s">
        <v>927</v>
      </c>
      <c r="B319" s="2" t="s">
        <v>676</v>
      </c>
      <c r="C319" s="2">
        <v>2</v>
      </c>
      <c r="D319" s="4">
        <v>4.55</v>
      </c>
      <c r="E319" s="2" t="s">
        <v>682</v>
      </c>
      <c r="F319" s="3">
        <v>45609</v>
      </c>
      <c r="G319" s="7">
        <v>9.1</v>
      </c>
      <c r="H319" s="37">
        <f>IFERROR(VLOOKUP(Master8[[#This Row],[Customer_ID]],CustomerData[],2,0),"None")</f>
        <v>39</v>
      </c>
      <c r="I319" t="str">
        <f>IFERROR(VLOOKUP(Master8[[#This Row],[Customer_ID]],CustomerData[],3,0),"None")</f>
        <v>Female</v>
      </c>
      <c r="J319" t="str">
        <f>IFERROR(VLOOKUP(Master8[[#This Row],[Customer_ID]],CustomerData[],4,0),"None")</f>
        <v>Iced Tea</v>
      </c>
      <c r="K319" s="1" t="str">
        <f>IFERROR(VLOOKUP(Master8[[#This Row],[Customer_ID]],Feedback[],3,0),"None ")</f>
        <v xml:space="preserve">None </v>
      </c>
      <c r="L319" t="str">
        <f>_xlfn.IFNA(VLOOKUP(Master8[[#This Row],[Customer_ID]],Feedback[],4,0),"None")</f>
        <v>None</v>
      </c>
    </row>
    <row r="320" spans="1:12" hidden="1" x14ac:dyDescent="0.25">
      <c r="A320" s="2" t="s">
        <v>739</v>
      </c>
      <c r="B320" s="2" t="s">
        <v>676</v>
      </c>
      <c r="C320" s="2">
        <v>1</v>
      </c>
      <c r="D320" s="4">
        <v>2.6</v>
      </c>
      <c r="E320" s="2" t="s">
        <v>682</v>
      </c>
      <c r="F320" s="3">
        <v>45610</v>
      </c>
      <c r="G320" s="7">
        <v>2.6</v>
      </c>
      <c r="H320" s="37">
        <f>IFERROR(VLOOKUP(Master8[[#This Row],[Customer_ID]],CustomerData[],2,0),"None")</f>
        <v>40</v>
      </c>
      <c r="I320" t="str">
        <f>IFERROR(VLOOKUP(Master8[[#This Row],[Customer_ID]],CustomerData[],3,0),"None")</f>
        <v>Female</v>
      </c>
      <c r="J320" t="str">
        <f>IFERROR(VLOOKUP(Master8[[#This Row],[Customer_ID]],CustomerData[],4,0),"None")</f>
        <v>Iced Tea</v>
      </c>
      <c r="K320" s="1" t="str">
        <f>IFERROR(VLOOKUP(Master8[[#This Row],[Customer_ID]],Feedback[],3,0),"None ")</f>
        <v>Negative</v>
      </c>
      <c r="L320" t="str">
        <f>_xlfn.IFNA(VLOOKUP(Master8[[#This Row],[Customer_ID]],Feedback[],4,0),"None")</f>
        <v>Could be better</v>
      </c>
    </row>
    <row r="321" spans="1:12" x14ac:dyDescent="0.25">
      <c r="A321" s="2" t="s">
        <v>1653</v>
      </c>
      <c r="B321" s="2" t="s">
        <v>681</v>
      </c>
      <c r="C321" s="2">
        <v>4</v>
      </c>
      <c r="D321" s="4">
        <v>2.91</v>
      </c>
      <c r="E321" s="2" t="s">
        <v>685</v>
      </c>
      <c r="F321" s="3">
        <v>45611</v>
      </c>
      <c r="G321" s="7">
        <v>11.64</v>
      </c>
      <c r="H321" s="37" t="str">
        <f>IFERROR(VLOOKUP(Master8[[#This Row],[Customer_ID]],CustomerData[],2,0),"None")</f>
        <v>None</v>
      </c>
      <c r="I321" t="str">
        <f>IFERROR(VLOOKUP(Master8[[#This Row],[Customer_ID]],CustomerData[],3,0),"None")</f>
        <v>None</v>
      </c>
      <c r="J321" t="str">
        <f>IFERROR(VLOOKUP(Master8[[#This Row],[Customer_ID]],CustomerData[],4,0),"None")</f>
        <v>None</v>
      </c>
      <c r="K321" s="1" t="str">
        <f>IFERROR(VLOOKUP(Master8[[#This Row],[Customer_ID]],Feedback[],3,0),"None ")</f>
        <v xml:space="preserve">None </v>
      </c>
      <c r="L321" t="str">
        <f>_xlfn.IFNA(VLOOKUP(Master8[[#This Row],[Customer_ID]],Feedback[],4,0),"None")</f>
        <v>None</v>
      </c>
    </row>
    <row r="322" spans="1:12" x14ac:dyDescent="0.25">
      <c r="A322" s="2" t="s">
        <v>1472</v>
      </c>
      <c r="B322" s="2" t="s">
        <v>679</v>
      </c>
      <c r="C322" s="2">
        <v>3</v>
      </c>
      <c r="D322" s="4">
        <v>2.74</v>
      </c>
      <c r="E322" s="2" t="s">
        <v>685</v>
      </c>
      <c r="F322" s="3">
        <v>45612</v>
      </c>
      <c r="G322" s="7">
        <v>8.2200000000000006</v>
      </c>
      <c r="H322" s="37" t="str">
        <f>IFERROR(VLOOKUP(Master8[[#This Row],[Customer_ID]],CustomerData[],2,0),"None")</f>
        <v>None</v>
      </c>
      <c r="I322" t="str">
        <f>IFERROR(VLOOKUP(Master8[[#This Row],[Customer_ID]],CustomerData[],3,0),"None")</f>
        <v>None</v>
      </c>
      <c r="J322" t="str">
        <f>IFERROR(VLOOKUP(Master8[[#This Row],[Customer_ID]],CustomerData[],4,0),"None")</f>
        <v>None</v>
      </c>
      <c r="K322" s="1" t="str">
        <f>IFERROR(VLOOKUP(Master8[[#This Row],[Customer_ID]],Feedback[],3,0),"None ")</f>
        <v xml:space="preserve">None </v>
      </c>
      <c r="L322" t="str">
        <f>_xlfn.IFNA(VLOOKUP(Master8[[#This Row],[Customer_ID]],Feedback[],4,0),"None")</f>
        <v>None</v>
      </c>
    </row>
    <row r="323" spans="1:12" hidden="1" x14ac:dyDescent="0.25">
      <c r="A323" s="2" t="s">
        <v>804</v>
      </c>
      <c r="B323" s="2" t="s">
        <v>676</v>
      </c>
      <c r="C323" s="2">
        <v>3</v>
      </c>
      <c r="D323" s="4">
        <v>4.72</v>
      </c>
      <c r="E323" s="2" t="s">
        <v>684</v>
      </c>
      <c r="F323" s="3">
        <v>45613</v>
      </c>
      <c r="G323" s="7">
        <v>14.16</v>
      </c>
      <c r="H323" s="37">
        <f>IFERROR(VLOOKUP(Master8[[#This Row],[Customer_ID]],CustomerData[],2,0),"None")</f>
        <v>54</v>
      </c>
      <c r="I323" t="str">
        <f>IFERROR(VLOOKUP(Master8[[#This Row],[Customer_ID]],CustomerData[],3,0),"None")</f>
        <v>Male</v>
      </c>
      <c r="J323" t="str">
        <f>IFERROR(VLOOKUP(Master8[[#This Row],[Customer_ID]],CustomerData[],4,0),"None")</f>
        <v>Iced Tea</v>
      </c>
      <c r="K323" s="1" t="str">
        <f>IFERROR(VLOOKUP(Master8[[#This Row],[Customer_ID]],Feedback[],3,0),"None ")</f>
        <v>Neutral</v>
      </c>
      <c r="L323" t="str">
        <f>_xlfn.IFNA(VLOOKUP(Master8[[#This Row],[Customer_ID]],Feedback[],4,0),"None")</f>
        <v>Could be better</v>
      </c>
    </row>
    <row r="324" spans="1:12" x14ac:dyDescent="0.25">
      <c r="A324" s="2" t="s">
        <v>1512</v>
      </c>
      <c r="B324" s="2" t="s">
        <v>676</v>
      </c>
      <c r="C324" s="2">
        <v>4</v>
      </c>
      <c r="D324" s="4">
        <v>5.98</v>
      </c>
      <c r="E324" s="2" t="s">
        <v>685</v>
      </c>
      <c r="F324" s="3">
        <v>45614</v>
      </c>
      <c r="G324" s="7">
        <v>23.92</v>
      </c>
      <c r="H324" s="37" t="str">
        <f>IFERROR(VLOOKUP(Master8[[#This Row],[Customer_ID]],CustomerData[],2,0),"None")</f>
        <v>None</v>
      </c>
      <c r="I324" t="str">
        <f>IFERROR(VLOOKUP(Master8[[#This Row],[Customer_ID]],CustomerData[],3,0),"None")</f>
        <v>None</v>
      </c>
      <c r="J324" t="str">
        <f>IFERROR(VLOOKUP(Master8[[#This Row],[Customer_ID]],CustomerData[],4,0),"None")</f>
        <v>None</v>
      </c>
      <c r="K324" s="1" t="str">
        <f>IFERROR(VLOOKUP(Master8[[#This Row],[Customer_ID]],Feedback[],3,0),"None ")</f>
        <v xml:space="preserve">None </v>
      </c>
      <c r="L324" t="str">
        <f>_xlfn.IFNA(VLOOKUP(Master8[[#This Row],[Customer_ID]],Feedback[],4,0),"None")</f>
        <v>None</v>
      </c>
    </row>
    <row r="325" spans="1:12" hidden="1" x14ac:dyDescent="0.25">
      <c r="A325" s="2" t="s">
        <v>904</v>
      </c>
      <c r="B325" s="2" t="s">
        <v>677</v>
      </c>
      <c r="C325" s="2">
        <v>4</v>
      </c>
      <c r="D325" s="4">
        <v>4.87</v>
      </c>
      <c r="E325" s="2" t="s">
        <v>683</v>
      </c>
      <c r="F325" s="3">
        <v>45615</v>
      </c>
      <c r="G325" s="7">
        <v>19.48</v>
      </c>
      <c r="H325" s="37">
        <f>IFERROR(VLOOKUP(Master8[[#This Row],[Customer_ID]],CustomerData[],2,0),"None")</f>
        <v>28</v>
      </c>
      <c r="I325" t="str">
        <f>IFERROR(VLOOKUP(Master8[[#This Row],[Customer_ID]],CustomerData[],3,0),"None")</f>
        <v>Female</v>
      </c>
      <c r="J325" t="str">
        <f>IFERROR(VLOOKUP(Master8[[#This Row],[Customer_ID]],CustomerData[],4,0),"None")</f>
        <v>Cappuccino</v>
      </c>
      <c r="K325" s="1" t="str">
        <f>IFERROR(VLOOKUP(Master8[[#This Row],[Customer_ID]],Feedback[],3,0),"None ")</f>
        <v xml:space="preserve">None </v>
      </c>
      <c r="L325" t="str">
        <f>_xlfn.IFNA(VLOOKUP(Master8[[#This Row],[Customer_ID]],Feedback[],4,0),"None")</f>
        <v>None</v>
      </c>
    </row>
    <row r="326" spans="1:12" hidden="1" x14ac:dyDescent="0.25">
      <c r="A326" s="2" t="s">
        <v>1086</v>
      </c>
      <c r="B326" s="2" t="s">
        <v>679</v>
      </c>
      <c r="C326" s="2">
        <v>4</v>
      </c>
      <c r="D326" s="4">
        <v>3.3</v>
      </c>
      <c r="E326" s="2" t="s">
        <v>683</v>
      </c>
      <c r="F326" s="3">
        <v>45616</v>
      </c>
      <c r="G326" s="7">
        <v>13.2</v>
      </c>
      <c r="H326" s="37">
        <f>IFERROR(VLOOKUP(Master8[[#This Row],[Customer_ID]],CustomerData[],2,0),"None")</f>
        <v>50</v>
      </c>
      <c r="I326" t="str">
        <f>IFERROR(VLOOKUP(Master8[[#This Row],[Customer_ID]],CustomerData[],3,0),"None")</f>
        <v>Female</v>
      </c>
      <c r="J326" t="str">
        <f>IFERROR(VLOOKUP(Master8[[#This Row],[Customer_ID]],CustomerData[],4,0),"None")</f>
        <v>Sandwich</v>
      </c>
      <c r="K326" s="1" t="str">
        <f>IFERROR(VLOOKUP(Master8[[#This Row],[Customer_ID]],Feedback[],3,0),"None ")</f>
        <v xml:space="preserve">None </v>
      </c>
      <c r="L326" t="str">
        <f>_xlfn.IFNA(VLOOKUP(Master8[[#This Row],[Customer_ID]],Feedback[],4,0),"None")</f>
        <v>None</v>
      </c>
    </row>
    <row r="327" spans="1:12" hidden="1" x14ac:dyDescent="0.25">
      <c r="A327" s="2" t="s">
        <v>755</v>
      </c>
      <c r="B327" s="2" t="s">
        <v>679</v>
      </c>
      <c r="C327" s="2">
        <v>1</v>
      </c>
      <c r="D327" s="4">
        <v>3.61</v>
      </c>
      <c r="E327" s="2" t="s">
        <v>683</v>
      </c>
      <c r="F327" s="3">
        <v>45617</v>
      </c>
      <c r="G327" s="7">
        <v>3.61</v>
      </c>
      <c r="H327" s="37">
        <f>IFERROR(VLOOKUP(Master8[[#This Row],[Customer_ID]],CustomerData[],2,0),"None")</f>
        <v>30</v>
      </c>
      <c r="I327" t="str">
        <f>IFERROR(VLOOKUP(Master8[[#This Row],[Customer_ID]],CustomerData[],3,0),"None")</f>
        <v>Female</v>
      </c>
      <c r="J327" t="str">
        <f>IFERROR(VLOOKUP(Master8[[#This Row],[Customer_ID]],CustomerData[],4,0),"None")</f>
        <v>Sandwich</v>
      </c>
      <c r="K327" s="1" t="str">
        <f>IFERROR(VLOOKUP(Master8[[#This Row],[Customer_ID]],Feedback[],3,0),"None ")</f>
        <v>Positive</v>
      </c>
      <c r="L327" t="str">
        <f>_xlfn.IFNA(VLOOKUP(Master8[[#This Row],[Customer_ID]],Feedback[],4,0),"None")</f>
        <v>Great product!</v>
      </c>
    </row>
    <row r="328" spans="1:12" hidden="1" x14ac:dyDescent="0.25">
      <c r="A328" s="2" t="s">
        <v>806</v>
      </c>
      <c r="B328" s="2" t="s">
        <v>676</v>
      </c>
      <c r="C328" s="2">
        <v>5</v>
      </c>
      <c r="D328" s="4">
        <v>5.84</v>
      </c>
      <c r="E328" s="2" t="s">
        <v>684</v>
      </c>
      <c r="F328" s="3">
        <v>45618</v>
      </c>
      <c r="G328" s="7">
        <v>29.2</v>
      </c>
      <c r="H328" s="37">
        <f>IFERROR(VLOOKUP(Master8[[#This Row],[Customer_ID]],CustomerData[],2,0),"None")</f>
        <v>38</v>
      </c>
      <c r="I328" t="str">
        <f>IFERROR(VLOOKUP(Master8[[#This Row],[Customer_ID]],CustomerData[],3,0),"None")</f>
        <v>Female</v>
      </c>
      <c r="J328" t="str">
        <f>IFERROR(VLOOKUP(Master8[[#This Row],[Customer_ID]],CustomerData[],4,0),"None")</f>
        <v>Iced Tea</v>
      </c>
      <c r="K328" s="1" t="str">
        <f>IFERROR(VLOOKUP(Master8[[#This Row],[Customer_ID]],Feedback[],3,0),"None ")</f>
        <v xml:space="preserve">None </v>
      </c>
      <c r="L328" t="str">
        <f>_xlfn.IFNA(VLOOKUP(Master8[[#This Row],[Customer_ID]],Feedback[],4,0),"None")</f>
        <v>None</v>
      </c>
    </row>
    <row r="329" spans="1:12" hidden="1" x14ac:dyDescent="0.25">
      <c r="A329" s="2" t="s">
        <v>1145</v>
      </c>
      <c r="B329" s="2" t="s">
        <v>679</v>
      </c>
      <c r="C329" s="2">
        <v>5</v>
      </c>
      <c r="D329" s="4">
        <v>4.3099999999999996</v>
      </c>
      <c r="E329" s="2" t="s">
        <v>682</v>
      </c>
      <c r="F329" s="3">
        <v>45619</v>
      </c>
      <c r="G329" s="7">
        <v>21.55</v>
      </c>
      <c r="H329" s="37">
        <f>IFERROR(VLOOKUP(Master8[[#This Row],[Customer_ID]],CustomerData[],2,0),"None")</f>
        <v>53</v>
      </c>
      <c r="I329" t="str">
        <f>IFERROR(VLOOKUP(Master8[[#This Row],[Customer_ID]],CustomerData[],3,0),"None")</f>
        <v>Female</v>
      </c>
      <c r="J329" t="str">
        <f>IFERROR(VLOOKUP(Master8[[#This Row],[Customer_ID]],CustomerData[],4,0),"None")</f>
        <v>Sandwich</v>
      </c>
      <c r="K329" s="1" t="str">
        <f>IFERROR(VLOOKUP(Master8[[#This Row],[Customer_ID]],Feedback[],3,0),"None ")</f>
        <v>Negative</v>
      </c>
      <c r="L329" t="str">
        <f>_xlfn.IFNA(VLOOKUP(Master8[[#This Row],[Customer_ID]],Feedback[],4,0),"None")</f>
        <v>Could be better</v>
      </c>
    </row>
    <row r="330" spans="1:12" hidden="1" x14ac:dyDescent="0.25">
      <c r="A330" s="2" t="s">
        <v>725</v>
      </c>
      <c r="B330" s="2" t="s">
        <v>677</v>
      </c>
      <c r="C330" s="2">
        <v>2</v>
      </c>
      <c r="D330" s="4">
        <v>2.5299999999999998</v>
      </c>
      <c r="E330" s="2" t="s">
        <v>685</v>
      </c>
      <c r="F330" s="3">
        <v>45620</v>
      </c>
      <c r="G330" s="7">
        <v>5.0599999999999996</v>
      </c>
      <c r="H330" s="37">
        <f>IFERROR(VLOOKUP(Master8[[#This Row],[Customer_ID]],CustomerData[],2,0),"None")</f>
        <v>18</v>
      </c>
      <c r="I330" t="str">
        <f>IFERROR(VLOOKUP(Master8[[#This Row],[Customer_ID]],CustomerData[],3,0),"None")</f>
        <v>Male</v>
      </c>
      <c r="J330" t="str">
        <f>IFERROR(VLOOKUP(Master8[[#This Row],[Customer_ID]],CustomerData[],4,0),"None")</f>
        <v>Cappuccino</v>
      </c>
      <c r="K330" s="1" t="str">
        <f>IFERROR(VLOOKUP(Master8[[#This Row],[Customer_ID]],Feedback[],3,0),"None ")</f>
        <v>Positive</v>
      </c>
      <c r="L330" t="str">
        <f>_xlfn.IFNA(VLOOKUP(Master8[[#This Row],[Customer_ID]],Feedback[],4,0),"None")</f>
        <v>Could be better</v>
      </c>
    </row>
    <row r="331" spans="1:12" hidden="1" x14ac:dyDescent="0.25">
      <c r="A331" s="2" t="s">
        <v>840</v>
      </c>
      <c r="B331" s="2" t="s">
        <v>681</v>
      </c>
      <c r="C331" s="2">
        <v>3</v>
      </c>
      <c r="D331" s="4">
        <v>5.41</v>
      </c>
      <c r="E331" s="2" t="s">
        <v>684</v>
      </c>
      <c r="F331" s="3">
        <v>45621</v>
      </c>
      <c r="G331" s="7">
        <v>16.23</v>
      </c>
      <c r="H331" s="37">
        <f>IFERROR(VLOOKUP(Master8[[#This Row],[Customer_ID]],CustomerData[],2,0),"None")</f>
        <v>22</v>
      </c>
      <c r="I331" t="str">
        <f>IFERROR(VLOOKUP(Master8[[#This Row],[Customer_ID]],CustomerData[],3,0),"None")</f>
        <v>Female</v>
      </c>
      <c r="J331" t="str">
        <f>IFERROR(VLOOKUP(Master8[[#This Row],[Customer_ID]],CustomerData[],4,0),"None")</f>
        <v>Muffin</v>
      </c>
      <c r="K331" s="1" t="str">
        <f>IFERROR(VLOOKUP(Master8[[#This Row],[Customer_ID]],Feedback[],3,0),"None ")</f>
        <v>Neutral</v>
      </c>
      <c r="L331" t="str">
        <f>_xlfn.IFNA(VLOOKUP(Master8[[#This Row],[Customer_ID]],Feedback[],4,0),"None")</f>
        <v>Could be better</v>
      </c>
    </row>
    <row r="332" spans="1:12" hidden="1" x14ac:dyDescent="0.25">
      <c r="A332" s="2" t="s">
        <v>913</v>
      </c>
      <c r="B332" s="2" t="s">
        <v>677</v>
      </c>
      <c r="C332" s="2">
        <v>2</v>
      </c>
      <c r="D332" s="4">
        <v>3.37</v>
      </c>
      <c r="E332" s="2" t="s">
        <v>682</v>
      </c>
      <c r="F332" s="3">
        <v>45622</v>
      </c>
      <c r="G332" s="7">
        <v>6.74</v>
      </c>
      <c r="H332" s="37">
        <f>IFERROR(VLOOKUP(Master8[[#This Row],[Customer_ID]],CustomerData[],2,0),"None")</f>
        <v>30</v>
      </c>
      <c r="I332" t="str">
        <f>IFERROR(VLOOKUP(Master8[[#This Row],[Customer_ID]],CustomerData[],3,0),"None")</f>
        <v>Female</v>
      </c>
      <c r="J332" t="str">
        <f>IFERROR(VLOOKUP(Master8[[#This Row],[Customer_ID]],CustomerData[],4,0),"None")</f>
        <v>Cappuccino</v>
      </c>
      <c r="K332" s="1" t="str">
        <f>IFERROR(VLOOKUP(Master8[[#This Row],[Customer_ID]],Feedback[],3,0),"None ")</f>
        <v>Positive</v>
      </c>
      <c r="L332" t="str">
        <f>_xlfn.IFNA(VLOOKUP(Master8[[#This Row],[Customer_ID]],Feedback[],4,0),"None")</f>
        <v>Could be better</v>
      </c>
    </row>
    <row r="333" spans="1:12" x14ac:dyDescent="0.25">
      <c r="A333" s="2" t="s">
        <v>1582</v>
      </c>
      <c r="B333" s="2" t="s">
        <v>681</v>
      </c>
      <c r="C333" s="2">
        <v>5</v>
      </c>
      <c r="D333" s="4">
        <v>2.83</v>
      </c>
      <c r="E333" s="2" t="s">
        <v>685</v>
      </c>
      <c r="F333" s="3">
        <v>45623</v>
      </c>
      <c r="G333" s="7">
        <v>14.15</v>
      </c>
      <c r="H333" s="37" t="str">
        <f>IFERROR(VLOOKUP(Master8[[#This Row],[Customer_ID]],CustomerData[],2,0),"None")</f>
        <v>None</v>
      </c>
      <c r="I333" t="str">
        <f>IFERROR(VLOOKUP(Master8[[#This Row],[Customer_ID]],CustomerData[],3,0),"None")</f>
        <v>None</v>
      </c>
      <c r="J333" t="str">
        <f>IFERROR(VLOOKUP(Master8[[#This Row],[Customer_ID]],CustomerData[],4,0),"None")</f>
        <v>None</v>
      </c>
      <c r="K333" s="1" t="str">
        <f>IFERROR(VLOOKUP(Master8[[#This Row],[Customer_ID]],Feedback[],3,0),"None ")</f>
        <v xml:space="preserve">None </v>
      </c>
      <c r="L333" t="str">
        <f>_xlfn.IFNA(VLOOKUP(Master8[[#This Row],[Customer_ID]],Feedback[],4,0),"None")</f>
        <v>None</v>
      </c>
    </row>
    <row r="334" spans="1:12" hidden="1" x14ac:dyDescent="0.25">
      <c r="A334" s="2" t="s">
        <v>974</v>
      </c>
      <c r="B334" s="2" t="s">
        <v>678</v>
      </c>
      <c r="C334" s="2">
        <v>4</v>
      </c>
      <c r="D334" s="4">
        <v>4.8600000000000003</v>
      </c>
      <c r="E334" s="2" t="s">
        <v>682</v>
      </c>
      <c r="F334" s="3">
        <v>45624</v>
      </c>
      <c r="G334" s="7">
        <v>19.440000000000001</v>
      </c>
      <c r="H334" s="37">
        <f>IFERROR(VLOOKUP(Master8[[#This Row],[Customer_ID]],CustomerData[],2,0),"None")</f>
        <v>21</v>
      </c>
      <c r="I334" t="str">
        <f>IFERROR(VLOOKUP(Master8[[#This Row],[Customer_ID]],CustomerData[],3,0),"None")</f>
        <v>Female</v>
      </c>
      <c r="J334" t="str">
        <f>IFERROR(VLOOKUP(Master8[[#This Row],[Customer_ID]],CustomerData[],4,0),"None")</f>
        <v>Latte</v>
      </c>
      <c r="K334" s="1" t="str">
        <f>IFERROR(VLOOKUP(Master8[[#This Row],[Customer_ID]],Feedback[],3,0),"None ")</f>
        <v>Positive</v>
      </c>
      <c r="L334" t="str">
        <f>_xlfn.IFNA(VLOOKUP(Master8[[#This Row],[Customer_ID]],Feedback[],4,0),"None")</f>
        <v>Could be better</v>
      </c>
    </row>
    <row r="335" spans="1:12" x14ac:dyDescent="0.25">
      <c r="A335" s="2" t="s">
        <v>1620</v>
      </c>
      <c r="B335" s="2" t="s">
        <v>677</v>
      </c>
      <c r="C335" s="2">
        <v>3</v>
      </c>
      <c r="D335" s="4">
        <v>5.37</v>
      </c>
      <c r="E335" s="2" t="s">
        <v>685</v>
      </c>
      <c r="F335" s="3">
        <v>45625</v>
      </c>
      <c r="G335" s="7">
        <v>16.11</v>
      </c>
      <c r="H335" s="37" t="str">
        <f>IFERROR(VLOOKUP(Master8[[#This Row],[Customer_ID]],CustomerData[],2,0),"None")</f>
        <v>None</v>
      </c>
      <c r="I335" t="str">
        <f>IFERROR(VLOOKUP(Master8[[#This Row],[Customer_ID]],CustomerData[],3,0),"None")</f>
        <v>None</v>
      </c>
      <c r="J335" t="str">
        <f>IFERROR(VLOOKUP(Master8[[#This Row],[Customer_ID]],CustomerData[],4,0),"None")</f>
        <v>None</v>
      </c>
      <c r="K335" s="1" t="str">
        <f>IFERROR(VLOOKUP(Master8[[#This Row],[Customer_ID]],Feedback[],3,0),"None ")</f>
        <v xml:space="preserve">None </v>
      </c>
      <c r="L335" t="str">
        <f>_xlfn.IFNA(VLOOKUP(Master8[[#This Row],[Customer_ID]],Feedback[],4,0),"None")</f>
        <v>None</v>
      </c>
    </row>
    <row r="336" spans="1:12" hidden="1" x14ac:dyDescent="0.25">
      <c r="A336" s="2" t="s">
        <v>969</v>
      </c>
      <c r="B336" s="2" t="s">
        <v>678</v>
      </c>
      <c r="C336" s="2">
        <v>5</v>
      </c>
      <c r="D336" s="4">
        <v>2.77</v>
      </c>
      <c r="E336" s="2" t="s">
        <v>683</v>
      </c>
      <c r="F336" s="3">
        <v>45626</v>
      </c>
      <c r="G336" s="7">
        <v>13.85</v>
      </c>
      <c r="H336" s="37">
        <f>IFERROR(VLOOKUP(Master8[[#This Row],[Customer_ID]],CustomerData[],2,0),"None")</f>
        <v>21</v>
      </c>
      <c r="I336" t="str">
        <f>IFERROR(VLOOKUP(Master8[[#This Row],[Customer_ID]],CustomerData[],3,0),"None")</f>
        <v>Male</v>
      </c>
      <c r="J336" t="str">
        <f>IFERROR(VLOOKUP(Master8[[#This Row],[Customer_ID]],CustomerData[],4,0),"None")</f>
        <v>Latte</v>
      </c>
      <c r="K336" s="1" t="str">
        <f>IFERROR(VLOOKUP(Master8[[#This Row],[Customer_ID]],Feedback[],3,0),"None ")</f>
        <v xml:space="preserve">None </v>
      </c>
      <c r="L336" t="str">
        <f>_xlfn.IFNA(VLOOKUP(Master8[[#This Row],[Customer_ID]],Feedback[],4,0),"None")</f>
        <v>None</v>
      </c>
    </row>
    <row r="337" spans="1:12" hidden="1" x14ac:dyDescent="0.25">
      <c r="A337" s="2" t="s">
        <v>1068</v>
      </c>
      <c r="B337" s="2" t="s">
        <v>676</v>
      </c>
      <c r="C337" s="2">
        <v>3</v>
      </c>
      <c r="D337" s="4">
        <v>5.76</v>
      </c>
      <c r="E337" s="2" t="s">
        <v>685</v>
      </c>
      <c r="F337" s="3">
        <v>45627</v>
      </c>
      <c r="G337" s="7">
        <v>17.28</v>
      </c>
      <c r="H337" s="37">
        <f>IFERROR(VLOOKUP(Master8[[#This Row],[Customer_ID]],CustomerData[],2,0),"None")</f>
        <v>33</v>
      </c>
      <c r="I337" t="str">
        <f>IFERROR(VLOOKUP(Master8[[#This Row],[Customer_ID]],CustomerData[],3,0),"None")</f>
        <v>Female</v>
      </c>
      <c r="J337" t="str">
        <f>IFERROR(VLOOKUP(Master8[[#This Row],[Customer_ID]],CustomerData[],4,0),"None")</f>
        <v>Iced Tea</v>
      </c>
      <c r="K337" s="1" t="str">
        <f>IFERROR(VLOOKUP(Master8[[#This Row],[Customer_ID]],Feedback[],3,0),"None ")</f>
        <v>Neutral</v>
      </c>
      <c r="L337" t="str">
        <f>_xlfn.IFNA(VLOOKUP(Master8[[#This Row],[Customer_ID]],Feedback[],4,0),"None")</f>
        <v>Could be better</v>
      </c>
    </row>
    <row r="338" spans="1:12" x14ac:dyDescent="0.25">
      <c r="A338" s="2" t="s">
        <v>1672</v>
      </c>
      <c r="B338" s="2" t="s">
        <v>681</v>
      </c>
      <c r="C338" s="2">
        <v>2</v>
      </c>
      <c r="D338" s="4">
        <v>4.17</v>
      </c>
      <c r="E338" s="2" t="s">
        <v>685</v>
      </c>
      <c r="F338" s="3">
        <v>45628</v>
      </c>
      <c r="G338" s="7">
        <v>8.34</v>
      </c>
      <c r="H338" s="37" t="str">
        <f>IFERROR(VLOOKUP(Master8[[#This Row],[Customer_ID]],CustomerData[],2,0),"None")</f>
        <v>None</v>
      </c>
      <c r="I338" t="str">
        <f>IFERROR(VLOOKUP(Master8[[#This Row],[Customer_ID]],CustomerData[],3,0),"None")</f>
        <v>None</v>
      </c>
      <c r="J338" t="str">
        <f>IFERROR(VLOOKUP(Master8[[#This Row],[Customer_ID]],CustomerData[],4,0),"None")</f>
        <v>None</v>
      </c>
      <c r="K338" s="1" t="str">
        <f>IFERROR(VLOOKUP(Master8[[#This Row],[Customer_ID]],Feedback[],3,0),"None ")</f>
        <v>Negative</v>
      </c>
      <c r="L338" t="str">
        <f>_xlfn.IFNA(VLOOKUP(Master8[[#This Row],[Customer_ID]],Feedback[],4,0),"None")</f>
        <v>Could be better</v>
      </c>
    </row>
    <row r="339" spans="1:12" hidden="1" x14ac:dyDescent="0.25">
      <c r="A339" s="2" t="s">
        <v>1243</v>
      </c>
      <c r="B339" s="2" t="s">
        <v>678</v>
      </c>
      <c r="C339" s="2">
        <v>5</v>
      </c>
      <c r="D339" s="4">
        <v>3.74</v>
      </c>
      <c r="E339" s="2" t="s">
        <v>684</v>
      </c>
      <c r="F339" s="3">
        <v>45629</v>
      </c>
      <c r="G339" s="7">
        <v>18.7</v>
      </c>
      <c r="H339" s="37">
        <f>IFERROR(VLOOKUP(Master8[[#This Row],[Customer_ID]],CustomerData[],2,0),"None")</f>
        <v>61</v>
      </c>
      <c r="I339" t="str">
        <f>IFERROR(VLOOKUP(Master8[[#This Row],[Customer_ID]],CustomerData[],3,0),"None")</f>
        <v>Male</v>
      </c>
      <c r="J339" t="str">
        <f>IFERROR(VLOOKUP(Master8[[#This Row],[Customer_ID]],CustomerData[],4,0),"None")</f>
        <v>Latte</v>
      </c>
      <c r="K339" s="1" t="str">
        <f>IFERROR(VLOOKUP(Master8[[#This Row],[Customer_ID]],Feedback[],3,0),"None ")</f>
        <v xml:space="preserve">None </v>
      </c>
      <c r="L339" t="str">
        <f>_xlfn.IFNA(VLOOKUP(Master8[[#This Row],[Customer_ID]],Feedback[],4,0),"None")</f>
        <v>None</v>
      </c>
    </row>
    <row r="340" spans="1:12" hidden="1" x14ac:dyDescent="0.25">
      <c r="A340" s="2" t="s">
        <v>728</v>
      </c>
      <c r="B340" s="2" t="s">
        <v>678</v>
      </c>
      <c r="C340" s="2">
        <v>2</v>
      </c>
      <c r="D340" s="4">
        <v>5.63</v>
      </c>
      <c r="E340" s="2" t="s">
        <v>684</v>
      </c>
      <c r="F340" s="3">
        <v>45630</v>
      </c>
      <c r="G340" s="7">
        <v>11.26</v>
      </c>
      <c r="H340" s="37">
        <f>IFERROR(VLOOKUP(Master8[[#This Row],[Customer_ID]],CustomerData[],2,0),"None")</f>
        <v>45</v>
      </c>
      <c r="I340" t="str">
        <f>IFERROR(VLOOKUP(Master8[[#This Row],[Customer_ID]],CustomerData[],3,0),"None")</f>
        <v>Male</v>
      </c>
      <c r="J340" t="str">
        <f>IFERROR(VLOOKUP(Master8[[#This Row],[Customer_ID]],CustomerData[],4,0),"None")</f>
        <v>Latte</v>
      </c>
      <c r="K340" s="1" t="str">
        <f>IFERROR(VLOOKUP(Master8[[#This Row],[Customer_ID]],Feedback[],3,0),"None ")</f>
        <v xml:space="preserve">None </v>
      </c>
      <c r="L340" t="str">
        <f>_xlfn.IFNA(VLOOKUP(Master8[[#This Row],[Customer_ID]],Feedback[],4,0),"None")</f>
        <v>None</v>
      </c>
    </row>
    <row r="341" spans="1:12" hidden="1" x14ac:dyDescent="0.25">
      <c r="A341" s="2" t="s">
        <v>905</v>
      </c>
      <c r="B341" s="2" t="s">
        <v>676</v>
      </c>
      <c r="C341" s="2">
        <v>3</v>
      </c>
      <c r="D341" s="4">
        <v>3.44</v>
      </c>
      <c r="E341" s="2" t="s">
        <v>684</v>
      </c>
      <c r="F341" s="3">
        <v>45631</v>
      </c>
      <c r="G341" s="7">
        <v>10.32</v>
      </c>
      <c r="H341" s="37">
        <f>IFERROR(VLOOKUP(Master8[[#This Row],[Customer_ID]],CustomerData[],2,0),"None")</f>
        <v>34</v>
      </c>
      <c r="I341" t="str">
        <f>IFERROR(VLOOKUP(Master8[[#This Row],[Customer_ID]],CustomerData[],3,0),"None")</f>
        <v>Female</v>
      </c>
      <c r="J341" t="str">
        <f>IFERROR(VLOOKUP(Master8[[#This Row],[Customer_ID]],CustomerData[],4,0),"None")</f>
        <v>Iced Tea</v>
      </c>
      <c r="K341" s="1" t="str">
        <f>IFERROR(VLOOKUP(Master8[[#This Row],[Customer_ID]],Feedback[],3,0),"None ")</f>
        <v xml:space="preserve">None </v>
      </c>
      <c r="L341" t="str">
        <f>_xlfn.IFNA(VLOOKUP(Master8[[#This Row],[Customer_ID]],Feedback[],4,0),"None")</f>
        <v>None</v>
      </c>
    </row>
    <row r="342" spans="1:12" hidden="1" x14ac:dyDescent="0.25">
      <c r="A342" s="2" t="s">
        <v>879</v>
      </c>
      <c r="B342" s="2" t="s">
        <v>678</v>
      </c>
      <c r="C342" s="2">
        <v>1</v>
      </c>
      <c r="D342" s="4">
        <v>5.81</v>
      </c>
      <c r="E342" s="2" t="s">
        <v>683</v>
      </c>
      <c r="F342" s="3">
        <v>45632</v>
      </c>
      <c r="G342" s="7">
        <v>5.81</v>
      </c>
      <c r="H342" s="37">
        <f>IFERROR(VLOOKUP(Master8[[#This Row],[Customer_ID]],CustomerData[],2,0),"None")</f>
        <v>52</v>
      </c>
      <c r="I342" t="str">
        <f>IFERROR(VLOOKUP(Master8[[#This Row],[Customer_ID]],CustomerData[],3,0),"None")</f>
        <v>Male</v>
      </c>
      <c r="J342" t="str">
        <f>IFERROR(VLOOKUP(Master8[[#This Row],[Customer_ID]],CustomerData[],4,0),"None")</f>
        <v>Latte</v>
      </c>
      <c r="K342" s="1" t="str">
        <f>IFERROR(VLOOKUP(Master8[[#This Row],[Customer_ID]],Feedback[],3,0),"None ")</f>
        <v xml:space="preserve">None </v>
      </c>
      <c r="L342" t="str">
        <f>_xlfn.IFNA(VLOOKUP(Master8[[#This Row],[Customer_ID]],Feedback[],4,0),"None")</f>
        <v>None</v>
      </c>
    </row>
    <row r="343" spans="1:12" hidden="1" x14ac:dyDescent="0.25">
      <c r="A343" s="2" t="s">
        <v>1087</v>
      </c>
      <c r="B343" s="2" t="s">
        <v>681</v>
      </c>
      <c r="C343" s="2">
        <v>4</v>
      </c>
      <c r="D343" s="4">
        <v>4.8899999999999997</v>
      </c>
      <c r="E343" s="2" t="s">
        <v>683</v>
      </c>
      <c r="F343" s="3">
        <v>45633</v>
      </c>
      <c r="G343" s="7">
        <v>19.559999999999999</v>
      </c>
      <c r="H343" s="37">
        <f>IFERROR(VLOOKUP(Master8[[#This Row],[Customer_ID]],CustomerData[],2,0),"None")</f>
        <v>34</v>
      </c>
      <c r="I343" t="str">
        <f>IFERROR(VLOOKUP(Master8[[#This Row],[Customer_ID]],CustomerData[],3,0),"None")</f>
        <v>Female</v>
      </c>
      <c r="J343" t="str">
        <f>IFERROR(VLOOKUP(Master8[[#This Row],[Customer_ID]],CustomerData[],4,0),"None")</f>
        <v>Muffin</v>
      </c>
      <c r="K343" s="1" t="str">
        <f>IFERROR(VLOOKUP(Master8[[#This Row],[Customer_ID]],Feedback[],3,0),"None ")</f>
        <v>Positive</v>
      </c>
      <c r="L343" t="str">
        <f>_xlfn.IFNA(VLOOKUP(Master8[[#This Row],[Customer_ID]],Feedback[],4,0),"None")</f>
        <v>Great product!</v>
      </c>
    </row>
    <row r="344" spans="1:12" x14ac:dyDescent="0.25">
      <c r="A344" s="2" t="s">
        <v>1511</v>
      </c>
      <c r="B344" s="2" t="s">
        <v>681</v>
      </c>
      <c r="C344" s="2">
        <v>2</v>
      </c>
      <c r="D344" s="4">
        <v>5.68</v>
      </c>
      <c r="E344" s="2" t="s">
        <v>685</v>
      </c>
      <c r="F344" s="3">
        <v>45634</v>
      </c>
      <c r="G344" s="7">
        <v>11.36</v>
      </c>
      <c r="H344" s="37" t="str">
        <f>IFERROR(VLOOKUP(Master8[[#This Row],[Customer_ID]],CustomerData[],2,0),"None")</f>
        <v>None</v>
      </c>
      <c r="I344" t="str">
        <f>IFERROR(VLOOKUP(Master8[[#This Row],[Customer_ID]],CustomerData[],3,0),"None")</f>
        <v>None</v>
      </c>
      <c r="J344" t="str">
        <f>IFERROR(VLOOKUP(Master8[[#This Row],[Customer_ID]],CustomerData[],4,0),"None")</f>
        <v>None</v>
      </c>
      <c r="K344" s="1" t="str">
        <f>IFERROR(VLOOKUP(Master8[[#This Row],[Customer_ID]],Feedback[],3,0),"None ")</f>
        <v xml:space="preserve">None </v>
      </c>
      <c r="L344" t="str">
        <f>_xlfn.IFNA(VLOOKUP(Master8[[#This Row],[Customer_ID]],Feedback[],4,0),"None")</f>
        <v>None</v>
      </c>
    </row>
    <row r="345" spans="1:12" hidden="1" x14ac:dyDescent="0.25">
      <c r="A345" s="2" t="s">
        <v>1240</v>
      </c>
      <c r="B345" s="2" t="s">
        <v>677</v>
      </c>
      <c r="C345" s="2">
        <v>3</v>
      </c>
      <c r="D345" s="4">
        <v>4.25</v>
      </c>
      <c r="E345" s="2" t="s">
        <v>684</v>
      </c>
      <c r="F345" s="3">
        <v>45635</v>
      </c>
      <c r="G345" s="7">
        <v>12.75</v>
      </c>
      <c r="H345" s="37">
        <f>IFERROR(VLOOKUP(Master8[[#This Row],[Customer_ID]],CustomerData[],2,0),"None")</f>
        <v>18</v>
      </c>
      <c r="I345" t="str">
        <f>IFERROR(VLOOKUP(Master8[[#This Row],[Customer_ID]],CustomerData[],3,0),"None")</f>
        <v>Female</v>
      </c>
      <c r="J345" t="str">
        <f>IFERROR(VLOOKUP(Master8[[#This Row],[Customer_ID]],CustomerData[],4,0),"None")</f>
        <v>Cappuccino</v>
      </c>
      <c r="K345" s="1" t="str">
        <f>IFERROR(VLOOKUP(Master8[[#This Row],[Customer_ID]],Feedback[],3,0),"None ")</f>
        <v>Positive</v>
      </c>
      <c r="L345" t="str">
        <f>_xlfn.IFNA(VLOOKUP(Master8[[#This Row],[Customer_ID]],Feedback[],4,0),"None")</f>
        <v>Could be better</v>
      </c>
    </row>
    <row r="346" spans="1:12" hidden="1" x14ac:dyDescent="0.25">
      <c r="A346" s="2" t="s">
        <v>1360</v>
      </c>
      <c r="B346" s="2" t="s">
        <v>676</v>
      </c>
      <c r="C346" s="2">
        <v>5</v>
      </c>
      <c r="D346" s="4">
        <v>3.2</v>
      </c>
      <c r="E346" s="2" t="s">
        <v>683</v>
      </c>
      <c r="F346" s="3">
        <v>45636</v>
      </c>
      <c r="G346" s="7">
        <v>16</v>
      </c>
      <c r="H346" s="37">
        <f>IFERROR(VLOOKUP(Master8[[#This Row],[Customer_ID]],CustomerData[],2,0),"None")</f>
        <v>53</v>
      </c>
      <c r="I346" t="str">
        <f>IFERROR(VLOOKUP(Master8[[#This Row],[Customer_ID]],CustomerData[],3,0),"None")</f>
        <v>Female</v>
      </c>
      <c r="J346" t="str">
        <f>IFERROR(VLOOKUP(Master8[[#This Row],[Customer_ID]],CustomerData[],4,0),"None")</f>
        <v>Iced Tea</v>
      </c>
      <c r="K346" s="1" t="str">
        <f>IFERROR(VLOOKUP(Master8[[#This Row],[Customer_ID]],Feedback[],3,0),"None ")</f>
        <v>Negative</v>
      </c>
      <c r="L346" t="str">
        <f>_xlfn.IFNA(VLOOKUP(Master8[[#This Row],[Customer_ID]],Feedback[],4,0),"None")</f>
        <v>Could be better</v>
      </c>
    </row>
    <row r="347" spans="1:12" hidden="1" x14ac:dyDescent="0.25">
      <c r="A347" s="2" t="s">
        <v>953</v>
      </c>
      <c r="B347" s="2" t="s">
        <v>679</v>
      </c>
      <c r="C347" s="2">
        <v>2</v>
      </c>
      <c r="D347" s="4">
        <v>5.07</v>
      </c>
      <c r="E347" s="2" t="s">
        <v>683</v>
      </c>
      <c r="F347" s="3">
        <v>45637</v>
      </c>
      <c r="G347" s="7">
        <v>10.14</v>
      </c>
      <c r="H347" s="37">
        <f>IFERROR(VLOOKUP(Master8[[#This Row],[Customer_ID]],CustomerData[],2,0),"None")</f>
        <v>54</v>
      </c>
      <c r="I347" t="str">
        <f>IFERROR(VLOOKUP(Master8[[#This Row],[Customer_ID]],CustomerData[],3,0),"None")</f>
        <v>Male</v>
      </c>
      <c r="J347" t="str">
        <f>IFERROR(VLOOKUP(Master8[[#This Row],[Customer_ID]],CustomerData[],4,0),"None")</f>
        <v>Sandwich</v>
      </c>
      <c r="K347" s="1" t="str">
        <f>IFERROR(VLOOKUP(Master8[[#This Row],[Customer_ID]],Feedback[],3,0),"None ")</f>
        <v>Positive</v>
      </c>
      <c r="L347" t="str">
        <f>_xlfn.IFNA(VLOOKUP(Master8[[#This Row],[Customer_ID]],Feedback[],4,0),"None")</f>
        <v>Could be better</v>
      </c>
    </row>
    <row r="348" spans="1:12" x14ac:dyDescent="0.25">
      <c r="A348" s="2" t="s">
        <v>1391</v>
      </c>
      <c r="B348" s="2" t="s">
        <v>681</v>
      </c>
      <c r="C348" s="2">
        <v>3</v>
      </c>
      <c r="D348" s="4">
        <v>5.55</v>
      </c>
      <c r="E348" s="2" t="s">
        <v>685</v>
      </c>
      <c r="F348" s="3">
        <v>45638</v>
      </c>
      <c r="G348" s="7">
        <v>16.649999999999999</v>
      </c>
      <c r="H348" s="37" t="str">
        <f>IFERROR(VLOOKUP(Master8[[#This Row],[Customer_ID]],CustomerData[],2,0),"None")</f>
        <v>None</v>
      </c>
      <c r="I348" t="str">
        <f>IFERROR(VLOOKUP(Master8[[#This Row],[Customer_ID]],CustomerData[],3,0),"None")</f>
        <v>None</v>
      </c>
      <c r="J348" t="str">
        <f>IFERROR(VLOOKUP(Master8[[#This Row],[Customer_ID]],CustomerData[],4,0),"None")</f>
        <v>None</v>
      </c>
      <c r="K348" s="1" t="str">
        <f>IFERROR(VLOOKUP(Master8[[#This Row],[Customer_ID]],Feedback[],3,0),"None ")</f>
        <v xml:space="preserve">None </v>
      </c>
      <c r="L348" t="str">
        <f>_xlfn.IFNA(VLOOKUP(Master8[[#This Row],[Customer_ID]],Feedback[],4,0),"None")</f>
        <v>None</v>
      </c>
    </row>
    <row r="349" spans="1:12" x14ac:dyDescent="0.25">
      <c r="A349" s="2" t="s">
        <v>1625</v>
      </c>
      <c r="B349" s="2" t="s">
        <v>678</v>
      </c>
      <c r="C349" s="2">
        <v>1</v>
      </c>
      <c r="D349" s="4">
        <v>3.22</v>
      </c>
      <c r="E349" s="2" t="s">
        <v>685</v>
      </c>
      <c r="F349" s="3">
        <v>45639</v>
      </c>
      <c r="G349" s="7">
        <v>3.22</v>
      </c>
      <c r="H349" s="37" t="str">
        <f>IFERROR(VLOOKUP(Master8[[#This Row],[Customer_ID]],CustomerData[],2,0),"None")</f>
        <v>None</v>
      </c>
      <c r="I349" t="str">
        <f>IFERROR(VLOOKUP(Master8[[#This Row],[Customer_ID]],CustomerData[],3,0),"None")</f>
        <v>None</v>
      </c>
      <c r="J349" t="str">
        <f>IFERROR(VLOOKUP(Master8[[#This Row],[Customer_ID]],CustomerData[],4,0),"None")</f>
        <v>None</v>
      </c>
      <c r="K349" s="1" t="str">
        <f>IFERROR(VLOOKUP(Master8[[#This Row],[Customer_ID]],Feedback[],3,0),"None ")</f>
        <v xml:space="preserve">None </v>
      </c>
      <c r="L349" t="str">
        <f>_xlfn.IFNA(VLOOKUP(Master8[[#This Row],[Customer_ID]],Feedback[],4,0),"None")</f>
        <v>None</v>
      </c>
    </row>
    <row r="350" spans="1:12" hidden="1" x14ac:dyDescent="0.25">
      <c r="A350" s="2" t="s">
        <v>1021</v>
      </c>
      <c r="B350" s="2" t="s">
        <v>681</v>
      </c>
      <c r="C350" s="2">
        <v>2</v>
      </c>
      <c r="D350" s="4">
        <v>3.21</v>
      </c>
      <c r="E350" s="2" t="s">
        <v>682</v>
      </c>
      <c r="F350" s="3">
        <v>45640</v>
      </c>
      <c r="G350" s="7">
        <v>6.42</v>
      </c>
      <c r="H350" s="37">
        <f>IFERROR(VLOOKUP(Master8[[#This Row],[Customer_ID]],CustomerData[],2,0),"None")</f>
        <v>27</v>
      </c>
      <c r="I350" t="str">
        <f>IFERROR(VLOOKUP(Master8[[#This Row],[Customer_ID]],CustomerData[],3,0),"None")</f>
        <v>Female</v>
      </c>
      <c r="J350" t="str">
        <f>IFERROR(VLOOKUP(Master8[[#This Row],[Customer_ID]],CustomerData[],4,0),"None")</f>
        <v>Muffin</v>
      </c>
      <c r="K350" s="1" t="str">
        <f>IFERROR(VLOOKUP(Master8[[#This Row],[Customer_ID]],Feedback[],3,0),"None ")</f>
        <v>Neutral</v>
      </c>
      <c r="L350" t="str">
        <f>_xlfn.IFNA(VLOOKUP(Master8[[#This Row],[Customer_ID]],Feedback[],4,0),"None")</f>
        <v>Great product!</v>
      </c>
    </row>
    <row r="351" spans="1:12" x14ac:dyDescent="0.25">
      <c r="A351" s="2" t="s">
        <v>1412</v>
      </c>
      <c r="B351" s="2" t="s">
        <v>681</v>
      </c>
      <c r="C351" s="2">
        <v>3</v>
      </c>
      <c r="D351" s="4">
        <v>3.37</v>
      </c>
      <c r="E351" s="2" t="s">
        <v>682</v>
      </c>
      <c r="F351" s="3">
        <v>45641</v>
      </c>
      <c r="G351" s="7">
        <v>10.11</v>
      </c>
      <c r="H351" s="37" t="str">
        <f>IFERROR(VLOOKUP(Master8[[#This Row],[Customer_ID]],CustomerData[],2,0),"None")</f>
        <v>None</v>
      </c>
      <c r="I351" t="str">
        <f>IFERROR(VLOOKUP(Master8[[#This Row],[Customer_ID]],CustomerData[],3,0),"None")</f>
        <v>None</v>
      </c>
      <c r="J351" t="str">
        <f>IFERROR(VLOOKUP(Master8[[#This Row],[Customer_ID]],CustomerData[],4,0),"None")</f>
        <v>None</v>
      </c>
      <c r="K351" s="1" t="str">
        <f>IFERROR(VLOOKUP(Master8[[#This Row],[Customer_ID]],Feedback[],3,0),"None ")</f>
        <v>Negative</v>
      </c>
      <c r="L351" t="str">
        <f>_xlfn.IFNA(VLOOKUP(Master8[[#This Row],[Customer_ID]],Feedback[],4,0),"None")</f>
        <v>Great product!</v>
      </c>
    </row>
    <row r="352" spans="1:12" x14ac:dyDescent="0.25">
      <c r="A352" s="2" t="s">
        <v>1587</v>
      </c>
      <c r="B352" s="2" t="s">
        <v>677</v>
      </c>
      <c r="C352" s="2">
        <v>2</v>
      </c>
      <c r="D352" s="4">
        <v>4.67</v>
      </c>
      <c r="E352" s="2" t="s">
        <v>685</v>
      </c>
      <c r="F352" s="3">
        <v>45642</v>
      </c>
      <c r="G352" s="7">
        <v>9.34</v>
      </c>
      <c r="H352" s="37" t="str">
        <f>IFERROR(VLOOKUP(Master8[[#This Row],[Customer_ID]],CustomerData[],2,0),"None")</f>
        <v>None</v>
      </c>
      <c r="I352" t="str">
        <f>IFERROR(VLOOKUP(Master8[[#This Row],[Customer_ID]],CustomerData[],3,0),"None")</f>
        <v>None</v>
      </c>
      <c r="J352" t="str">
        <f>IFERROR(VLOOKUP(Master8[[#This Row],[Customer_ID]],CustomerData[],4,0),"None")</f>
        <v>None</v>
      </c>
      <c r="K352" s="1" t="str">
        <f>IFERROR(VLOOKUP(Master8[[#This Row],[Customer_ID]],Feedback[],3,0),"None ")</f>
        <v>Neutral</v>
      </c>
      <c r="L352" t="str">
        <f>_xlfn.IFNA(VLOOKUP(Master8[[#This Row],[Customer_ID]],Feedback[],4,0),"None")</f>
        <v>Great product!</v>
      </c>
    </row>
    <row r="353" spans="1:12" hidden="1" x14ac:dyDescent="0.25">
      <c r="A353" s="2" t="s">
        <v>797</v>
      </c>
      <c r="B353" s="2" t="s">
        <v>679</v>
      </c>
      <c r="C353" s="2">
        <v>3</v>
      </c>
      <c r="D353" s="4">
        <v>3.05</v>
      </c>
      <c r="E353" s="2" t="s">
        <v>682</v>
      </c>
      <c r="F353" s="3">
        <v>45643</v>
      </c>
      <c r="G353" s="7">
        <v>9.1499999999999986</v>
      </c>
      <c r="H353" s="37">
        <f>IFERROR(VLOOKUP(Master8[[#This Row],[Customer_ID]],CustomerData[],2,0),"None")</f>
        <v>32</v>
      </c>
      <c r="I353" t="str">
        <f>IFERROR(VLOOKUP(Master8[[#This Row],[Customer_ID]],CustomerData[],3,0),"None")</f>
        <v>Male</v>
      </c>
      <c r="J353" t="str">
        <f>IFERROR(VLOOKUP(Master8[[#This Row],[Customer_ID]],CustomerData[],4,0),"None")</f>
        <v>Sandwich</v>
      </c>
      <c r="K353" s="1" t="str">
        <f>IFERROR(VLOOKUP(Master8[[#This Row],[Customer_ID]],Feedback[],3,0),"None ")</f>
        <v>Positive</v>
      </c>
      <c r="L353" t="str">
        <f>_xlfn.IFNA(VLOOKUP(Master8[[#This Row],[Customer_ID]],Feedback[],4,0),"None")</f>
        <v>Could be better</v>
      </c>
    </row>
    <row r="354" spans="1:12" hidden="1" x14ac:dyDescent="0.25">
      <c r="A354" s="2" t="s">
        <v>841</v>
      </c>
      <c r="B354" s="2" t="s">
        <v>681</v>
      </c>
      <c r="C354" s="2">
        <v>4</v>
      </c>
      <c r="D354" s="4">
        <v>2.87</v>
      </c>
      <c r="E354" s="2" t="s">
        <v>683</v>
      </c>
      <c r="F354" s="3">
        <v>45644</v>
      </c>
      <c r="G354" s="7">
        <v>11.48</v>
      </c>
      <c r="H354" s="37">
        <f>IFERROR(VLOOKUP(Master8[[#This Row],[Customer_ID]],CustomerData[],2,0),"None")</f>
        <v>42</v>
      </c>
      <c r="I354" t="str">
        <f>IFERROR(VLOOKUP(Master8[[#This Row],[Customer_ID]],CustomerData[],3,0),"None")</f>
        <v>Male</v>
      </c>
      <c r="J354" t="str">
        <f>IFERROR(VLOOKUP(Master8[[#This Row],[Customer_ID]],CustomerData[],4,0),"None")</f>
        <v>Muffin</v>
      </c>
      <c r="K354" s="1" t="str">
        <f>IFERROR(VLOOKUP(Master8[[#This Row],[Customer_ID]],Feedback[],3,0),"None ")</f>
        <v xml:space="preserve">None </v>
      </c>
      <c r="L354" t="str">
        <f>_xlfn.IFNA(VLOOKUP(Master8[[#This Row],[Customer_ID]],Feedback[],4,0),"None")</f>
        <v>None</v>
      </c>
    </row>
    <row r="355" spans="1:12" hidden="1" x14ac:dyDescent="0.25">
      <c r="A355" s="2" t="s">
        <v>708</v>
      </c>
      <c r="B355" s="2" t="s">
        <v>676</v>
      </c>
      <c r="C355" s="2">
        <v>3</v>
      </c>
      <c r="D355" s="4">
        <v>5.72</v>
      </c>
      <c r="E355" s="2" t="s">
        <v>685</v>
      </c>
      <c r="F355" s="3">
        <v>45645</v>
      </c>
      <c r="G355" s="7">
        <v>17.16</v>
      </c>
      <c r="H355" s="37">
        <f>IFERROR(VLOOKUP(Master8[[#This Row],[Customer_ID]],CustomerData[],2,0),"None")</f>
        <v>23</v>
      </c>
      <c r="I355" t="str">
        <f>IFERROR(VLOOKUP(Master8[[#This Row],[Customer_ID]],CustomerData[],3,0),"None")</f>
        <v>Male</v>
      </c>
      <c r="J355" t="str">
        <f>IFERROR(VLOOKUP(Master8[[#This Row],[Customer_ID]],CustomerData[],4,0),"None")</f>
        <v>Iced Tea</v>
      </c>
      <c r="K355" s="1" t="str">
        <f>IFERROR(VLOOKUP(Master8[[#This Row],[Customer_ID]],Feedback[],3,0),"None ")</f>
        <v>Positive</v>
      </c>
      <c r="L355" t="str">
        <f>_xlfn.IFNA(VLOOKUP(Master8[[#This Row],[Customer_ID]],Feedback[],4,0),"None")</f>
        <v>Great product!</v>
      </c>
    </row>
    <row r="356" spans="1:12" x14ac:dyDescent="0.25">
      <c r="A356" s="2" t="s">
        <v>1434</v>
      </c>
      <c r="B356" s="2" t="s">
        <v>681</v>
      </c>
      <c r="C356" s="2">
        <v>3</v>
      </c>
      <c r="D356" s="4">
        <v>4.87</v>
      </c>
      <c r="E356" s="2" t="s">
        <v>685</v>
      </c>
      <c r="F356" s="3">
        <v>45646</v>
      </c>
      <c r="G356" s="7">
        <v>14.61</v>
      </c>
      <c r="H356" s="37" t="str">
        <f>IFERROR(VLOOKUP(Master8[[#This Row],[Customer_ID]],CustomerData[],2,0),"None")</f>
        <v>None</v>
      </c>
      <c r="I356" t="str">
        <f>IFERROR(VLOOKUP(Master8[[#This Row],[Customer_ID]],CustomerData[],3,0),"None")</f>
        <v>None</v>
      </c>
      <c r="J356" t="str">
        <f>IFERROR(VLOOKUP(Master8[[#This Row],[Customer_ID]],CustomerData[],4,0),"None")</f>
        <v>None</v>
      </c>
      <c r="K356" s="1" t="str">
        <f>IFERROR(VLOOKUP(Master8[[#This Row],[Customer_ID]],Feedback[],3,0),"None ")</f>
        <v>Neutral</v>
      </c>
      <c r="L356" t="str">
        <f>_xlfn.IFNA(VLOOKUP(Master8[[#This Row],[Customer_ID]],Feedback[],4,0),"None")</f>
        <v>Could be better</v>
      </c>
    </row>
    <row r="357" spans="1:12" hidden="1" x14ac:dyDescent="0.25">
      <c r="A357" s="2" t="s">
        <v>1102</v>
      </c>
      <c r="B357" s="2" t="s">
        <v>676</v>
      </c>
      <c r="C357" s="2">
        <v>3</v>
      </c>
      <c r="D357" s="4">
        <v>4.82</v>
      </c>
      <c r="E357" s="2" t="s">
        <v>684</v>
      </c>
      <c r="F357" s="3">
        <v>45647</v>
      </c>
      <c r="G357" s="7">
        <v>14.46</v>
      </c>
      <c r="H357" s="37">
        <f>IFERROR(VLOOKUP(Master8[[#This Row],[Customer_ID]],CustomerData[],2,0),"None")</f>
        <v>18</v>
      </c>
      <c r="I357" t="str">
        <f>IFERROR(VLOOKUP(Master8[[#This Row],[Customer_ID]],CustomerData[],3,0),"None")</f>
        <v>Female</v>
      </c>
      <c r="J357" t="str">
        <f>IFERROR(VLOOKUP(Master8[[#This Row],[Customer_ID]],CustomerData[],4,0),"None")</f>
        <v>Iced Tea</v>
      </c>
      <c r="K357" s="1" t="str">
        <f>IFERROR(VLOOKUP(Master8[[#This Row],[Customer_ID]],Feedback[],3,0),"None ")</f>
        <v xml:space="preserve">None </v>
      </c>
      <c r="L357" t="str">
        <f>_xlfn.IFNA(VLOOKUP(Master8[[#This Row],[Customer_ID]],Feedback[],4,0),"None")</f>
        <v>None</v>
      </c>
    </row>
    <row r="358" spans="1:12" hidden="1" x14ac:dyDescent="0.25">
      <c r="A358" s="2" t="s">
        <v>1077</v>
      </c>
      <c r="B358" s="2" t="s">
        <v>676</v>
      </c>
      <c r="C358" s="2">
        <v>5</v>
      </c>
      <c r="D358" s="4">
        <v>4.6500000000000004</v>
      </c>
      <c r="E358" s="2" t="s">
        <v>683</v>
      </c>
      <c r="F358" s="3">
        <v>45648</v>
      </c>
      <c r="G358" s="7">
        <v>23.25</v>
      </c>
      <c r="H358" s="37">
        <f>IFERROR(VLOOKUP(Master8[[#This Row],[Customer_ID]],CustomerData[],2,0),"None")</f>
        <v>22</v>
      </c>
      <c r="I358" t="str">
        <f>IFERROR(VLOOKUP(Master8[[#This Row],[Customer_ID]],CustomerData[],3,0),"None")</f>
        <v>Male</v>
      </c>
      <c r="J358" t="str">
        <f>IFERROR(VLOOKUP(Master8[[#This Row],[Customer_ID]],CustomerData[],4,0),"None")</f>
        <v>Iced Tea</v>
      </c>
      <c r="K358" s="1" t="str">
        <f>IFERROR(VLOOKUP(Master8[[#This Row],[Customer_ID]],Feedback[],3,0),"None ")</f>
        <v xml:space="preserve">None </v>
      </c>
      <c r="L358" t="str">
        <f>_xlfn.IFNA(VLOOKUP(Master8[[#This Row],[Customer_ID]],Feedback[],4,0),"None")</f>
        <v>None</v>
      </c>
    </row>
    <row r="359" spans="1:12" hidden="1" x14ac:dyDescent="0.25">
      <c r="A359" s="2" t="s">
        <v>1160</v>
      </c>
      <c r="B359" s="2" t="s">
        <v>677</v>
      </c>
      <c r="C359" s="2">
        <v>3</v>
      </c>
      <c r="D359" s="4">
        <v>5.17</v>
      </c>
      <c r="E359" s="2" t="s">
        <v>683</v>
      </c>
      <c r="F359" s="3">
        <v>45649</v>
      </c>
      <c r="G359" s="7">
        <v>15.51</v>
      </c>
      <c r="H359" s="37">
        <f>IFERROR(VLOOKUP(Master8[[#This Row],[Customer_ID]],CustomerData[],2,0),"None")</f>
        <v>37</v>
      </c>
      <c r="I359" t="str">
        <f>IFERROR(VLOOKUP(Master8[[#This Row],[Customer_ID]],CustomerData[],3,0),"None")</f>
        <v>Female</v>
      </c>
      <c r="J359" t="str">
        <f>IFERROR(VLOOKUP(Master8[[#This Row],[Customer_ID]],CustomerData[],4,0),"None")</f>
        <v>Cappuccino</v>
      </c>
      <c r="K359" s="1" t="str">
        <f>IFERROR(VLOOKUP(Master8[[#This Row],[Customer_ID]],Feedback[],3,0),"None ")</f>
        <v>Neutral</v>
      </c>
      <c r="L359" t="str">
        <f>_xlfn.IFNA(VLOOKUP(Master8[[#This Row],[Customer_ID]],Feedback[],4,0),"None")</f>
        <v>Great product!</v>
      </c>
    </row>
    <row r="360" spans="1:12" hidden="1" x14ac:dyDescent="0.25">
      <c r="A360" s="2" t="s">
        <v>960</v>
      </c>
      <c r="B360" s="2" t="s">
        <v>679</v>
      </c>
      <c r="C360" s="2">
        <v>4</v>
      </c>
      <c r="D360" s="4">
        <v>4.4000000000000004</v>
      </c>
      <c r="E360" s="2" t="s">
        <v>684</v>
      </c>
      <c r="F360" s="3">
        <v>45650</v>
      </c>
      <c r="G360" s="7">
        <v>17.600000000000001</v>
      </c>
      <c r="H360" s="37">
        <f>IFERROR(VLOOKUP(Master8[[#This Row],[Customer_ID]],CustomerData[],2,0),"None")</f>
        <v>24</v>
      </c>
      <c r="I360" t="str">
        <f>IFERROR(VLOOKUP(Master8[[#This Row],[Customer_ID]],CustomerData[],3,0),"None")</f>
        <v>Female</v>
      </c>
      <c r="J360" t="str">
        <f>IFERROR(VLOOKUP(Master8[[#This Row],[Customer_ID]],CustomerData[],4,0),"None")</f>
        <v>Sandwich</v>
      </c>
      <c r="K360" s="1" t="str">
        <f>IFERROR(VLOOKUP(Master8[[#This Row],[Customer_ID]],Feedback[],3,0),"None ")</f>
        <v>Negative</v>
      </c>
      <c r="L360" t="str">
        <f>_xlfn.IFNA(VLOOKUP(Master8[[#This Row],[Customer_ID]],Feedback[],4,0),"None")</f>
        <v>Could be better</v>
      </c>
    </row>
    <row r="361" spans="1:12" x14ac:dyDescent="0.25">
      <c r="A361" s="2" t="s">
        <v>1626</v>
      </c>
      <c r="B361" s="2" t="s">
        <v>676</v>
      </c>
      <c r="C361" s="2">
        <v>1</v>
      </c>
      <c r="D361" s="4">
        <v>2.65</v>
      </c>
      <c r="E361" s="2" t="s">
        <v>682</v>
      </c>
      <c r="F361" s="3">
        <v>45651</v>
      </c>
      <c r="G361" s="7">
        <v>2.65</v>
      </c>
      <c r="H361" s="37" t="str">
        <f>IFERROR(VLOOKUP(Master8[[#This Row],[Customer_ID]],CustomerData[],2,0),"None")</f>
        <v>None</v>
      </c>
      <c r="I361" t="str">
        <f>IFERROR(VLOOKUP(Master8[[#This Row],[Customer_ID]],CustomerData[],3,0),"None")</f>
        <v>None</v>
      </c>
      <c r="J361" t="str">
        <f>IFERROR(VLOOKUP(Master8[[#This Row],[Customer_ID]],CustomerData[],4,0),"None")</f>
        <v>None</v>
      </c>
      <c r="K361" s="1" t="str">
        <f>IFERROR(VLOOKUP(Master8[[#This Row],[Customer_ID]],Feedback[],3,0),"None ")</f>
        <v xml:space="preserve">None </v>
      </c>
      <c r="L361" t="str">
        <f>_xlfn.IFNA(VLOOKUP(Master8[[#This Row],[Customer_ID]],Feedback[],4,0),"None")</f>
        <v>None</v>
      </c>
    </row>
    <row r="362" spans="1:12" hidden="1" x14ac:dyDescent="0.25">
      <c r="A362" s="2" t="s">
        <v>711</v>
      </c>
      <c r="B362" s="2" t="s">
        <v>677</v>
      </c>
      <c r="C362" s="2">
        <v>4</v>
      </c>
      <c r="D362" s="4">
        <v>4.1900000000000004</v>
      </c>
      <c r="E362" s="2" t="s">
        <v>685</v>
      </c>
      <c r="F362" s="3">
        <v>45652</v>
      </c>
      <c r="G362" s="7">
        <v>16.760000000000002</v>
      </c>
      <c r="H362" s="37">
        <f>IFERROR(VLOOKUP(Master8[[#This Row],[Customer_ID]],CustomerData[],2,0),"None")</f>
        <v>50</v>
      </c>
      <c r="I362" t="str">
        <f>IFERROR(VLOOKUP(Master8[[#This Row],[Customer_ID]],CustomerData[],3,0),"None")</f>
        <v>Female</v>
      </c>
      <c r="J362" t="str">
        <f>IFERROR(VLOOKUP(Master8[[#This Row],[Customer_ID]],CustomerData[],4,0),"None")</f>
        <v>Cappuccino</v>
      </c>
      <c r="K362" s="1" t="str">
        <f>IFERROR(VLOOKUP(Master8[[#This Row],[Customer_ID]],Feedback[],3,0),"None ")</f>
        <v>Neutral</v>
      </c>
      <c r="L362" t="str">
        <f>_xlfn.IFNA(VLOOKUP(Master8[[#This Row],[Customer_ID]],Feedback[],4,0),"None")</f>
        <v>Great product!</v>
      </c>
    </row>
    <row r="363" spans="1:12" hidden="1" x14ac:dyDescent="0.25">
      <c r="A363" s="2" t="s">
        <v>785</v>
      </c>
      <c r="B363" s="2" t="s">
        <v>680</v>
      </c>
      <c r="C363" s="2">
        <v>1</v>
      </c>
      <c r="D363" s="4">
        <v>4.67</v>
      </c>
      <c r="E363" s="2" t="s">
        <v>682</v>
      </c>
      <c r="F363" s="3">
        <v>45653</v>
      </c>
      <c r="G363" s="7">
        <v>4.67</v>
      </c>
      <c r="H363" s="37">
        <f>IFERROR(VLOOKUP(Master8[[#This Row],[Customer_ID]],CustomerData[],2,0),"None")</f>
        <v>33</v>
      </c>
      <c r="I363" t="str">
        <f>IFERROR(VLOOKUP(Master8[[#This Row],[Customer_ID]],CustomerData[],3,0),"None")</f>
        <v>Male</v>
      </c>
      <c r="J363" t="str">
        <f>IFERROR(VLOOKUP(Master8[[#This Row],[Customer_ID]],CustomerData[],4,0),"None")</f>
        <v>Croissant</v>
      </c>
      <c r="K363" s="1" t="str">
        <f>IFERROR(VLOOKUP(Master8[[#This Row],[Customer_ID]],Feedback[],3,0),"None ")</f>
        <v xml:space="preserve">None </v>
      </c>
      <c r="L363" t="str">
        <f>_xlfn.IFNA(VLOOKUP(Master8[[#This Row],[Customer_ID]],Feedback[],4,0),"None")</f>
        <v>None</v>
      </c>
    </row>
    <row r="364" spans="1:12" hidden="1" x14ac:dyDescent="0.25">
      <c r="A364" s="2" t="s">
        <v>1044</v>
      </c>
      <c r="B364" s="2" t="s">
        <v>677</v>
      </c>
      <c r="C364" s="2">
        <v>5</v>
      </c>
      <c r="D364" s="4">
        <v>4.22</v>
      </c>
      <c r="E364" s="2" t="s">
        <v>683</v>
      </c>
      <c r="F364" s="3">
        <v>45654</v>
      </c>
      <c r="G364" s="7">
        <v>21.1</v>
      </c>
      <c r="H364" s="37">
        <f>IFERROR(VLOOKUP(Master8[[#This Row],[Customer_ID]],CustomerData[],2,0),"None")</f>
        <v>56</v>
      </c>
      <c r="I364" t="str">
        <f>IFERROR(VLOOKUP(Master8[[#This Row],[Customer_ID]],CustomerData[],3,0),"None")</f>
        <v>Male</v>
      </c>
      <c r="J364" t="str">
        <f>IFERROR(VLOOKUP(Master8[[#This Row],[Customer_ID]],CustomerData[],4,0),"None")</f>
        <v>Cappuccino</v>
      </c>
      <c r="K364" s="1" t="str">
        <f>IFERROR(VLOOKUP(Master8[[#This Row],[Customer_ID]],Feedback[],3,0),"None ")</f>
        <v>Positive</v>
      </c>
      <c r="L364" t="str">
        <f>_xlfn.IFNA(VLOOKUP(Master8[[#This Row],[Customer_ID]],Feedback[],4,0),"None")</f>
        <v>Great product!</v>
      </c>
    </row>
    <row r="365" spans="1:12" x14ac:dyDescent="0.25">
      <c r="A365" s="2" t="s">
        <v>1389</v>
      </c>
      <c r="B365" s="2" t="s">
        <v>680</v>
      </c>
      <c r="C365" s="2">
        <v>5</v>
      </c>
      <c r="D365" s="4">
        <v>5.95</v>
      </c>
      <c r="E365" s="2" t="s">
        <v>682</v>
      </c>
      <c r="F365" s="3">
        <v>45655</v>
      </c>
      <c r="G365" s="7">
        <v>29.75</v>
      </c>
      <c r="H365" s="37" t="str">
        <f>IFERROR(VLOOKUP(Master8[[#This Row],[Customer_ID]],CustomerData[],2,0),"None")</f>
        <v>None</v>
      </c>
      <c r="I365" t="str">
        <f>IFERROR(VLOOKUP(Master8[[#This Row],[Customer_ID]],CustomerData[],3,0),"None")</f>
        <v>None</v>
      </c>
      <c r="J365" t="str">
        <f>IFERROR(VLOOKUP(Master8[[#This Row],[Customer_ID]],CustomerData[],4,0),"None")</f>
        <v>None</v>
      </c>
      <c r="K365" s="1" t="str">
        <f>IFERROR(VLOOKUP(Master8[[#This Row],[Customer_ID]],Feedback[],3,0),"None ")</f>
        <v>Neutral</v>
      </c>
      <c r="L365" t="str">
        <f>_xlfn.IFNA(VLOOKUP(Master8[[#This Row],[Customer_ID]],Feedback[],4,0),"None")</f>
        <v>Could be better</v>
      </c>
    </row>
    <row r="366" spans="1:12" hidden="1" x14ac:dyDescent="0.25">
      <c r="A366" s="2" t="s">
        <v>1358</v>
      </c>
      <c r="B366" s="2" t="s">
        <v>681</v>
      </c>
      <c r="C366" s="2">
        <v>5</v>
      </c>
      <c r="D366" s="4">
        <v>5.64</v>
      </c>
      <c r="E366" s="2" t="s">
        <v>683</v>
      </c>
      <c r="F366" s="3">
        <v>45656</v>
      </c>
      <c r="G366" s="7">
        <v>28.2</v>
      </c>
      <c r="H366" s="37">
        <f>IFERROR(VLOOKUP(Master8[[#This Row],[Customer_ID]],CustomerData[],2,0),"None")</f>
        <v>50</v>
      </c>
      <c r="I366" t="str">
        <f>IFERROR(VLOOKUP(Master8[[#This Row],[Customer_ID]],CustomerData[],3,0),"None")</f>
        <v>Female</v>
      </c>
      <c r="J366" t="str">
        <f>IFERROR(VLOOKUP(Master8[[#This Row],[Customer_ID]],CustomerData[],4,0),"None")</f>
        <v>Muffin</v>
      </c>
      <c r="K366" s="1" t="str">
        <f>IFERROR(VLOOKUP(Master8[[#This Row],[Customer_ID]],Feedback[],3,0),"None ")</f>
        <v>Neutral</v>
      </c>
      <c r="L366" t="str">
        <f>_xlfn.IFNA(VLOOKUP(Master8[[#This Row],[Customer_ID]],Feedback[],4,0),"None")</f>
        <v>Could be better</v>
      </c>
    </row>
    <row r="367" spans="1:12" hidden="1" x14ac:dyDescent="0.25">
      <c r="A367" s="2" t="s">
        <v>1235</v>
      </c>
      <c r="B367" s="2" t="s">
        <v>679</v>
      </c>
      <c r="C367" s="2">
        <v>1</v>
      </c>
      <c r="D367" s="4">
        <v>5.54</v>
      </c>
      <c r="E367" s="2" t="s">
        <v>685</v>
      </c>
      <c r="F367" s="3">
        <v>45657</v>
      </c>
      <c r="G367" s="7">
        <v>5.54</v>
      </c>
      <c r="H367" s="37">
        <f>IFERROR(VLOOKUP(Master8[[#This Row],[Customer_ID]],CustomerData[],2,0),"None")</f>
        <v>30</v>
      </c>
      <c r="I367" t="str">
        <f>IFERROR(VLOOKUP(Master8[[#This Row],[Customer_ID]],CustomerData[],3,0),"None")</f>
        <v>Female</v>
      </c>
      <c r="J367" t="str">
        <f>IFERROR(VLOOKUP(Master8[[#This Row],[Customer_ID]],CustomerData[],4,0),"None")</f>
        <v>Sandwich</v>
      </c>
      <c r="K367" s="1" t="str">
        <f>IFERROR(VLOOKUP(Master8[[#This Row],[Customer_ID]],Feedback[],3,0),"None ")</f>
        <v xml:space="preserve">None </v>
      </c>
      <c r="L367" t="str">
        <f>_xlfn.IFNA(VLOOKUP(Master8[[#This Row],[Customer_ID]],Feedback[],4,0),"None")</f>
        <v>None</v>
      </c>
    </row>
    <row r="368" spans="1:12" hidden="1" x14ac:dyDescent="0.25">
      <c r="A368" s="2" t="s">
        <v>1068</v>
      </c>
      <c r="B368" s="2" t="s">
        <v>676</v>
      </c>
      <c r="C368" s="2">
        <v>4</v>
      </c>
      <c r="D368" s="4">
        <v>4.22</v>
      </c>
      <c r="E368" s="2" t="s">
        <v>685</v>
      </c>
      <c r="F368" s="3">
        <v>45658</v>
      </c>
      <c r="G368" s="7">
        <v>16.88</v>
      </c>
      <c r="H368" s="37">
        <f>IFERROR(VLOOKUP(Master8[[#This Row],[Customer_ID]],CustomerData[],2,0),"None")</f>
        <v>33</v>
      </c>
      <c r="I368" t="str">
        <f>IFERROR(VLOOKUP(Master8[[#This Row],[Customer_ID]],CustomerData[],3,0),"None")</f>
        <v>Female</v>
      </c>
      <c r="J368" t="str">
        <f>IFERROR(VLOOKUP(Master8[[#This Row],[Customer_ID]],CustomerData[],4,0),"None")</f>
        <v>Iced Tea</v>
      </c>
      <c r="K368" s="1" t="str">
        <f>IFERROR(VLOOKUP(Master8[[#This Row],[Customer_ID]],Feedback[],3,0),"None ")</f>
        <v>Neutral</v>
      </c>
      <c r="L368" t="str">
        <f>_xlfn.IFNA(VLOOKUP(Master8[[#This Row],[Customer_ID]],Feedback[],4,0),"None")</f>
        <v>Could be better</v>
      </c>
    </row>
    <row r="369" spans="1:12" x14ac:dyDescent="0.25">
      <c r="A369" s="2" t="s">
        <v>1456</v>
      </c>
      <c r="B369" s="2" t="s">
        <v>676</v>
      </c>
      <c r="C369" s="2">
        <v>2</v>
      </c>
      <c r="D369" s="4">
        <v>5.95</v>
      </c>
      <c r="E369" s="2" t="s">
        <v>685</v>
      </c>
      <c r="F369" s="3">
        <v>45659</v>
      </c>
      <c r="G369" s="7">
        <v>11.9</v>
      </c>
      <c r="H369" s="37" t="str">
        <f>IFERROR(VLOOKUP(Master8[[#This Row],[Customer_ID]],CustomerData[],2,0),"None")</f>
        <v>None</v>
      </c>
      <c r="I369" t="str">
        <f>IFERROR(VLOOKUP(Master8[[#This Row],[Customer_ID]],CustomerData[],3,0),"None")</f>
        <v>None</v>
      </c>
      <c r="J369" t="str">
        <f>IFERROR(VLOOKUP(Master8[[#This Row],[Customer_ID]],CustomerData[],4,0),"None")</f>
        <v>None</v>
      </c>
      <c r="K369" s="1" t="str">
        <f>IFERROR(VLOOKUP(Master8[[#This Row],[Customer_ID]],Feedback[],3,0),"None ")</f>
        <v>Neutral</v>
      </c>
      <c r="L369" t="str">
        <f>_xlfn.IFNA(VLOOKUP(Master8[[#This Row],[Customer_ID]],Feedback[],4,0),"None")</f>
        <v>Could be better</v>
      </c>
    </row>
    <row r="370" spans="1:12" x14ac:dyDescent="0.25">
      <c r="A370" s="2" t="s">
        <v>1676</v>
      </c>
      <c r="B370" s="2" t="s">
        <v>681</v>
      </c>
      <c r="C370" s="2">
        <v>5</v>
      </c>
      <c r="D370" s="4">
        <v>5.71</v>
      </c>
      <c r="E370" s="2" t="s">
        <v>684</v>
      </c>
      <c r="F370" s="3">
        <v>45660</v>
      </c>
      <c r="G370" s="7">
        <v>28.55</v>
      </c>
      <c r="H370" s="37" t="str">
        <f>IFERROR(VLOOKUP(Master8[[#This Row],[Customer_ID]],CustomerData[],2,0),"None")</f>
        <v>None</v>
      </c>
      <c r="I370" t="str">
        <f>IFERROR(VLOOKUP(Master8[[#This Row],[Customer_ID]],CustomerData[],3,0),"None")</f>
        <v>None</v>
      </c>
      <c r="J370" t="str">
        <f>IFERROR(VLOOKUP(Master8[[#This Row],[Customer_ID]],CustomerData[],4,0),"None")</f>
        <v>None</v>
      </c>
      <c r="K370" s="1" t="str">
        <f>IFERROR(VLOOKUP(Master8[[#This Row],[Customer_ID]],Feedback[],3,0),"None ")</f>
        <v>Positive</v>
      </c>
      <c r="L370" t="str">
        <f>_xlfn.IFNA(VLOOKUP(Master8[[#This Row],[Customer_ID]],Feedback[],4,0),"None")</f>
        <v>Great product!</v>
      </c>
    </row>
    <row r="371" spans="1:12" hidden="1" x14ac:dyDescent="0.25">
      <c r="A371" s="2" t="s">
        <v>850</v>
      </c>
      <c r="B371" s="2" t="s">
        <v>678</v>
      </c>
      <c r="C371" s="2">
        <v>1</v>
      </c>
      <c r="D371" s="4">
        <v>3.48</v>
      </c>
      <c r="E371" s="2" t="s">
        <v>684</v>
      </c>
      <c r="F371" s="3">
        <v>45661</v>
      </c>
      <c r="G371" s="7">
        <v>3.48</v>
      </c>
      <c r="H371" s="37">
        <f>IFERROR(VLOOKUP(Master8[[#This Row],[Customer_ID]],CustomerData[],2,0),"None")</f>
        <v>64</v>
      </c>
      <c r="I371" t="str">
        <f>IFERROR(VLOOKUP(Master8[[#This Row],[Customer_ID]],CustomerData[],3,0),"None")</f>
        <v>Male</v>
      </c>
      <c r="J371" t="str">
        <f>IFERROR(VLOOKUP(Master8[[#This Row],[Customer_ID]],CustomerData[],4,0),"None")</f>
        <v>Latte</v>
      </c>
      <c r="K371" s="1" t="str">
        <f>IFERROR(VLOOKUP(Master8[[#This Row],[Customer_ID]],Feedback[],3,0),"None ")</f>
        <v xml:space="preserve">None </v>
      </c>
      <c r="L371" t="str">
        <f>_xlfn.IFNA(VLOOKUP(Master8[[#This Row],[Customer_ID]],Feedback[],4,0),"None")</f>
        <v>None</v>
      </c>
    </row>
    <row r="372" spans="1:12" hidden="1" x14ac:dyDescent="0.25">
      <c r="A372" s="2" t="s">
        <v>1057</v>
      </c>
      <c r="B372" s="2" t="s">
        <v>676</v>
      </c>
      <c r="C372" s="2">
        <v>4</v>
      </c>
      <c r="D372" s="4">
        <v>3.28</v>
      </c>
      <c r="E372" s="2" t="s">
        <v>684</v>
      </c>
      <c r="F372" s="3">
        <v>45662</v>
      </c>
      <c r="G372" s="7">
        <v>13.12</v>
      </c>
      <c r="H372" s="37">
        <f>IFERROR(VLOOKUP(Master8[[#This Row],[Customer_ID]],CustomerData[],2,0),"None")</f>
        <v>44</v>
      </c>
      <c r="I372" t="str">
        <f>IFERROR(VLOOKUP(Master8[[#This Row],[Customer_ID]],CustomerData[],3,0),"None")</f>
        <v>Female</v>
      </c>
      <c r="J372" t="str">
        <f>IFERROR(VLOOKUP(Master8[[#This Row],[Customer_ID]],CustomerData[],4,0),"None")</f>
        <v>Iced Tea</v>
      </c>
      <c r="K372" s="1" t="str">
        <f>IFERROR(VLOOKUP(Master8[[#This Row],[Customer_ID]],Feedback[],3,0),"None ")</f>
        <v>Neutral</v>
      </c>
      <c r="L372" t="str">
        <f>_xlfn.IFNA(VLOOKUP(Master8[[#This Row],[Customer_ID]],Feedback[],4,0),"None")</f>
        <v>Could be better</v>
      </c>
    </row>
    <row r="373" spans="1:12" hidden="1" x14ac:dyDescent="0.25">
      <c r="A373" s="2" t="s">
        <v>1225</v>
      </c>
      <c r="B373" s="2" t="s">
        <v>679</v>
      </c>
      <c r="C373" s="2">
        <v>5</v>
      </c>
      <c r="D373" s="4">
        <v>4.5199999999999996</v>
      </c>
      <c r="E373" s="2" t="s">
        <v>685</v>
      </c>
      <c r="F373" s="3">
        <v>45663</v>
      </c>
      <c r="G373" s="7">
        <v>22.6</v>
      </c>
      <c r="H373" s="37">
        <f>IFERROR(VLOOKUP(Master8[[#This Row],[Customer_ID]],CustomerData[],2,0),"None")</f>
        <v>45</v>
      </c>
      <c r="I373" t="str">
        <f>IFERROR(VLOOKUP(Master8[[#This Row],[Customer_ID]],CustomerData[],3,0),"None")</f>
        <v>Female</v>
      </c>
      <c r="J373" t="str">
        <f>IFERROR(VLOOKUP(Master8[[#This Row],[Customer_ID]],CustomerData[],4,0),"None")</f>
        <v>Sandwich</v>
      </c>
      <c r="K373" s="1" t="str">
        <f>IFERROR(VLOOKUP(Master8[[#This Row],[Customer_ID]],Feedback[],3,0),"None ")</f>
        <v>Positive</v>
      </c>
      <c r="L373" t="str">
        <f>_xlfn.IFNA(VLOOKUP(Master8[[#This Row],[Customer_ID]],Feedback[],4,0),"None")</f>
        <v>Could be better</v>
      </c>
    </row>
    <row r="374" spans="1:12" hidden="1" x14ac:dyDescent="0.25">
      <c r="A374" s="2" t="s">
        <v>1217</v>
      </c>
      <c r="B374" s="2" t="s">
        <v>681</v>
      </c>
      <c r="C374" s="2">
        <v>3</v>
      </c>
      <c r="D374" s="4">
        <v>2.69</v>
      </c>
      <c r="E374" s="2" t="s">
        <v>685</v>
      </c>
      <c r="F374" s="3">
        <v>45664</v>
      </c>
      <c r="G374" s="7">
        <v>8.07</v>
      </c>
      <c r="H374" s="37">
        <f>IFERROR(VLOOKUP(Master8[[#This Row],[Customer_ID]],CustomerData[],2,0),"None")</f>
        <v>25</v>
      </c>
      <c r="I374" t="str">
        <f>IFERROR(VLOOKUP(Master8[[#This Row],[Customer_ID]],CustomerData[],3,0),"None")</f>
        <v>Male</v>
      </c>
      <c r="J374" t="str">
        <f>IFERROR(VLOOKUP(Master8[[#This Row],[Customer_ID]],CustomerData[],4,0),"None")</f>
        <v>Muffin</v>
      </c>
      <c r="K374" s="1" t="str">
        <f>IFERROR(VLOOKUP(Master8[[#This Row],[Customer_ID]],Feedback[],3,0),"None ")</f>
        <v>Neutral</v>
      </c>
      <c r="L374" t="str">
        <f>_xlfn.IFNA(VLOOKUP(Master8[[#This Row],[Customer_ID]],Feedback[],4,0),"None")</f>
        <v>Could be better</v>
      </c>
    </row>
    <row r="375" spans="1:12" hidden="1" x14ac:dyDescent="0.25">
      <c r="A375" s="2" t="s">
        <v>1341</v>
      </c>
      <c r="B375" s="2" t="s">
        <v>677</v>
      </c>
      <c r="C375" s="2">
        <v>4</v>
      </c>
      <c r="D375" s="4">
        <v>5.3</v>
      </c>
      <c r="E375" s="2" t="s">
        <v>682</v>
      </c>
      <c r="F375" s="3">
        <v>45665</v>
      </c>
      <c r="G375" s="7">
        <v>21.2</v>
      </c>
      <c r="H375" s="37">
        <f>IFERROR(VLOOKUP(Master8[[#This Row],[Customer_ID]],CustomerData[],2,0),"None")</f>
        <v>51</v>
      </c>
      <c r="I375" t="str">
        <f>IFERROR(VLOOKUP(Master8[[#This Row],[Customer_ID]],CustomerData[],3,0),"None")</f>
        <v>Male</v>
      </c>
      <c r="J375" t="str">
        <f>IFERROR(VLOOKUP(Master8[[#This Row],[Customer_ID]],CustomerData[],4,0),"None")</f>
        <v>Cappuccino</v>
      </c>
      <c r="K375" s="1" t="str">
        <f>IFERROR(VLOOKUP(Master8[[#This Row],[Customer_ID]],Feedback[],3,0),"None ")</f>
        <v>Negative</v>
      </c>
      <c r="L375" t="str">
        <f>_xlfn.IFNA(VLOOKUP(Master8[[#This Row],[Customer_ID]],Feedback[],4,0),"None")</f>
        <v>Could be better</v>
      </c>
    </row>
    <row r="376" spans="1:12" hidden="1" x14ac:dyDescent="0.25">
      <c r="A376" s="2" t="s">
        <v>1034</v>
      </c>
      <c r="B376" s="2" t="s">
        <v>679</v>
      </c>
      <c r="C376" s="2">
        <v>1</v>
      </c>
      <c r="D376" s="4">
        <v>4.17</v>
      </c>
      <c r="E376" s="2" t="s">
        <v>683</v>
      </c>
      <c r="F376" s="3">
        <v>45666</v>
      </c>
      <c r="G376" s="7">
        <v>4.17</v>
      </c>
      <c r="H376" s="37">
        <f>IFERROR(VLOOKUP(Master8[[#This Row],[Customer_ID]],CustomerData[],2,0),"None")</f>
        <v>55</v>
      </c>
      <c r="I376" t="str">
        <f>IFERROR(VLOOKUP(Master8[[#This Row],[Customer_ID]],CustomerData[],3,0),"None")</f>
        <v>Male</v>
      </c>
      <c r="J376" t="str">
        <f>IFERROR(VLOOKUP(Master8[[#This Row],[Customer_ID]],CustomerData[],4,0),"None")</f>
        <v>Sandwich</v>
      </c>
      <c r="K376" s="1" t="str">
        <f>IFERROR(VLOOKUP(Master8[[#This Row],[Customer_ID]],Feedback[],3,0),"None ")</f>
        <v>Negative</v>
      </c>
      <c r="L376" t="str">
        <f>_xlfn.IFNA(VLOOKUP(Master8[[#This Row],[Customer_ID]],Feedback[],4,0),"None")</f>
        <v>Could be better</v>
      </c>
    </row>
    <row r="377" spans="1:12" x14ac:dyDescent="0.25">
      <c r="A377" s="2" t="s">
        <v>1551</v>
      </c>
      <c r="B377" s="2" t="s">
        <v>676</v>
      </c>
      <c r="C377" s="2">
        <v>2</v>
      </c>
      <c r="D377" s="4">
        <v>4.3899999999999997</v>
      </c>
      <c r="E377" s="2" t="s">
        <v>684</v>
      </c>
      <c r="F377" s="3">
        <v>45667</v>
      </c>
      <c r="G377" s="7">
        <v>8.7799999999999994</v>
      </c>
      <c r="H377" s="37" t="str">
        <f>IFERROR(VLOOKUP(Master8[[#This Row],[Customer_ID]],CustomerData[],2,0),"None")</f>
        <v>None</v>
      </c>
      <c r="I377" t="str">
        <f>IFERROR(VLOOKUP(Master8[[#This Row],[Customer_ID]],CustomerData[],3,0),"None")</f>
        <v>None</v>
      </c>
      <c r="J377" t="str">
        <f>IFERROR(VLOOKUP(Master8[[#This Row],[Customer_ID]],CustomerData[],4,0),"None")</f>
        <v>None</v>
      </c>
      <c r="K377" s="1" t="str">
        <f>IFERROR(VLOOKUP(Master8[[#This Row],[Customer_ID]],Feedback[],3,0),"None ")</f>
        <v>Negative</v>
      </c>
      <c r="L377" t="str">
        <f>_xlfn.IFNA(VLOOKUP(Master8[[#This Row],[Customer_ID]],Feedback[],4,0),"None")</f>
        <v>Could be better</v>
      </c>
    </row>
    <row r="378" spans="1:12" hidden="1" x14ac:dyDescent="0.25">
      <c r="A378" s="2" t="s">
        <v>1064</v>
      </c>
      <c r="B378" s="2" t="s">
        <v>677</v>
      </c>
      <c r="C378" s="2">
        <v>2</v>
      </c>
      <c r="D378" s="4">
        <v>4.26</v>
      </c>
      <c r="E378" s="2" t="s">
        <v>685</v>
      </c>
      <c r="F378" s="3">
        <v>45668</v>
      </c>
      <c r="G378" s="7">
        <v>8.52</v>
      </c>
      <c r="H378" s="37">
        <f>IFERROR(VLOOKUP(Master8[[#This Row],[Customer_ID]],CustomerData[],2,0),"None")</f>
        <v>31</v>
      </c>
      <c r="I378" t="str">
        <f>IFERROR(VLOOKUP(Master8[[#This Row],[Customer_ID]],CustomerData[],3,0),"None")</f>
        <v>Female</v>
      </c>
      <c r="J378" t="str">
        <f>IFERROR(VLOOKUP(Master8[[#This Row],[Customer_ID]],CustomerData[],4,0),"None")</f>
        <v>Cappuccino</v>
      </c>
      <c r="K378" s="1" t="str">
        <f>IFERROR(VLOOKUP(Master8[[#This Row],[Customer_ID]],Feedback[],3,0),"None ")</f>
        <v>Positive</v>
      </c>
      <c r="L378" t="str">
        <f>_xlfn.IFNA(VLOOKUP(Master8[[#This Row],[Customer_ID]],Feedback[],4,0),"None")</f>
        <v>Could be better</v>
      </c>
    </row>
    <row r="379" spans="1:12" hidden="1" x14ac:dyDescent="0.25">
      <c r="A379" s="2" t="s">
        <v>1300</v>
      </c>
      <c r="B379" s="2" t="s">
        <v>679</v>
      </c>
      <c r="C379" s="2">
        <v>2</v>
      </c>
      <c r="D379" s="4">
        <v>3.88</v>
      </c>
      <c r="E379" s="2" t="s">
        <v>685</v>
      </c>
      <c r="F379" s="3">
        <v>45669</v>
      </c>
      <c r="G379" s="7">
        <v>7.76</v>
      </c>
      <c r="H379" s="37">
        <f>IFERROR(VLOOKUP(Master8[[#This Row],[Customer_ID]],CustomerData[],2,0),"None")</f>
        <v>60</v>
      </c>
      <c r="I379" t="str">
        <f>IFERROR(VLOOKUP(Master8[[#This Row],[Customer_ID]],CustomerData[],3,0),"None")</f>
        <v>Female</v>
      </c>
      <c r="J379" t="str">
        <f>IFERROR(VLOOKUP(Master8[[#This Row],[Customer_ID]],CustomerData[],4,0),"None")</f>
        <v>Sandwich</v>
      </c>
      <c r="K379" s="1" t="str">
        <f>IFERROR(VLOOKUP(Master8[[#This Row],[Customer_ID]],Feedback[],3,0),"None ")</f>
        <v>Positive</v>
      </c>
      <c r="L379" t="str">
        <f>_xlfn.IFNA(VLOOKUP(Master8[[#This Row],[Customer_ID]],Feedback[],4,0),"None")</f>
        <v>Great product!</v>
      </c>
    </row>
    <row r="380" spans="1:12" hidden="1" x14ac:dyDescent="0.25">
      <c r="A380" s="2" t="s">
        <v>928</v>
      </c>
      <c r="B380" s="2" t="s">
        <v>676</v>
      </c>
      <c r="C380" s="2">
        <v>3</v>
      </c>
      <c r="D380" s="4">
        <v>4.9000000000000004</v>
      </c>
      <c r="E380" s="2" t="s">
        <v>683</v>
      </c>
      <c r="F380" s="3">
        <v>45670</v>
      </c>
      <c r="G380" s="7">
        <v>14.7</v>
      </c>
      <c r="H380" s="37">
        <f>IFERROR(VLOOKUP(Master8[[#This Row],[Customer_ID]],CustomerData[],2,0),"None")</f>
        <v>19</v>
      </c>
      <c r="I380" t="str">
        <f>IFERROR(VLOOKUP(Master8[[#This Row],[Customer_ID]],CustomerData[],3,0),"None")</f>
        <v>Male</v>
      </c>
      <c r="J380" t="str">
        <f>IFERROR(VLOOKUP(Master8[[#This Row],[Customer_ID]],CustomerData[],4,0),"None")</f>
        <v>Iced Tea</v>
      </c>
      <c r="K380" s="1" t="str">
        <f>IFERROR(VLOOKUP(Master8[[#This Row],[Customer_ID]],Feedback[],3,0),"None ")</f>
        <v>Neutral</v>
      </c>
      <c r="L380" t="str">
        <f>_xlfn.IFNA(VLOOKUP(Master8[[#This Row],[Customer_ID]],Feedback[],4,0),"None")</f>
        <v>Could be better</v>
      </c>
    </row>
    <row r="381" spans="1:12" hidden="1" x14ac:dyDescent="0.25">
      <c r="A381" s="2" t="s">
        <v>1126</v>
      </c>
      <c r="B381" s="2" t="s">
        <v>681</v>
      </c>
      <c r="C381" s="2">
        <v>4</v>
      </c>
      <c r="D381" s="4">
        <v>3.11</v>
      </c>
      <c r="E381" s="2" t="s">
        <v>684</v>
      </c>
      <c r="F381" s="3">
        <v>45671</v>
      </c>
      <c r="G381" s="7">
        <v>12.44</v>
      </c>
      <c r="H381" s="37">
        <f>IFERROR(VLOOKUP(Master8[[#This Row],[Customer_ID]],CustomerData[],2,0),"None")</f>
        <v>49</v>
      </c>
      <c r="I381" t="str">
        <f>IFERROR(VLOOKUP(Master8[[#This Row],[Customer_ID]],CustomerData[],3,0),"None")</f>
        <v>Male</v>
      </c>
      <c r="J381" t="str">
        <f>IFERROR(VLOOKUP(Master8[[#This Row],[Customer_ID]],CustomerData[],4,0),"None")</f>
        <v>Muffin</v>
      </c>
      <c r="K381" s="1" t="str">
        <f>IFERROR(VLOOKUP(Master8[[#This Row],[Customer_ID]],Feedback[],3,0),"None ")</f>
        <v xml:space="preserve">None </v>
      </c>
      <c r="L381" t="str">
        <f>_xlfn.IFNA(VLOOKUP(Master8[[#This Row],[Customer_ID]],Feedback[],4,0),"None")</f>
        <v>None</v>
      </c>
    </row>
    <row r="382" spans="1:12" hidden="1" x14ac:dyDescent="0.25">
      <c r="A382" s="2" t="s">
        <v>945</v>
      </c>
      <c r="B382" s="2" t="s">
        <v>676</v>
      </c>
      <c r="C382" s="2">
        <v>5</v>
      </c>
      <c r="D382" s="4">
        <v>5.92</v>
      </c>
      <c r="E382" s="2" t="s">
        <v>684</v>
      </c>
      <c r="F382" s="3">
        <v>45672</v>
      </c>
      <c r="G382" s="7">
        <v>29.6</v>
      </c>
      <c r="H382" s="37">
        <f>IFERROR(VLOOKUP(Master8[[#This Row],[Customer_ID]],CustomerData[],2,0),"None")</f>
        <v>33</v>
      </c>
      <c r="I382" t="str">
        <f>IFERROR(VLOOKUP(Master8[[#This Row],[Customer_ID]],CustomerData[],3,0),"None")</f>
        <v>Male</v>
      </c>
      <c r="J382" t="str">
        <f>IFERROR(VLOOKUP(Master8[[#This Row],[Customer_ID]],CustomerData[],4,0),"None")</f>
        <v>Iced Tea</v>
      </c>
      <c r="K382" s="1" t="str">
        <f>IFERROR(VLOOKUP(Master8[[#This Row],[Customer_ID]],Feedback[],3,0),"None ")</f>
        <v xml:space="preserve">None </v>
      </c>
      <c r="L382" t="str">
        <f>_xlfn.IFNA(VLOOKUP(Master8[[#This Row],[Customer_ID]],Feedback[],4,0),"None")</f>
        <v>None</v>
      </c>
    </row>
    <row r="383" spans="1:12" x14ac:dyDescent="0.25">
      <c r="A383" s="2" t="s">
        <v>1507</v>
      </c>
      <c r="B383" s="2" t="s">
        <v>676</v>
      </c>
      <c r="C383" s="2">
        <v>4</v>
      </c>
      <c r="D383" s="4">
        <v>4.9400000000000004</v>
      </c>
      <c r="E383" s="2" t="s">
        <v>682</v>
      </c>
      <c r="F383" s="3">
        <v>45673</v>
      </c>
      <c r="G383" s="7">
        <v>19.760000000000002</v>
      </c>
      <c r="H383" s="37" t="str">
        <f>IFERROR(VLOOKUP(Master8[[#This Row],[Customer_ID]],CustomerData[],2,0),"None")</f>
        <v>None</v>
      </c>
      <c r="I383" t="str">
        <f>IFERROR(VLOOKUP(Master8[[#This Row],[Customer_ID]],CustomerData[],3,0),"None")</f>
        <v>None</v>
      </c>
      <c r="J383" t="str">
        <f>IFERROR(VLOOKUP(Master8[[#This Row],[Customer_ID]],CustomerData[],4,0),"None")</f>
        <v>None</v>
      </c>
      <c r="K383" s="1" t="str">
        <f>IFERROR(VLOOKUP(Master8[[#This Row],[Customer_ID]],Feedback[],3,0),"None ")</f>
        <v>Negative</v>
      </c>
      <c r="L383" t="str">
        <f>_xlfn.IFNA(VLOOKUP(Master8[[#This Row],[Customer_ID]],Feedback[],4,0),"None")</f>
        <v>Could be better</v>
      </c>
    </row>
    <row r="384" spans="1:12" hidden="1" x14ac:dyDescent="0.25">
      <c r="A384" s="2" t="s">
        <v>852</v>
      </c>
      <c r="B384" s="2" t="s">
        <v>678</v>
      </c>
      <c r="C384" s="2">
        <v>2</v>
      </c>
      <c r="D384" s="4">
        <v>4.1100000000000003</v>
      </c>
      <c r="E384" s="2" t="s">
        <v>685</v>
      </c>
      <c r="F384" s="3">
        <v>45674</v>
      </c>
      <c r="G384" s="7">
        <v>8.2200000000000006</v>
      </c>
      <c r="H384" s="37">
        <f>IFERROR(VLOOKUP(Master8[[#This Row],[Customer_ID]],CustomerData[],2,0),"None")</f>
        <v>61</v>
      </c>
      <c r="I384" t="str">
        <f>IFERROR(VLOOKUP(Master8[[#This Row],[Customer_ID]],CustomerData[],3,0),"None")</f>
        <v>Female</v>
      </c>
      <c r="J384" t="str">
        <f>IFERROR(VLOOKUP(Master8[[#This Row],[Customer_ID]],CustomerData[],4,0),"None")</f>
        <v>Latte</v>
      </c>
      <c r="K384" s="1" t="str">
        <f>IFERROR(VLOOKUP(Master8[[#This Row],[Customer_ID]],Feedback[],3,0),"None ")</f>
        <v xml:space="preserve">None </v>
      </c>
      <c r="L384" t="str">
        <f>_xlfn.IFNA(VLOOKUP(Master8[[#This Row],[Customer_ID]],Feedback[],4,0),"None")</f>
        <v>None</v>
      </c>
    </row>
    <row r="385" spans="1:12" x14ac:dyDescent="0.25">
      <c r="A385" s="2" t="s">
        <v>1529</v>
      </c>
      <c r="B385" s="2" t="s">
        <v>678</v>
      </c>
      <c r="C385" s="2">
        <v>3</v>
      </c>
      <c r="D385" s="4">
        <v>4.91</v>
      </c>
      <c r="E385" s="2" t="s">
        <v>682</v>
      </c>
      <c r="F385" s="3">
        <v>45675</v>
      </c>
      <c r="G385" s="7">
        <v>14.73</v>
      </c>
      <c r="H385" s="37" t="str">
        <f>IFERROR(VLOOKUP(Master8[[#This Row],[Customer_ID]],CustomerData[],2,0),"None")</f>
        <v>None</v>
      </c>
      <c r="I385" t="str">
        <f>IFERROR(VLOOKUP(Master8[[#This Row],[Customer_ID]],CustomerData[],3,0),"None")</f>
        <v>None</v>
      </c>
      <c r="J385" t="str">
        <f>IFERROR(VLOOKUP(Master8[[#This Row],[Customer_ID]],CustomerData[],4,0),"None")</f>
        <v>None</v>
      </c>
      <c r="K385" s="1" t="str">
        <f>IFERROR(VLOOKUP(Master8[[#This Row],[Customer_ID]],Feedback[],3,0),"None ")</f>
        <v xml:space="preserve">None </v>
      </c>
      <c r="L385" t="str">
        <f>_xlfn.IFNA(VLOOKUP(Master8[[#This Row],[Customer_ID]],Feedback[],4,0),"None")</f>
        <v>None</v>
      </c>
    </row>
    <row r="386" spans="1:12" hidden="1" x14ac:dyDescent="0.25">
      <c r="A386" s="2" t="s">
        <v>872</v>
      </c>
      <c r="B386" s="2" t="s">
        <v>678</v>
      </c>
      <c r="C386" s="2">
        <v>2</v>
      </c>
      <c r="D386" s="4">
        <v>2.54</v>
      </c>
      <c r="E386" s="2" t="s">
        <v>685</v>
      </c>
      <c r="F386" s="3">
        <v>45676</v>
      </c>
      <c r="G386" s="7">
        <v>5.08</v>
      </c>
      <c r="H386" s="37">
        <f>IFERROR(VLOOKUP(Master8[[#This Row],[Customer_ID]],CustomerData[],2,0),"None")</f>
        <v>58</v>
      </c>
      <c r="I386" t="str">
        <f>IFERROR(VLOOKUP(Master8[[#This Row],[Customer_ID]],CustomerData[],3,0),"None")</f>
        <v>Male</v>
      </c>
      <c r="J386" t="str">
        <f>IFERROR(VLOOKUP(Master8[[#This Row],[Customer_ID]],CustomerData[],4,0),"None")</f>
        <v>Latte</v>
      </c>
      <c r="K386" s="1" t="str">
        <f>IFERROR(VLOOKUP(Master8[[#This Row],[Customer_ID]],Feedback[],3,0),"None ")</f>
        <v xml:space="preserve">None </v>
      </c>
      <c r="L386" t="str">
        <f>_xlfn.IFNA(VLOOKUP(Master8[[#This Row],[Customer_ID]],Feedback[],4,0),"None")</f>
        <v>None</v>
      </c>
    </row>
    <row r="387" spans="1:12" x14ac:dyDescent="0.25">
      <c r="A387" s="2" t="s">
        <v>1459</v>
      </c>
      <c r="B387" s="2" t="s">
        <v>677</v>
      </c>
      <c r="C387" s="2">
        <v>1</v>
      </c>
      <c r="D387" s="4">
        <v>3.24</v>
      </c>
      <c r="E387" s="2" t="s">
        <v>683</v>
      </c>
      <c r="F387" s="3">
        <v>45677</v>
      </c>
      <c r="G387" s="7">
        <v>3.24</v>
      </c>
      <c r="H387" s="37" t="str">
        <f>IFERROR(VLOOKUP(Master8[[#This Row],[Customer_ID]],CustomerData[],2,0),"None")</f>
        <v>None</v>
      </c>
      <c r="I387" t="str">
        <f>IFERROR(VLOOKUP(Master8[[#This Row],[Customer_ID]],CustomerData[],3,0),"None")</f>
        <v>None</v>
      </c>
      <c r="J387" t="str">
        <f>IFERROR(VLOOKUP(Master8[[#This Row],[Customer_ID]],CustomerData[],4,0),"None")</f>
        <v>None</v>
      </c>
      <c r="K387" s="1" t="str">
        <f>IFERROR(VLOOKUP(Master8[[#This Row],[Customer_ID]],Feedback[],3,0),"None ")</f>
        <v>Neutral</v>
      </c>
      <c r="L387" t="str">
        <f>_xlfn.IFNA(VLOOKUP(Master8[[#This Row],[Customer_ID]],Feedback[],4,0),"None")</f>
        <v>Great product!</v>
      </c>
    </row>
    <row r="388" spans="1:12" hidden="1" x14ac:dyDescent="0.25">
      <c r="A388" s="2" t="s">
        <v>1234</v>
      </c>
      <c r="B388" s="2" t="s">
        <v>679</v>
      </c>
      <c r="C388" s="2">
        <v>4</v>
      </c>
      <c r="D388" s="4">
        <v>4.53</v>
      </c>
      <c r="E388" s="2" t="s">
        <v>682</v>
      </c>
      <c r="F388" s="3">
        <v>45678</v>
      </c>
      <c r="G388" s="7">
        <v>18.12</v>
      </c>
      <c r="H388" s="37">
        <f>IFERROR(VLOOKUP(Master8[[#This Row],[Customer_ID]],CustomerData[],2,0),"None")</f>
        <v>54</v>
      </c>
      <c r="I388" t="str">
        <f>IFERROR(VLOOKUP(Master8[[#This Row],[Customer_ID]],CustomerData[],3,0),"None")</f>
        <v>Male</v>
      </c>
      <c r="J388" t="str">
        <f>IFERROR(VLOOKUP(Master8[[#This Row],[Customer_ID]],CustomerData[],4,0),"None")</f>
        <v>Sandwich</v>
      </c>
      <c r="K388" s="1" t="str">
        <f>IFERROR(VLOOKUP(Master8[[#This Row],[Customer_ID]],Feedback[],3,0),"None ")</f>
        <v>Negative</v>
      </c>
      <c r="L388" t="str">
        <f>_xlfn.IFNA(VLOOKUP(Master8[[#This Row],[Customer_ID]],Feedback[],4,0),"None")</f>
        <v>Great product!</v>
      </c>
    </row>
    <row r="389" spans="1:12" hidden="1" x14ac:dyDescent="0.25">
      <c r="A389" s="2" t="s">
        <v>1161</v>
      </c>
      <c r="B389" s="2" t="s">
        <v>677</v>
      </c>
      <c r="C389" s="2">
        <v>3</v>
      </c>
      <c r="D389" s="4">
        <v>3.64</v>
      </c>
      <c r="E389" s="2" t="s">
        <v>685</v>
      </c>
      <c r="F389" s="3">
        <v>45679</v>
      </c>
      <c r="G389" s="7">
        <v>10.92</v>
      </c>
      <c r="H389" s="37">
        <f>IFERROR(VLOOKUP(Master8[[#This Row],[Customer_ID]],CustomerData[],2,0),"None")</f>
        <v>41</v>
      </c>
      <c r="I389" t="str">
        <f>IFERROR(VLOOKUP(Master8[[#This Row],[Customer_ID]],CustomerData[],3,0),"None")</f>
        <v>Female</v>
      </c>
      <c r="J389" t="str">
        <f>IFERROR(VLOOKUP(Master8[[#This Row],[Customer_ID]],CustomerData[],4,0),"None")</f>
        <v>Cappuccino</v>
      </c>
      <c r="K389" s="1" t="str">
        <f>IFERROR(VLOOKUP(Master8[[#This Row],[Customer_ID]],Feedback[],3,0),"None ")</f>
        <v>Negative</v>
      </c>
      <c r="L389" t="str">
        <f>_xlfn.IFNA(VLOOKUP(Master8[[#This Row],[Customer_ID]],Feedback[],4,0),"None")</f>
        <v>Could be better</v>
      </c>
    </row>
    <row r="390" spans="1:12" x14ac:dyDescent="0.25">
      <c r="A390" s="2" t="s">
        <v>1475</v>
      </c>
      <c r="B390" s="2" t="s">
        <v>681</v>
      </c>
      <c r="C390" s="2">
        <v>2</v>
      </c>
      <c r="D390" s="4">
        <v>4.6399999999999997</v>
      </c>
      <c r="E390" s="2" t="s">
        <v>684</v>
      </c>
      <c r="F390" s="3">
        <v>45680</v>
      </c>
      <c r="G390" s="7">
        <v>9.2799999999999994</v>
      </c>
      <c r="H390" s="37" t="str">
        <f>IFERROR(VLOOKUP(Master8[[#This Row],[Customer_ID]],CustomerData[],2,0),"None")</f>
        <v>None</v>
      </c>
      <c r="I390" t="str">
        <f>IFERROR(VLOOKUP(Master8[[#This Row],[Customer_ID]],CustomerData[],3,0),"None")</f>
        <v>None</v>
      </c>
      <c r="J390" t="str">
        <f>IFERROR(VLOOKUP(Master8[[#This Row],[Customer_ID]],CustomerData[],4,0),"None")</f>
        <v>None</v>
      </c>
      <c r="K390" s="1" t="str">
        <f>IFERROR(VLOOKUP(Master8[[#This Row],[Customer_ID]],Feedback[],3,0),"None ")</f>
        <v>Neutral</v>
      </c>
      <c r="L390" t="str">
        <f>_xlfn.IFNA(VLOOKUP(Master8[[#This Row],[Customer_ID]],Feedback[],4,0),"None")</f>
        <v>Could be better</v>
      </c>
    </row>
    <row r="391" spans="1:12" hidden="1" x14ac:dyDescent="0.25">
      <c r="A391" s="2" t="s">
        <v>779</v>
      </c>
      <c r="B391" s="2" t="s">
        <v>681</v>
      </c>
      <c r="C391" s="2">
        <v>3</v>
      </c>
      <c r="D391" s="4">
        <v>3.41</v>
      </c>
      <c r="E391" s="2" t="s">
        <v>683</v>
      </c>
      <c r="F391" s="3">
        <v>45681</v>
      </c>
      <c r="G391" s="7">
        <v>10.23</v>
      </c>
      <c r="H391" s="37">
        <f>IFERROR(VLOOKUP(Master8[[#This Row],[Customer_ID]],CustomerData[],2,0),"None")</f>
        <v>22</v>
      </c>
      <c r="I391" t="str">
        <f>IFERROR(VLOOKUP(Master8[[#This Row],[Customer_ID]],CustomerData[],3,0),"None")</f>
        <v>Male</v>
      </c>
      <c r="J391" t="str">
        <f>IFERROR(VLOOKUP(Master8[[#This Row],[Customer_ID]],CustomerData[],4,0),"None")</f>
        <v>Muffin</v>
      </c>
      <c r="K391" s="1" t="str">
        <f>IFERROR(VLOOKUP(Master8[[#This Row],[Customer_ID]],Feedback[],3,0),"None ")</f>
        <v>Negative</v>
      </c>
      <c r="L391" t="str">
        <f>_xlfn.IFNA(VLOOKUP(Master8[[#This Row],[Customer_ID]],Feedback[],4,0),"None")</f>
        <v>Could be better</v>
      </c>
    </row>
    <row r="392" spans="1:12" hidden="1" x14ac:dyDescent="0.25">
      <c r="A392" s="2" t="s">
        <v>851</v>
      </c>
      <c r="B392" s="2" t="s">
        <v>677</v>
      </c>
      <c r="C392" s="2">
        <v>1</v>
      </c>
      <c r="D392" s="4">
        <v>4.42</v>
      </c>
      <c r="E392" s="2" t="s">
        <v>685</v>
      </c>
      <c r="F392" s="3">
        <v>45682</v>
      </c>
      <c r="G392" s="7">
        <v>4.42</v>
      </c>
      <c r="H392" s="37">
        <f>IFERROR(VLOOKUP(Master8[[#This Row],[Customer_ID]],CustomerData[],2,0),"None")</f>
        <v>25</v>
      </c>
      <c r="I392" t="str">
        <f>IFERROR(VLOOKUP(Master8[[#This Row],[Customer_ID]],CustomerData[],3,0),"None")</f>
        <v>Male</v>
      </c>
      <c r="J392" t="str">
        <f>IFERROR(VLOOKUP(Master8[[#This Row],[Customer_ID]],CustomerData[],4,0),"None")</f>
        <v>Cappuccino</v>
      </c>
      <c r="K392" s="1" t="str">
        <f>IFERROR(VLOOKUP(Master8[[#This Row],[Customer_ID]],Feedback[],3,0),"None ")</f>
        <v xml:space="preserve">None </v>
      </c>
      <c r="L392" t="str">
        <f>_xlfn.IFNA(VLOOKUP(Master8[[#This Row],[Customer_ID]],Feedback[],4,0),"None")</f>
        <v>None</v>
      </c>
    </row>
    <row r="393" spans="1:12" hidden="1" x14ac:dyDescent="0.25">
      <c r="A393" s="2" t="s">
        <v>1306</v>
      </c>
      <c r="B393" s="2" t="s">
        <v>676</v>
      </c>
      <c r="C393" s="2">
        <v>1</v>
      </c>
      <c r="D393" s="4">
        <v>3.33</v>
      </c>
      <c r="E393" s="2" t="s">
        <v>682</v>
      </c>
      <c r="F393" s="3">
        <v>45683</v>
      </c>
      <c r="G393" s="7">
        <v>3.33</v>
      </c>
      <c r="H393" s="37">
        <f>IFERROR(VLOOKUP(Master8[[#This Row],[Customer_ID]],CustomerData[],2,0),"None")</f>
        <v>57</v>
      </c>
      <c r="I393" t="str">
        <f>IFERROR(VLOOKUP(Master8[[#This Row],[Customer_ID]],CustomerData[],3,0),"None")</f>
        <v>Female</v>
      </c>
      <c r="J393" t="str">
        <f>IFERROR(VLOOKUP(Master8[[#This Row],[Customer_ID]],CustomerData[],4,0),"None")</f>
        <v>Iced Tea</v>
      </c>
      <c r="K393" s="1" t="str">
        <f>IFERROR(VLOOKUP(Master8[[#This Row],[Customer_ID]],Feedback[],3,0),"None ")</f>
        <v>Positive</v>
      </c>
      <c r="L393" t="str">
        <f>_xlfn.IFNA(VLOOKUP(Master8[[#This Row],[Customer_ID]],Feedback[],4,0),"None")</f>
        <v>Could be better</v>
      </c>
    </row>
    <row r="394" spans="1:12" x14ac:dyDescent="0.25">
      <c r="A394" s="2" t="s">
        <v>1379</v>
      </c>
      <c r="B394" s="2" t="s">
        <v>680</v>
      </c>
      <c r="C394" s="2">
        <v>4</v>
      </c>
      <c r="D394" s="4">
        <v>4.1500000000000004</v>
      </c>
      <c r="E394" s="2" t="s">
        <v>682</v>
      </c>
      <c r="F394" s="3">
        <v>45684</v>
      </c>
      <c r="G394" s="7">
        <v>16.600000000000001</v>
      </c>
      <c r="H394" s="37" t="str">
        <f>IFERROR(VLOOKUP(Master8[[#This Row],[Customer_ID]],CustomerData[],2,0),"None")</f>
        <v>None</v>
      </c>
      <c r="I394" t="str">
        <f>IFERROR(VLOOKUP(Master8[[#This Row],[Customer_ID]],CustomerData[],3,0),"None")</f>
        <v>None</v>
      </c>
      <c r="J394" t="str">
        <f>IFERROR(VLOOKUP(Master8[[#This Row],[Customer_ID]],CustomerData[],4,0),"None")</f>
        <v>None</v>
      </c>
      <c r="K394" s="1" t="str">
        <f>IFERROR(VLOOKUP(Master8[[#This Row],[Customer_ID]],Feedback[],3,0),"None ")</f>
        <v xml:space="preserve">None </v>
      </c>
      <c r="L394" t="str">
        <f>_xlfn.IFNA(VLOOKUP(Master8[[#This Row],[Customer_ID]],Feedback[],4,0),"None")</f>
        <v>None</v>
      </c>
    </row>
    <row r="395" spans="1:12" hidden="1" x14ac:dyDescent="0.25">
      <c r="A395" s="2" t="s">
        <v>796</v>
      </c>
      <c r="B395" s="2" t="s">
        <v>680</v>
      </c>
      <c r="C395" s="2">
        <v>3</v>
      </c>
      <c r="D395" s="4">
        <v>4.6500000000000004</v>
      </c>
      <c r="E395" s="2" t="s">
        <v>685</v>
      </c>
      <c r="F395" s="3">
        <v>45685</v>
      </c>
      <c r="G395" s="7">
        <v>13.95</v>
      </c>
      <c r="H395" s="37">
        <f>IFERROR(VLOOKUP(Master8[[#This Row],[Customer_ID]],CustomerData[],2,0),"None")</f>
        <v>21</v>
      </c>
      <c r="I395" t="str">
        <f>IFERROR(VLOOKUP(Master8[[#This Row],[Customer_ID]],CustomerData[],3,0),"None")</f>
        <v>Male</v>
      </c>
      <c r="J395" t="str">
        <f>IFERROR(VLOOKUP(Master8[[#This Row],[Customer_ID]],CustomerData[],4,0),"None")</f>
        <v>Croissant</v>
      </c>
      <c r="K395" s="1" t="str">
        <f>IFERROR(VLOOKUP(Master8[[#This Row],[Customer_ID]],Feedback[],3,0),"None ")</f>
        <v>Neutral</v>
      </c>
      <c r="L395" t="str">
        <f>_xlfn.IFNA(VLOOKUP(Master8[[#This Row],[Customer_ID]],Feedback[],4,0),"None")</f>
        <v>Could be better</v>
      </c>
    </row>
    <row r="396" spans="1:12" x14ac:dyDescent="0.25">
      <c r="A396" s="2" t="s">
        <v>1394</v>
      </c>
      <c r="B396" s="2" t="s">
        <v>676</v>
      </c>
      <c r="C396" s="2">
        <v>2</v>
      </c>
      <c r="D396" s="4">
        <v>3.78</v>
      </c>
      <c r="E396" s="2" t="s">
        <v>683</v>
      </c>
      <c r="F396" s="3">
        <v>45686</v>
      </c>
      <c r="G396" s="7">
        <v>7.56</v>
      </c>
      <c r="H396" s="37" t="str">
        <f>IFERROR(VLOOKUP(Master8[[#This Row],[Customer_ID]],CustomerData[],2,0),"None")</f>
        <v>None</v>
      </c>
      <c r="I396" t="str">
        <f>IFERROR(VLOOKUP(Master8[[#This Row],[Customer_ID]],CustomerData[],3,0),"None")</f>
        <v>None</v>
      </c>
      <c r="J396" t="str">
        <f>IFERROR(VLOOKUP(Master8[[#This Row],[Customer_ID]],CustomerData[],4,0),"None")</f>
        <v>None</v>
      </c>
      <c r="K396" s="1" t="str">
        <f>IFERROR(VLOOKUP(Master8[[#This Row],[Customer_ID]],Feedback[],3,0),"None ")</f>
        <v xml:space="preserve">None </v>
      </c>
      <c r="L396" t="str">
        <f>_xlfn.IFNA(VLOOKUP(Master8[[#This Row],[Customer_ID]],Feedback[],4,0),"None")</f>
        <v>None</v>
      </c>
    </row>
    <row r="397" spans="1:12" hidden="1" x14ac:dyDescent="0.25">
      <c r="A397" s="2" t="s">
        <v>1061</v>
      </c>
      <c r="B397" s="2" t="s">
        <v>680</v>
      </c>
      <c r="C397" s="2">
        <v>2</v>
      </c>
      <c r="D397" s="4">
        <v>4.25</v>
      </c>
      <c r="E397" s="2" t="s">
        <v>685</v>
      </c>
      <c r="F397" s="3">
        <v>45687</v>
      </c>
      <c r="G397" s="7">
        <v>8.5</v>
      </c>
      <c r="H397" s="37">
        <f>IFERROR(VLOOKUP(Master8[[#This Row],[Customer_ID]],CustomerData[],2,0),"None")</f>
        <v>51</v>
      </c>
      <c r="I397" t="str">
        <f>IFERROR(VLOOKUP(Master8[[#This Row],[Customer_ID]],CustomerData[],3,0),"None")</f>
        <v>Female</v>
      </c>
      <c r="J397" t="str">
        <f>IFERROR(VLOOKUP(Master8[[#This Row],[Customer_ID]],CustomerData[],4,0),"None")</f>
        <v>Croissant</v>
      </c>
      <c r="K397" s="1" t="str">
        <f>IFERROR(VLOOKUP(Master8[[#This Row],[Customer_ID]],Feedback[],3,0),"None ")</f>
        <v>Neutral</v>
      </c>
      <c r="L397" t="str">
        <f>_xlfn.IFNA(VLOOKUP(Master8[[#This Row],[Customer_ID]],Feedback[],4,0),"None")</f>
        <v>Could be better</v>
      </c>
    </row>
    <row r="398" spans="1:12" hidden="1" x14ac:dyDescent="0.25">
      <c r="A398" s="2" t="s">
        <v>1335</v>
      </c>
      <c r="B398" s="2" t="s">
        <v>681</v>
      </c>
      <c r="C398" s="2">
        <v>5</v>
      </c>
      <c r="D398" s="4">
        <v>3.24</v>
      </c>
      <c r="E398" s="2" t="s">
        <v>682</v>
      </c>
      <c r="F398" s="3">
        <v>45688</v>
      </c>
      <c r="G398" s="7">
        <v>16.2</v>
      </c>
      <c r="H398" s="37">
        <f>IFERROR(VLOOKUP(Master8[[#This Row],[Customer_ID]],CustomerData[],2,0),"None")</f>
        <v>18</v>
      </c>
      <c r="I398" t="str">
        <f>IFERROR(VLOOKUP(Master8[[#This Row],[Customer_ID]],CustomerData[],3,0),"None")</f>
        <v>Male</v>
      </c>
      <c r="J398" t="str">
        <f>IFERROR(VLOOKUP(Master8[[#This Row],[Customer_ID]],CustomerData[],4,0),"None")</f>
        <v>Muffin</v>
      </c>
      <c r="K398" s="1" t="str">
        <f>IFERROR(VLOOKUP(Master8[[#This Row],[Customer_ID]],Feedback[],3,0),"None ")</f>
        <v xml:space="preserve">None </v>
      </c>
      <c r="L398" t="str">
        <f>_xlfn.IFNA(VLOOKUP(Master8[[#This Row],[Customer_ID]],Feedback[],4,0),"None")</f>
        <v>None</v>
      </c>
    </row>
    <row r="399" spans="1:12" x14ac:dyDescent="0.25">
      <c r="A399" s="2" t="s">
        <v>1638</v>
      </c>
      <c r="B399" s="2" t="s">
        <v>677</v>
      </c>
      <c r="C399" s="2">
        <v>2</v>
      </c>
      <c r="D399" s="4">
        <v>4.95</v>
      </c>
      <c r="E399" s="2" t="s">
        <v>682</v>
      </c>
      <c r="F399" s="3">
        <v>45689</v>
      </c>
      <c r="G399" s="7">
        <v>9.9</v>
      </c>
      <c r="H399" s="37" t="str">
        <f>IFERROR(VLOOKUP(Master8[[#This Row],[Customer_ID]],CustomerData[],2,0),"None")</f>
        <v>None</v>
      </c>
      <c r="I399" t="str">
        <f>IFERROR(VLOOKUP(Master8[[#This Row],[Customer_ID]],CustomerData[],3,0),"None")</f>
        <v>None</v>
      </c>
      <c r="J399" t="str">
        <f>IFERROR(VLOOKUP(Master8[[#This Row],[Customer_ID]],CustomerData[],4,0),"None")</f>
        <v>None</v>
      </c>
      <c r="K399" s="1" t="str">
        <f>IFERROR(VLOOKUP(Master8[[#This Row],[Customer_ID]],Feedback[],3,0),"None ")</f>
        <v>Positive</v>
      </c>
      <c r="L399" t="str">
        <f>_xlfn.IFNA(VLOOKUP(Master8[[#This Row],[Customer_ID]],Feedback[],4,0),"None")</f>
        <v>Great product!</v>
      </c>
    </row>
    <row r="400" spans="1:12" hidden="1" x14ac:dyDescent="0.25">
      <c r="A400" s="2" t="s">
        <v>1157</v>
      </c>
      <c r="B400" s="2" t="s">
        <v>679</v>
      </c>
      <c r="C400" s="2">
        <v>4</v>
      </c>
      <c r="D400" s="4">
        <v>3.8</v>
      </c>
      <c r="E400" s="2" t="s">
        <v>684</v>
      </c>
      <c r="F400" s="3">
        <v>45690</v>
      </c>
      <c r="G400" s="7">
        <v>15.2</v>
      </c>
      <c r="H400" s="37">
        <f>IFERROR(VLOOKUP(Master8[[#This Row],[Customer_ID]],CustomerData[],2,0),"None")</f>
        <v>45</v>
      </c>
      <c r="I400" t="str">
        <f>IFERROR(VLOOKUP(Master8[[#This Row],[Customer_ID]],CustomerData[],3,0),"None")</f>
        <v>Female</v>
      </c>
      <c r="J400" t="str">
        <f>IFERROR(VLOOKUP(Master8[[#This Row],[Customer_ID]],CustomerData[],4,0),"None")</f>
        <v>Sandwich</v>
      </c>
      <c r="K400" s="1" t="str">
        <f>IFERROR(VLOOKUP(Master8[[#This Row],[Customer_ID]],Feedback[],3,0),"None ")</f>
        <v>Positive</v>
      </c>
      <c r="L400" t="str">
        <f>_xlfn.IFNA(VLOOKUP(Master8[[#This Row],[Customer_ID]],Feedback[],4,0),"None")</f>
        <v>Could be better</v>
      </c>
    </row>
    <row r="401" spans="1:12" x14ac:dyDescent="0.25">
      <c r="A401" s="2" t="s">
        <v>1403</v>
      </c>
      <c r="B401" s="2" t="s">
        <v>678</v>
      </c>
      <c r="C401" s="2">
        <v>1</v>
      </c>
      <c r="D401" s="4">
        <v>5.49</v>
      </c>
      <c r="E401" s="2" t="s">
        <v>684</v>
      </c>
      <c r="F401" s="3">
        <v>45691</v>
      </c>
      <c r="G401" s="7">
        <v>5.49</v>
      </c>
      <c r="H401" s="37" t="str">
        <f>IFERROR(VLOOKUP(Master8[[#This Row],[Customer_ID]],CustomerData[],2,0),"None")</f>
        <v>None</v>
      </c>
      <c r="I401" t="str">
        <f>IFERROR(VLOOKUP(Master8[[#This Row],[Customer_ID]],CustomerData[],3,0),"None")</f>
        <v>None</v>
      </c>
      <c r="J401" t="str">
        <f>IFERROR(VLOOKUP(Master8[[#This Row],[Customer_ID]],CustomerData[],4,0),"None")</f>
        <v>None</v>
      </c>
      <c r="K401" s="1" t="str">
        <f>IFERROR(VLOOKUP(Master8[[#This Row],[Customer_ID]],Feedback[],3,0),"None ")</f>
        <v xml:space="preserve">None </v>
      </c>
      <c r="L401" t="str">
        <f>_xlfn.IFNA(VLOOKUP(Master8[[#This Row],[Customer_ID]],Feedback[],4,0),"None")</f>
        <v>None</v>
      </c>
    </row>
    <row r="402" spans="1:12" hidden="1" x14ac:dyDescent="0.25">
      <c r="A402" s="2" t="s">
        <v>1008</v>
      </c>
      <c r="B402" s="2" t="s">
        <v>681</v>
      </c>
      <c r="C402" s="2">
        <v>2</v>
      </c>
      <c r="D402" s="4">
        <v>3.48</v>
      </c>
      <c r="E402" s="2" t="s">
        <v>682</v>
      </c>
      <c r="F402" s="3">
        <v>45692</v>
      </c>
      <c r="G402" s="7">
        <v>6.96</v>
      </c>
      <c r="H402" s="37">
        <f>IFERROR(VLOOKUP(Master8[[#This Row],[Customer_ID]],CustomerData[],2,0),"None")</f>
        <v>42</v>
      </c>
      <c r="I402" t="str">
        <f>IFERROR(VLOOKUP(Master8[[#This Row],[Customer_ID]],CustomerData[],3,0),"None")</f>
        <v>Female</v>
      </c>
      <c r="J402" t="str">
        <f>IFERROR(VLOOKUP(Master8[[#This Row],[Customer_ID]],CustomerData[],4,0),"None")</f>
        <v>Muffin</v>
      </c>
      <c r="K402" s="1" t="str">
        <f>IFERROR(VLOOKUP(Master8[[#This Row],[Customer_ID]],Feedback[],3,0),"None ")</f>
        <v>Negative</v>
      </c>
      <c r="L402" t="str">
        <f>_xlfn.IFNA(VLOOKUP(Master8[[#This Row],[Customer_ID]],Feedback[],4,0),"None")</f>
        <v>Could be better</v>
      </c>
    </row>
    <row r="403" spans="1:12" x14ac:dyDescent="0.25">
      <c r="A403" s="2" t="s">
        <v>1565</v>
      </c>
      <c r="B403" s="2" t="s">
        <v>677</v>
      </c>
      <c r="C403" s="2">
        <v>5</v>
      </c>
      <c r="D403" s="4">
        <v>3.13</v>
      </c>
      <c r="E403" s="2" t="s">
        <v>684</v>
      </c>
      <c r="F403" s="3">
        <v>45693</v>
      </c>
      <c r="G403" s="7">
        <v>15.65</v>
      </c>
      <c r="H403" s="37" t="str">
        <f>IFERROR(VLOOKUP(Master8[[#This Row],[Customer_ID]],CustomerData[],2,0),"None")</f>
        <v>None</v>
      </c>
      <c r="I403" t="str">
        <f>IFERROR(VLOOKUP(Master8[[#This Row],[Customer_ID]],CustomerData[],3,0),"None")</f>
        <v>None</v>
      </c>
      <c r="J403" t="str">
        <f>IFERROR(VLOOKUP(Master8[[#This Row],[Customer_ID]],CustomerData[],4,0),"None")</f>
        <v>None</v>
      </c>
      <c r="K403" s="1" t="str">
        <f>IFERROR(VLOOKUP(Master8[[#This Row],[Customer_ID]],Feedback[],3,0),"None ")</f>
        <v>Negative</v>
      </c>
      <c r="L403" t="str">
        <f>_xlfn.IFNA(VLOOKUP(Master8[[#This Row],[Customer_ID]],Feedback[],4,0),"None")</f>
        <v>Great product!</v>
      </c>
    </row>
    <row r="404" spans="1:12" hidden="1" x14ac:dyDescent="0.25">
      <c r="A404" s="2" t="s">
        <v>1273</v>
      </c>
      <c r="B404" s="2" t="s">
        <v>681</v>
      </c>
      <c r="C404" s="2">
        <v>4</v>
      </c>
      <c r="D404" s="4">
        <v>2.96</v>
      </c>
      <c r="E404" s="2" t="s">
        <v>684</v>
      </c>
      <c r="F404" s="3">
        <v>45694</v>
      </c>
      <c r="G404" s="7">
        <v>11.84</v>
      </c>
      <c r="H404" s="37">
        <f>IFERROR(VLOOKUP(Master8[[#This Row],[Customer_ID]],CustomerData[],2,0),"None")</f>
        <v>42</v>
      </c>
      <c r="I404" t="str">
        <f>IFERROR(VLOOKUP(Master8[[#This Row],[Customer_ID]],CustomerData[],3,0),"None")</f>
        <v>Female</v>
      </c>
      <c r="J404" t="str">
        <f>IFERROR(VLOOKUP(Master8[[#This Row],[Customer_ID]],CustomerData[],4,0),"None")</f>
        <v>Muffin</v>
      </c>
      <c r="K404" s="1" t="str">
        <f>IFERROR(VLOOKUP(Master8[[#This Row],[Customer_ID]],Feedback[],3,0),"None ")</f>
        <v xml:space="preserve">None </v>
      </c>
      <c r="L404" t="str">
        <f>_xlfn.IFNA(VLOOKUP(Master8[[#This Row],[Customer_ID]],Feedback[],4,0),"None")</f>
        <v>None</v>
      </c>
    </row>
    <row r="405" spans="1:12" hidden="1" x14ac:dyDescent="0.25">
      <c r="A405" s="2" t="s">
        <v>1101</v>
      </c>
      <c r="B405" s="2" t="s">
        <v>681</v>
      </c>
      <c r="C405" s="2">
        <v>4</v>
      </c>
      <c r="D405" s="4">
        <v>4.5199999999999996</v>
      </c>
      <c r="E405" s="2" t="s">
        <v>685</v>
      </c>
      <c r="F405" s="3">
        <v>45695</v>
      </c>
      <c r="G405" s="7">
        <v>18.079999999999998</v>
      </c>
      <c r="H405" s="37">
        <f>IFERROR(VLOOKUP(Master8[[#This Row],[Customer_ID]],CustomerData[],2,0),"None")</f>
        <v>51</v>
      </c>
      <c r="I405" t="str">
        <f>IFERROR(VLOOKUP(Master8[[#This Row],[Customer_ID]],CustomerData[],3,0),"None")</f>
        <v>Female</v>
      </c>
      <c r="J405" t="str">
        <f>IFERROR(VLOOKUP(Master8[[#This Row],[Customer_ID]],CustomerData[],4,0),"None")</f>
        <v>Muffin</v>
      </c>
      <c r="K405" s="1" t="str">
        <f>IFERROR(VLOOKUP(Master8[[#This Row],[Customer_ID]],Feedback[],3,0),"None ")</f>
        <v>Negative</v>
      </c>
      <c r="L405" t="str">
        <f>_xlfn.IFNA(VLOOKUP(Master8[[#This Row],[Customer_ID]],Feedback[],4,0),"None")</f>
        <v>Could be better</v>
      </c>
    </row>
    <row r="406" spans="1:12" hidden="1" x14ac:dyDescent="0.25">
      <c r="A406" s="2" t="s">
        <v>1342</v>
      </c>
      <c r="B406" s="2" t="s">
        <v>677</v>
      </c>
      <c r="C406" s="2">
        <v>4</v>
      </c>
      <c r="D406" s="4">
        <v>3.3</v>
      </c>
      <c r="E406" s="2" t="s">
        <v>683</v>
      </c>
      <c r="F406" s="3">
        <v>45696</v>
      </c>
      <c r="G406" s="7">
        <v>13.2</v>
      </c>
      <c r="H406" s="37">
        <f>IFERROR(VLOOKUP(Master8[[#This Row],[Customer_ID]],CustomerData[],2,0),"None")</f>
        <v>47</v>
      </c>
      <c r="I406" t="str">
        <f>IFERROR(VLOOKUP(Master8[[#This Row],[Customer_ID]],CustomerData[],3,0),"None")</f>
        <v>Female</v>
      </c>
      <c r="J406" t="str">
        <f>IFERROR(VLOOKUP(Master8[[#This Row],[Customer_ID]],CustomerData[],4,0),"None")</f>
        <v>Cappuccino</v>
      </c>
      <c r="K406" s="1" t="str">
        <f>IFERROR(VLOOKUP(Master8[[#This Row],[Customer_ID]],Feedback[],3,0),"None ")</f>
        <v xml:space="preserve">None </v>
      </c>
      <c r="L406" t="str">
        <f>_xlfn.IFNA(VLOOKUP(Master8[[#This Row],[Customer_ID]],Feedback[],4,0),"None")</f>
        <v>None</v>
      </c>
    </row>
    <row r="407" spans="1:12" hidden="1" x14ac:dyDescent="0.25">
      <c r="A407" s="2" t="s">
        <v>992</v>
      </c>
      <c r="B407" s="2" t="s">
        <v>679</v>
      </c>
      <c r="C407" s="2">
        <v>4</v>
      </c>
      <c r="D407" s="4">
        <v>2.85</v>
      </c>
      <c r="E407" s="2" t="s">
        <v>685</v>
      </c>
      <c r="F407" s="3">
        <v>45697</v>
      </c>
      <c r="G407" s="7">
        <v>11.4</v>
      </c>
      <c r="H407" s="37">
        <f>IFERROR(VLOOKUP(Master8[[#This Row],[Customer_ID]],CustomerData[],2,0),"None")</f>
        <v>53</v>
      </c>
      <c r="I407" t="str">
        <f>IFERROR(VLOOKUP(Master8[[#This Row],[Customer_ID]],CustomerData[],3,0),"None")</f>
        <v>Male</v>
      </c>
      <c r="J407" t="str">
        <f>IFERROR(VLOOKUP(Master8[[#This Row],[Customer_ID]],CustomerData[],4,0),"None")</f>
        <v>Sandwich</v>
      </c>
      <c r="K407" s="1" t="str">
        <f>IFERROR(VLOOKUP(Master8[[#This Row],[Customer_ID]],Feedback[],3,0),"None ")</f>
        <v>Neutral</v>
      </c>
      <c r="L407" t="str">
        <f>_xlfn.IFNA(VLOOKUP(Master8[[#This Row],[Customer_ID]],Feedback[],4,0),"None")</f>
        <v>Could be better</v>
      </c>
    </row>
    <row r="408" spans="1:12" hidden="1" x14ac:dyDescent="0.25">
      <c r="A408" s="2" t="s">
        <v>756</v>
      </c>
      <c r="B408" s="2" t="s">
        <v>680</v>
      </c>
      <c r="C408" s="2">
        <v>4</v>
      </c>
      <c r="D408" s="4">
        <v>3.44</v>
      </c>
      <c r="E408" s="2" t="s">
        <v>685</v>
      </c>
      <c r="F408" s="3">
        <v>45698</v>
      </c>
      <c r="G408" s="7">
        <v>13.76</v>
      </c>
      <c r="H408" s="37">
        <f>IFERROR(VLOOKUP(Master8[[#This Row],[Customer_ID]],CustomerData[],2,0),"None")</f>
        <v>63</v>
      </c>
      <c r="I408" t="str">
        <f>IFERROR(VLOOKUP(Master8[[#This Row],[Customer_ID]],CustomerData[],3,0),"None")</f>
        <v>Female</v>
      </c>
      <c r="J408" t="str">
        <f>IFERROR(VLOOKUP(Master8[[#This Row],[Customer_ID]],CustomerData[],4,0),"None")</f>
        <v>Croissant</v>
      </c>
      <c r="K408" s="1" t="str">
        <f>IFERROR(VLOOKUP(Master8[[#This Row],[Customer_ID]],Feedback[],3,0),"None ")</f>
        <v>Negative</v>
      </c>
      <c r="L408" t="str">
        <f>_xlfn.IFNA(VLOOKUP(Master8[[#This Row],[Customer_ID]],Feedback[],4,0),"None")</f>
        <v>Could be better</v>
      </c>
    </row>
    <row r="409" spans="1:12" hidden="1" x14ac:dyDescent="0.25">
      <c r="A409" s="2" t="s">
        <v>1358</v>
      </c>
      <c r="B409" s="2" t="s">
        <v>681</v>
      </c>
      <c r="C409" s="2">
        <v>4</v>
      </c>
      <c r="D409" s="4">
        <v>3.33</v>
      </c>
      <c r="E409" s="2" t="s">
        <v>684</v>
      </c>
      <c r="F409" s="3">
        <v>45699</v>
      </c>
      <c r="G409" s="7">
        <v>13.32</v>
      </c>
      <c r="H409" s="37">
        <f>IFERROR(VLOOKUP(Master8[[#This Row],[Customer_ID]],CustomerData[],2,0),"None")</f>
        <v>50</v>
      </c>
      <c r="I409" t="str">
        <f>IFERROR(VLOOKUP(Master8[[#This Row],[Customer_ID]],CustomerData[],3,0),"None")</f>
        <v>Female</v>
      </c>
      <c r="J409" t="str">
        <f>IFERROR(VLOOKUP(Master8[[#This Row],[Customer_ID]],CustomerData[],4,0),"None")</f>
        <v>Muffin</v>
      </c>
      <c r="K409" s="1" t="str">
        <f>IFERROR(VLOOKUP(Master8[[#This Row],[Customer_ID]],Feedback[],3,0),"None ")</f>
        <v>Neutral</v>
      </c>
      <c r="L409" t="str">
        <f>_xlfn.IFNA(VLOOKUP(Master8[[#This Row],[Customer_ID]],Feedback[],4,0),"None")</f>
        <v>Could be better</v>
      </c>
    </row>
    <row r="410" spans="1:12" x14ac:dyDescent="0.25">
      <c r="A410" s="2" t="s">
        <v>1665</v>
      </c>
      <c r="B410" s="2" t="s">
        <v>679</v>
      </c>
      <c r="C410" s="2">
        <v>1</v>
      </c>
      <c r="D410" s="4">
        <v>4.01</v>
      </c>
      <c r="E410" s="2" t="s">
        <v>684</v>
      </c>
      <c r="F410" s="3">
        <v>45700</v>
      </c>
      <c r="G410" s="7">
        <v>4.01</v>
      </c>
      <c r="H410" s="37" t="str">
        <f>IFERROR(VLOOKUP(Master8[[#This Row],[Customer_ID]],CustomerData[],2,0),"None")</f>
        <v>None</v>
      </c>
      <c r="I410" t="str">
        <f>IFERROR(VLOOKUP(Master8[[#This Row],[Customer_ID]],CustomerData[],3,0),"None")</f>
        <v>None</v>
      </c>
      <c r="J410" t="str">
        <f>IFERROR(VLOOKUP(Master8[[#This Row],[Customer_ID]],CustomerData[],4,0),"None")</f>
        <v>None</v>
      </c>
      <c r="K410" s="1" t="str">
        <f>IFERROR(VLOOKUP(Master8[[#This Row],[Customer_ID]],Feedback[],3,0),"None ")</f>
        <v>Neutral</v>
      </c>
      <c r="L410" t="str">
        <f>_xlfn.IFNA(VLOOKUP(Master8[[#This Row],[Customer_ID]],Feedback[],4,0),"None")</f>
        <v>Could be better</v>
      </c>
    </row>
    <row r="411" spans="1:12" hidden="1" x14ac:dyDescent="0.25">
      <c r="A411" s="2" t="s">
        <v>1267</v>
      </c>
      <c r="B411" s="2" t="s">
        <v>677</v>
      </c>
      <c r="C411" s="2">
        <v>1</v>
      </c>
      <c r="D411" s="4">
        <v>3.83</v>
      </c>
      <c r="E411" s="2" t="s">
        <v>683</v>
      </c>
      <c r="F411" s="3">
        <v>45701</v>
      </c>
      <c r="G411" s="7">
        <v>3.83</v>
      </c>
      <c r="H411" s="37">
        <f>IFERROR(VLOOKUP(Master8[[#This Row],[Customer_ID]],CustomerData[],2,0),"None")</f>
        <v>36</v>
      </c>
      <c r="I411" t="str">
        <f>IFERROR(VLOOKUP(Master8[[#This Row],[Customer_ID]],CustomerData[],3,0),"None")</f>
        <v>Female</v>
      </c>
      <c r="J411" t="str">
        <f>IFERROR(VLOOKUP(Master8[[#This Row],[Customer_ID]],CustomerData[],4,0),"None")</f>
        <v>Cappuccino</v>
      </c>
      <c r="K411" s="1" t="str">
        <f>IFERROR(VLOOKUP(Master8[[#This Row],[Customer_ID]],Feedback[],3,0),"None ")</f>
        <v xml:space="preserve">None </v>
      </c>
      <c r="L411" t="str">
        <f>_xlfn.IFNA(VLOOKUP(Master8[[#This Row],[Customer_ID]],Feedback[],4,0),"None")</f>
        <v>None</v>
      </c>
    </row>
    <row r="412" spans="1:12" hidden="1" x14ac:dyDescent="0.25">
      <c r="A412" s="2" t="s">
        <v>1056</v>
      </c>
      <c r="B412" s="2" t="s">
        <v>676</v>
      </c>
      <c r="C412" s="2">
        <v>5</v>
      </c>
      <c r="D412" s="4">
        <v>3.01</v>
      </c>
      <c r="E412" s="2" t="s">
        <v>683</v>
      </c>
      <c r="F412" s="3">
        <v>45702</v>
      </c>
      <c r="G412" s="7">
        <v>15.05</v>
      </c>
      <c r="H412" s="37">
        <f>IFERROR(VLOOKUP(Master8[[#This Row],[Customer_ID]],CustomerData[],2,0),"None")</f>
        <v>23</v>
      </c>
      <c r="I412" t="str">
        <f>IFERROR(VLOOKUP(Master8[[#This Row],[Customer_ID]],CustomerData[],3,0),"None")</f>
        <v>Male</v>
      </c>
      <c r="J412" t="str">
        <f>IFERROR(VLOOKUP(Master8[[#This Row],[Customer_ID]],CustomerData[],4,0),"None")</f>
        <v>Iced Tea</v>
      </c>
      <c r="K412" s="1" t="str">
        <f>IFERROR(VLOOKUP(Master8[[#This Row],[Customer_ID]],Feedback[],3,0),"None ")</f>
        <v>Positive</v>
      </c>
      <c r="L412" t="str">
        <f>_xlfn.IFNA(VLOOKUP(Master8[[#This Row],[Customer_ID]],Feedback[],4,0),"None")</f>
        <v>Could be better</v>
      </c>
    </row>
    <row r="413" spans="1:12" hidden="1" x14ac:dyDescent="0.25">
      <c r="A413" s="2" t="s">
        <v>708</v>
      </c>
      <c r="B413" s="2" t="s">
        <v>676</v>
      </c>
      <c r="C413" s="2">
        <v>2</v>
      </c>
      <c r="D413" s="4">
        <v>5.86</v>
      </c>
      <c r="E413" s="2" t="s">
        <v>683</v>
      </c>
      <c r="F413" s="3">
        <v>45703</v>
      </c>
      <c r="G413" s="7">
        <v>11.72</v>
      </c>
      <c r="H413" s="37">
        <f>IFERROR(VLOOKUP(Master8[[#This Row],[Customer_ID]],CustomerData[],2,0),"None")</f>
        <v>23</v>
      </c>
      <c r="I413" t="str">
        <f>IFERROR(VLOOKUP(Master8[[#This Row],[Customer_ID]],CustomerData[],3,0),"None")</f>
        <v>Male</v>
      </c>
      <c r="J413" t="str">
        <f>IFERROR(VLOOKUP(Master8[[#This Row],[Customer_ID]],CustomerData[],4,0),"None")</f>
        <v>Iced Tea</v>
      </c>
      <c r="K413" s="1" t="str">
        <f>IFERROR(VLOOKUP(Master8[[#This Row],[Customer_ID]],Feedback[],3,0),"None ")</f>
        <v>Positive</v>
      </c>
      <c r="L413" t="str">
        <f>_xlfn.IFNA(VLOOKUP(Master8[[#This Row],[Customer_ID]],Feedback[],4,0),"None")</f>
        <v>Great product!</v>
      </c>
    </row>
    <row r="414" spans="1:12" x14ac:dyDescent="0.25">
      <c r="A414" s="2" t="s">
        <v>1457</v>
      </c>
      <c r="B414" s="2" t="s">
        <v>677</v>
      </c>
      <c r="C414" s="2">
        <v>3</v>
      </c>
      <c r="D414" s="4">
        <v>3.02</v>
      </c>
      <c r="E414" s="2" t="s">
        <v>685</v>
      </c>
      <c r="F414" s="3">
        <v>45704</v>
      </c>
      <c r="G414" s="7">
        <v>9.06</v>
      </c>
      <c r="H414" s="37" t="str">
        <f>IFERROR(VLOOKUP(Master8[[#This Row],[Customer_ID]],CustomerData[],2,0),"None")</f>
        <v>None</v>
      </c>
      <c r="I414" t="str">
        <f>IFERROR(VLOOKUP(Master8[[#This Row],[Customer_ID]],CustomerData[],3,0),"None")</f>
        <v>None</v>
      </c>
      <c r="J414" t="str">
        <f>IFERROR(VLOOKUP(Master8[[#This Row],[Customer_ID]],CustomerData[],4,0),"None")</f>
        <v>None</v>
      </c>
      <c r="K414" s="1" t="str">
        <f>IFERROR(VLOOKUP(Master8[[#This Row],[Customer_ID]],Feedback[],3,0),"None ")</f>
        <v xml:space="preserve">None </v>
      </c>
      <c r="L414" t="str">
        <f>_xlfn.IFNA(VLOOKUP(Master8[[#This Row],[Customer_ID]],Feedback[],4,0),"None")</f>
        <v>None</v>
      </c>
    </row>
    <row r="415" spans="1:12" hidden="1" x14ac:dyDescent="0.25">
      <c r="A415" s="2" t="s">
        <v>914</v>
      </c>
      <c r="B415" s="2" t="s">
        <v>676</v>
      </c>
      <c r="C415" s="2">
        <v>1</v>
      </c>
      <c r="D415" s="4">
        <v>5.32</v>
      </c>
      <c r="E415" s="2" t="s">
        <v>683</v>
      </c>
      <c r="F415" s="3">
        <v>45705</v>
      </c>
      <c r="G415" s="7">
        <v>5.32</v>
      </c>
      <c r="H415" s="37">
        <f>IFERROR(VLOOKUP(Master8[[#This Row],[Customer_ID]],CustomerData[],2,0),"None")</f>
        <v>63</v>
      </c>
      <c r="I415" t="str">
        <f>IFERROR(VLOOKUP(Master8[[#This Row],[Customer_ID]],CustomerData[],3,0),"None")</f>
        <v>Female</v>
      </c>
      <c r="J415" t="str">
        <f>IFERROR(VLOOKUP(Master8[[#This Row],[Customer_ID]],CustomerData[],4,0),"None")</f>
        <v>Iced Tea</v>
      </c>
      <c r="K415" s="1" t="str">
        <f>IFERROR(VLOOKUP(Master8[[#This Row],[Customer_ID]],Feedback[],3,0),"None ")</f>
        <v>Positive</v>
      </c>
      <c r="L415" t="str">
        <f>_xlfn.IFNA(VLOOKUP(Master8[[#This Row],[Customer_ID]],Feedback[],4,0),"None")</f>
        <v>Could be better</v>
      </c>
    </row>
    <row r="416" spans="1:12" hidden="1" x14ac:dyDescent="0.25">
      <c r="A416" s="2" t="s">
        <v>1233</v>
      </c>
      <c r="B416" s="2" t="s">
        <v>680</v>
      </c>
      <c r="C416" s="2">
        <v>3</v>
      </c>
      <c r="D416" s="4">
        <v>3.12</v>
      </c>
      <c r="E416" s="2" t="s">
        <v>682</v>
      </c>
      <c r="F416" s="3">
        <v>45706</v>
      </c>
      <c r="G416" s="7">
        <v>9.36</v>
      </c>
      <c r="H416" s="37">
        <f>IFERROR(VLOOKUP(Master8[[#This Row],[Customer_ID]],CustomerData[],2,0),"None")</f>
        <v>42</v>
      </c>
      <c r="I416" t="str">
        <f>IFERROR(VLOOKUP(Master8[[#This Row],[Customer_ID]],CustomerData[],3,0),"None")</f>
        <v>Female</v>
      </c>
      <c r="J416" t="str">
        <f>IFERROR(VLOOKUP(Master8[[#This Row],[Customer_ID]],CustomerData[],4,0),"None")</f>
        <v>Croissant</v>
      </c>
      <c r="K416" s="1" t="str">
        <f>IFERROR(VLOOKUP(Master8[[#This Row],[Customer_ID]],Feedback[],3,0),"None ")</f>
        <v>Neutral</v>
      </c>
      <c r="L416" t="str">
        <f>_xlfn.IFNA(VLOOKUP(Master8[[#This Row],[Customer_ID]],Feedback[],4,0),"None")</f>
        <v>Could be better</v>
      </c>
    </row>
    <row r="417" spans="1:12" hidden="1" x14ac:dyDescent="0.25">
      <c r="A417" s="2" t="s">
        <v>1328</v>
      </c>
      <c r="B417" s="2" t="s">
        <v>681</v>
      </c>
      <c r="C417" s="2">
        <v>5</v>
      </c>
      <c r="D417" s="4">
        <v>4.25</v>
      </c>
      <c r="E417" s="2" t="s">
        <v>682</v>
      </c>
      <c r="F417" s="3">
        <v>45707</v>
      </c>
      <c r="G417" s="7">
        <v>21.25</v>
      </c>
      <c r="H417" s="37">
        <f>IFERROR(VLOOKUP(Master8[[#This Row],[Customer_ID]],CustomerData[],2,0),"None")</f>
        <v>42</v>
      </c>
      <c r="I417" t="str">
        <f>IFERROR(VLOOKUP(Master8[[#This Row],[Customer_ID]],CustomerData[],3,0),"None")</f>
        <v>Male</v>
      </c>
      <c r="J417" t="str">
        <f>IFERROR(VLOOKUP(Master8[[#This Row],[Customer_ID]],CustomerData[],4,0),"None")</f>
        <v>Muffin</v>
      </c>
      <c r="K417" s="1" t="str">
        <f>IFERROR(VLOOKUP(Master8[[#This Row],[Customer_ID]],Feedback[],3,0),"None ")</f>
        <v>Positive</v>
      </c>
      <c r="L417" t="str">
        <f>_xlfn.IFNA(VLOOKUP(Master8[[#This Row],[Customer_ID]],Feedback[],4,0),"None")</f>
        <v>Could be better</v>
      </c>
    </row>
    <row r="418" spans="1:12" x14ac:dyDescent="0.25">
      <c r="A418" s="2" t="s">
        <v>1490</v>
      </c>
      <c r="B418" s="2" t="s">
        <v>679</v>
      </c>
      <c r="C418" s="2">
        <v>2</v>
      </c>
      <c r="D418" s="4">
        <v>5.98</v>
      </c>
      <c r="E418" s="2" t="s">
        <v>685</v>
      </c>
      <c r="F418" s="3">
        <v>45708</v>
      </c>
      <c r="G418" s="7">
        <v>11.96</v>
      </c>
      <c r="H418" s="37" t="str">
        <f>IFERROR(VLOOKUP(Master8[[#This Row],[Customer_ID]],CustomerData[],2,0),"None")</f>
        <v>None</v>
      </c>
      <c r="I418" t="str">
        <f>IFERROR(VLOOKUP(Master8[[#This Row],[Customer_ID]],CustomerData[],3,0),"None")</f>
        <v>None</v>
      </c>
      <c r="J418" t="str">
        <f>IFERROR(VLOOKUP(Master8[[#This Row],[Customer_ID]],CustomerData[],4,0),"None")</f>
        <v>None</v>
      </c>
      <c r="K418" s="1" t="str">
        <f>IFERROR(VLOOKUP(Master8[[#This Row],[Customer_ID]],Feedback[],3,0),"None ")</f>
        <v>Neutral</v>
      </c>
      <c r="L418" t="str">
        <f>_xlfn.IFNA(VLOOKUP(Master8[[#This Row],[Customer_ID]],Feedback[],4,0),"None")</f>
        <v>Great product!</v>
      </c>
    </row>
    <row r="419" spans="1:12" hidden="1" x14ac:dyDescent="0.25">
      <c r="A419" s="2" t="s">
        <v>826</v>
      </c>
      <c r="B419" s="2" t="s">
        <v>678</v>
      </c>
      <c r="C419" s="2">
        <v>1</v>
      </c>
      <c r="D419" s="4">
        <v>5.47</v>
      </c>
      <c r="E419" s="2" t="s">
        <v>684</v>
      </c>
      <c r="F419" s="3">
        <v>45709</v>
      </c>
      <c r="G419" s="7">
        <v>5.47</v>
      </c>
      <c r="H419" s="37">
        <f>IFERROR(VLOOKUP(Master8[[#This Row],[Customer_ID]],CustomerData[],2,0),"None")</f>
        <v>41</v>
      </c>
      <c r="I419" t="str">
        <f>IFERROR(VLOOKUP(Master8[[#This Row],[Customer_ID]],CustomerData[],3,0),"None")</f>
        <v>Male</v>
      </c>
      <c r="J419" t="str">
        <f>IFERROR(VLOOKUP(Master8[[#This Row],[Customer_ID]],CustomerData[],4,0),"None")</f>
        <v>Latte</v>
      </c>
      <c r="K419" s="1" t="str">
        <f>IFERROR(VLOOKUP(Master8[[#This Row],[Customer_ID]],Feedback[],3,0),"None ")</f>
        <v>Positive</v>
      </c>
      <c r="L419" t="str">
        <f>_xlfn.IFNA(VLOOKUP(Master8[[#This Row],[Customer_ID]],Feedback[],4,0),"None")</f>
        <v>Could be better</v>
      </c>
    </row>
    <row r="420" spans="1:12" hidden="1" x14ac:dyDescent="0.25">
      <c r="A420" s="2" t="s">
        <v>871</v>
      </c>
      <c r="B420" s="2" t="s">
        <v>679</v>
      </c>
      <c r="C420" s="2">
        <v>1</v>
      </c>
      <c r="D420" s="4">
        <v>4.3099999999999996</v>
      </c>
      <c r="E420" s="2" t="s">
        <v>683</v>
      </c>
      <c r="F420" s="3">
        <v>45710</v>
      </c>
      <c r="G420" s="7">
        <v>4.3099999999999996</v>
      </c>
      <c r="H420" s="37">
        <f>IFERROR(VLOOKUP(Master8[[#This Row],[Customer_ID]],CustomerData[],2,0),"None")</f>
        <v>37</v>
      </c>
      <c r="I420" t="str">
        <f>IFERROR(VLOOKUP(Master8[[#This Row],[Customer_ID]],CustomerData[],3,0),"None")</f>
        <v>Male</v>
      </c>
      <c r="J420" t="str">
        <f>IFERROR(VLOOKUP(Master8[[#This Row],[Customer_ID]],CustomerData[],4,0),"None")</f>
        <v>Sandwich</v>
      </c>
      <c r="K420" s="1" t="str">
        <f>IFERROR(VLOOKUP(Master8[[#This Row],[Customer_ID]],Feedback[],3,0),"None ")</f>
        <v>Negative</v>
      </c>
      <c r="L420" t="str">
        <f>_xlfn.IFNA(VLOOKUP(Master8[[#This Row],[Customer_ID]],Feedback[],4,0),"None")</f>
        <v>Could be better</v>
      </c>
    </row>
    <row r="421" spans="1:12" hidden="1" x14ac:dyDescent="0.25">
      <c r="A421" s="2" t="s">
        <v>876</v>
      </c>
      <c r="B421" s="2" t="s">
        <v>678</v>
      </c>
      <c r="C421" s="2">
        <v>2</v>
      </c>
      <c r="D421" s="4">
        <v>5.0199999999999996</v>
      </c>
      <c r="E421" s="2" t="s">
        <v>682</v>
      </c>
      <c r="F421" s="3">
        <v>45711</v>
      </c>
      <c r="G421" s="7">
        <v>10.039999999999999</v>
      </c>
      <c r="H421" s="37">
        <f>IFERROR(VLOOKUP(Master8[[#This Row],[Customer_ID]],CustomerData[],2,0),"None")</f>
        <v>27</v>
      </c>
      <c r="I421" t="str">
        <f>IFERROR(VLOOKUP(Master8[[#This Row],[Customer_ID]],CustomerData[],3,0),"None")</f>
        <v>Male</v>
      </c>
      <c r="J421" t="str">
        <f>IFERROR(VLOOKUP(Master8[[#This Row],[Customer_ID]],CustomerData[],4,0),"None")</f>
        <v>Latte</v>
      </c>
      <c r="K421" s="1" t="str">
        <f>IFERROR(VLOOKUP(Master8[[#This Row],[Customer_ID]],Feedback[],3,0),"None ")</f>
        <v xml:space="preserve">None </v>
      </c>
      <c r="L421" t="str">
        <f>_xlfn.IFNA(VLOOKUP(Master8[[#This Row],[Customer_ID]],Feedback[],4,0),"None")</f>
        <v>None</v>
      </c>
    </row>
    <row r="422" spans="1:12" hidden="1" x14ac:dyDescent="0.25">
      <c r="A422" s="2" t="s">
        <v>1308</v>
      </c>
      <c r="B422" s="2" t="s">
        <v>677</v>
      </c>
      <c r="C422" s="2">
        <v>2</v>
      </c>
      <c r="D422" s="4">
        <v>5.25</v>
      </c>
      <c r="E422" s="2" t="s">
        <v>683</v>
      </c>
      <c r="F422" s="3">
        <v>45712</v>
      </c>
      <c r="G422" s="7">
        <v>10.5</v>
      </c>
      <c r="H422" s="37">
        <f>IFERROR(VLOOKUP(Master8[[#This Row],[Customer_ID]],CustomerData[],2,0),"None")</f>
        <v>23</v>
      </c>
      <c r="I422" t="str">
        <f>IFERROR(VLOOKUP(Master8[[#This Row],[Customer_ID]],CustomerData[],3,0),"None")</f>
        <v>Female</v>
      </c>
      <c r="J422" t="str">
        <f>IFERROR(VLOOKUP(Master8[[#This Row],[Customer_ID]],CustomerData[],4,0),"None")</f>
        <v>Cappuccino</v>
      </c>
      <c r="K422" s="1" t="str">
        <f>IFERROR(VLOOKUP(Master8[[#This Row],[Customer_ID]],Feedback[],3,0),"None ")</f>
        <v>Negative</v>
      </c>
      <c r="L422" t="str">
        <f>_xlfn.IFNA(VLOOKUP(Master8[[#This Row],[Customer_ID]],Feedback[],4,0),"None")</f>
        <v>Great product!</v>
      </c>
    </row>
    <row r="423" spans="1:12" hidden="1" x14ac:dyDescent="0.25">
      <c r="A423" s="2" t="s">
        <v>1310</v>
      </c>
      <c r="B423" s="2" t="s">
        <v>677</v>
      </c>
      <c r="C423" s="2">
        <v>3</v>
      </c>
      <c r="D423" s="4">
        <v>3.55</v>
      </c>
      <c r="E423" s="2" t="s">
        <v>682</v>
      </c>
      <c r="F423" s="3">
        <v>45713</v>
      </c>
      <c r="G423" s="7">
        <v>10.65</v>
      </c>
      <c r="H423" s="37">
        <f>IFERROR(VLOOKUP(Master8[[#This Row],[Customer_ID]],CustomerData[],2,0),"None")</f>
        <v>61</v>
      </c>
      <c r="I423" t="str">
        <f>IFERROR(VLOOKUP(Master8[[#This Row],[Customer_ID]],CustomerData[],3,0),"None")</f>
        <v>Female</v>
      </c>
      <c r="J423" t="str">
        <f>IFERROR(VLOOKUP(Master8[[#This Row],[Customer_ID]],CustomerData[],4,0),"None")</f>
        <v>Cappuccino</v>
      </c>
      <c r="K423" s="1" t="str">
        <f>IFERROR(VLOOKUP(Master8[[#This Row],[Customer_ID]],Feedback[],3,0),"None ")</f>
        <v xml:space="preserve">None </v>
      </c>
      <c r="L423" t="str">
        <f>_xlfn.IFNA(VLOOKUP(Master8[[#This Row],[Customer_ID]],Feedback[],4,0),"None")</f>
        <v>None</v>
      </c>
    </row>
    <row r="424" spans="1:12" x14ac:dyDescent="0.25">
      <c r="A424" s="2" t="s">
        <v>1610</v>
      </c>
      <c r="B424" s="2" t="s">
        <v>678</v>
      </c>
      <c r="C424" s="2">
        <v>3</v>
      </c>
      <c r="D424" s="4">
        <v>4.47</v>
      </c>
      <c r="E424" s="2" t="s">
        <v>682</v>
      </c>
      <c r="F424" s="3">
        <v>45714</v>
      </c>
      <c r="G424" s="7">
        <v>13.41</v>
      </c>
      <c r="H424" s="37" t="str">
        <f>IFERROR(VLOOKUP(Master8[[#This Row],[Customer_ID]],CustomerData[],2,0),"None")</f>
        <v>None</v>
      </c>
      <c r="I424" t="str">
        <f>IFERROR(VLOOKUP(Master8[[#This Row],[Customer_ID]],CustomerData[],3,0),"None")</f>
        <v>None</v>
      </c>
      <c r="J424" t="str">
        <f>IFERROR(VLOOKUP(Master8[[#This Row],[Customer_ID]],CustomerData[],4,0),"None")</f>
        <v>None</v>
      </c>
      <c r="K424" s="1" t="str">
        <f>IFERROR(VLOOKUP(Master8[[#This Row],[Customer_ID]],Feedback[],3,0),"None ")</f>
        <v xml:space="preserve">None </v>
      </c>
      <c r="L424" t="str">
        <f>_xlfn.IFNA(VLOOKUP(Master8[[#This Row],[Customer_ID]],Feedback[],4,0),"None")</f>
        <v>None</v>
      </c>
    </row>
    <row r="425" spans="1:12" hidden="1" x14ac:dyDescent="0.25">
      <c r="A425" s="2" t="s">
        <v>842</v>
      </c>
      <c r="B425" s="2" t="s">
        <v>681</v>
      </c>
      <c r="C425" s="2">
        <v>2</v>
      </c>
      <c r="D425" s="4">
        <v>4.49</v>
      </c>
      <c r="E425" s="2" t="s">
        <v>683</v>
      </c>
      <c r="F425" s="3">
        <v>45715</v>
      </c>
      <c r="G425" s="7">
        <v>8.98</v>
      </c>
      <c r="H425" s="37">
        <f>IFERROR(VLOOKUP(Master8[[#This Row],[Customer_ID]],CustomerData[],2,0),"None")</f>
        <v>42</v>
      </c>
      <c r="I425" t="str">
        <f>IFERROR(VLOOKUP(Master8[[#This Row],[Customer_ID]],CustomerData[],3,0),"None")</f>
        <v>Female</v>
      </c>
      <c r="J425" t="str">
        <f>IFERROR(VLOOKUP(Master8[[#This Row],[Customer_ID]],CustomerData[],4,0),"None")</f>
        <v>Muffin</v>
      </c>
      <c r="K425" s="1" t="str">
        <f>IFERROR(VLOOKUP(Master8[[#This Row],[Customer_ID]],Feedback[],3,0),"None ")</f>
        <v xml:space="preserve">None </v>
      </c>
      <c r="L425" t="str">
        <f>_xlfn.IFNA(VLOOKUP(Master8[[#This Row],[Customer_ID]],Feedback[],4,0),"None")</f>
        <v>None</v>
      </c>
    </row>
    <row r="426" spans="1:12" hidden="1" x14ac:dyDescent="0.25">
      <c r="A426" s="2" t="s">
        <v>1048</v>
      </c>
      <c r="B426" s="2" t="s">
        <v>676</v>
      </c>
      <c r="C426" s="2">
        <v>1</v>
      </c>
      <c r="D426" s="4">
        <v>3.89</v>
      </c>
      <c r="E426" s="2" t="s">
        <v>682</v>
      </c>
      <c r="F426" s="3">
        <v>45716</v>
      </c>
      <c r="G426" s="7">
        <v>3.89</v>
      </c>
      <c r="H426" s="37">
        <f>IFERROR(VLOOKUP(Master8[[#This Row],[Customer_ID]],CustomerData[],2,0),"None")</f>
        <v>43</v>
      </c>
      <c r="I426" t="str">
        <f>IFERROR(VLOOKUP(Master8[[#This Row],[Customer_ID]],CustomerData[],3,0),"None")</f>
        <v>Male</v>
      </c>
      <c r="J426" t="str">
        <f>IFERROR(VLOOKUP(Master8[[#This Row],[Customer_ID]],CustomerData[],4,0),"None")</f>
        <v>Iced Tea</v>
      </c>
      <c r="K426" s="1" t="str">
        <f>IFERROR(VLOOKUP(Master8[[#This Row],[Customer_ID]],Feedback[],3,0),"None ")</f>
        <v xml:space="preserve">None </v>
      </c>
      <c r="L426" t="str">
        <f>_xlfn.IFNA(VLOOKUP(Master8[[#This Row],[Customer_ID]],Feedback[],4,0),"None")</f>
        <v>None</v>
      </c>
    </row>
    <row r="427" spans="1:12" hidden="1" x14ac:dyDescent="0.25">
      <c r="A427" s="2" t="s">
        <v>822</v>
      </c>
      <c r="B427" s="2" t="s">
        <v>677</v>
      </c>
      <c r="C427" s="2">
        <v>4</v>
      </c>
      <c r="D427" s="4">
        <v>4.92</v>
      </c>
      <c r="E427" s="2" t="s">
        <v>683</v>
      </c>
      <c r="F427" s="3">
        <v>45717</v>
      </c>
      <c r="G427" s="7">
        <v>19.68</v>
      </c>
      <c r="H427" s="37">
        <f>IFERROR(VLOOKUP(Master8[[#This Row],[Customer_ID]],CustomerData[],2,0),"None")</f>
        <v>55</v>
      </c>
      <c r="I427" t="str">
        <f>IFERROR(VLOOKUP(Master8[[#This Row],[Customer_ID]],CustomerData[],3,0),"None")</f>
        <v>Female</v>
      </c>
      <c r="J427" t="str">
        <f>IFERROR(VLOOKUP(Master8[[#This Row],[Customer_ID]],CustomerData[],4,0),"None")</f>
        <v>Cappuccino</v>
      </c>
      <c r="K427" s="1" t="str">
        <f>IFERROR(VLOOKUP(Master8[[#This Row],[Customer_ID]],Feedback[],3,0),"None ")</f>
        <v xml:space="preserve">None </v>
      </c>
      <c r="L427" t="str">
        <f>_xlfn.IFNA(VLOOKUP(Master8[[#This Row],[Customer_ID]],Feedback[],4,0),"None")</f>
        <v>None</v>
      </c>
    </row>
    <row r="428" spans="1:12" hidden="1" x14ac:dyDescent="0.25">
      <c r="A428" s="2" t="s">
        <v>1187</v>
      </c>
      <c r="B428" s="2" t="s">
        <v>680</v>
      </c>
      <c r="C428" s="2">
        <v>5</v>
      </c>
      <c r="D428" s="4">
        <v>2.71</v>
      </c>
      <c r="E428" s="2" t="s">
        <v>682</v>
      </c>
      <c r="F428" s="3">
        <v>45718</v>
      </c>
      <c r="G428" s="7">
        <v>13.55</v>
      </c>
      <c r="H428" s="37">
        <f>IFERROR(VLOOKUP(Master8[[#This Row],[Customer_ID]],CustomerData[],2,0),"None")</f>
        <v>35</v>
      </c>
      <c r="I428" t="str">
        <f>IFERROR(VLOOKUP(Master8[[#This Row],[Customer_ID]],CustomerData[],3,0),"None")</f>
        <v>Male</v>
      </c>
      <c r="J428" t="str">
        <f>IFERROR(VLOOKUP(Master8[[#This Row],[Customer_ID]],CustomerData[],4,0),"None")</f>
        <v>Croissant</v>
      </c>
      <c r="K428" s="1" t="str">
        <f>IFERROR(VLOOKUP(Master8[[#This Row],[Customer_ID]],Feedback[],3,0),"None ")</f>
        <v>Positive</v>
      </c>
      <c r="L428" t="str">
        <f>_xlfn.IFNA(VLOOKUP(Master8[[#This Row],[Customer_ID]],Feedback[],4,0),"None")</f>
        <v>Great product!</v>
      </c>
    </row>
    <row r="429" spans="1:12" hidden="1" x14ac:dyDescent="0.25">
      <c r="A429" s="2" t="s">
        <v>932</v>
      </c>
      <c r="B429" s="2" t="s">
        <v>680</v>
      </c>
      <c r="C429" s="2">
        <v>5</v>
      </c>
      <c r="D429" s="4">
        <v>5.35</v>
      </c>
      <c r="E429" s="2" t="s">
        <v>684</v>
      </c>
      <c r="F429" s="3">
        <v>45719</v>
      </c>
      <c r="G429" s="7">
        <v>26.75</v>
      </c>
      <c r="H429" s="37">
        <f>IFERROR(VLOOKUP(Master8[[#This Row],[Customer_ID]],CustomerData[],2,0),"None")</f>
        <v>55</v>
      </c>
      <c r="I429" t="str">
        <f>IFERROR(VLOOKUP(Master8[[#This Row],[Customer_ID]],CustomerData[],3,0),"None")</f>
        <v>Male</v>
      </c>
      <c r="J429" t="str">
        <f>IFERROR(VLOOKUP(Master8[[#This Row],[Customer_ID]],CustomerData[],4,0),"None")</f>
        <v>Croissant</v>
      </c>
      <c r="K429" s="1" t="str">
        <f>IFERROR(VLOOKUP(Master8[[#This Row],[Customer_ID]],Feedback[],3,0),"None ")</f>
        <v>Positive</v>
      </c>
      <c r="L429" t="str">
        <f>_xlfn.IFNA(VLOOKUP(Master8[[#This Row],[Customer_ID]],Feedback[],4,0),"None")</f>
        <v>Could be better</v>
      </c>
    </row>
    <row r="430" spans="1:12" hidden="1" x14ac:dyDescent="0.25">
      <c r="A430" s="2" t="s">
        <v>1144</v>
      </c>
      <c r="B430" s="2" t="s">
        <v>680</v>
      </c>
      <c r="C430" s="2">
        <v>3</v>
      </c>
      <c r="D430" s="4">
        <v>4.17</v>
      </c>
      <c r="E430" s="2" t="s">
        <v>685</v>
      </c>
      <c r="F430" s="3">
        <v>45720</v>
      </c>
      <c r="G430" s="7">
        <v>12.51</v>
      </c>
      <c r="H430" s="37">
        <f>IFERROR(VLOOKUP(Master8[[#This Row],[Customer_ID]],CustomerData[],2,0),"None")</f>
        <v>45</v>
      </c>
      <c r="I430" t="str">
        <f>IFERROR(VLOOKUP(Master8[[#This Row],[Customer_ID]],CustomerData[],3,0),"None")</f>
        <v>Female</v>
      </c>
      <c r="J430" t="str">
        <f>IFERROR(VLOOKUP(Master8[[#This Row],[Customer_ID]],CustomerData[],4,0),"None")</f>
        <v>Croissant</v>
      </c>
      <c r="K430" s="1" t="str">
        <f>IFERROR(VLOOKUP(Master8[[#This Row],[Customer_ID]],Feedback[],3,0),"None ")</f>
        <v xml:space="preserve">None </v>
      </c>
      <c r="L430" t="str">
        <f>_xlfn.IFNA(VLOOKUP(Master8[[#This Row],[Customer_ID]],Feedback[],4,0),"None")</f>
        <v>None</v>
      </c>
    </row>
    <row r="431" spans="1:12" hidden="1" x14ac:dyDescent="0.25">
      <c r="A431" s="2" t="s">
        <v>970</v>
      </c>
      <c r="B431" s="2" t="s">
        <v>681</v>
      </c>
      <c r="C431" s="2">
        <v>2</v>
      </c>
      <c r="D431" s="4">
        <v>4.7</v>
      </c>
      <c r="E431" s="2" t="s">
        <v>685</v>
      </c>
      <c r="F431" s="3">
        <v>45721</v>
      </c>
      <c r="G431" s="7">
        <v>9.4</v>
      </c>
      <c r="H431" s="37">
        <f>IFERROR(VLOOKUP(Master8[[#This Row],[Customer_ID]],CustomerData[],2,0),"None")</f>
        <v>61</v>
      </c>
      <c r="I431" t="str">
        <f>IFERROR(VLOOKUP(Master8[[#This Row],[Customer_ID]],CustomerData[],3,0),"None")</f>
        <v>Female</v>
      </c>
      <c r="J431" t="str">
        <f>IFERROR(VLOOKUP(Master8[[#This Row],[Customer_ID]],CustomerData[],4,0),"None")</f>
        <v>Muffin</v>
      </c>
      <c r="K431" s="1" t="str">
        <f>IFERROR(VLOOKUP(Master8[[#This Row],[Customer_ID]],Feedback[],3,0),"None ")</f>
        <v>Neutral</v>
      </c>
      <c r="L431" t="str">
        <f>_xlfn.IFNA(VLOOKUP(Master8[[#This Row],[Customer_ID]],Feedback[],4,0),"None")</f>
        <v>Could be better</v>
      </c>
    </row>
    <row r="432" spans="1:12" x14ac:dyDescent="0.25">
      <c r="A432" s="2" t="s">
        <v>1538</v>
      </c>
      <c r="B432" s="2" t="s">
        <v>680</v>
      </c>
      <c r="C432" s="2">
        <v>1</v>
      </c>
      <c r="D432" s="4">
        <v>4.07</v>
      </c>
      <c r="E432" s="2" t="s">
        <v>683</v>
      </c>
      <c r="F432" s="3">
        <v>45722</v>
      </c>
      <c r="G432" s="7">
        <v>4.07</v>
      </c>
      <c r="H432" s="37" t="str">
        <f>IFERROR(VLOOKUP(Master8[[#This Row],[Customer_ID]],CustomerData[],2,0),"None")</f>
        <v>None</v>
      </c>
      <c r="I432" t="str">
        <f>IFERROR(VLOOKUP(Master8[[#This Row],[Customer_ID]],CustomerData[],3,0),"None")</f>
        <v>None</v>
      </c>
      <c r="J432" t="str">
        <f>IFERROR(VLOOKUP(Master8[[#This Row],[Customer_ID]],CustomerData[],4,0),"None")</f>
        <v>None</v>
      </c>
      <c r="K432" s="1" t="str">
        <f>IFERROR(VLOOKUP(Master8[[#This Row],[Customer_ID]],Feedback[],3,0),"None ")</f>
        <v>Neutral</v>
      </c>
      <c r="L432" t="str">
        <f>_xlfn.IFNA(VLOOKUP(Master8[[#This Row],[Customer_ID]],Feedback[],4,0),"None")</f>
        <v>Could be better</v>
      </c>
    </row>
    <row r="433" spans="1:12" hidden="1" x14ac:dyDescent="0.25">
      <c r="A433" s="2" t="s">
        <v>1312</v>
      </c>
      <c r="B433" s="2" t="s">
        <v>678</v>
      </c>
      <c r="C433" s="2">
        <v>1</v>
      </c>
      <c r="D433" s="4">
        <v>3.67</v>
      </c>
      <c r="E433" s="2" t="s">
        <v>685</v>
      </c>
      <c r="F433" s="3">
        <v>45723</v>
      </c>
      <c r="G433" s="7">
        <v>3.67</v>
      </c>
      <c r="H433" s="37">
        <f>IFERROR(VLOOKUP(Master8[[#This Row],[Customer_ID]],CustomerData[],2,0),"None")</f>
        <v>32</v>
      </c>
      <c r="I433" t="str">
        <f>IFERROR(VLOOKUP(Master8[[#This Row],[Customer_ID]],CustomerData[],3,0),"None")</f>
        <v>Male</v>
      </c>
      <c r="J433" t="str">
        <f>IFERROR(VLOOKUP(Master8[[#This Row],[Customer_ID]],CustomerData[],4,0),"None")</f>
        <v>Latte</v>
      </c>
      <c r="K433" s="1" t="str">
        <f>IFERROR(VLOOKUP(Master8[[#This Row],[Customer_ID]],Feedback[],3,0),"None ")</f>
        <v>Neutral</v>
      </c>
      <c r="L433" t="str">
        <f>_xlfn.IFNA(VLOOKUP(Master8[[#This Row],[Customer_ID]],Feedback[],4,0),"None")</f>
        <v>Could be better</v>
      </c>
    </row>
    <row r="434" spans="1:12" hidden="1" x14ac:dyDescent="0.25">
      <c r="A434" s="2" t="s">
        <v>868</v>
      </c>
      <c r="B434" s="2" t="s">
        <v>681</v>
      </c>
      <c r="C434" s="2">
        <v>3</v>
      </c>
      <c r="D434" s="4">
        <v>3.76</v>
      </c>
      <c r="E434" s="2" t="s">
        <v>685</v>
      </c>
      <c r="F434" s="3">
        <v>45724</v>
      </c>
      <c r="G434" s="7">
        <v>11.28</v>
      </c>
      <c r="H434" s="37">
        <f>IFERROR(VLOOKUP(Master8[[#This Row],[Customer_ID]],CustomerData[],2,0),"None")</f>
        <v>50</v>
      </c>
      <c r="I434" t="str">
        <f>IFERROR(VLOOKUP(Master8[[#This Row],[Customer_ID]],CustomerData[],3,0),"None")</f>
        <v>Female</v>
      </c>
      <c r="J434" t="str">
        <f>IFERROR(VLOOKUP(Master8[[#This Row],[Customer_ID]],CustomerData[],4,0),"None")</f>
        <v>Muffin</v>
      </c>
      <c r="K434" s="1" t="str">
        <f>IFERROR(VLOOKUP(Master8[[#This Row],[Customer_ID]],Feedback[],3,0),"None ")</f>
        <v xml:space="preserve">None </v>
      </c>
      <c r="L434" t="str">
        <f>_xlfn.IFNA(VLOOKUP(Master8[[#This Row],[Customer_ID]],Feedback[],4,0),"None")</f>
        <v>None</v>
      </c>
    </row>
    <row r="435" spans="1:12" hidden="1" x14ac:dyDescent="0.25">
      <c r="A435" s="2" t="s">
        <v>1121</v>
      </c>
      <c r="B435" s="2" t="s">
        <v>676</v>
      </c>
      <c r="C435" s="2">
        <v>3</v>
      </c>
      <c r="D435" s="4">
        <v>4.46</v>
      </c>
      <c r="E435" s="2" t="s">
        <v>685</v>
      </c>
      <c r="F435" s="3">
        <v>45725</v>
      </c>
      <c r="G435" s="7">
        <v>13.38</v>
      </c>
      <c r="H435" s="37">
        <f>IFERROR(VLOOKUP(Master8[[#This Row],[Customer_ID]],CustomerData[],2,0),"None")</f>
        <v>31</v>
      </c>
      <c r="I435" t="str">
        <f>IFERROR(VLOOKUP(Master8[[#This Row],[Customer_ID]],CustomerData[],3,0),"None")</f>
        <v>Female</v>
      </c>
      <c r="J435" t="str">
        <f>IFERROR(VLOOKUP(Master8[[#This Row],[Customer_ID]],CustomerData[],4,0),"None")</f>
        <v>Iced Tea</v>
      </c>
      <c r="K435" s="1" t="str">
        <f>IFERROR(VLOOKUP(Master8[[#This Row],[Customer_ID]],Feedback[],3,0),"None ")</f>
        <v xml:space="preserve">None </v>
      </c>
      <c r="L435" t="str">
        <f>_xlfn.IFNA(VLOOKUP(Master8[[#This Row],[Customer_ID]],Feedback[],4,0),"None")</f>
        <v>None</v>
      </c>
    </row>
    <row r="436" spans="1:12" hidden="1" x14ac:dyDescent="0.25">
      <c r="A436" s="2" t="s">
        <v>1290</v>
      </c>
      <c r="B436" s="2" t="s">
        <v>681</v>
      </c>
      <c r="C436" s="2">
        <v>4</v>
      </c>
      <c r="D436" s="4">
        <v>5.76</v>
      </c>
      <c r="E436" s="2" t="s">
        <v>685</v>
      </c>
      <c r="F436" s="3">
        <v>45726</v>
      </c>
      <c r="G436" s="7">
        <v>23.04</v>
      </c>
      <c r="H436" s="37">
        <f>IFERROR(VLOOKUP(Master8[[#This Row],[Customer_ID]],CustomerData[],2,0),"None")</f>
        <v>38</v>
      </c>
      <c r="I436" t="str">
        <f>IFERROR(VLOOKUP(Master8[[#This Row],[Customer_ID]],CustomerData[],3,0),"None")</f>
        <v>Male</v>
      </c>
      <c r="J436" t="str">
        <f>IFERROR(VLOOKUP(Master8[[#This Row],[Customer_ID]],CustomerData[],4,0),"None")</f>
        <v>Muffin</v>
      </c>
      <c r="K436" s="1" t="str">
        <f>IFERROR(VLOOKUP(Master8[[#This Row],[Customer_ID]],Feedback[],3,0),"None ")</f>
        <v xml:space="preserve">None </v>
      </c>
      <c r="L436" t="str">
        <f>_xlfn.IFNA(VLOOKUP(Master8[[#This Row],[Customer_ID]],Feedback[],4,0),"None")</f>
        <v>None</v>
      </c>
    </row>
    <row r="437" spans="1:12" x14ac:dyDescent="0.25">
      <c r="A437" s="2" t="s">
        <v>1498</v>
      </c>
      <c r="B437" s="2" t="s">
        <v>678</v>
      </c>
      <c r="C437" s="2">
        <v>5</v>
      </c>
      <c r="D437" s="4">
        <v>3.4</v>
      </c>
      <c r="E437" s="2" t="s">
        <v>684</v>
      </c>
      <c r="F437" s="3">
        <v>45727</v>
      </c>
      <c r="G437" s="7">
        <v>17</v>
      </c>
      <c r="H437" s="37" t="str">
        <f>IFERROR(VLOOKUP(Master8[[#This Row],[Customer_ID]],CustomerData[],2,0),"None")</f>
        <v>None</v>
      </c>
      <c r="I437" t="str">
        <f>IFERROR(VLOOKUP(Master8[[#This Row],[Customer_ID]],CustomerData[],3,0),"None")</f>
        <v>None</v>
      </c>
      <c r="J437" t="str">
        <f>IFERROR(VLOOKUP(Master8[[#This Row],[Customer_ID]],CustomerData[],4,0),"None")</f>
        <v>None</v>
      </c>
      <c r="K437" s="1" t="str">
        <f>IFERROR(VLOOKUP(Master8[[#This Row],[Customer_ID]],Feedback[],3,0),"None ")</f>
        <v>Negative</v>
      </c>
      <c r="L437" t="str">
        <f>_xlfn.IFNA(VLOOKUP(Master8[[#This Row],[Customer_ID]],Feedback[],4,0),"None")</f>
        <v>Great product!</v>
      </c>
    </row>
    <row r="438" spans="1:12" hidden="1" x14ac:dyDescent="0.25">
      <c r="A438" s="2" t="s">
        <v>1152</v>
      </c>
      <c r="B438" s="2" t="s">
        <v>677</v>
      </c>
      <c r="C438" s="2">
        <v>5</v>
      </c>
      <c r="D438" s="4">
        <v>2.57</v>
      </c>
      <c r="E438" s="2" t="s">
        <v>684</v>
      </c>
      <c r="F438" s="3">
        <v>45728</v>
      </c>
      <c r="G438" s="7">
        <v>12.85</v>
      </c>
      <c r="H438" s="37">
        <f>IFERROR(VLOOKUP(Master8[[#This Row],[Customer_ID]],CustomerData[],2,0),"None")</f>
        <v>20</v>
      </c>
      <c r="I438" t="str">
        <f>IFERROR(VLOOKUP(Master8[[#This Row],[Customer_ID]],CustomerData[],3,0),"None")</f>
        <v>Male</v>
      </c>
      <c r="J438" t="str">
        <f>IFERROR(VLOOKUP(Master8[[#This Row],[Customer_ID]],CustomerData[],4,0),"None")</f>
        <v>Cappuccino</v>
      </c>
      <c r="K438" s="1" t="str">
        <f>IFERROR(VLOOKUP(Master8[[#This Row],[Customer_ID]],Feedback[],3,0),"None ")</f>
        <v>Negative</v>
      </c>
      <c r="L438" t="str">
        <f>_xlfn.IFNA(VLOOKUP(Master8[[#This Row],[Customer_ID]],Feedback[],4,0),"None")</f>
        <v>Could be better</v>
      </c>
    </row>
    <row r="439" spans="1:12" x14ac:dyDescent="0.25">
      <c r="A439" s="2" t="s">
        <v>1499</v>
      </c>
      <c r="B439" s="2" t="s">
        <v>680</v>
      </c>
      <c r="C439" s="2">
        <v>5</v>
      </c>
      <c r="D439" s="4">
        <v>2.92</v>
      </c>
      <c r="E439" s="2" t="s">
        <v>685</v>
      </c>
      <c r="F439" s="3">
        <v>45729</v>
      </c>
      <c r="G439" s="7">
        <v>14.6</v>
      </c>
      <c r="H439" s="37" t="str">
        <f>IFERROR(VLOOKUP(Master8[[#This Row],[Customer_ID]],CustomerData[],2,0),"None")</f>
        <v>None</v>
      </c>
      <c r="I439" t="str">
        <f>IFERROR(VLOOKUP(Master8[[#This Row],[Customer_ID]],CustomerData[],3,0),"None")</f>
        <v>None</v>
      </c>
      <c r="J439" t="str">
        <f>IFERROR(VLOOKUP(Master8[[#This Row],[Customer_ID]],CustomerData[],4,0),"None")</f>
        <v>None</v>
      </c>
      <c r="K439" s="1" t="str">
        <f>IFERROR(VLOOKUP(Master8[[#This Row],[Customer_ID]],Feedback[],3,0),"None ")</f>
        <v>Neutral</v>
      </c>
      <c r="L439" t="str">
        <f>_xlfn.IFNA(VLOOKUP(Master8[[#This Row],[Customer_ID]],Feedback[],4,0),"None")</f>
        <v>Great product!</v>
      </c>
    </row>
    <row r="440" spans="1:12" x14ac:dyDescent="0.25">
      <c r="A440" s="2" t="s">
        <v>1537</v>
      </c>
      <c r="B440" s="2" t="s">
        <v>680</v>
      </c>
      <c r="C440" s="2">
        <v>3</v>
      </c>
      <c r="D440" s="4">
        <v>5.54</v>
      </c>
      <c r="E440" s="2" t="s">
        <v>684</v>
      </c>
      <c r="F440" s="3">
        <v>45730</v>
      </c>
      <c r="G440" s="7">
        <v>16.62</v>
      </c>
      <c r="H440" s="37" t="str">
        <f>IFERROR(VLOOKUP(Master8[[#This Row],[Customer_ID]],CustomerData[],2,0),"None")</f>
        <v>None</v>
      </c>
      <c r="I440" t="str">
        <f>IFERROR(VLOOKUP(Master8[[#This Row],[Customer_ID]],CustomerData[],3,0),"None")</f>
        <v>None</v>
      </c>
      <c r="J440" t="str">
        <f>IFERROR(VLOOKUP(Master8[[#This Row],[Customer_ID]],CustomerData[],4,0),"None")</f>
        <v>None</v>
      </c>
      <c r="K440" s="1" t="str">
        <f>IFERROR(VLOOKUP(Master8[[#This Row],[Customer_ID]],Feedback[],3,0),"None ")</f>
        <v>Negative</v>
      </c>
      <c r="L440" t="str">
        <f>_xlfn.IFNA(VLOOKUP(Master8[[#This Row],[Customer_ID]],Feedback[],4,0),"None")</f>
        <v>Great product!</v>
      </c>
    </row>
    <row r="441" spans="1:12" hidden="1" x14ac:dyDescent="0.25">
      <c r="A441" s="2" t="s">
        <v>1055</v>
      </c>
      <c r="B441" s="2" t="s">
        <v>680</v>
      </c>
      <c r="C441" s="2">
        <v>4</v>
      </c>
      <c r="D441" s="4">
        <v>5.87</v>
      </c>
      <c r="E441" s="2" t="s">
        <v>684</v>
      </c>
      <c r="F441" s="3">
        <v>45731</v>
      </c>
      <c r="G441" s="7">
        <v>23.48</v>
      </c>
      <c r="H441" s="37">
        <f>IFERROR(VLOOKUP(Master8[[#This Row],[Customer_ID]],CustomerData[],2,0),"None")</f>
        <v>57</v>
      </c>
      <c r="I441" t="str">
        <f>IFERROR(VLOOKUP(Master8[[#This Row],[Customer_ID]],CustomerData[],3,0),"None")</f>
        <v>Male</v>
      </c>
      <c r="J441" t="str">
        <f>IFERROR(VLOOKUP(Master8[[#This Row],[Customer_ID]],CustomerData[],4,0),"None")</f>
        <v>Croissant</v>
      </c>
      <c r="K441" s="1" t="str">
        <f>IFERROR(VLOOKUP(Master8[[#This Row],[Customer_ID]],Feedback[],3,0),"None ")</f>
        <v xml:space="preserve">None </v>
      </c>
      <c r="L441" t="str">
        <f>_xlfn.IFNA(VLOOKUP(Master8[[#This Row],[Customer_ID]],Feedback[],4,0),"None")</f>
        <v>None</v>
      </c>
    </row>
    <row r="442" spans="1:12" hidden="1" x14ac:dyDescent="0.25">
      <c r="A442" s="2" t="s">
        <v>1310</v>
      </c>
      <c r="B442" s="2" t="s">
        <v>677</v>
      </c>
      <c r="C442" s="2">
        <v>2</v>
      </c>
      <c r="D442" s="4">
        <v>3.2</v>
      </c>
      <c r="E442" s="2" t="s">
        <v>685</v>
      </c>
      <c r="F442" s="3">
        <v>45732</v>
      </c>
      <c r="G442" s="7">
        <v>6.4</v>
      </c>
      <c r="H442" s="37">
        <f>IFERROR(VLOOKUP(Master8[[#This Row],[Customer_ID]],CustomerData[],2,0),"None")</f>
        <v>61</v>
      </c>
      <c r="I442" t="str">
        <f>IFERROR(VLOOKUP(Master8[[#This Row],[Customer_ID]],CustomerData[],3,0),"None")</f>
        <v>Female</v>
      </c>
      <c r="J442" t="str">
        <f>IFERROR(VLOOKUP(Master8[[#This Row],[Customer_ID]],CustomerData[],4,0),"None")</f>
        <v>Cappuccino</v>
      </c>
      <c r="K442" s="1" t="str">
        <f>IFERROR(VLOOKUP(Master8[[#This Row],[Customer_ID]],Feedback[],3,0),"None ")</f>
        <v xml:space="preserve">None </v>
      </c>
      <c r="L442" t="str">
        <f>_xlfn.IFNA(VLOOKUP(Master8[[#This Row],[Customer_ID]],Feedback[],4,0),"None")</f>
        <v>None</v>
      </c>
    </row>
    <row r="443" spans="1:12" hidden="1" x14ac:dyDescent="0.25">
      <c r="A443" s="2" t="s">
        <v>1194</v>
      </c>
      <c r="B443" s="2" t="s">
        <v>681</v>
      </c>
      <c r="C443" s="2">
        <v>3</v>
      </c>
      <c r="D443" s="4">
        <v>4.5199999999999996</v>
      </c>
      <c r="E443" s="2" t="s">
        <v>683</v>
      </c>
      <c r="F443" s="3">
        <v>45733</v>
      </c>
      <c r="G443" s="7">
        <v>13.56</v>
      </c>
      <c r="H443" s="37">
        <f>IFERROR(VLOOKUP(Master8[[#This Row],[Customer_ID]],CustomerData[],2,0),"None")</f>
        <v>32</v>
      </c>
      <c r="I443" t="str">
        <f>IFERROR(VLOOKUP(Master8[[#This Row],[Customer_ID]],CustomerData[],3,0),"None")</f>
        <v>Female</v>
      </c>
      <c r="J443" t="str">
        <f>IFERROR(VLOOKUP(Master8[[#This Row],[Customer_ID]],CustomerData[],4,0),"None")</f>
        <v>Muffin</v>
      </c>
      <c r="K443" s="1" t="str">
        <f>IFERROR(VLOOKUP(Master8[[#This Row],[Customer_ID]],Feedback[],3,0),"None ")</f>
        <v>Negative</v>
      </c>
      <c r="L443" t="str">
        <f>_xlfn.IFNA(VLOOKUP(Master8[[#This Row],[Customer_ID]],Feedback[],4,0),"None")</f>
        <v>Could be better</v>
      </c>
    </row>
    <row r="444" spans="1:12" x14ac:dyDescent="0.25">
      <c r="A444" s="2" t="s">
        <v>1409</v>
      </c>
      <c r="B444" s="2" t="s">
        <v>679</v>
      </c>
      <c r="C444" s="2">
        <v>4</v>
      </c>
      <c r="D444" s="4">
        <v>4.7699999999999996</v>
      </c>
      <c r="E444" s="2" t="s">
        <v>685</v>
      </c>
      <c r="F444" s="3">
        <v>45734</v>
      </c>
      <c r="G444" s="7">
        <v>19.079999999999998</v>
      </c>
      <c r="H444" s="37" t="str">
        <f>IFERROR(VLOOKUP(Master8[[#This Row],[Customer_ID]],CustomerData[],2,0),"None")</f>
        <v>None</v>
      </c>
      <c r="I444" t="str">
        <f>IFERROR(VLOOKUP(Master8[[#This Row],[Customer_ID]],CustomerData[],3,0),"None")</f>
        <v>None</v>
      </c>
      <c r="J444" t="str">
        <f>IFERROR(VLOOKUP(Master8[[#This Row],[Customer_ID]],CustomerData[],4,0),"None")</f>
        <v>None</v>
      </c>
      <c r="K444" s="1" t="str">
        <f>IFERROR(VLOOKUP(Master8[[#This Row],[Customer_ID]],Feedback[],3,0),"None ")</f>
        <v xml:space="preserve">None </v>
      </c>
      <c r="L444" t="str">
        <f>_xlfn.IFNA(VLOOKUP(Master8[[#This Row],[Customer_ID]],Feedback[],4,0),"None")</f>
        <v>None</v>
      </c>
    </row>
    <row r="445" spans="1:12" x14ac:dyDescent="0.25">
      <c r="A445" s="2" t="s">
        <v>1621</v>
      </c>
      <c r="B445" s="2" t="s">
        <v>678</v>
      </c>
      <c r="C445" s="2">
        <v>3</v>
      </c>
      <c r="D445" s="4">
        <v>3.11</v>
      </c>
      <c r="E445" s="2" t="s">
        <v>684</v>
      </c>
      <c r="F445" s="3">
        <v>45735</v>
      </c>
      <c r="G445" s="7">
        <v>9.33</v>
      </c>
      <c r="H445" s="37" t="str">
        <f>IFERROR(VLOOKUP(Master8[[#This Row],[Customer_ID]],CustomerData[],2,0),"None")</f>
        <v>None</v>
      </c>
      <c r="I445" t="str">
        <f>IFERROR(VLOOKUP(Master8[[#This Row],[Customer_ID]],CustomerData[],3,0),"None")</f>
        <v>None</v>
      </c>
      <c r="J445" t="str">
        <f>IFERROR(VLOOKUP(Master8[[#This Row],[Customer_ID]],CustomerData[],4,0),"None")</f>
        <v>None</v>
      </c>
      <c r="K445" s="1" t="str">
        <f>IFERROR(VLOOKUP(Master8[[#This Row],[Customer_ID]],Feedback[],3,0),"None ")</f>
        <v>Negative</v>
      </c>
      <c r="L445" t="str">
        <f>_xlfn.IFNA(VLOOKUP(Master8[[#This Row],[Customer_ID]],Feedback[],4,0),"None")</f>
        <v>Great product!</v>
      </c>
    </row>
    <row r="446" spans="1:12" hidden="1" x14ac:dyDescent="0.25">
      <c r="A446" s="2" t="s">
        <v>1263</v>
      </c>
      <c r="B446" s="2" t="s">
        <v>681</v>
      </c>
      <c r="C446" s="2">
        <v>2</v>
      </c>
      <c r="D446" s="4">
        <v>5.23</v>
      </c>
      <c r="E446" s="2" t="s">
        <v>683</v>
      </c>
      <c r="F446" s="3">
        <v>45736</v>
      </c>
      <c r="G446" s="7">
        <v>10.46</v>
      </c>
      <c r="H446" s="37">
        <f>IFERROR(VLOOKUP(Master8[[#This Row],[Customer_ID]],CustomerData[],2,0),"None")</f>
        <v>44</v>
      </c>
      <c r="I446" t="str">
        <f>IFERROR(VLOOKUP(Master8[[#This Row],[Customer_ID]],CustomerData[],3,0),"None")</f>
        <v>Female</v>
      </c>
      <c r="J446" t="str">
        <f>IFERROR(VLOOKUP(Master8[[#This Row],[Customer_ID]],CustomerData[],4,0),"None")</f>
        <v>Muffin</v>
      </c>
      <c r="K446" s="1" t="str">
        <f>IFERROR(VLOOKUP(Master8[[#This Row],[Customer_ID]],Feedback[],3,0),"None ")</f>
        <v>Negative</v>
      </c>
      <c r="L446" t="str">
        <f>_xlfn.IFNA(VLOOKUP(Master8[[#This Row],[Customer_ID]],Feedback[],4,0),"None")</f>
        <v>Great product!</v>
      </c>
    </row>
    <row r="447" spans="1:12" x14ac:dyDescent="0.25">
      <c r="A447" s="2" t="s">
        <v>1526</v>
      </c>
      <c r="B447" s="2" t="s">
        <v>676</v>
      </c>
      <c r="C447" s="2">
        <v>2</v>
      </c>
      <c r="D447" s="4">
        <v>3.74</v>
      </c>
      <c r="E447" s="2" t="s">
        <v>684</v>
      </c>
      <c r="F447" s="3">
        <v>45737</v>
      </c>
      <c r="G447" s="7">
        <v>7.48</v>
      </c>
      <c r="H447" s="37" t="str">
        <f>IFERROR(VLOOKUP(Master8[[#This Row],[Customer_ID]],CustomerData[],2,0),"None")</f>
        <v>None</v>
      </c>
      <c r="I447" t="str">
        <f>IFERROR(VLOOKUP(Master8[[#This Row],[Customer_ID]],CustomerData[],3,0),"None")</f>
        <v>None</v>
      </c>
      <c r="J447" t="str">
        <f>IFERROR(VLOOKUP(Master8[[#This Row],[Customer_ID]],CustomerData[],4,0),"None")</f>
        <v>None</v>
      </c>
      <c r="K447" s="1" t="str">
        <f>IFERROR(VLOOKUP(Master8[[#This Row],[Customer_ID]],Feedback[],3,0),"None ")</f>
        <v>Neutral</v>
      </c>
      <c r="L447" t="str">
        <f>_xlfn.IFNA(VLOOKUP(Master8[[#This Row],[Customer_ID]],Feedback[],4,0),"None")</f>
        <v>Could be better</v>
      </c>
    </row>
    <row r="448" spans="1:12" x14ac:dyDescent="0.25">
      <c r="A448" s="2" t="s">
        <v>1484</v>
      </c>
      <c r="B448" s="2" t="s">
        <v>677</v>
      </c>
      <c r="C448" s="2">
        <v>4</v>
      </c>
      <c r="D448" s="4">
        <v>4.8600000000000003</v>
      </c>
      <c r="E448" s="2" t="s">
        <v>684</v>
      </c>
      <c r="F448" s="3">
        <v>45738</v>
      </c>
      <c r="G448" s="7">
        <v>19.440000000000001</v>
      </c>
      <c r="H448" s="37" t="str">
        <f>IFERROR(VLOOKUP(Master8[[#This Row],[Customer_ID]],CustomerData[],2,0),"None")</f>
        <v>None</v>
      </c>
      <c r="I448" t="str">
        <f>IFERROR(VLOOKUP(Master8[[#This Row],[Customer_ID]],CustomerData[],3,0),"None")</f>
        <v>None</v>
      </c>
      <c r="J448" t="str">
        <f>IFERROR(VLOOKUP(Master8[[#This Row],[Customer_ID]],CustomerData[],4,0),"None")</f>
        <v>None</v>
      </c>
      <c r="K448" s="1" t="str">
        <f>IFERROR(VLOOKUP(Master8[[#This Row],[Customer_ID]],Feedback[],3,0),"None ")</f>
        <v>Neutral</v>
      </c>
      <c r="L448" t="str">
        <f>_xlfn.IFNA(VLOOKUP(Master8[[#This Row],[Customer_ID]],Feedback[],4,0),"None")</f>
        <v>Could be better</v>
      </c>
    </row>
    <row r="449" spans="1:12" hidden="1" x14ac:dyDescent="0.25">
      <c r="A449" s="2" t="s">
        <v>1118</v>
      </c>
      <c r="B449" s="2" t="s">
        <v>679</v>
      </c>
      <c r="C449" s="2">
        <v>1</v>
      </c>
      <c r="D449" s="4">
        <v>4.21</v>
      </c>
      <c r="E449" s="2" t="s">
        <v>682</v>
      </c>
      <c r="F449" s="3">
        <v>45739</v>
      </c>
      <c r="G449" s="7">
        <v>4.21</v>
      </c>
      <c r="H449" s="37">
        <f>IFERROR(VLOOKUP(Master8[[#This Row],[Customer_ID]],CustomerData[],2,0),"None")</f>
        <v>31</v>
      </c>
      <c r="I449" t="str">
        <f>IFERROR(VLOOKUP(Master8[[#This Row],[Customer_ID]],CustomerData[],3,0),"None")</f>
        <v>Male</v>
      </c>
      <c r="J449" t="str">
        <f>IFERROR(VLOOKUP(Master8[[#This Row],[Customer_ID]],CustomerData[],4,0),"None")</f>
        <v>Sandwich</v>
      </c>
      <c r="K449" s="1" t="str">
        <f>IFERROR(VLOOKUP(Master8[[#This Row],[Customer_ID]],Feedback[],3,0),"None ")</f>
        <v>Neutral</v>
      </c>
      <c r="L449" t="str">
        <f>_xlfn.IFNA(VLOOKUP(Master8[[#This Row],[Customer_ID]],Feedback[],4,0),"None")</f>
        <v>Could be better</v>
      </c>
    </row>
    <row r="450" spans="1:12" hidden="1" x14ac:dyDescent="0.25">
      <c r="A450" s="2" t="s">
        <v>920</v>
      </c>
      <c r="B450" s="2" t="s">
        <v>679</v>
      </c>
      <c r="C450" s="2">
        <v>2</v>
      </c>
      <c r="D450" s="4">
        <v>5.08</v>
      </c>
      <c r="E450" s="2" t="s">
        <v>682</v>
      </c>
      <c r="F450" s="3">
        <v>45740</v>
      </c>
      <c r="G450" s="7">
        <v>10.16</v>
      </c>
      <c r="H450" s="37">
        <f>IFERROR(VLOOKUP(Master8[[#This Row],[Customer_ID]],CustomerData[],2,0),"None")</f>
        <v>46</v>
      </c>
      <c r="I450" t="str">
        <f>IFERROR(VLOOKUP(Master8[[#This Row],[Customer_ID]],CustomerData[],3,0),"None")</f>
        <v>Female</v>
      </c>
      <c r="J450" t="str">
        <f>IFERROR(VLOOKUP(Master8[[#This Row],[Customer_ID]],CustomerData[],4,0),"None")</f>
        <v>Sandwich</v>
      </c>
      <c r="K450" s="1" t="str">
        <f>IFERROR(VLOOKUP(Master8[[#This Row],[Customer_ID]],Feedback[],3,0),"None ")</f>
        <v>Negative</v>
      </c>
      <c r="L450" t="str">
        <f>_xlfn.IFNA(VLOOKUP(Master8[[#This Row],[Customer_ID]],Feedback[],4,0),"None")</f>
        <v>Great product!</v>
      </c>
    </row>
    <row r="451" spans="1:12" x14ac:dyDescent="0.25">
      <c r="A451" s="2" t="s">
        <v>1482</v>
      </c>
      <c r="B451" s="2" t="s">
        <v>676</v>
      </c>
      <c r="C451" s="2">
        <v>2</v>
      </c>
      <c r="D451" s="4">
        <v>5.61</v>
      </c>
      <c r="E451" s="2" t="s">
        <v>682</v>
      </c>
      <c r="F451" s="3">
        <v>45741</v>
      </c>
      <c r="G451" s="7">
        <v>11.22</v>
      </c>
      <c r="H451" s="37" t="str">
        <f>IFERROR(VLOOKUP(Master8[[#This Row],[Customer_ID]],CustomerData[],2,0),"None")</f>
        <v>None</v>
      </c>
      <c r="I451" t="str">
        <f>IFERROR(VLOOKUP(Master8[[#This Row],[Customer_ID]],CustomerData[],3,0),"None")</f>
        <v>None</v>
      </c>
      <c r="J451" t="str">
        <f>IFERROR(VLOOKUP(Master8[[#This Row],[Customer_ID]],CustomerData[],4,0),"None")</f>
        <v>None</v>
      </c>
      <c r="K451" s="1" t="str">
        <f>IFERROR(VLOOKUP(Master8[[#This Row],[Customer_ID]],Feedback[],3,0),"None ")</f>
        <v>Neutral</v>
      </c>
      <c r="L451" t="str">
        <f>_xlfn.IFNA(VLOOKUP(Master8[[#This Row],[Customer_ID]],Feedback[],4,0),"None")</f>
        <v>Great product!</v>
      </c>
    </row>
    <row r="452" spans="1:12" hidden="1" x14ac:dyDescent="0.25">
      <c r="A452" s="2" t="s">
        <v>897</v>
      </c>
      <c r="B452" s="2" t="s">
        <v>677</v>
      </c>
      <c r="C452" s="2">
        <v>2</v>
      </c>
      <c r="D452" s="4">
        <v>3.83</v>
      </c>
      <c r="E452" s="2" t="s">
        <v>684</v>
      </c>
      <c r="F452" s="3">
        <v>45742</v>
      </c>
      <c r="G452" s="7">
        <v>7.66</v>
      </c>
      <c r="H452" s="37">
        <f>IFERROR(VLOOKUP(Master8[[#This Row],[Customer_ID]],CustomerData[],2,0),"None")</f>
        <v>22</v>
      </c>
      <c r="I452" t="str">
        <f>IFERROR(VLOOKUP(Master8[[#This Row],[Customer_ID]],CustomerData[],3,0),"None")</f>
        <v>Male</v>
      </c>
      <c r="J452" t="str">
        <f>IFERROR(VLOOKUP(Master8[[#This Row],[Customer_ID]],CustomerData[],4,0),"None")</f>
        <v>Cappuccino</v>
      </c>
      <c r="K452" s="1" t="str">
        <f>IFERROR(VLOOKUP(Master8[[#This Row],[Customer_ID]],Feedback[],3,0),"None ")</f>
        <v>Negative</v>
      </c>
      <c r="L452" t="str">
        <f>_xlfn.IFNA(VLOOKUP(Master8[[#This Row],[Customer_ID]],Feedback[],4,0),"None")</f>
        <v>Could be better</v>
      </c>
    </row>
    <row r="453" spans="1:12" hidden="1" x14ac:dyDescent="0.25">
      <c r="A453" s="2" t="s">
        <v>880</v>
      </c>
      <c r="B453" s="2" t="s">
        <v>679</v>
      </c>
      <c r="C453" s="2">
        <v>2</v>
      </c>
      <c r="D453" s="4">
        <v>3.5</v>
      </c>
      <c r="E453" s="2" t="s">
        <v>685</v>
      </c>
      <c r="F453" s="3">
        <v>45743</v>
      </c>
      <c r="G453" s="7">
        <v>7</v>
      </c>
      <c r="H453" s="37">
        <f>IFERROR(VLOOKUP(Master8[[#This Row],[Customer_ID]],CustomerData[],2,0),"None")</f>
        <v>51</v>
      </c>
      <c r="I453" t="str">
        <f>IFERROR(VLOOKUP(Master8[[#This Row],[Customer_ID]],CustomerData[],3,0),"None")</f>
        <v>Female</v>
      </c>
      <c r="J453" t="str">
        <f>IFERROR(VLOOKUP(Master8[[#This Row],[Customer_ID]],CustomerData[],4,0),"None")</f>
        <v>Sandwich</v>
      </c>
      <c r="K453" s="1" t="str">
        <f>IFERROR(VLOOKUP(Master8[[#This Row],[Customer_ID]],Feedback[],3,0),"None ")</f>
        <v>Positive</v>
      </c>
      <c r="L453" t="str">
        <f>_xlfn.IFNA(VLOOKUP(Master8[[#This Row],[Customer_ID]],Feedback[],4,0),"None")</f>
        <v>Could be better</v>
      </c>
    </row>
    <row r="454" spans="1:12" hidden="1" x14ac:dyDescent="0.25">
      <c r="A454" s="2" t="s">
        <v>1035</v>
      </c>
      <c r="B454" s="2" t="s">
        <v>681</v>
      </c>
      <c r="C454" s="2">
        <v>1</v>
      </c>
      <c r="D454" s="4">
        <v>4.71</v>
      </c>
      <c r="E454" s="2" t="s">
        <v>685</v>
      </c>
      <c r="F454" s="3">
        <v>45744</v>
      </c>
      <c r="G454" s="7">
        <v>4.71</v>
      </c>
      <c r="H454" s="37">
        <f>IFERROR(VLOOKUP(Master8[[#This Row],[Customer_ID]],CustomerData[],2,0),"None")</f>
        <v>48</v>
      </c>
      <c r="I454" t="str">
        <f>IFERROR(VLOOKUP(Master8[[#This Row],[Customer_ID]],CustomerData[],3,0),"None")</f>
        <v>Male</v>
      </c>
      <c r="J454" t="str">
        <f>IFERROR(VLOOKUP(Master8[[#This Row],[Customer_ID]],CustomerData[],4,0),"None")</f>
        <v>Muffin</v>
      </c>
      <c r="K454" s="1" t="str">
        <f>IFERROR(VLOOKUP(Master8[[#This Row],[Customer_ID]],Feedback[],3,0),"None ")</f>
        <v xml:space="preserve">None </v>
      </c>
      <c r="L454" t="str">
        <f>_xlfn.IFNA(VLOOKUP(Master8[[#This Row],[Customer_ID]],Feedback[],4,0),"None")</f>
        <v>None</v>
      </c>
    </row>
    <row r="455" spans="1:12" x14ac:dyDescent="0.25">
      <c r="A455" s="2" t="s">
        <v>1378</v>
      </c>
      <c r="B455" s="2" t="s">
        <v>680</v>
      </c>
      <c r="C455" s="2">
        <v>5</v>
      </c>
      <c r="D455" s="4">
        <v>3.01</v>
      </c>
      <c r="E455" s="2" t="s">
        <v>684</v>
      </c>
      <c r="F455" s="3">
        <v>45745</v>
      </c>
      <c r="G455" s="7">
        <v>15.05</v>
      </c>
      <c r="H455" s="37" t="str">
        <f>IFERROR(VLOOKUP(Master8[[#This Row],[Customer_ID]],CustomerData[],2,0),"None")</f>
        <v>None</v>
      </c>
      <c r="I455" t="str">
        <f>IFERROR(VLOOKUP(Master8[[#This Row],[Customer_ID]],CustomerData[],3,0),"None")</f>
        <v>None</v>
      </c>
      <c r="J455" t="str">
        <f>IFERROR(VLOOKUP(Master8[[#This Row],[Customer_ID]],CustomerData[],4,0),"None")</f>
        <v>None</v>
      </c>
      <c r="K455" s="1" t="str">
        <f>IFERROR(VLOOKUP(Master8[[#This Row],[Customer_ID]],Feedback[],3,0),"None ")</f>
        <v xml:space="preserve">None </v>
      </c>
      <c r="L455" t="str">
        <f>_xlfn.IFNA(VLOOKUP(Master8[[#This Row],[Customer_ID]],Feedback[],4,0),"None")</f>
        <v>None</v>
      </c>
    </row>
    <row r="456" spans="1:12" x14ac:dyDescent="0.25">
      <c r="A456" s="2" t="s">
        <v>1541</v>
      </c>
      <c r="B456" s="2" t="s">
        <v>676</v>
      </c>
      <c r="C456" s="2">
        <v>5</v>
      </c>
      <c r="D456" s="4">
        <v>3.09</v>
      </c>
      <c r="E456" s="2" t="s">
        <v>682</v>
      </c>
      <c r="F456" s="3">
        <v>45746</v>
      </c>
      <c r="G456" s="7">
        <v>15.45</v>
      </c>
      <c r="H456" s="37" t="str">
        <f>IFERROR(VLOOKUP(Master8[[#This Row],[Customer_ID]],CustomerData[],2,0),"None")</f>
        <v>None</v>
      </c>
      <c r="I456" t="str">
        <f>IFERROR(VLOOKUP(Master8[[#This Row],[Customer_ID]],CustomerData[],3,0),"None")</f>
        <v>None</v>
      </c>
      <c r="J456" t="str">
        <f>IFERROR(VLOOKUP(Master8[[#This Row],[Customer_ID]],CustomerData[],4,0),"None")</f>
        <v>None</v>
      </c>
      <c r="K456" s="1" t="str">
        <f>IFERROR(VLOOKUP(Master8[[#This Row],[Customer_ID]],Feedback[],3,0),"None ")</f>
        <v xml:space="preserve">None </v>
      </c>
      <c r="L456" t="str">
        <f>_xlfn.IFNA(VLOOKUP(Master8[[#This Row],[Customer_ID]],Feedback[],4,0),"None")</f>
        <v>None</v>
      </c>
    </row>
    <row r="457" spans="1:12" hidden="1" x14ac:dyDescent="0.25">
      <c r="A457" s="2" t="s">
        <v>1003</v>
      </c>
      <c r="B457" s="2" t="s">
        <v>680</v>
      </c>
      <c r="C457" s="2">
        <v>2</v>
      </c>
      <c r="D457" s="4">
        <v>5.33</v>
      </c>
      <c r="E457" s="2" t="s">
        <v>684</v>
      </c>
      <c r="F457" s="3">
        <v>45747</v>
      </c>
      <c r="G457" s="7">
        <v>10.66</v>
      </c>
      <c r="H457" s="37">
        <f>IFERROR(VLOOKUP(Master8[[#This Row],[Customer_ID]],CustomerData[],2,0),"None")</f>
        <v>48</v>
      </c>
      <c r="I457" t="str">
        <f>IFERROR(VLOOKUP(Master8[[#This Row],[Customer_ID]],CustomerData[],3,0),"None")</f>
        <v>Male</v>
      </c>
      <c r="J457" t="str">
        <f>IFERROR(VLOOKUP(Master8[[#This Row],[Customer_ID]],CustomerData[],4,0),"None")</f>
        <v>Croissant</v>
      </c>
      <c r="K457" s="1" t="str">
        <f>IFERROR(VLOOKUP(Master8[[#This Row],[Customer_ID]],Feedback[],3,0),"None ")</f>
        <v>Negative</v>
      </c>
      <c r="L457" t="str">
        <f>_xlfn.IFNA(VLOOKUP(Master8[[#This Row],[Customer_ID]],Feedback[],4,0),"None")</f>
        <v>Great product!</v>
      </c>
    </row>
    <row r="458" spans="1:12" hidden="1" x14ac:dyDescent="0.25">
      <c r="A458" s="2" t="s">
        <v>963</v>
      </c>
      <c r="B458" s="2" t="s">
        <v>676</v>
      </c>
      <c r="C458" s="2">
        <v>1</v>
      </c>
      <c r="D458" s="4">
        <v>3.68</v>
      </c>
      <c r="E458" s="2" t="s">
        <v>685</v>
      </c>
      <c r="F458" s="3">
        <v>45748</v>
      </c>
      <c r="G458" s="7">
        <v>3.68</v>
      </c>
      <c r="H458" s="37">
        <f>IFERROR(VLOOKUP(Master8[[#This Row],[Customer_ID]],CustomerData[],2,0),"None")</f>
        <v>45</v>
      </c>
      <c r="I458" t="str">
        <f>IFERROR(VLOOKUP(Master8[[#This Row],[Customer_ID]],CustomerData[],3,0),"None")</f>
        <v>Female</v>
      </c>
      <c r="J458" t="str">
        <f>IFERROR(VLOOKUP(Master8[[#This Row],[Customer_ID]],CustomerData[],4,0),"None")</f>
        <v>Iced Tea</v>
      </c>
      <c r="K458" s="1" t="str">
        <f>IFERROR(VLOOKUP(Master8[[#This Row],[Customer_ID]],Feedback[],3,0),"None ")</f>
        <v>Neutral</v>
      </c>
      <c r="L458" t="str">
        <f>_xlfn.IFNA(VLOOKUP(Master8[[#This Row],[Customer_ID]],Feedback[],4,0),"None")</f>
        <v>Could be better</v>
      </c>
    </row>
    <row r="459" spans="1:12" hidden="1" x14ac:dyDescent="0.25">
      <c r="A459" s="2" t="s">
        <v>728</v>
      </c>
      <c r="B459" s="2" t="s">
        <v>678</v>
      </c>
      <c r="C459" s="2">
        <v>3</v>
      </c>
      <c r="D459" s="4">
        <v>4.71</v>
      </c>
      <c r="E459" s="2" t="s">
        <v>685</v>
      </c>
      <c r="F459" s="3">
        <v>45749</v>
      </c>
      <c r="G459" s="7">
        <v>14.13</v>
      </c>
      <c r="H459" s="37">
        <f>IFERROR(VLOOKUP(Master8[[#This Row],[Customer_ID]],CustomerData[],2,0),"None")</f>
        <v>45</v>
      </c>
      <c r="I459" t="str">
        <f>IFERROR(VLOOKUP(Master8[[#This Row],[Customer_ID]],CustomerData[],3,0),"None")</f>
        <v>Male</v>
      </c>
      <c r="J459" t="str">
        <f>IFERROR(VLOOKUP(Master8[[#This Row],[Customer_ID]],CustomerData[],4,0),"None")</f>
        <v>Latte</v>
      </c>
      <c r="K459" s="1" t="str">
        <f>IFERROR(VLOOKUP(Master8[[#This Row],[Customer_ID]],Feedback[],3,0),"None ")</f>
        <v xml:space="preserve">None </v>
      </c>
      <c r="L459" t="str">
        <f>_xlfn.IFNA(VLOOKUP(Master8[[#This Row],[Customer_ID]],Feedback[],4,0),"None")</f>
        <v>None</v>
      </c>
    </row>
    <row r="460" spans="1:12" hidden="1" x14ac:dyDescent="0.25">
      <c r="A460" s="2" t="s">
        <v>843</v>
      </c>
      <c r="B460" s="2" t="s">
        <v>678</v>
      </c>
      <c r="C460" s="2">
        <v>1</v>
      </c>
      <c r="D460" s="4">
        <v>4.5</v>
      </c>
      <c r="E460" s="2" t="s">
        <v>685</v>
      </c>
      <c r="F460" s="3">
        <v>45750</v>
      </c>
      <c r="G460" s="7">
        <v>4.5</v>
      </c>
      <c r="H460" s="37">
        <f>IFERROR(VLOOKUP(Master8[[#This Row],[Customer_ID]],CustomerData[],2,0),"None")</f>
        <v>56</v>
      </c>
      <c r="I460" t="str">
        <f>IFERROR(VLOOKUP(Master8[[#This Row],[Customer_ID]],CustomerData[],3,0),"None")</f>
        <v>Male</v>
      </c>
      <c r="J460" t="str">
        <f>IFERROR(VLOOKUP(Master8[[#This Row],[Customer_ID]],CustomerData[],4,0),"None")</f>
        <v>Latte</v>
      </c>
      <c r="K460" s="1" t="str">
        <f>IFERROR(VLOOKUP(Master8[[#This Row],[Customer_ID]],Feedback[],3,0),"None ")</f>
        <v xml:space="preserve">None </v>
      </c>
      <c r="L460" t="str">
        <f>_xlfn.IFNA(VLOOKUP(Master8[[#This Row],[Customer_ID]],Feedback[],4,0),"None")</f>
        <v>None</v>
      </c>
    </row>
    <row r="461" spans="1:12" hidden="1" x14ac:dyDescent="0.25">
      <c r="A461" s="2" t="s">
        <v>805</v>
      </c>
      <c r="B461" s="2" t="s">
        <v>677</v>
      </c>
      <c r="C461" s="2">
        <v>4</v>
      </c>
      <c r="D461" s="4">
        <v>5.47</v>
      </c>
      <c r="E461" s="2" t="s">
        <v>684</v>
      </c>
      <c r="F461" s="3">
        <v>45751</v>
      </c>
      <c r="G461" s="7">
        <v>21.88</v>
      </c>
      <c r="H461" s="37">
        <f>IFERROR(VLOOKUP(Master8[[#This Row],[Customer_ID]],CustomerData[],2,0),"None")</f>
        <v>63</v>
      </c>
      <c r="I461" t="str">
        <f>IFERROR(VLOOKUP(Master8[[#This Row],[Customer_ID]],CustomerData[],3,0),"None")</f>
        <v>Male</v>
      </c>
      <c r="J461" t="str">
        <f>IFERROR(VLOOKUP(Master8[[#This Row],[Customer_ID]],CustomerData[],4,0),"None")</f>
        <v>Cappuccino</v>
      </c>
      <c r="K461" s="1" t="str">
        <f>IFERROR(VLOOKUP(Master8[[#This Row],[Customer_ID]],Feedback[],3,0),"None ")</f>
        <v>Neutral</v>
      </c>
      <c r="L461" t="str">
        <f>_xlfn.IFNA(VLOOKUP(Master8[[#This Row],[Customer_ID]],Feedback[],4,0),"None")</f>
        <v>Great product!</v>
      </c>
    </row>
    <row r="462" spans="1:12" hidden="1" x14ac:dyDescent="0.25">
      <c r="A462" s="2" t="s">
        <v>797</v>
      </c>
      <c r="B462" s="2" t="s">
        <v>679</v>
      </c>
      <c r="C462" s="2">
        <v>3</v>
      </c>
      <c r="D462" s="4">
        <v>2.75</v>
      </c>
      <c r="E462" s="2" t="s">
        <v>685</v>
      </c>
      <c r="F462" s="3">
        <v>45752</v>
      </c>
      <c r="G462" s="7">
        <v>8.25</v>
      </c>
      <c r="H462" s="37">
        <f>IFERROR(VLOOKUP(Master8[[#This Row],[Customer_ID]],CustomerData[],2,0),"None")</f>
        <v>32</v>
      </c>
      <c r="I462" t="str">
        <f>IFERROR(VLOOKUP(Master8[[#This Row],[Customer_ID]],CustomerData[],3,0),"None")</f>
        <v>Male</v>
      </c>
      <c r="J462" t="str">
        <f>IFERROR(VLOOKUP(Master8[[#This Row],[Customer_ID]],CustomerData[],4,0),"None")</f>
        <v>Sandwich</v>
      </c>
      <c r="K462" s="1" t="str">
        <f>IFERROR(VLOOKUP(Master8[[#This Row],[Customer_ID]],Feedback[],3,0),"None ")</f>
        <v>Positive</v>
      </c>
      <c r="L462" t="str">
        <f>_xlfn.IFNA(VLOOKUP(Master8[[#This Row],[Customer_ID]],Feedback[],4,0),"None")</f>
        <v>Could be better</v>
      </c>
    </row>
    <row r="463" spans="1:12" x14ac:dyDescent="0.25">
      <c r="A463" s="2" t="s">
        <v>1383</v>
      </c>
      <c r="B463" s="2" t="s">
        <v>680</v>
      </c>
      <c r="C463" s="2">
        <v>5</v>
      </c>
      <c r="D463" s="4">
        <v>3.07</v>
      </c>
      <c r="E463" s="2" t="s">
        <v>685</v>
      </c>
      <c r="F463" s="3">
        <v>45753</v>
      </c>
      <c r="G463" s="7">
        <v>15.35</v>
      </c>
      <c r="H463" s="37" t="str">
        <f>IFERROR(VLOOKUP(Master8[[#This Row],[Customer_ID]],CustomerData[],2,0),"None")</f>
        <v>None</v>
      </c>
      <c r="I463" t="str">
        <f>IFERROR(VLOOKUP(Master8[[#This Row],[Customer_ID]],CustomerData[],3,0),"None")</f>
        <v>None</v>
      </c>
      <c r="J463" t="str">
        <f>IFERROR(VLOOKUP(Master8[[#This Row],[Customer_ID]],CustomerData[],4,0),"None")</f>
        <v>None</v>
      </c>
      <c r="K463" s="1" t="str">
        <f>IFERROR(VLOOKUP(Master8[[#This Row],[Customer_ID]],Feedback[],3,0),"None ")</f>
        <v xml:space="preserve">None </v>
      </c>
      <c r="L463" t="str">
        <f>_xlfn.IFNA(VLOOKUP(Master8[[#This Row],[Customer_ID]],Feedback[],4,0),"None")</f>
        <v>None</v>
      </c>
    </row>
    <row r="464" spans="1:12" x14ac:dyDescent="0.25">
      <c r="A464" s="2" t="s">
        <v>1665</v>
      </c>
      <c r="B464" s="2" t="s">
        <v>679</v>
      </c>
      <c r="C464" s="2">
        <v>5</v>
      </c>
      <c r="D464" s="4">
        <v>3.3</v>
      </c>
      <c r="E464" s="2" t="s">
        <v>685</v>
      </c>
      <c r="F464" s="3">
        <v>45754</v>
      </c>
      <c r="G464" s="7">
        <v>16.5</v>
      </c>
      <c r="H464" s="37" t="str">
        <f>IFERROR(VLOOKUP(Master8[[#This Row],[Customer_ID]],CustomerData[],2,0),"None")</f>
        <v>None</v>
      </c>
      <c r="I464" t="str">
        <f>IFERROR(VLOOKUP(Master8[[#This Row],[Customer_ID]],CustomerData[],3,0),"None")</f>
        <v>None</v>
      </c>
      <c r="J464" t="str">
        <f>IFERROR(VLOOKUP(Master8[[#This Row],[Customer_ID]],CustomerData[],4,0),"None")</f>
        <v>None</v>
      </c>
      <c r="K464" s="1" t="str">
        <f>IFERROR(VLOOKUP(Master8[[#This Row],[Customer_ID]],Feedback[],3,0),"None ")</f>
        <v>Neutral</v>
      </c>
      <c r="L464" t="str">
        <f>_xlfn.IFNA(VLOOKUP(Master8[[#This Row],[Customer_ID]],Feedback[],4,0),"None")</f>
        <v>Could be better</v>
      </c>
    </row>
    <row r="465" spans="1:12" hidden="1" x14ac:dyDescent="0.25">
      <c r="A465" s="2" t="s">
        <v>720</v>
      </c>
      <c r="B465" s="2" t="s">
        <v>678</v>
      </c>
      <c r="C465" s="2">
        <v>1</v>
      </c>
      <c r="D465" s="4">
        <v>3.61</v>
      </c>
      <c r="E465" s="2" t="s">
        <v>685</v>
      </c>
      <c r="F465" s="3">
        <v>45755</v>
      </c>
      <c r="G465" s="7">
        <v>3.61</v>
      </c>
      <c r="H465" s="37">
        <f>IFERROR(VLOOKUP(Master8[[#This Row],[Customer_ID]],CustomerData[],2,0),"None")</f>
        <v>44</v>
      </c>
      <c r="I465" t="str">
        <f>IFERROR(VLOOKUP(Master8[[#This Row],[Customer_ID]],CustomerData[],3,0),"None")</f>
        <v>Male</v>
      </c>
      <c r="J465" t="str">
        <f>IFERROR(VLOOKUP(Master8[[#This Row],[Customer_ID]],CustomerData[],4,0),"None")</f>
        <v>Latte</v>
      </c>
      <c r="K465" s="1" t="str">
        <f>IFERROR(VLOOKUP(Master8[[#This Row],[Customer_ID]],Feedback[],3,0),"None ")</f>
        <v>Neutral</v>
      </c>
      <c r="L465" t="str">
        <f>_xlfn.IFNA(VLOOKUP(Master8[[#This Row],[Customer_ID]],Feedback[],4,0),"None")</f>
        <v>Could be better</v>
      </c>
    </row>
    <row r="466" spans="1:12" hidden="1" x14ac:dyDescent="0.25">
      <c r="A466" s="2" t="s">
        <v>894</v>
      </c>
      <c r="B466" s="2" t="s">
        <v>680</v>
      </c>
      <c r="C466" s="2">
        <v>5</v>
      </c>
      <c r="D466" s="4">
        <v>3.52</v>
      </c>
      <c r="E466" s="2" t="s">
        <v>683</v>
      </c>
      <c r="F466" s="3">
        <v>45756</v>
      </c>
      <c r="G466" s="7">
        <v>17.600000000000001</v>
      </c>
      <c r="H466" s="37">
        <f>IFERROR(VLOOKUP(Master8[[#This Row],[Customer_ID]],CustomerData[],2,0),"None")</f>
        <v>23</v>
      </c>
      <c r="I466" t="str">
        <f>IFERROR(VLOOKUP(Master8[[#This Row],[Customer_ID]],CustomerData[],3,0),"None")</f>
        <v>Male</v>
      </c>
      <c r="J466" t="str">
        <f>IFERROR(VLOOKUP(Master8[[#This Row],[Customer_ID]],CustomerData[],4,0),"None")</f>
        <v>Croissant</v>
      </c>
      <c r="K466" s="1" t="str">
        <f>IFERROR(VLOOKUP(Master8[[#This Row],[Customer_ID]],Feedback[],3,0),"None ")</f>
        <v xml:space="preserve">None </v>
      </c>
      <c r="L466" t="str">
        <f>_xlfn.IFNA(VLOOKUP(Master8[[#This Row],[Customer_ID]],Feedback[],4,0),"None")</f>
        <v>None</v>
      </c>
    </row>
    <row r="467" spans="1:12" hidden="1" x14ac:dyDescent="0.25">
      <c r="A467" s="2" t="s">
        <v>1217</v>
      </c>
      <c r="B467" s="2" t="s">
        <v>681</v>
      </c>
      <c r="C467" s="2">
        <v>1</v>
      </c>
      <c r="D467" s="4">
        <v>3.44</v>
      </c>
      <c r="E467" s="2" t="s">
        <v>684</v>
      </c>
      <c r="F467" s="3">
        <v>45757</v>
      </c>
      <c r="G467" s="7">
        <v>3.44</v>
      </c>
      <c r="H467" s="37">
        <f>IFERROR(VLOOKUP(Master8[[#This Row],[Customer_ID]],CustomerData[],2,0),"None")</f>
        <v>25</v>
      </c>
      <c r="I467" t="str">
        <f>IFERROR(VLOOKUP(Master8[[#This Row],[Customer_ID]],CustomerData[],3,0),"None")</f>
        <v>Male</v>
      </c>
      <c r="J467" t="str">
        <f>IFERROR(VLOOKUP(Master8[[#This Row],[Customer_ID]],CustomerData[],4,0),"None")</f>
        <v>Muffin</v>
      </c>
      <c r="K467" s="1" t="str">
        <f>IFERROR(VLOOKUP(Master8[[#This Row],[Customer_ID]],Feedback[],3,0),"None ")</f>
        <v>Neutral</v>
      </c>
      <c r="L467" t="str">
        <f>_xlfn.IFNA(VLOOKUP(Master8[[#This Row],[Customer_ID]],Feedback[],4,0),"None")</f>
        <v>Could be better</v>
      </c>
    </row>
    <row r="468" spans="1:12" x14ac:dyDescent="0.25">
      <c r="A468" s="2" t="s">
        <v>1646</v>
      </c>
      <c r="B468" s="2" t="s">
        <v>677</v>
      </c>
      <c r="C468" s="2">
        <v>1</v>
      </c>
      <c r="D468" s="4">
        <v>4.76</v>
      </c>
      <c r="E468" s="2" t="s">
        <v>684</v>
      </c>
      <c r="F468" s="3">
        <v>45758</v>
      </c>
      <c r="G468" s="7">
        <v>4.76</v>
      </c>
      <c r="H468" s="37" t="str">
        <f>IFERROR(VLOOKUP(Master8[[#This Row],[Customer_ID]],CustomerData[],2,0),"None")</f>
        <v>None</v>
      </c>
      <c r="I468" t="str">
        <f>IFERROR(VLOOKUP(Master8[[#This Row],[Customer_ID]],CustomerData[],3,0),"None")</f>
        <v>None</v>
      </c>
      <c r="J468" t="str">
        <f>IFERROR(VLOOKUP(Master8[[#This Row],[Customer_ID]],CustomerData[],4,0),"None")</f>
        <v>None</v>
      </c>
      <c r="K468" s="1" t="str">
        <f>IFERROR(VLOOKUP(Master8[[#This Row],[Customer_ID]],Feedback[],3,0),"None ")</f>
        <v>Negative</v>
      </c>
      <c r="L468" t="str">
        <f>_xlfn.IFNA(VLOOKUP(Master8[[#This Row],[Customer_ID]],Feedback[],4,0),"None")</f>
        <v>Great product!</v>
      </c>
    </row>
    <row r="469" spans="1:12" x14ac:dyDescent="0.25">
      <c r="A469" s="2" t="s">
        <v>1665</v>
      </c>
      <c r="B469" s="2" t="s">
        <v>679</v>
      </c>
      <c r="C469" s="2">
        <v>1</v>
      </c>
      <c r="D469" s="4">
        <v>3.45</v>
      </c>
      <c r="E469" s="2" t="s">
        <v>685</v>
      </c>
      <c r="F469" s="3">
        <v>45759</v>
      </c>
      <c r="G469" s="7">
        <v>3.45</v>
      </c>
      <c r="H469" s="37" t="str">
        <f>IFERROR(VLOOKUP(Master8[[#This Row],[Customer_ID]],CustomerData[],2,0),"None")</f>
        <v>None</v>
      </c>
      <c r="I469" t="str">
        <f>IFERROR(VLOOKUP(Master8[[#This Row],[Customer_ID]],CustomerData[],3,0),"None")</f>
        <v>None</v>
      </c>
      <c r="J469" t="str">
        <f>IFERROR(VLOOKUP(Master8[[#This Row],[Customer_ID]],CustomerData[],4,0),"None")</f>
        <v>None</v>
      </c>
      <c r="K469" s="1" t="str">
        <f>IFERROR(VLOOKUP(Master8[[#This Row],[Customer_ID]],Feedback[],3,0),"None ")</f>
        <v>Neutral</v>
      </c>
      <c r="L469" t="str">
        <f>_xlfn.IFNA(VLOOKUP(Master8[[#This Row],[Customer_ID]],Feedback[],4,0),"None")</f>
        <v>Could be better</v>
      </c>
    </row>
    <row r="470" spans="1:12" hidden="1" x14ac:dyDescent="0.25">
      <c r="A470" s="2" t="s">
        <v>1306</v>
      </c>
      <c r="B470" s="2" t="s">
        <v>676</v>
      </c>
      <c r="C470" s="2">
        <v>1</v>
      </c>
      <c r="D470" s="4">
        <v>4.0599999999999996</v>
      </c>
      <c r="E470" s="2" t="s">
        <v>682</v>
      </c>
      <c r="F470" s="3">
        <v>45760</v>
      </c>
      <c r="G470" s="7">
        <v>4.0599999999999996</v>
      </c>
      <c r="H470" s="37">
        <f>IFERROR(VLOOKUP(Master8[[#This Row],[Customer_ID]],CustomerData[],2,0),"None")</f>
        <v>57</v>
      </c>
      <c r="I470" t="str">
        <f>IFERROR(VLOOKUP(Master8[[#This Row],[Customer_ID]],CustomerData[],3,0),"None")</f>
        <v>Female</v>
      </c>
      <c r="J470" t="str">
        <f>IFERROR(VLOOKUP(Master8[[#This Row],[Customer_ID]],CustomerData[],4,0),"None")</f>
        <v>Iced Tea</v>
      </c>
      <c r="K470" s="1" t="str">
        <f>IFERROR(VLOOKUP(Master8[[#This Row],[Customer_ID]],Feedback[],3,0),"None ")</f>
        <v>Positive</v>
      </c>
      <c r="L470" t="str">
        <f>_xlfn.IFNA(VLOOKUP(Master8[[#This Row],[Customer_ID]],Feedback[],4,0),"None")</f>
        <v>Could be better</v>
      </c>
    </row>
    <row r="471" spans="1:12" hidden="1" x14ac:dyDescent="0.25">
      <c r="A471" s="2" t="s">
        <v>1006</v>
      </c>
      <c r="B471" s="2" t="s">
        <v>676</v>
      </c>
      <c r="C471" s="2">
        <v>1</v>
      </c>
      <c r="D471" s="4">
        <v>5.52</v>
      </c>
      <c r="E471" s="2" t="s">
        <v>685</v>
      </c>
      <c r="F471" s="3">
        <v>45761</v>
      </c>
      <c r="G471" s="7">
        <v>5.52</v>
      </c>
      <c r="H471" s="37">
        <f>IFERROR(VLOOKUP(Master8[[#This Row],[Customer_ID]],CustomerData[],2,0),"None")</f>
        <v>21</v>
      </c>
      <c r="I471" t="str">
        <f>IFERROR(VLOOKUP(Master8[[#This Row],[Customer_ID]],CustomerData[],3,0),"None")</f>
        <v>Female</v>
      </c>
      <c r="J471" t="str">
        <f>IFERROR(VLOOKUP(Master8[[#This Row],[Customer_ID]],CustomerData[],4,0),"None")</f>
        <v>Iced Tea</v>
      </c>
      <c r="K471" s="1" t="str">
        <f>IFERROR(VLOOKUP(Master8[[#This Row],[Customer_ID]],Feedback[],3,0),"None ")</f>
        <v>Positive</v>
      </c>
      <c r="L471" t="str">
        <f>_xlfn.IFNA(VLOOKUP(Master8[[#This Row],[Customer_ID]],Feedback[],4,0),"None")</f>
        <v>Could be better</v>
      </c>
    </row>
    <row r="472" spans="1:12" hidden="1" x14ac:dyDescent="0.25">
      <c r="A472" s="2" t="s">
        <v>1080</v>
      </c>
      <c r="B472" s="2" t="s">
        <v>680</v>
      </c>
      <c r="C472" s="2">
        <v>4</v>
      </c>
      <c r="D472" s="4">
        <v>3.77</v>
      </c>
      <c r="E472" s="2" t="s">
        <v>684</v>
      </c>
      <c r="F472" s="3">
        <v>45762</v>
      </c>
      <c r="G472" s="7">
        <v>15.08</v>
      </c>
      <c r="H472" s="37">
        <f>IFERROR(VLOOKUP(Master8[[#This Row],[Customer_ID]],CustomerData[],2,0),"None")</f>
        <v>57</v>
      </c>
      <c r="I472" t="str">
        <f>IFERROR(VLOOKUP(Master8[[#This Row],[Customer_ID]],CustomerData[],3,0),"None")</f>
        <v>Male</v>
      </c>
      <c r="J472" t="str">
        <f>IFERROR(VLOOKUP(Master8[[#This Row],[Customer_ID]],CustomerData[],4,0),"None")</f>
        <v>Croissant</v>
      </c>
      <c r="K472" s="1" t="str">
        <f>IFERROR(VLOOKUP(Master8[[#This Row],[Customer_ID]],Feedback[],3,0),"None ")</f>
        <v>Positive</v>
      </c>
      <c r="L472" t="str">
        <f>_xlfn.IFNA(VLOOKUP(Master8[[#This Row],[Customer_ID]],Feedback[],4,0),"None")</f>
        <v>Could be better</v>
      </c>
    </row>
    <row r="473" spans="1:12" hidden="1" x14ac:dyDescent="0.25">
      <c r="A473" s="2" t="s">
        <v>906</v>
      </c>
      <c r="B473" s="2" t="s">
        <v>676</v>
      </c>
      <c r="C473" s="2">
        <v>4</v>
      </c>
      <c r="D473" s="4">
        <v>4.55</v>
      </c>
      <c r="E473" s="2" t="s">
        <v>683</v>
      </c>
      <c r="F473" s="3">
        <v>45763</v>
      </c>
      <c r="G473" s="7">
        <v>18.2</v>
      </c>
      <c r="H473" s="37">
        <f>IFERROR(VLOOKUP(Master8[[#This Row],[Customer_ID]],CustomerData[],2,0),"None")</f>
        <v>51</v>
      </c>
      <c r="I473" t="str">
        <f>IFERROR(VLOOKUP(Master8[[#This Row],[Customer_ID]],CustomerData[],3,0),"None")</f>
        <v>Female</v>
      </c>
      <c r="J473" t="str">
        <f>IFERROR(VLOOKUP(Master8[[#This Row],[Customer_ID]],CustomerData[],4,0),"None")</f>
        <v>Iced Tea</v>
      </c>
      <c r="K473" s="1" t="str">
        <f>IFERROR(VLOOKUP(Master8[[#This Row],[Customer_ID]],Feedback[],3,0),"None ")</f>
        <v>Positive</v>
      </c>
      <c r="L473" t="str">
        <f>_xlfn.IFNA(VLOOKUP(Master8[[#This Row],[Customer_ID]],Feedback[],4,0),"None")</f>
        <v>Great product!</v>
      </c>
    </row>
    <row r="474" spans="1:12" hidden="1" x14ac:dyDescent="0.25">
      <c r="A474" s="2" t="s">
        <v>875</v>
      </c>
      <c r="B474" s="2" t="s">
        <v>676</v>
      </c>
      <c r="C474" s="2">
        <v>4</v>
      </c>
      <c r="D474" s="4">
        <v>5.88</v>
      </c>
      <c r="E474" s="2" t="s">
        <v>685</v>
      </c>
      <c r="F474" s="3">
        <v>45764</v>
      </c>
      <c r="G474" s="7">
        <v>23.52</v>
      </c>
      <c r="H474" s="37">
        <f>IFERROR(VLOOKUP(Master8[[#This Row],[Customer_ID]],CustomerData[],2,0),"None")</f>
        <v>30</v>
      </c>
      <c r="I474" t="str">
        <f>IFERROR(VLOOKUP(Master8[[#This Row],[Customer_ID]],CustomerData[],3,0),"None")</f>
        <v>Male</v>
      </c>
      <c r="J474" t="str">
        <f>IFERROR(VLOOKUP(Master8[[#This Row],[Customer_ID]],CustomerData[],4,0),"None")</f>
        <v>Iced Tea</v>
      </c>
      <c r="K474" s="1" t="str">
        <f>IFERROR(VLOOKUP(Master8[[#This Row],[Customer_ID]],Feedback[],3,0),"None ")</f>
        <v xml:space="preserve">None </v>
      </c>
      <c r="L474" t="str">
        <f>_xlfn.IFNA(VLOOKUP(Master8[[#This Row],[Customer_ID]],Feedback[],4,0),"None")</f>
        <v>None</v>
      </c>
    </row>
    <row r="475" spans="1:12" x14ac:dyDescent="0.25">
      <c r="A475" s="2" t="s">
        <v>1529</v>
      </c>
      <c r="B475" s="2" t="s">
        <v>678</v>
      </c>
      <c r="C475" s="2">
        <v>1</v>
      </c>
      <c r="D475" s="4">
        <v>3.95</v>
      </c>
      <c r="E475" s="2" t="s">
        <v>683</v>
      </c>
      <c r="F475" s="3">
        <v>45765</v>
      </c>
      <c r="G475" s="7">
        <v>3.95</v>
      </c>
      <c r="H475" s="37" t="str">
        <f>IFERROR(VLOOKUP(Master8[[#This Row],[Customer_ID]],CustomerData[],2,0),"None")</f>
        <v>None</v>
      </c>
      <c r="I475" t="str">
        <f>IFERROR(VLOOKUP(Master8[[#This Row],[Customer_ID]],CustomerData[],3,0),"None")</f>
        <v>None</v>
      </c>
      <c r="J475" t="str">
        <f>IFERROR(VLOOKUP(Master8[[#This Row],[Customer_ID]],CustomerData[],4,0),"None")</f>
        <v>None</v>
      </c>
      <c r="K475" s="1" t="str">
        <f>IFERROR(VLOOKUP(Master8[[#This Row],[Customer_ID]],Feedback[],3,0),"None ")</f>
        <v xml:space="preserve">None </v>
      </c>
      <c r="L475" t="str">
        <f>_xlfn.IFNA(VLOOKUP(Master8[[#This Row],[Customer_ID]],Feedback[],4,0),"None")</f>
        <v>None</v>
      </c>
    </row>
    <row r="476" spans="1:12" x14ac:dyDescent="0.25">
      <c r="A476" s="2" t="s">
        <v>1459</v>
      </c>
      <c r="B476" s="2" t="s">
        <v>677</v>
      </c>
      <c r="C476" s="2">
        <v>5</v>
      </c>
      <c r="D476" s="4">
        <v>3.14</v>
      </c>
      <c r="E476" s="2" t="s">
        <v>682</v>
      </c>
      <c r="F476" s="3">
        <v>45766</v>
      </c>
      <c r="G476" s="7">
        <v>15.7</v>
      </c>
      <c r="H476" s="37" t="str">
        <f>IFERROR(VLOOKUP(Master8[[#This Row],[Customer_ID]],CustomerData[],2,0),"None")</f>
        <v>None</v>
      </c>
      <c r="I476" t="str">
        <f>IFERROR(VLOOKUP(Master8[[#This Row],[Customer_ID]],CustomerData[],3,0),"None")</f>
        <v>None</v>
      </c>
      <c r="J476" t="str">
        <f>IFERROR(VLOOKUP(Master8[[#This Row],[Customer_ID]],CustomerData[],4,0),"None")</f>
        <v>None</v>
      </c>
      <c r="K476" s="1" t="str">
        <f>IFERROR(VLOOKUP(Master8[[#This Row],[Customer_ID]],Feedback[],3,0),"None ")</f>
        <v>Neutral</v>
      </c>
      <c r="L476" t="str">
        <f>_xlfn.IFNA(VLOOKUP(Master8[[#This Row],[Customer_ID]],Feedback[],4,0),"None")</f>
        <v>Great product!</v>
      </c>
    </row>
    <row r="477" spans="1:12" x14ac:dyDescent="0.25">
      <c r="A477" s="2" t="s">
        <v>1507</v>
      </c>
      <c r="B477" s="2" t="s">
        <v>676</v>
      </c>
      <c r="C477" s="2">
        <v>3</v>
      </c>
      <c r="D477" s="4">
        <v>2.58</v>
      </c>
      <c r="E477" s="2" t="s">
        <v>682</v>
      </c>
      <c r="F477" s="3">
        <v>45767</v>
      </c>
      <c r="G477" s="7">
        <v>7.74</v>
      </c>
      <c r="H477" s="37" t="str">
        <f>IFERROR(VLOOKUP(Master8[[#This Row],[Customer_ID]],CustomerData[],2,0),"None")</f>
        <v>None</v>
      </c>
      <c r="I477" t="str">
        <f>IFERROR(VLOOKUP(Master8[[#This Row],[Customer_ID]],CustomerData[],3,0),"None")</f>
        <v>None</v>
      </c>
      <c r="J477" t="str">
        <f>IFERROR(VLOOKUP(Master8[[#This Row],[Customer_ID]],CustomerData[],4,0),"None")</f>
        <v>None</v>
      </c>
      <c r="K477" s="1" t="str">
        <f>IFERROR(VLOOKUP(Master8[[#This Row],[Customer_ID]],Feedback[],3,0),"None ")</f>
        <v>Negative</v>
      </c>
      <c r="L477" t="str">
        <f>_xlfn.IFNA(VLOOKUP(Master8[[#This Row],[Customer_ID]],Feedback[],4,0),"None")</f>
        <v>Could be better</v>
      </c>
    </row>
    <row r="478" spans="1:12" hidden="1" x14ac:dyDescent="0.25">
      <c r="A478" s="2" t="s">
        <v>1090</v>
      </c>
      <c r="B478" s="2" t="s">
        <v>676</v>
      </c>
      <c r="C478" s="2">
        <v>4</v>
      </c>
      <c r="D478" s="4">
        <v>5.05</v>
      </c>
      <c r="E478" s="2" t="s">
        <v>685</v>
      </c>
      <c r="F478" s="3">
        <v>45768</v>
      </c>
      <c r="G478" s="7">
        <v>20.2</v>
      </c>
      <c r="H478" s="37">
        <f>IFERROR(VLOOKUP(Master8[[#This Row],[Customer_ID]],CustomerData[],2,0),"None")</f>
        <v>22</v>
      </c>
      <c r="I478" t="str">
        <f>IFERROR(VLOOKUP(Master8[[#This Row],[Customer_ID]],CustomerData[],3,0),"None")</f>
        <v>Male</v>
      </c>
      <c r="J478" t="str">
        <f>IFERROR(VLOOKUP(Master8[[#This Row],[Customer_ID]],CustomerData[],4,0),"None")</f>
        <v>Iced Tea</v>
      </c>
      <c r="K478" s="1" t="str">
        <f>IFERROR(VLOOKUP(Master8[[#This Row],[Customer_ID]],Feedback[],3,0),"None ")</f>
        <v xml:space="preserve">None </v>
      </c>
      <c r="L478" t="str">
        <f>_xlfn.IFNA(VLOOKUP(Master8[[#This Row],[Customer_ID]],Feedback[],4,0),"None")</f>
        <v>None</v>
      </c>
    </row>
    <row r="479" spans="1:12" hidden="1" x14ac:dyDescent="0.25">
      <c r="A479" s="2" t="s">
        <v>1139</v>
      </c>
      <c r="B479" s="2" t="s">
        <v>679</v>
      </c>
      <c r="C479" s="2">
        <v>2</v>
      </c>
      <c r="D479" s="4">
        <v>4.82</v>
      </c>
      <c r="E479" s="2" t="s">
        <v>683</v>
      </c>
      <c r="F479" s="3">
        <v>45769</v>
      </c>
      <c r="G479" s="7">
        <v>9.64</v>
      </c>
      <c r="H479" s="37">
        <f>IFERROR(VLOOKUP(Master8[[#This Row],[Customer_ID]],CustomerData[],2,0),"None")</f>
        <v>28</v>
      </c>
      <c r="I479" t="str">
        <f>IFERROR(VLOOKUP(Master8[[#This Row],[Customer_ID]],CustomerData[],3,0),"None")</f>
        <v>Female</v>
      </c>
      <c r="J479" t="str">
        <f>IFERROR(VLOOKUP(Master8[[#This Row],[Customer_ID]],CustomerData[],4,0),"None")</f>
        <v>Sandwich</v>
      </c>
      <c r="K479" s="1" t="str">
        <f>IFERROR(VLOOKUP(Master8[[#This Row],[Customer_ID]],Feedback[],3,0),"None ")</f>
        <v>Negative</v>
      </c>
      <c r="L479" t="str">
        <f>_xlfn.IFNA(VLOOKUP(Master8[[#This Row],[Customer_ID]],Feedback[],4,0),"None")</f>
        <v>Could be better</v>
      </c>
    </row>
    <row r="480" spans="1:12" x14ac:dyDescent="0.25">
      <c r="A480" s="2" t="s">
        <v>1633</v>
      </c>
      <c r="B480" s="2" t="s">
        <v>680</v>
      </c>
      <c r="C480" s="2">
        <v>2</v>
      </c>
      <c r="D480" s="4">
        <v>5.79</v>
      </c>
      <c r="E480" s="2" t="s">
        <v>682</v>
      </c>
      <c r="F480" s="3">
        <v>45770</v>
      </c>
      <c r="G480" s="7">
        <v>11.58</v>
      </c>
      <c r="H480" s="37" t="str">
        <f>IFERROR(VLOOKUP(Master8[[#This Row],[Customer_ID]],CustomerData[],2,0),"None")</f>
        <v>None</v>
      </c>
      <c r="I480" t="str">
        <f>IFERROR(VLOOKUP(Master8[[#This Row],[Customer_ID]],CustomerData[],3,0),"None")</f>
        <v>None</v>
      </c>
      <c r="J480" t="str">
        <f>IFERROR(VLOOKUP(Master8[[#This Row],[Customer_ID]],CustomerData[],4,0),"None")</f>
        <v>None</v>
      </c>
      <c r="K480" s="1" t="str">
        <f>IFERROR(VLOOKUP(Master8[[#This Row],[Customer_ID]],Feedback[],3,0),"None ")</f>
        <v xml:space="preserve">None </v>
      </c>
      <c r="L480" t="str">
        <f>_xlfn.IFNA(VLOOKUP(Master8[[#This Row],[Customer_ID]],Feedback[],4,0),"None")</f>
        <v>None</v>
      </c>
    </row>
    <row r="481" spans="1:12" x14ac:dyDescent="0.25">
      <c r="A481" s="2" t="s">
        <v>1498</v>
      </c>
      <c r="B481" s="2" t="s">
        <v>678</v>
      </c>
      <c r="C481" s="2">
        <v>1</v>
      </c>
      <c r="D481" s="4">
        <v>4.95</v>
      </c>
      <c r="E481" s="2" t="s">
        <v>685</v>
      </c>
      <c r="F481" s="3">
        <v>45771</v>
      </c>
      <c r="G481" s="7">
        <v>4.95</v>
      </c>
      <c r="H481" s="37" t="str">
        <f>IFERROR(VLOOKUP(Master8[[#This Row],[Customer_ID]],CustomerData[],2,0),"None")</f>
        <v>None</v>
      </c>
      <c r="I481" t="str">
        <f>IFERROR(VLOOKUP(Master8[[#This Row],[Customer_ID]],CustomerData[],3,0),"None")</f>
        <v>None</v>
      </c>
      <c r="J481" t="str">
        <f>IFERROR(VLOOKUP(Master8[[#This Row],[Customer_ID]],CustomerData[],4,0),"None")</f>
        <v>None</v>
      </c>
      <c r="K481" s="1" t="str">
        <f>IFERROR(VLOOKUP(Master8[[#This Row],[Customer_ID]],Feedback[],3,0),"None ")</f>
        <v>Negative</v>
      </c>
      <c r="L481" t="str">
        <f>_xlfn.IFNA(VLOOKUP(Master8[[#This Row],[Customer_ID]],Feedback[],4,0),"None")</f>
        <v>Great product!</v>
      </c>
    </row>
    <row r="482" spans="1:12" x14ac:dyDescent="0.25">
      <c r="A482" s="2" t="s">
        <v>1374</v>
      </c>
      <c r="B482" s="2" t="s">
        <v>681</v>
      </c>
      <c r="C482" s="2">
        <v>3</v>
      </c>
      <c r="D482" s="4">
        <v>2.78</v>
      </c>
      <c r="E482" s="2" t="s">
        <v>682</v>
      </c>
      <c r="F482" s="3">
        <v>45772</v>
      </c>
      <c r="G482" s="7">
        <v>8.34</v>
      </c>
      <c r="H482" s="37" t="str">
        <f>IFERROR(VLOOKUP(Master8[[#This Row],[Customer_ID]],CustomerData[],2,0),"None")</f>
        <v>None</v>
      </c>
      <c r="I482" t="str">
        <f>IFERROR(VLOOKUP(Master8[[#This Row],[Customer_ID]],CustomerData[],3,0),"None")</f>
        <v>None</v>
      </c>
      <c r="J482" t="str">
        <f>IFERROR(VLOOKUP(Master8[[#This Row],[Customer_ID]],CustomerData[],4,0),"None")</f>
        <v>None</v>
      </c>
      <c r="K482" s="1" t="str">
        <f>IFERROR(VLOOKUP(Master8[[#This Row],[Customer_ID]],Feedback[],3,0),"None ")</f>
        <v>Positive</v>
      </c>
      <c r="L482" t="str">
        <f>_xlfn.IFNA(VLOOKUP(Master8[[#This Row],[Customer_ID]],Feedback[],4,0),"None")</f>
        <v>Great product!</v>
      </c>
    </row>
    <row r="483" spans="1:12" x14ac:dyDescent="0.25">
      <c r="A483" s="2" t="s">
        <v>1412</v>
      </c>
      <c r="B483" s="2" t="s">
        <v>681</v>
      </c>
      <c r="C483" s="2">
        <v>4</v>
      </c>
      <c r="D483" s="4">
        <v>3.08</v>
      </c>
      <c r="E483" s="2" t="s">
        <v>684</v>
      </c>
      <c r="F483" s="3">
        <v>45773</v>
      </c>
      <c r="G483" s="7">
        <v>12.32</v>
      </c>
      <c r="H483" s="37" t="str">
        <f>IFERROR(VLOOKUP(Master8[[#This Row],[Customer_ID]],CustomerData[],2,0),"None")</f>
        <v>None</v>
      </c>
      <c r="I483" t="str">
        <f>IFERROR(VLOOKUP(Master8[[#This Row],[Customer_ID]],CustomerData[],3,0),"None")</f>
        <v>None</v>
      </c>
      <c r="J483" t="str">
        <f>IFERROR(VLOOKUP(Master8[[#This Row],[Customer_ID]],CustomerData[],4,0),"None")</f>
        <v>None</v>
      </c>
      <c r="K483" s="1" t="str">
        <f>IFERROR(VLOOKUP(Master8[[#This Row],[Customer_ID]],Feedback[],3,0),"None ")</f>
        <v>Negative</v>
      </c>
      <c r="L483" t="str">
        <f>_xlfn.IFNA(VLOOKUP(Master8[[#This Row],[Customer_ID]],Feedback[],4,0),"None")</f>
        <v>Great product!</v>
      </c>
    </row>
    <row r="484" spans="1:12" hidden="1" x14ac:dyDescent="0.25">
      <c r="A484" s="2" t="s">
        <v>1047</v>
      </c>
      <c r="B484" s="2" t="s">
        <v>680</v>
      </c>
      <c r="C484" s="2">
        <v>1</v>
      </c>
      <c r="D484" s="4">
        <v>2.86</v>
      </c>
      <c r="E484" s="2" t="s">
        <v>683</v>
      </c>
      <c r="F484" s="3">
        <v>45774</v>
      </c>
      <c r="G484" s="7">
        <v>2.86</v>
      </c>
      <c r="H484" s="37">
        <f>IFERROR(VLOOKUP(Master8[[#This Row],[Customer_ID]],CustomerData[],2,0),"None")</f>
        <v>33</v>
      </c>
      <c r="I484" t="str">
        <f>IFERROR(VLOOKUP(Master8[[#This Row],[Customer_ID]],CustomerData[],3,0),"None")</f>
        <v>Male</v>
      </c>
      <c r="J484" t="str">
        <f>IFERROR(VLOOKUP(Master8[[#This Row],[Customer_ID]],CustomerData[],4,0),"None")</f>
        <v>Croissant</v>
      </c>
      <c r="K484" s="1" t="str">
        <f>IFERROR(VLOOKUP(Master8[[#This Row],[Customer_ID]],Feedback[],3,0),"None ")</f>
        <v>Negative</v>
      </c>
      <c r="L484" t="str">
        <f>_xlfn.IFNA(VLOOKUP(Master8[[#This Row],[Customer_ID]],Feedback[],4,0),"None")</f>
        <v>Great product!</v>
      </c>
    </row>
    <row r="485" spans="1:12" x14ac:dyDescent="0.25">
      <c r="A485" s="2" t="s">
        <v>1506</v>
      </c>
      <c r="B485" s="2" t="s">
        <v>679</v>
      </c>
      <c r="C485" s="2">
        <v>5</v>
      </c>
      <c r="D485" s="4">
        <v>2.72</v>
      </c>
      <c r="E485" s="2" t="s">
        <v>685</v>
      </c>
      <c r="F485" s="3">
        <v>45775</v>
      </c>
      <c r="G485" s="7">
        <v>13.6</v>
      </c>
      <c r="H485" s="37" t="str">
        <f>IFERROR(VLOOKUP(Master8[[#This Row],[Customer_ID]],CustomerData[],2,0),"None")</f>
        <v>None</v>
      </c>
      <c r="I485" t="str">
        <f>IFERROR(VLOOKUP(Master8[[#This Row],[Customer_ID]],CustomerData[],3,0),"None")</f>
        <v>None</v>
      </c>
      <c r="J485" t="str">
        <f>IFERROR(VLOOKUP(Master8[[#This Row],[Customer_ID]],CustomerData[],4,0),"None")</f>
        <v>None</v>
      </c>
      <c r="K485" s="1" t="str">
        <f>IFERROR(VLOOKUP(Master8[[#This Row],[Customer_ID]],Feedback[],3,0),"None ")</f>
        <v>Negative</v>
      </c>
      <c r="L485" t="str">
        <f>_xlfn.IFNA(VLOOKUP(Master8[[#This Row],[Customer_ID]],Feedback[],4,0),"None")</f>
        <v>Could be better</v>
      </c>
    </row>
    <row r="486" spans="1:12" hidden="1" x14ac:dyDescent="0.25">
      <c r="A486" s="2" t="s">
        <v>1218</v>
      </c>
      <c r="B486" s="2" t="s">
        <v>679</v>
      </c>
      <c r="C486" s="2">
        <v>3</v>
      </c>
      <c r="D486" s="4">
        <v>5.58</v>
      </c>
      <c r="E486" s="2" t="s">
        <v>682</v>
      </c>
      <c r="F486" s="3">
        <v>45776</v>
      </c>
      <c r="G486" s="7">
        <v>16.739999999999998</v>
      </c>
      <c r="H486" s="37">
        <f>IFERROR(VLOOKUP(Master8[[#This Row],[Customer_ID]],CustomerData[],2,0),"None")</f>
        <v>34</v>
      </c>
      <c r="I486" t="str">
        <f>IFERROR(VLOOKUP(Master8[[#This Row],[Customer_ID]],CustomerData[],3,0),"None")</f>
        <v>Female</v>
      </c>
      <c r="J486" t="str">
        <f>IFERROR(VLOOKUP(Master8[[#This Row],[Customer_ID]],CustomerData[],4,0),"None")</f>
        <v>Sandwich</v>
      </c>
      <c r="K486" s="1" t="str">
        <f>IFERROR(VLOOKUP(Master8[[#This Row],[Customer_ID]],Feedback[],3,0),"None ")</f>
        <v>Positive</v>
      </c>
      <c r="L486" t="str">
        <f>_xlfn.IFNA(VLOOKUP(Master8[[#This Row],[Customer_ID]],Feedback[],4,0),"None")</f>
        <v>Great product!</v>
      </c>
    </row>
    <row r="487" spans="1:12" x14ac:dyDescent="0.25">
      <c r="A487" s="2" t="s">
        <v>1452</v>
      </c>
      <c r="B487" s="2" t="s">
        <v>681</v>
      </c>
      <c r="C487" s="2">
        <v>5</v>
      </c>
      <c r="D487" s="4">
        <v>4.42</v>
      </c>
      <c r="E487" s="2" t="s">
        <v>682</v>
      </c>
      <c r="F487" s="3">
        <v>45777</v>
      </c>
      <c r="G487" s="7">
        <v>22.1</v>
      </c>
      <c r="H487" s="37" t="str">
        <f>IFERROR(VLOOKUP(Master8[[#This Row],[Customer_ID]],CustomerData[],2,0),"None")</f>
        <v>None</v>
      </c>
      <c r="I487" t="str">
        <f>IFERROR(VLOOKUP(Master8[[#This Row],[Customer_ID]],CustomerData[],3,0),"None")</f>
        <v>None</v>
      </c>
      <c r="J487" t="str">
        <f>IFERROR(VLOOKUP(Master8[[#This Row],[Customer_ID]],CustomerData[],4,0),"None")</f>
        <v>None</v>
      </c>
      <c r="K487" s="1" t="str">
        <f>IFERROR(VLOOKUP(Master8[[#This Row],[Customer_ID]],Feedback[],3,0),"None ")</f>
        <v>Neutral</v>
      </c>
      <c r="L487" t="str">
        <f>_xlfn.IFNA(VLOOKUP(Master8[[#This Row],[Customer_ID]],Feedback[],4,0),"None")</f>
        <v>Could be better</v>
      </c>
    </row>
    <row r="488" spans="1:12" x14ac:dyDescent="0.25">
      <c r="A488" s="2" t="s">
        <v>1516</v>
      </c>
      <c r="B488" s="2" t="s">
        <v>679</v>
      </c>
      <c r="C488" s="2">
        <v>5</v>
      </c>
      <c r="D488" s="4">
        <v>2.59</v>
      </c>
      <c r="E488" s="2" t="s">
        <v>684</v>
      </c>
      <c r="F488" s="3">
        <v>45778</v>
      </c>
      <c r="G488" s="7">
        <v>12.95</v>
      </c>
      <c r="H488" s="37" t="str">
        <f>IFERROR(VLOOKUP(Master8[[#This Row],[Customer_ID]],CustomerData[],2,0),"None")</f>
        <v>None</v>
      </c>
      <c r="I488" t="str">
        <f>IFERROR(VLOOKUP(Master8[[#This Row],[Customer_ID]],CustomerData[],3,0),"None")</f>
        <v>None</v>
      </c>
      <c r="J488" t="str">
        <f>IFERROR(VLOOKUP(Master8[[#This Row],[Customer_ID]],CustomerData[],4,0),"None")</f>
        <v>None</v>
      </c>
      <c r="K488" s="1" t="str">
        <f>IFERROR(VLOOKUP(Master8[[#This Row],[Customer_ID]],Feedback[],3,0),"None ")</f>
        <v>Negative</v>
      </c>
      <c r="L488" t="str">
        <f>_xlfn.IFNA(VLOOKUP(Master8[[#This Row],[Customer_ID]],Feedback[],4,0),"None")</f>
        <v>Great product!</v>
      </c>
    </row>
    <row r="489" spans="1:12" hidden="1" x14ac:dyDescent="0.25">
      <c r="A489" s="2" t="s">
        <v>715</v>
      </c>
      <c r="B489" s="2" t="s">
        <v>676</v>
      </c>
      <c r="C489" s="2">
        <v>2</v>
      </c>
      <c r="D489" s="4">
        <v>3.89</v>
      </c>
      <c r="E489" s="2" t="s">
        <v>685</v>
      </c>
      <c r="F489" s="3">
        <v>45779</v>
      </c>
      <c r="G489" s="7">
        <v>7.78</v>
      </c>
      <c r="H489" s="37">
        <f>IFERROR(VLOOKUP(Master8[[#This Row],[Customer_ID]],CustomerData[],2,0),"None")</f>
        <v>30</v>
      </c>
      <c r="I489" t="str">
        <f>IFERROR(VLOOKUP(Master8[[#This Row],[Customer_ID]],CustomerData[],3,0),"None")</f>
        <v>Male</v>
      </c>
      <c r="J489" t="str">
        <f>IFERROR(VLOOKUP(Master8[[#This Row],[Customer_ID]],CustomerData[],4,0),"None")</f>
        <v>Iced Tea</v>
      </c>
      <c r="K489" s="1" t="str">
        <f>IFERROR(VLOOKUP(Master8[[#This Row],[Customer_ID]],Feedback[],3,0),"None ")</f>
        <v>Neutral</v>
      </c>
      <c r="L489" t="str">
        <f>_xlfn.IFNA(VLOOKUP(Master8[[#This Row],[Customer_ID]],Feedback[],4,0),"None")</f>
        <v>Great product!</v>
      </c>
    </row>
    <row r="490" spans="1:12" hidden="1" x14ac:dyDescent="0.25">
      <c r="A490" s="2" t="s">
        <v>777</v>
      </c>
      <c r="B490" s="2" t="s">
        <v>681</v>
      </c>
      <c r="C490" s="2">
        <v>4</v>
      </c>
      <c r="D490" s="4">
        <v>5.18</v>
      </c>
      <c r="E490" s="2" t="s">
        <v>682</v>
      </c>
      <c r="F490" s="3">
        <v>45780</v>
      </c>
      <c r="G490" s="7">
        <v>20.72</v>
      </c>
      <c r="H490" s="37">
        <f>IFERROR(VLOOKUP(Master8[[#This Row],[Customer_ID]],CustomerData[],2,0),"None")</f>
        <v>61</v>
      </c>
      <c r="I490" t="str">
        <f>IFERROR(VLOOKUP(Master8[[#This Row],[Customer_ID]],CustomerData[],3,0),"None")</f>
        <v>Female</v>
      </c>
      <c r="J490" t="str">
        <f>IFERROR(VLOOKUP(Master8[[#This Row],[Customer_ID]],CustomerData[],4,0),"None")</f>
        <v>Muffin</v>
      </c>
      <c r="K490" s="1" t="str">
        <f>IFERROR(VLOOKUP(Master8[[#This Row],[Customer_ID]],Feedback[],3,0),"None ")</f>
        <v>Negative</v>
      </c>
      <c r="L490" t="str">
        <f>_xlfn.IFNA(VLOOKUP(Master8[[#This Row],[Customer_ID]],Feedback[],4,0),"None")</f>
        <v>Great product!</v>
      </c>
    </row>
    <row r="491" spans="1:12" hidden="1" x14ac:dyDescent="0.25">
      <c r="A491" s="2" t="s">
        <v>1284</v>
      </c>
      <c r="B491" s="2" t="s">
        <v>680</v>
      </c>
      <c r="C491" s="2">
        <v>1</v>
      </c>
      <c r="D491" s="4">
        <v>2.79</v>
      </c>
      <c r="E491" s="2" t="s">
        <v>683</v>
      </c>
      <c r="F491" s="3">
        <v>45781</v>
      </c>
      <c r="G491" s="7">
        <v>2.79</v>
      </c>
      <c r="H491" s="37">
        <f>IFERROR(VLOOKUP(Master8[[#This Row],[Customer_ID]],CustomerData[],2,0),"None")</f>
        <v>36</v>
      </c>
      <c r="I491" t="str">
        <f>IFERROR(VLOOKUP(Master8[[#This Row],[Customer_ID]],CustomerData[],3,0),"None")</f>
        <v>Male</v>
      </c>
      <c r="J491" t="str">
        <f>IFERROR(VLOOKUP(Master8[[#This Row],[Customer_ID]],CustomerData[],4,0),"None")</f>
        <v>Croissant</v>
      </c>
      <c r="K491" s="1" t="str">
        <f>IFERROR(VLOOKUP(Master8[[#This Row],[Customer_ID]],Feedback[],3,0),"None ")</f>
        <v xml:space="preserve">None </v>
      </c>
      <c r="L491" t="str">
        <f>_xlfn.IFNA(VLOOKUP(Master8[[#This Row],[Customer_ID]],Feedback[],4,0),"None")</f>
        <v>None</v>
      </c>
    </row>
    <row r="492" spans="1:12" hidden="1" x14ac:dyDescent="0.25">
      <c r="A492" s="2" t="s">
        <v>802</v>
      </c>
      <c r="B492" s="2" t="s">
        <v>680</v>
      </c>
      <c r="C492" s="2">
        <v>5</v>
      </c>
      <c r="D492" s="4">
        <v>3.42</v>
      </c>
      <c r="E492" s="2" t="s">
        <v>682</v>
      </c>
      <c r="F492" s="3">
        <v>45782</v>
      </c>
      <c r="G492" s="7">
        <v>17.100000000000001</v>
      </c>
      <c r="H492" s="37">
        <f>IFERROR(VLOOKUP(Master8[[#This Row],[Customer_ID]],CustomerData[],2,0),"None")</f>
        <v>22</v>
      </c>
      <c r="I492" t="str">
        <f>IFERROR(VLOOKUP(Master8[[#This Row],[Customer_ID]],CustomerData[],3,0),"None")</f>
        <v>Female</v>
      </c>
      <c r="J492" t="str">
        <f>IFERROR(VLOOKUP(Master8[[#This Row],[Customer_ID]],CustomerData[],4,0),"None")</f>
        <v>Croissant</v>
      </c>
      <c r="K492" s="1" t="str">
        <f>IFERROR(VLOOKUP(Master8[[#This Row],[Customer_ID]],Feedback[],3,0),"None ")</f>
        <v xml:space="preserve">None </v>
      </c>
      <c r="L492" t="str">
        <f>_xlfn.IFNA(VLOOKUP(Master8[[#This Row],[Customer_ID]],Feedback[],4,0),"None")</f>
        <v>None</v>
      </c>
    </row>
    <row r="493" spans="1:12" hidden="1" x14ac:dyDescent="0.25">
      <c r="A493" s="2" t="s">
        <v>1208</v>
      </c>
      <c r="B493" s="2" t="s">
        <v>680</v>
      </c>
      <c r="C493" s="2">
        <v>5</v>
      </c>
      <c r="D493" s="4">
        <v>3.04</v>
      </c>
      <c r="E493" s="2" t="s">
        <v>683</v>
      </c>
      <c r="F493" s="3">
        <v>45783</v>
      </c>
      <c r="G493" s="7">
        <v>15.2</v>
      </c>
      <c r="H493" s="37">
        <f>IFERROR(VLOOKUP(Master8[[#This Row],[Customer_ID]],CustomerData[],2,0),"None")</f>
        <v>35</v>
      </c>
      <c r="I493" t="str">
        <f>IFERROR(VLOOKUP(Master8[[#This Row],[Customer_ID]],CustomerData[],3,0),"None")</f>
        <v>Female</v>
      </c>
      <c r="J493" t="str">
        <f>IFERROR(VLOOKUP(Master8[[#This Row],[Customer_ID]],CustomerData[],4,0),"None")</f>
        <v>Croissant</v>
      </c>
      <c r="K493" s="1" t="str">
        <f>IFERROR(VLOOKUP(Master8[[#This Row],[Customer_ID]],Feedback[],3,0),"None ")</f>
        <v>Neutral</v>
      </c>
      <c r="L493" t="str">
        <f>_xlfn.IFNA(VLOOKUP(Master8[[#This Row],[Customer_ID]],Feedback[],4,0),"None")</f>
        <v>Great product!</v>
      </c>
    </row>
    <row r="494" spans="1:12" x14ac:dyDescent="0.25">
      <c r="A494" s="2" t="s">
        <v>1393</v>
      </c>
      <c r="B494" s="2" t="s">
        <v>677</v>
      </c>
      <c r="C494" s="2">
        <v>1</v>
      </c>
      <c r="D494" s="4">
        <v>4.79</v>
      </c>
      <c r="E494" s="2" t="s">
        <v>682</v>
      </c>
      <c r="F494" s="3">
        <v>45784</v>
      </c>
      <c r="G494" s="7">
        <v>4.79</v>
      </c>
      <c r="H494" s="37" t="str">
        <f>IFERROR(VLOOKUP(Master8[[#This Row],[Customer_ID]],CustomerData[],2,0),"None")</f>
        <v>None</v>
      </c>
      <c r="I494" t="str">
        <f>IFERROR(VLOOKUP(Master8[[#This Row],[Customer_ID]],CustomerData[],3,0),"None")</f>
        <v>None</v>
      </c>
      <c r="J494" t="str">
        <f>IFERROR(VLOOKUP(Master8[[#This Row],[Customer_ID]],CustomerData[],4,0),"None")</f>
        <v>None</v>
      </c>
      <c r="K494" s="1" t="str">
        <f>IFERROR(VLOOKUP(Master8[[#This Row],[Customer_ID]],Feedback[],3,0),"None ")</f>
        <v>Neutral</v>
      </c>
      <c r="L494" t="str">
        <f>_xlfn.IFNA(VLOOKUP(Master8[[#This Row],[Customer_ID]],Feedback[],4,0),"None")</f>
        <v>Could be better</v>
      </c>
    </row>
    <row r="495" spans="1:12" hidden="1" x14ac:dyDescent="0.25">
      <c r="A495" s="2" t="s">
        <v>1190</v>
      </c>
      <c r="B495" s="2" t="s">
        <v>678</v>
      </c>
      <c r="C495" s="2">
        <v>3</v>
      </c>
      <c r="D495" s="4">
        <v>5.6</v>
      </c>
      <c r="E495" s="2" t="s">
        <v>685</v>
      </c>
      <c r="F495" s="3">
        <v>45785</v>
      </c>
      <c r="G495" s="7">
        <v>16.8</v>
      </c>
      <c r="H495" s="37">
        <f>IFERROR(VLOOKUP(Master8[[#This Row],[Customer_ID]],CustomerData[],2,0),"None")</f>
        <v>24</v>
      </c>
      <c r="I495" t="str">
        <f>IFERROR(VLOOKUP(Master8[[#This Row],[Customer_ID]],CustomerData[],3,0),"None")</f>
        <v>Female</v>
      </c>
      <c r="J495" t="str">
        <f>IFERROR(VLOOKUP(Master8[[#This Row],[Customer_ID]],CustomerData[],4,0),"None")</f>
        <v>Latte</v>
      </c>
      <c r="K495" s="1" t="str">
        <f>IFERROR(VLOOKUP(Master8[[#This Row],[Customer_ID]],Feedback[],3,0),"None ")</f>
        <v>Neutral</v>
      </c>
      <c r="L495" t="str">
        <f>_xlfn.IFNA(VLOOKUP(Master8[[#This Row],[Customer_ID]],Feedback[],4,0),"None")</f>
        <v>Great product!</v>
      </c>
    </row>
    <row r="496" spans="1:12" x14ac:dyDescent="0.25">
      <c r="A496" s="2" t="s">
        <v>1382</v>
      </c>
      <c r="B496" s="2" t="s">
        <v>676</v>
      </c>
      <c r="C496" s="2">
        <v>1</v>
      </c>
      <c r="D496" s="4">
        <v>3.58</v>
      </c>
      <c r="E496" s="2" t="s">
        <v>685</v>
      </c>
      <c r="F496" s="3">
        <v>45786</v>
      </c>
      <c r="G496" s="7">
        <v>3.58</v>
      </c>
      <c r="H496" s="37" t="str">
        <f>IFERROR(VLOOKUP(Master8[[#This Row],[Customer_ID]],CustomerData[],2,0),"None")</f>
        <v>None</v>
      </c>
      <c r="I496" t="str">
        <f>IFERROR(VLOOKUP(Master8[[#This Row],[Customer_ID]],CustomerData[],3,0),"None")</f>
        <v>None</v>
      </c>
      <c r="J496" t="str">
        <f>IFERROR(VLOOKUP(Master8[[#This Row],[Customer_ID]],CustomerData[],4,0),"None")</f>
        <v>None</v>
      </c>
      <c r="K496" s="1" t="str">
        <f>IFERROR(VLOOKUP(Master8[[#This Row],[Customer_ID]],Feedback[],3,0),"None ")</f>
        <v>Neutral</v>
      </c>
      <c r="L496" t="str">
        <f>_xlfn.IFNA(VLOOKUP(Master8[[#This Row],[Customer_ID]],Feedback[],4,0),"None")</f>
        <v>Could be better</v>
      </c>
    </row>
    <row r="497" spans="1:12" x14ac:dyDescent="0.25">
      <c r="A497" s="2" t="s">
        <v>1403</v>
      </c>
      <c r="B497" s="2" t="s">
        <v>678</v>
      </c>
      <c r="C497" s="2">
        <v>1</v>
      </c>
      <c r="D497" s="4">
        <v>3.37</v>
      </c>
      <c r="E497" s="2" t="s">
        <v>685</v>
      </c>
      <c r="F497" s="3">
        <v>45787</v>
      </c>
      <c r="G497" s="7">
        <v>3.37</v>
      </c>
      <c r="H497" s="37" t="str">
        <f>IFERROR(VLOOKUP(Master8[[#This Row],[Customer_ID]],CustomerData[],2,0),"None")</f>
        <v>None</v>
      </c>
      <c r="I497" t="str">
        <f>IFERROR(VLOOKUP(Master8[[#This Row],[Customer_ID]],CustomerData[],3,0),"None")</f>
        <v>None</v>
      </c>
      <c r="J497" t="str">
        <f>IFERROR(VLOOKUP(Master8[[#This Row],[Customer_ID]],CustomerData[],4,0),"None")</f>
        <v>None</v>
      </c>
      <c r="K497" s="1" t="str">
        <f>IFERROR(VLOOKUP(Master8[[#This Row],[Customer_ID]],Feedback[],3,0),"None ")</f>
        <v xml:space="preserve">None </v>
      </c>
      <c r="L497" t="str">
        <f>_xlfn.IFNA(VLOOKUP(Master8[[#This Row],[Customer_ID]],Feedback[],4,0),"None")</f>
        <v>None</v>
      </c>
    </row>
    <row r="498" spans="1:12" x14ac:dyDescent="0.25">
      <c r="A498" s="2" t="s">
        <v>1485</v>
      </c>
      <c r="B498" s="2" t="s">
        <v>676</v>
      </c>
      <c r="C498" s="2">
        <v>4</v>
      </c>
      <c r="D498" s="4">
        <v>3.49</v>
      </c>
      <c r="E498" s="2" t="s">
        <v>683</v>
      </c>
      <c r="F498" s="3">
        <v>45788</v>
      </c>
      <c r="G498" s="7">
        <v>13.96</v>
      </c>
      <c r="H498" s="37" t="str">
        <f>IFERROR(VLOOKUP(Master8[[#This Row],[Customer_ID]],CustomerData[],2,0),"None")</f>
        <v>None</v>
      </c>
      <c r="I498" t="str">
        <f>IFERROR(VLOOKUP(Master8[[#This Row],[Customer_ID]],CustomerData[],3,0),"None")</f>
        <v>None</v>
      </c>
      <c r="J498" t="str">
        <f>IFERROR(VLOOKUP(Master8[[#This Row],[Customer_ID]],CustomerData[],4,0),"None")</f>
        <v>None</v>
      </c>
      <c r="K498" s="1" t="str">
        <f>IFERROR(VLOOKUP(Master8[[#This Row],[Customer_ID]],Feedback[],3,0),"None ")</f>
        <v xml:space="preserve">None </v>
      </c>
      <c r="L498" t="str">
        <f>_xlfn.IFNA(VLOOKUP(Master8[[#This Row],[Customer_ID]],Feedback[],4,0),"None")</f>
        <v>None</v>
      </c>
    </row>
    <row r="499" spans="1:12" hidden="1" x14ac:dyDescent="0.25">
      <c r="A499" s="2" t="s">
        <v>730</v>
      </c>
      <c r="B499" s="2" t="s">
        <v>680</v>
      </c>
      <c r="C499" s="2">
        <v>2</v>
      </c>
      <c r="D499" s="4">
        <v>4.6900000000000004</v>
      </c>
      <c r="E499" s="2" t="s">
        <v>685</v>
      </c>
      <c r="F499" s="3">
        <v>45789</v>
      </c>
      <c r="G499" s="7">
        <v>9.3800000000000008</v>
      </c>
      <c r="H499" s="37">
        <f>IFERROR(VLOOKUP(Master8[[#This Row],[Customer_ID]],CustomerData[],2,0),"None")</f>
        <v>35</v>
      </c>
      <c r="I499" t="str">
        <f>IFERROR(VLOOKUP(Master8[[#This Row],[Customer_ID]],CustomerData[],3,0),"None")</f>
        <v>Male</v>
      </c>
      <c r="J499" t="str">
        <f>IFERROR(VLOOKUP(Master8[[#This Row],[Customer_ID]],CustomerData[],4,0),"None")</f>
        <v>Croissant</v>
      </c>
      <c r="K499" s="1" t="str">
        <f>IFERROR(VLOOKUP(Master8[[#This Row],[Customer_ID]],Feedback[],3,0),"None ")</f>
        <v>Negative</v>
      </c>
      <c r="L499" t="str">
        <f>_xlfn.IFNA(VLOOKUP(Master8[[#This Row],[Customer_ID]],Feedback[],4,0),"None")</f>
        <v>Great product!</v>
      </c>
    </row>
    <row r="500" spans="1:12" hidden="1" x14ac:dyDescent="0.25">
      <c r="A500" s="2" t="s">
        <v>754</v>
      </c>
      <c r="B500" s="2" t="s">
        <v>677</v>
      </c>
      <c r="C500" s="2">
        <v>5</v>
      </c>
      <c r="D500" s="4">
        <v>2.96</v>
      </c>
      <c r="E500" s="2" t="s">
        <v>683</v>
      </c>
      <c r="F500" s="3">
        <v>45790</v>
      </c>
      <c r="G500" s="7">
        <v>14.8</v>
      </c>
      <c r="H500" s="37">
        <f>IFERROR(VLOOKUP(Master8[[#This Row],[Customer_ID]],CustomerData[],2,0),"None")</f>
        <v>54</v>
      </c>
      <c r="I500" t="str">
        <f>IFERROR(VLOOKUP(Master8[[#This Row],[Customer_ID]],CustomerData[],3,0),"None")</f>
        <v>Female</v>
      </c>
      <c r="J500" t="str">
        <f>IFERROR(VLOOKUP(Master8[[#This Row],[Customer_ID]],CustomerData[],4,0),"None")</f>
        <v>Cappuccino</v>
      </c>
      <c r="K500" s="1" t="str">
        <f>IFERROR(VLOOKUP(Master8[[#This Row],[Customer_ID]],Feedback[],3,0),"None ")</f>
        <v xml:space="preserve">None </v>
      </c>
      <c r="L500" t="str">
        <f>_xlfn.IFNA(VLOOKUP(Master8[[#This Row],[Customer_ID]],Feedback[],4,0),"None")</f>
        <v>None</v>
      </c>
    </row>
    <row r="501" spans="1:12" hidden="1" x14ac:dyDescent="0.25">
      <c r="A501" s="2" t="s">
        <v>991</v>
      </c>
      <c r="B501" s="2" t="s">
        <v>677</v>
      </c>
      <c r="C501" s="2">
        <v>2</v>
      </c>
      <c r="D501" s="4">
        <v>5.43</v>
      </c>
      <c r="E501" s="2" t="s">
        <v>683</v>
      </c>
      <c r="F501" s="3">
        <v>45791</v>
      </c>
      <c r="G501" s="7">
        <v>10.86</v>
      </c>
      <c r="H501" s="37">
        <f>IFERROR(VLOOKUP(Master8[[#This Row],[Customer_ID]],CustomerData[],2,0),"None")</f>
        <v>46</v>
      </c>
      <c r="I501" t="str">
        <f>IFERROR(VLOOKUP(Master8[[#This Row],[Customer_ID]],CustomerData[],3,0),"None")</f>
        <v>Male</v>
      </c>
      <c r="J501" t="str">
        <f>IFERROR(VLOOKUP(Master8[[#This Row],[Customer_ID]],CustomerData[],4,0),"None")</f>
        <v>Cappuccino</v>
      </c>
      <c r="K501" s="1" t="str">
        <f>IFERROR(VLOOKUP(Master8[[#This Row],[Customer_ID]],Feedback[],3,0),"None ")</f>
        <v xml:space="preserve">None </v>
      </c>
      <c r="L501" t="str">
        <f>_xlfn.IFNA(VLOOKUP(Master8[[#This Row],[Customer_ID]],Feedback[],4,0),"None")</f>
        <v>None</v>
      </c>
    </row>
    <row r="502" spans="1:12" x14ac:dyDescent="0.25">
      <c r="A502" s="2" t="s">
        <v>1467</v>
      </c>
      <c r="B502" s="2" t="s">
        <v>680</v>
      </c>
      <c r="C502" s="2">
        <v>3</v>
      </c>
      <c r="D502" s="4">
        <v>2.6</v>
      </c>
      <c r="E502" s="2" t="s">
        <v>683</v>
      </c>
      <c r="F502" s="3">
        <v>45792</v>
      </c>
      <c r="G502" s="7">
        <v>7.8000000000000007</v>
      </c>
      <c r="H502" s="37" t="str">
        <f>IFERROR(VLOOKUP(Master8[[#This Row],[Customer_ID]],CustomerData[],2,0),"None")</f>
        <v>None</v>
      </c>
      <c r="I502" t="str">
        <f>IFERROR(VLOOKUP(Master8[[#This Row],[Customer_ID]],CustomerData[],3,0),"None")</f>
        <v>None</v>
      </c>
      <c r="J502" t="str">
        <f>IFERROR(VLOOKUP(Master8[[#This Row],[Customer_ID]],CustomerData[],4,0),"None")</f>
        <v>None</v>
      </c>
      <c r="K502" s="1" t="str">
        <f>IFERROR(VLOOKUP(Master8[[#This Row],[Customer_ID]],Feedback[],3,0),"None ")</f>
        <v xml:space="preserve">None </v>
      </c>
      <c r="L502" t="str">
        <f>_xlfn.IFNA(VLOOKUP(Master8[[#This Row],[Customer_ID]],Feedback[],4,0),"None")</f>
        <v>None</v>
      </c>
    </row>
    <row r="503" spans="1:12" hidden="1" x14ac:dyDescent="0.25">
      <c r="A503" s="2" t="s">
        <v>1151</v>
      </c>
      <c r="B503" s="2" t="s">
        <v>678</v>
      </c>
      <c r="C503" s="2">
        <v>5</v>
      </c>
      <c r="D503" s="4">
        <v>4.82</v>
      </c>
      <c r="E503" s="2" t="s">
        <v>684</v>
      </c>
      <c r="F503" s="3">
        <v>45793</v>
      </c>
      <c r="G503" s="7">
        <v>24.1</v>
      </c>
      <c r="H503" s="37">
        <f>IFERROR(VLOOKUP(Master8[[#This Row],[Customer_ID]],CustomerData[],2,0),"None")</f>
        <v>52</v>
      </c>
      <c r="I503" t="str">
        <f>IFERROR(VLOOKUP(Master8[[#This Row],[Customer_ID]],CustomerData[],3,0),"None")</f>
        <v>Male</v>
      </c>
      <c r="J503" t="str">
        <f>IFERROR(VLOOKUP(Master8[[#This Row],[Customer_ID]],CustomerData[],4,0),"None")</f>
        <v>Latte</v>
      </c>
      <c r="K503" s="1" t="str">
        <f>IFERROR(VLOOKUP(Master8[[#This Row],[Customer_ID]],Feedback[],3,0),"None ")</f>
        <v xml:space="preserve">None </v>
      </c>
      <c r="L503" t="str">
        <f>_xlfn.IFNA(VLOOKUP(Master8[[#This Row],[Customer_ID]],Feedback[],4,0),"None")</f>
        <v>None</v>
      </c>
    </row>
    <row r="504" spans="1:12" hidden="1" x14ac:dyDescent="0.25">
      <c r="A504" s="2" t="s">
        <v>957</v>
      </c>
      <c r="B504" s="2" t="s">
        <v>679</v>
      </c>
      <c r="C504" s="2">
        <v>2</v>
      </c>
      <c r="D504" s="4">
        <v>5.51</v>
      </c>
      <c r="E504" s="2" t="s">
        <v>682</v>
      </c>
      <c r="F504" s="3">
        <v>45794</v>
      </c>
      <c r="G504" s="7">
        <v>11.02</v>
      </c>
      <c r="H504" s="37">
        <f>IFERROR(VLOOKUP(Master8[[#This Row],[Customer_ID]],CustomerData[],2,0),"None")</f>
        <v>48</v>
      </c>
      <c r="I504" t="str">
        <f>IFERROR(VLOOKUP(Master8[[#This Row],[Customer_ID]],CustomerData[],3,0),"None")</f>
        <v>Male</v>
      </c>
      <c r="J504" t="str">
        <f>IFERROR(VLOOKUP(Master8[[#This Row],[Customer_ID]],CustomerData[],4,0),"None")</f>
        <v>Sandwich</v>
      </c>
      <c r="K504" s="1" t="str">
        <f>IFERROR(VLOOKUP(Master8[[#This Row],[Customer_ID]],Feedback[],3,0),"None ")</f>
        <v>Neutral</v>
      </c>
      <c r="L504" t="str">
        <f>_xlfn.IFNA(VLOOKUP(Master8[[#This Row],[Customer_ID]],Feedback[],4,0),"None")</f>
        <v>Great product!</v>
      </c>
    </row>
    <row r="505" spans="1:12" x14ac:dyDescent="0.25">
      <c r="A505" s="2" t="s">
        <v>1378</v>
      </c>
      <c r="B505" s="2" t="s">
        <v>680</v>
      </c>
      <c r="C505" s="2">
        <v>3</v>
      </c>
      <c r="D505" s="4">
        <v>3.64</v>
      </c>
      <c r="E505" s="2" t="s">
        <v>683</v>
      </c>
      <c r="F505" s="3">
        <v>45795</v>
      </c>
      <c r="G505" s="7">
        <v>10.92</v>
      </c>
      <c r="H505" s="37" t="str">
        <f>IFERROR(VLOOKUP(Master8[[#This Row],[Customer_ID]],CustomerData[],2,0),"None")</f>
        <v>None</v>
      </c>
      <c r="I505" t="str">
        <f>IFERROR(VLOOKUP(Master8[[#This Row],[Customer_ID]],CustomerData[],3,0),"None")</f>
        <v>None</v>
      </c>
      <c r="J505" t="str">
        <f>IFERROR(VLOOKUP(Master8[[#This Row],[Customer_ID]],CustomerData[],4,0),"None")</f>
        <v>None</v>
      </c>
      <c r="K505" s="1" t="str">
        <f>IFERROR(VLOOKUP(Master8[[#This Row],[Customer_ID]],Feedback[],3,0),"None ")</f>
        <v xml:space="preserve">None </v>
      </c>
      <c r="L505" t="str">
        <f>_xlfn.IFNA(VLOOKUP(Master8[[#This Row],[Customer_ID]],Feedback[],4,0),"None")</f>
        <v>None</v>
      </c>
    </row>
    <row r="506" spans="1:12" hidden="1" x14ac:dyDescent="0.25">
      <c r="A506" s="2" t="s">
        <v>1309</v>
      </c>
      <c r="B506" s="2" t="s">
        <v>681</v>
      </c>
      <c r="C506" s="2">
        <v>4</v>
      </c>
      <c r="D506" s="4">
        <v>4.17</v>
      </c>
      <c r="E506" s="2" t="s">
        <v>683</v>
      </c>
      <c r="F506" s="3">
        <v>45796</v>
      </c>
      <c r="G506" s="7">
        <v>16.68</v>
      </c>
      <c r="H506" s="37">
        <f>IFERROR(VLOOKUP(Master8[[#This Row],[Customer_ID]],CustomerData[],2,0),"None")</f>
        <v>33</v>
      </c>
      <c r="I506" t="str">
        <f>IFERROR(VLOOKUP(Master8[[#This Row],[Customer_ID]],CustomerData[],3,0),"None")</f>
        <v>Male</v>
      </c>
      <c r="J506" t="str">
        <f>IFERROR(VLOOKUP(Master8[[#This Row],[Customer_ID]],CustomerData[],4,0),"None")</f>
        <v>Muffin</v>
      </c>
      <c r="K506" s="1" t="str">
        <f>IFERROR(VLOOKUP(Master8[[#This Row],[Customer_ID]],Feedback[],3,0),"None ")</f>
        <v>Negative</v>
      </c>
      <c r="L506" t="str">
        <f>_xlfn.IFNA(VLOOKUP(Master8[[#This Row],[Customer_ID]],Feedback[],4,0),"None")</f>
        <v>Could be better</v>
      </c>
    </row>
    <row r="507" spans="1:12" hidden="1" x14ac:dyDescent="0.25">
      <c r="A507" s="2" t="s">
        <v>883</v>
      </c>
      <c r="B507" s="2" t="s">
        <v>681</v>
      </c>
      <c r="C507" s="2">
        <v>3</v>
      </c>
      <c r="D507" s="4">
        <v>5.91</v>
      </c>
      <c r="E507" s="2" t="s">
        <v>682</v>
      </c>
      <c r="F507" s="3">
        <v>45797</v>
      </c>
      <c r="G507" s="7">
        <v>17.73</v>
      </c>
      <c r="H507" s="37">
        <f>IFERROR(VLOOKUP(Master8[[#This Row],[Customer_ID]],CustomerData[],2,0),"None")</f>
        <v>38</v>
      </c>
      <c r="I507" t="str">
        <f>IFERROR(VLOOKUP(Master8[[#This Row],[Customer_ID]],CustomerData[],3,0),"None")</f>
        <v>Male</v>
      </c>
      <c r="J507" t="str">
        <f>IFERROR(VLOOKUP(Master8[[#This Row],[Customer_ID]],CustomerData[],4,0),"None")</f>
        <v>Muffin</v>
      </c>
      <c r="K507" s="1" t="str">
        <f>IFERROR(VLOOKUP(Master8[[#This Row],[Customer_ID]],Feedback[],3,0),"None ")</f>
        <v xml:space="preserve">None </v>
      </c>
      <c r="L507" t="str">
        <f>_xlfn.IFNA(VLOOKUP(Master8[[#This Row],[Customer_ID]],Feedback[],4,0),"None")</f>
        <v>None</v>
      </c>
    </row>
    <row r="508" spans="1:12" hidden="1" x14ac:dyDescent="0.25">
      <c r="A508" s="2" t="s">
        <v>1123</v>
      </c>
      <c r="B508" s="2" t="s">
        <v>681</v>
      </c>
      <c r="C508" s="2">
        <v>2</v>
      </c>
      <c r="D508" s="4">
        <v>4.3899999999999997</v>
      </c>
      <c r="E508" s="2" t="s">
        <v>685</v>
      </c>
      <c r="F508" s="3">
        <v>45798</v>
      </c>
      <c r="G508" s="7">
        <v>8.7799999999999994</v>
      </c>
      <c r="H508" s="37">
        <f>IFERROR(VLOOKUP(Master8[[#This Row],[Customer_ID]],CustomerData[],2,0),"None")</f>
        <v>58</v>
      </c>
      <c r="I508" t="str">
        <f>IFERROR(VLOOKUP(Master8[[#This Row],[Customer_ID]],CustomerData[],3,0),"None")</f>
        <v>Female</v>
      </c>
      <c r="J508" t="str">
        <f>IFERROR(VLOOKUP(Master8[[#This Row],[Customer_ID]],CustomerData[],4,0),"None")</f>
        <v>Muffin</v>
      </c>
      <c r="K508" s="1" t="str">
        <f>IFERROR(VLOOKUP(Master8[[#This Row],[Customer_ID]],Feedback[],3,0),"None ")</f>
        <v>Negative</v>
      </c>
      <c r="L508" t="str">
        <f>_xlfn.IFNA(VLOOKUP(Master8[[#This Row],[Customer_ID]],Feedback[],4,0),"None")</f>
        <v>Could be better</v>
      </c>
    </row>
    <row r="509" spans="1:12" hidden="1" x14ac:dyDescent="0.25">
      <c r="A509" s="2" t="s">
        <v>1244</v>
      </c>
      <c r="B509" s="2" t="s">
        <v>681</v>
      </c>
      <c r="C509" s="2">
        <v>1</v>
      </c>
      <c r="D509" s="4">
        <v>3.45</v>
      </c>
      <c r="E509" s="2" t="s">
        <v>684</v>
      </c>
      <c r="F509" s="3">
        <v>45799</v>
      </c>
      <c r="G509" s="7">
        <v>3.45</v>
      </c>
      <c r="H509" s="37">
        <f>IFERROR(VLOOKUP(Master8[[#This Row],[Customer_ID]],CustomerData[],2,0),"None")</f>
        <v>64</v>
      </c>
      <c r="I509" t="str">
        <f>IFERROR(VLOOKUP(Master8[[#This Row],[Customer_ID]],CustomerData[],3,0),"None")</f>
        <v>Male</v>
      </c>
      <c r="J509" t="str">
        <f>IFERROR(VLOOKUP(Master8[[#This Row],[Customer_ID]],CustomerData[],4,0),"None")</f>
        <v>Muffin</v>
      </c>
      <c r="K509" s="1" t="str">
        <f>IFERROR(VLOOKUP(Master8[[#This Row],[Customer_ID]],Feedback[],3,0),"None ")</f>
        <v>Positive</v>
      </c>
      <c r="L509" t="str">
        <f>_xlfn.IFNA(VLOOKUP(Master8[[#This Row],[Customer_ID]],Feedback[],4,0),"None")</f>
        <v>Could be better</v>
      </c>
    </row>
    <row r="510" spans="1:12" x14ac:dyDescent="0.25">
      <c r="A510" s="2" t="s">
        <v>1526</v>
      </c>
      <c r="B510" s="2" t="s">
        <v>676</v>
      </c>
      <c r="C510" s="2">
        <v>5</v>
      </c>
      <c r="D510" s="4">
        <v>4.0599999999999996</v>
      </c>
      <c r="E510" s="2" t="s">
        <v>682</v>
      </c>
      <c r="F510" s="3">
        <v>45800</v>
      </c>
      <c r="G510" s="7">
        <v>20.3</v>
      </c>
      <c r="H510" s="37" t="str">
        <f>IFERROR(VLOOKUP(Master8[[#This Row],[Customer_ID]],CustomerData[],2,0),"None")</f>
        <v>None</v>
      </c>
      <c r="I510" t="str">
        <f>IFERROR(VLOOKUP(Master8[[#This Row],[Customer_ID]],CustomerData[],3,0),"None")</f>
        <v>None</v>
      </c>
      <c r="J510" t="str">
        <f>IFERROR(VLOOKUP(Master8[[#This Row],[Customer_ID]],CustomerData[],4,0),"None")</f>
        <v>None</v>
      </c>
      <c r="K510" s="1" t="str">
        <f>IFERROR(VLOOKUP(Master8[[#This Row],[Customer_ID]],Feedback[],3,0),"None ")</f>
        <v>Neutral</v>
      </c>
      <c r="L510" t="str">
        <f>_xlfn.IFNA(VLOOKUP(Master8[[#This Row],[Customer_ID]],Feedback[],4,0),"None")</f>
        <v>Could be better</v>
      </c>
    </row>
    <row r="511" spans="1:12" hidden="1" x14ac:dyDescent="0.25">
      <c r="A511" s="2" t="s">
        <v>852</v>
      </c>
      <c r="B511" s="2" t="s">
        <v>678</v>
      </c>
      <c r="C511" s="2">
        <v>4</v>
      </c>
      <c r="D511" s="4">
        <v>5.89</v>
      </c>
      <c r="E511" s="2" t="s">
        <v>683</v>
      </c>
      <c r="F511" s="3">
        <v>45801</v>
      </c>
      <c r="G511" s="7">
        <v>23.56</v>
      </c>
      <c r="H511" s="37">
        <f>IFERROR(VLOOKUP(Master8[[#This Row],[Customer_ID]],CustomerData[],2,0),"None")</f>
        <v>61</v>
      </c>
      <c r="I511" t="str">
        <f>IFERROR(VLOOKUP(Master8[[#This Row],[Customer_ID]],CustomerData[],3,0),"None")</f>
        <v>Female</v>
      </c>
      <c r="J511" t="str">
        <f>IFERROR(VLOOKUP(Master8[[#This Row],[Customer_ID]],CustomerData[],4,0),"None")</f>
        <v>Latte</v>
      </c>
      <c r="K511" s="1" t="str">
        <f>IFERROR(VLOOKUP(Master8[[#This Row],[Customer_ID]],Feedback[],3,0),"None ")</f>
        <v xml:space="preserve">None </v>
      </c>
      <c r="L511" t="str">
        <f>_xlfn.IFNA(VLOOKUP(Master8[[#This Row],[Customer_ID]],Feedback[],4,0),"None")</f>
        <v>None</v>
      </c>
    </row>
    <row r="512" spans="1:12" x14ac:dyDescent="0.25">
      <c r="A512" s="2" t="s">
        <v>1493</v>
      </c>
      <c r="B512" s="2" t="s">
        <v>681</v>
      </c>
      <c r="C512" s="2">
        <v>2</v>
      </c>
      <c r="D512" s="4">
        <v>4.9400000000000004</v>
      </c>
      <c r="E512" s="2" t="s">
        <v>682</v>
      </c>
      <c r="F512" s="3">
        <v>45802</v>
      </c>
      <c r="G512" s="7">
        <v>9.8800000000000008</v>
      </c>
      <c r="H512" s="37" t="str">
        <f>IFERROR(VLOOKUP(Master8[[#This Row],[Customer_ID]],CustomerData[],2,0),"None")</f>
        <v>None</v>
      </c>
      <c r="I512" t="str">
        <f>IFERROR(VLOOKUP(Master8[[#This Row],[Customer_ID]],CustomerData[],3,0),"None")</f>
        <v>None</v>
      </c>
      <c r="J512" t="str">
        <f>IFERROR(VLOOKUP(Master8[[#This Row],[Customer_ID]],CustomerData[],4,0),"None")</f>
        <v>None</v>
      </c>
      <c r="K512" s="1" t="str">
        <f>IFERROR(VLOOKUP(Master8[[#This Row],[Customer_ID]],Feedback[],3,0),"None ")</f>
        <v>Negative</v>
      </c>
      <c r="L512" t="str">
        <f>_xlfn.IFNA(VLOOKUP(Master8[[#This Row],[Customer_ID]],Feedback[],4,0),"None")</f>
        <v>Great product!</v>
      </c>
    </row>
    <row r="513" spans="1:12" x14ac:dyDescent="0.25">
      <c r="A513" s="2" t="s">
        <v>1661</v>
      </c>
      <c r="B513" s="2" t="s">
        <v>679</v>
      </c>
      <c r="C513" s="2">
        <v>4</v>
      </c>
      <c r="D513" s="4">
        <v>3.12</v>
      </c>
      <c r="E513" s="2" t="s">
        <v>683</v>
      </c>
      <c r="F513" s="3">
        <v>45803</v>
      </c>
      <c r="G513" s="7">
        <v>12.48</v>
      </c>
      <c r="H513" s="37" t="str">
        <f>IFERROR(VLOOKUP(Master8[[#This Row],[Customer_ID]],CustomerData[],2,0),"None")</f>
        <v>None</v>
      </c>
      <c r="I513" t="str">
        <f>IFERROR(VLOOKUP(Master8[[#This Row],[Customer_ID]],CustomerData[],3,0),"None")</f>
        <v>None</v>
      </c>
      <c r="J513" t="str">
        <f>IFERROR(VLOOKUP(Master8[[#This Row],[Customer_ID]],CustomerData[],4,0),"None")</f>
        <v>None</v>
      </c>
      <c r="K513" s="1" t="str">
        <f>IFERROR(VLOOKUP(Master8[[#This Row],[Customer_ID]],Feedback[],3,0),"None ")</f>
        <v xml:space="preserve">None </v>
      </c>
      <c r="L513" t="str">
        <f>_xlfn.IFNA(VLOOKUP(Master8[[#This Row],[Customer_ID]],Feedback[],4,0),"None")</f>
        <v>None</v>
      </c>
    </row>
    <row r="514" spans="1:12" x14ac:dyDescent="0.25">
      <c r="A514" s="2" t="s">
        <v>1374</v>
      </c>
      <c r="B514" s="2" t="s">
        <v>681</v>
      </c>
      <c r="C514" s="2">
        <v>3</v>
      </c>
      <c r="D514" s="4">
        <v>4.59</v>
      </c>
      <c r="E514" s="2" t="s">
        <v>685</v>
      </c>
      <c r="F514" s="3">
        <v>45804</v>
      </c>
      <c r="G514" s="7">
        <v>13.77</v>
      </c>
      <c r="H514" s="37" t="str">
        <f>IFERROR(VLOOKUP(Master8[[#This Row],[Customer_ID]],CustomerData[],2,0),"None")</f>
        <v>None</v>
      </c>
      <c r="I514" t="str">
        <f>IFERROR(VLOOKUP(Master8[[#This Row],[Customer_ID]],CustomerData[],3,0),"None")</f>
        <v>None</v>
      </c>
      <c r="J514" t="str">
        <f>IFERROR(VLOOKUP(Master8[[#This Row],[Customer_ID]],CustomerData[],4,0),"None")</f>
        <v>None</v>
      </c>
      <c r="K514" s="1" t="str">
        <f>IFERROR(VLOOKUP(Master8[[#This Row],[Customer_ID]],Feedback[],3,0),"None ")</f>
        <v>Positive</v>
      </c>
      <c r="L514" t="str">
        <f>_xlfn.IFNA(VLOOKUP(Master8[[#This Row],[Customer_ID]],Feedback[],4,0),"None")</f>
        <v>Great product!</v>
      </c>
    </row>
    <row r="515" spans="1:12" x14ac:dyDescent="0.25">
      <c r="A515" s="2" t="s">
        <v>1565</v>
      </c>
      <c r="B515" s="2" t="s">
        <v>677</v>
      </c>
      <c r="C515" s="2">
        <v>2</v>
      </c>
      <c r="D515" s="4">
        <v>4.71</v>
      </c>
      <c r="E515" s="2" t="s">
        <v>682</v>
      </c>
      <c r="F515" s="3">
        <v>45805</v>
      </c>
      <c r="G515" s="7">
        <v>9.42</v>
      </c>
      <c r="H515" s="37" t="str">
        <f>IFERROR(VLOOKUP(Master8[[#This Row],[Customer_ID]],CustomerData[],2,0),"None")</f>
        <v>None</v>
      </c>
      <c r="I515" t="str">
        <f>IFERROR(VLOOKUP(Master8[[#This Row],[Customer_ID]],CustomerData[],3,0),"None")</f>
        <v>None</v>
      </c>
      <c r="J515" t="str">
        <f>IFERROR(VLOOKUP(Master8[[#This Row],[Customer_ID]],CustomerData[],4,0),"None")</f>
        <v>None</v>
      </c>
      <c r="K515" s="1" t="str">
        <f>IFERROR(VLOOKUP(Master8[[#This Row],[Customer_ID]],Feedback[],3,0),"None ")</f>
        <v>Negative</v>
      </c>
      <c r="L515" t="str">
        <f>_xlfn.IFNA(VLOOKUP(Master8[[#This Row],[Customer_ID]],Feedback[],4,0),"None")</f>
        <v>Great product!</v>
      </c>
    </row>
    <row r="516" spans="1:12" x14ac:dyDescent="0.25">
      <c r="A516" s="2" t="s">
        <v>1634</v>
      </c>
      <c r="B516" s="2" t="s">
        <v>676</v>
      </c>
      <c r="C516" s="2">
        <v>1</v>
      </c>
      <c r="D516" s="4">
        <v>4.7300000000000004</v>
      </c>
      <c r="E516" s="2" t="s">
        <v>684</v>
      </c>
      <c r="F516" s="3">
        <v>45806</v>
      </c>
      <c r="G516" s="7">
        <v>4.7300000000000004</v>
      </c>
      <c r="H516" s="37" t="str">
        <f>IFERROR(VLOOKUP(Master8[[#This Row],[Customer_ID]],CustomerData[],2,0),"None")</f>
        <v>None</v>
      </c>
      <c r="I516" t="str">
        <f>IFERROR(VLOOKUP(Master8[[#This Row],[Customer_ID]],CustomerData[],3,0),"None")</f>
        <v>None</v>
      </c>
      <c r="J516" t="str">
        <f>IFERROR(VLOOKUP(Master8[[#This Row],[Customer_ID]],CustomerData[],4,0),"None")</f>
        <v>None</v>
      </c>
      <c r="K516" s="1" t="str">
        <f>IFERROR(VLOOKUP(Master8[[#This Row],[Customer_ID]],Feedback[],3,0),"None ")</f>
        <v>Neutral</v>
      </c>
      <c r="L516" t="str">
        <f>_xlfn.IFNA(VLOOKUP(Master8[[#This Row],[Customer_ID]],Feedback[],4,0),"None")</f>
        <v>Could be better</v>
      </c>
    </row>
    <row r="517" spans="1:12" x14ac:dyDescent="0.25">
      <c r="A517" s="2" t="s">
        <v>1590</v>
      </c>
      <c r="B517" s="2" t="s">
        <v>677</v>
      </c>
      <c r="C517" s="2">
        <v>1</v>
      </c>
      <c r="D517" s="4">
        <v>4.47</v>
      </c>
      <c r="E517" s="2" t="s">
        <v>682</v>
      </c>
      <c r="F517" s="3">
        <v>45807</v>
      </c>
      <c r="G517" s="7">
        <v>4.47</v>
      </c>
      <c r="H517" s="37" t="str">
        <f>IFERROR(VLOOKUP(Master8[[#This Row],[Customer_ID]],CustomerData[],2,0),"None")</f>
        <v>None</v>
      </c>
      <c r="I517" t="str">
        <f>IFERROR(VLOOKUP(Master8[[#This Row],[Customer_ID]],CustomerData[],3,0),"None")</f>
        <v>None</v>
      </c>
      <c r="J517" t="str">
        <f>IFERROR(VLOOKUP(Master8[[#This Row],[Customer_ID]],CustomerData[],4,0),"None")</f>
        <v>None</v>
      </c>
      <c r="K517" s="1" t="str">
        <f>IFERROR(VLOOKUP(Master8[[#This Row],[Customer_ID]],Feedback[],3,0),"None ")</f>
        <v>Neutral</v>
      </c>
      <c r="L517" t="str">
        <f>_xlfn.IFNA(VLOOKUP(Master8[[#This Row],[Customer_ID]],Feedback[],4,0),"None")</f>
        <v>Could be better</v>
      </c>
    </row>
    <row r="518" spans="1:12" x14ac:dyDescent="0.25">
      <c r="A518" s="2" t="s">
        <v>1512</v>
      </c>
      <c r="B518" s="2" t="s">
        <v>676</v>
      </c>
      <c r="C518" s="2">
        <v>1</v>
      </c>
      <c r="D518" s="4">
        <v>4.33</v>
      </c>
      <c r="E518" s="2" t="s">
        <v>683</v>
      </c>
      <c r="F518" s="3">
        <v>45808</v>
      </c>
      <c r="G518" s="7">
        <v>4.33</v>
      </c>
      <c r="H518" s="37" t="str">
        <f>IFERROR(VLOOKUP(Master8[[#This Row],[Customer_ID]],CustomerData[],2,0),"None")</f>
        <v>None</v>
      </c>
      <c r="I518" t="str">
        <f>IFERROR(VLOOKUP(Master8[[#This Row],[Customer_ID]],CustomerData[],3,0),"None")</f>
        <v>None</v>
      </c>
      <c r="J518" t="str">
        <f>IFERROR(VLOOKUP(Master8[[#This Row],[Customer_ID]],CustomerData[],4,0),"None")</f>
        <v>None</v>
      </c>
      <c r="K518" s="1" t="str">
        <f>IFERROR(VLOOKUP(Master8[[#This Row],[Customer_ID]],Feedback[],3,0),"None ")</f>
        <v xml:space="preserve">None </v>
      </c>
      <c r="L518" t="str">
        <f>_xlfn.IFNA(VLOOKUP(Master8[[#This Row],[Customer_ID]],Feedback[],4,0),"None")</f>
        <v>None</v>
      </c>
    </row>
    <row r="519" spans="1:12" x14ac:dyDescent="0.25">
      <c r="A519" s="2" t="s">
        <v>1409</v>
      </c>
      <c r="B519" s="2" t="s">
        <v>679</v>
      </c>
      <c r="C519" s="2">
        <v>1</v>
      </c>
      <c r="D519" s="4">
        <v>4.74</v>
      </c>
      <c r="E519" s="2" t="s">
        <v>683</v>
      </c>
      <c r="F519" s="3">
        <v>45809</v>
      </c>
      <c r="G519" s="7">
        <v>4.74</v>
      </c>
      <c r="H519" s="37" t="str">
        <f>IFERROR(VLOOKUP(Master8[[#This Row],[Customer_ID]],CustomerData[],2,0),"None")</f>
        <v>None</v>
      </c>
      <c r="I519" t="str">
        <f>IFERROR(VLOOKUP(Master8[[#This Row],[Customer_ID]],CustomerData[],3,0),"None")</f>
        <v>None</v>
      </c>
      <c r="J519" t="str">
        <f>IFERROR(VLOOKUP(Master8[[#This Row],[Customer_ID]],CustomerData[],4,0),"None")</f>
        <v>None</v>
      </c>
      <c r="K519" s="1" t="str">
        <f>IFERROR(VLOOKUP(Master8[[#This Row],[Customer_ID]],Feedback[],3,0),"None ")</f>
        <v xml:space="preserve">None </v>
      </c>
      <c r="L519" t="str">
        <f>_xlfn.IFNA(VLOOKUP(Master8[[#This Row],[Customer_ID]],Feedback[],4,0),"None")</f>
        <v>None</v>
      </c>
    </row>
    <row r="520" spans="1:12" x14ac:dyDescent="0.25">
      <c r="A520" s="2" t="s">
        <v>1674</v>
      </c>
      <c r="B520" s="2" t="s">
        <v>676</v>
      </c>
      <c r="C520" s="2">
        <v>5</v>
      </c>
      <c r="D520" s="4">
        <v>3.58</v>
      </c>
      <c r="E520" s="2" t="s">
        <v>684</v>
      </c>
      <c r="F520" s="3">
        <v>45810</v>
      </c>
      <c r="G520" s="7">
        <v>17.899999999999999</v>
      </c>
      <c r="H520" s="37" t="str">
        <f>IFERROR(VLOOKUP(Master8[[#This Row],[Customer_ID]],CustomerData[],2,0),"None")</f>
        <v>None</v>
      </c>
      <c r="I520" t="str">
        <f>IFERROR(VLOOKUP(Master8[[#This Row],[Customer_ID]],CustomerData[],3,0),"None")</f>
        <v>None</v>
      </c>
      <c r="J520" t="str">
        <f>IFERROR(VLOOKUP(Master8[[#This Row],[Customer_ID]],CustomerData[],4,0),"None")</f>
        <v>None</v>
      </c>
      <c r="K520" s="1" t="str">
        <f>IFERROR(VLOOKUP(Master8[[#This Row],[Customer_ID]],Feedback[],3,0),"None ")</f>
        <v>Neutral</v>
      </c>
      <c r="L520" t="str">
        <f>_xlfn.IFNA(VLOOKUP(Master8[[#This Row],[Customer_ID]],Feedback[],4,0),"None")</f>
        <v>Could be better</v>
      </c>
    </row>
    <row r="521" spans="1:12" hidden="1" x14ac:dyDescent="0.25">
      <c r="A521" s="2" t="s">
        <v>941</v>
      </c>
      <c r="B521" s="2" t="s">
        <v>679</v>
      </c>
      <c r="C521" s="2">
        <v>4</v>
      </c>
      <c r="D521" s="4">
        <v>3.72</v>
      </c>
      <c r="E521" s="2" t="s">
        <v>683</v>
      </c>
      <c r="F521" s="3">
        <v>45811</v>
      </c>
      <c r="G521" s="7">
        <v>14.88</v>
      </c>
      <c r="H521" s="37">
        <f>IFERROR(VLOOKUP(Master8[[#This Row],[Customer_ID]],CustomerData[],2,0),"None")</f>
        <v>20</v>
      </c>
      <c r="I521" t="str">
        <f>IFERROR(VLOOKUP(Master8[[#This Row],[Customer_ID]],CustomerData[],3,0),"None")</f>
        <v>Male</v>
      </c>
      <c r="J521" t="str">
        <f>IFERROR(VLOOKUP(Master8[[#This Row],[Customer_ID]],CustomerData[],4,0),"None")</f>
        <v>Sandwich</v>
      </c>
      <c r="K521" s="1" t="str">
        <f>IFERROR(VLOOKUP(Master8[[#This Row],[Customer_ID]],Feedback[],3,0),"None ")</f>
        <v>Negative</v>
      </c>
      <c r="L521" t="str">
        <f>_xlfn.IFNA(VLOOKUP(Master8[[#This Row],[Customer_ID]],Feedback[],4,0),"None")</f>
        <v>Could be better</v>
      </c>
    </row>
    <row r="522" spans="1:12" x14ac:dyDescent="0.25">
      <c r="A522" s="2" t="s">
        <v>1389</v>
      </c>
      <c r="B522" s="2" t="s">
        <v>680</v>
      </c>
      <c r="C522" s="2">
        <v>2</v>
      </c>
      <c r="D522" s="4">
        <v>4.3899999999999997</v>
      </c>
      <c r="E522" s="2" t="s">
        <v>683</v>
      </c>
      <c r="F522" s="3">
        <v>45812</v>
      </c>
      <c r="G522" s="7">
        <v>8.7799999999999994</v>
      </c>
      <c r="H522" s="37" t="str">
        <f>IFERROR(VLOOKUP(Master8[[#This Row],[Customer_ID]],CustomerData[],2,0),"None")</f>
        <v>None</v>
      </c>
      <c r="I522" t="str">
        <f>IFERROR(VLOOKUP(Master8[[#This Row],[Customer_ID]],CustomerData[],3,0),"None")</f>
        <v>None</v>
      </c>
      <c r="J522" t="str">
        <f>IFERROR(VLOOKUP(Master8[[#This Row],[Customer_ID]],CustomerData[],4,0),"None")</f>
        <v>None</v>
      </c>
      <c r="K522" s="1" t="str">
        <f>IFERROR(VLOOKUP(Master8[[#This Row],[Customer_ID]],Feedback[],3,0),"None ")</f>
        <v>Neutral</v>
      </c>
      <c r="L522" t="str">
        <f>_xlfn.IFNA(VLOOKUP(Master8[[#This Row],[Customer_ID]],Feedback[],4,0),"None")</f>
        <v>Could be better</v>
      </c>
    </row>
    <row r="523" spans="1:12" hidden="1" x14ac:dyDescent="0.25">
      <c r="A523" s="2" t="s">
        <v>748</v>
      </c>
      <c r="B523" s="2" t="s">
        <v>680</v>
      </c>
      <c r="C523" s="2">
        <v>1</v>
      </c>
      <c r="D523" s="4">
        <v>5.32</v>
      </c>
      <c r="E523" s="2" t="s">
        <v>683</v>
      </c>
      <c r="F523" s="3">
        <v>45813</v>
      </c>
      <c r="G523" s="7">
        <v>5.32</v>
      </c>
      <c r="H523" s="37">
        <f>IFERROR(VLOOKUP(Master8[[#This Row],[Customer_ID]],CustomerData[],2,0),"None")</f>
        <v>23</v>
      </c>
      <c r="I523" t="str">
        <f>IFERROR(VLOOKUP(Master8[[#This Row],[Customer_ID]],CustomerData[],3,0),"None")</f>
        <v>Male</v>
      </c>
      <c r="J523" t="str">
        <f>IFERROR(VLOOKUP(Master8[[#This Row],[Customer_ID]],CustomerData[],4,0),"None")</f>
        <v>Croissant</v>
      </c>
      <c r="K523" s="1" t="str">
        <f>IFERROR(VLOOKUP(Master8[[#This Row],[Customer_ID]],Feedback[],3,0),"None ")</f>
        <v>Positive</v>
      </c>
      <c r="L523" t="str">
        <f>_xlfn.IFNA(VLOOKUP(Master8[[#This Row],[Customer_ID]],Feedback[],4,0),"None")</f>
        <v>Great product!</v>
      </c>
    </row>
    <row r="524" spans="1:12" x14ac:dyDescent="0.25">
      <c r="A524" s="2" t="s">
        <v>1406</v>
      </c>
      <c r="B524" s="2" t="s">
        <v>676</v>
      </c>
      <c r="C524" s="2">
        <v>5</v>
      </c>
      <c r="D524" s="4">
        <v>4.05</v>
      </c>
      <c r="E524" s="2" t="s">
        <v>682</v>
      </c>
      <c r="F524" s="3">
        <v>45814</v>
      </c>
      <c r="G524" s="7">
        <v>20.25</v>
      </c>
      <c r="H524" s="37" t="str">
        <f>IFERROR(VLOOKUP(Master8[[#This Row],[Customer_ID]],CustomerData[],2,0),"None")</f>
        <v>None</v>
      </c>
      <c r="I524" t="str">
        <f>IFERROR(VLOOKUP(Master8[[#This Row],[Customer_ID]],CustomerData[],3,0),"None")</f>
        <v>None</v>
      </c>
      <c r="J524" t="str">
        <f>IFERROR(VLOOKUP(Master8[[#This Row],[Customer_ID]],CustomerData[],4,0),"None")</f>
        <v>None</v>
      </c>
      <c r="K524" s="1" t="str">
        <f>IFERROR(VLOOKUP(Master8[[#This Row],[Customer_ID]],Feedback[],3,0),"None ")</f>
        <v xml:space="preserve">None </v>
      </c>
      <c r="L524" t="str">
        <f>_xlfn.IFNA(VLOOKUP(Master8[[#This Row],[Customer_ID]],Feedback[],4,0),"None")</f>
        <v>None</v>
      </c>
    </row>
    <row r="525" spans="1:12" hidden="1" x14ac:dyDescent="0.25">
      <c r="A525" s="2" t="s">
        <v>1053</v>
      </c>
      <c r="B525" s="2" t="s">
        <v>678</v>
      </c>
      <c r="C525" s="2">
        <v>1</v>
      </c>
      <c r="D525" s="4">
        <v>3.78</v>
      </c>
      <c r="E525" s="2" t="s">
        <v>682</v>
      </c>
      <c r="F525" s="3">
        <v>45815</v>
      </c>
      <c r="G525" s="7">
        <v>3.78</v>
      </c>
      <c r="H525" s="37">
        <f>IFERROR(VLOOKUP(Master8[[#This Row],[Customer_ID]],CustomerData[],2,0),"None")</f>
        <v>56</v>
      </c>
      <c r="I525" t="str">
        <f>IFERROR(VLOOKUP(Master8[[#This Row],[Customer_ID]],CustomerData[],3,0),"None")</f>
        <v>Male</v>
      </c>
      <c r="J525" t="str">
        <f>IFERROR(VLOOKUP(Master8[[#This Row],[Customer_ID]],CustomerData[],4,0),"None")</f>
        <v>Latte</v>
      </c>
      <c r="K525" s="1" t="str">
        <f>IFERROR(VLOOKUP(Master8[[#This Row],[Customer_ID]],Feedback[],3,0),"None ")</f>
        <v>Neutral</v>
      </c>
      <c r="L525" t="str">
        <f>_xlfn.IFNA(VLOOKUP(Master8[[#This Row],[Customer_ID]],Feedback[],4,0),"None")</f>
        <v>Could be better</v>
      </c>
    </row>
    <row r="526" spans="1:12" x14ac:dyDescent="0.25">
      <c r="A526" s="2" t="s">
        <v>1384</v>
      </c>
      <c r="B526" s="2" t="s">
        <v>681</v>
      </c>
      <c r="C526" s="2">
        <v>1</v>
      </c>
      <c r="D526" s="4">
        <v>3.41</v>
      </c>
      <c r="E526" s="2" t="s">
        <v>684</v>
      </c>
      <c r="F526" s="3">
        <v>45816</v>
      </c>
      <c r="G526" s="7">
        <v>3.41</v>
      </c>
      <c r="H526" s="37" t="str">
        <f>IFERROR(VLOOKUP(Master8[[#This Row],[Customer_ID]],CustomerData[],2,0),"None")</f>
        <v>None</v>
      </c>
      <c r="I526" t="str">
        <f>IFERROR(VLOOKUP(Master8[[#This Row],[Customer_ID]],CustomerData[],3,0),"None")</f>
        <v>None</v>
      </c>
      <c r="J526" t="str">
        <f>IFERROR(VLOOKUP(Master8[[#This Row],[Customer_ID]],CustomerData[],4,0),"None")</f>
        <v>None</v>
      </c>
      <c r="K526" s="1" t="str">
        <f>IFERROR(VLOOKUP(Master8[[#This Row],[Customer_ID]],Feedback[],3,0),"None ")</f>
        <v xml:space="preserve">None </v>
      </c>
      <c r="L526" t="str">
        <f>_xlfn.IFNA(VLOOKUP(Master8[[#This Row],[Customer_ID]],Feedback[],4,0),"None")</f>
        <v>None</v>
      </c>
    </row>
    <row r="527" spans="1:12" x14ac:dyDescent="0.25">
      <c r="A527" s="2" t="s">
        <v>1520</v>
      </c>
      <c r="B527" s="2" t="s">
        <v>681</v>
      </c>
      <c r="C527" s="2">
        <v>3</v>
      </c>
      <c r="D527" s="4">
        <v>3.56</v>
      </c>
      <c r="E527" s="2" t="s">
        <v>684</v>
      </c>
      <c r="F527" s="3">
        <v>45817</v>
      </c>
      <c r="G527" s="7">
        <v>10.68</v>
      </c>
      <c r="H527" s="37" t="str">
        <f>IFERROR(VLOOKUP(Master8[[#This Row],[Customer_ID]],CustomerData[],2,0),"None")</f>
        <v>None</v>
      </c>
      <c r="I527" t="str">
        <f>IFERROR(VLOOKUP(Master8[[#This Row],[Customer_ID]],CustomerData[],3,0),"None")</f>
        <v>None</v>
      </c>
      <c r="J527" t="str">
        <f>IFERROR(VLOOKUP(Master8[[#This Row],[Customer_ID]],CustomerData[],4,0),"None")</f>
        <v>None</v>
      </c>
      <c r="K527" s="1" t="str">
        <f>IFERROR(VLOOKUP(Master8[[#This Row],[Customer_ID]],Feedback[],3,0),"None ")</f>
        <v xml:space="preserve">None </v>
      </c>
      <c r="L527" t="str">
        <f>_xlfn.IFNA(VLOOKUP(Master8[[#This Row],[Customer_ID]],Feedback[],4,0),"None")</f>
        <v>None</v>
      </c>
    </row>
    <row r="528" spans="1:12" hidden="1" x14ac:dyDescent="0.25">
      <c r="A528" s="2" t="s">
        <v>1213</v>
      </c>
      <c r="B528" s="2" t="s">
        <v>681</v>
      </c>
      <c r="C528" s="2">
        <v>2</v>
      </c>
      <c r="D528" s="4">
        <v>2.5</v>
      </c>
      <c r="E528" s="2" t="s">
        <v>685</v>
      </c>
      <c r="F528" s="3">
        <v>45818</v>
      </c>
      <c r="G528" s="7">
        <v>5</v>
      </c>
      <c r="H528" s="37">
        <f>IFERROR(VLOOKUP(Master8[[#This Row],[Customer_ID]],CustomerData[],2,0),"None")</f>
        <v>61</v>
      </c>
      <c r="I528" t="str">
        <f>IFERROR(VLOOKUP(Master8[[#This Row],[Customer_ID]],CustomerData[],3,0),"None")</f>
        <v>Female</v>
      </c>
      <c r="J528" t="str">
        <f>IFERROR(VLOOKUP(Master8[[#This Row],[Customer_ID]],CustomerData[],4,0),"None")</f>
        <v>Muffin</v>
      </c>
      <c r="K528" s="1" t="str">
        <f>IFERROR(VLOOKUP(Master8[[#This Row],[Customer_ID]],Feedback[],3,0),"None ")</f>
        <v>Neutral</v>
      </c>
      <c r="L528" t="str">
        <f>_xlfn.IFNA(VLOOKUP(Master8[[#This Row],[Customer_ID]],Feedback[],4,0),"None")</f>
        <v>Could be better</v>
      </c>
    </row>
    <row r="529" spans="1:12" x14ac:dyDescent="0.25">
      <c r="A529" s="2" t="s">
        <v>1607</v>
      </c>
      <c r="B529" s="2" t="s">
        <v>681</v>
      </c>
      <c r="C529" s="2">
        <v>4</v>
      </c>
      <c r="D529" s="4">
        <v>5.35</v>
      </c>
      <c r="E529" s="2" t="s">
        <v>683</v>
      </c>
      <c r="F529" s="3">
        <v>45819</v>
      </c>
      <c r="G529" s="7">
        <v>21.4</v>
      </c>
      <c r="H529" s="37" t="str">
        <f>IFERROR(VLOOKUP(Master8[[#This Row],[Customer_ID]],CustomerData[],2,0),"None")</f>
        <v>None</v>
      </c>
      <c r="I529" t="str">
        <f>IFERROR(VLOOKUP(Master8[[#This Row],[Customer_ID]],CustomerData[],3,0),"None")</f>
        <v>None</v>
      </c>
      <c r="J529" t="str">
        <f>IFERROR(VLOOKUP(Master8[[#This Row],[Customer_ID]],CustomerData[],4,0),"None")</f>
        <v>None</v>
      </c>
      <c r="K529" s="1" t="str">
        <f>IFERROR(VLOOKUP(Master8[[#This Row],[Customer_ID]],Feedback[],3,0),"None ")</f>
        <v xml:space="preserve">None </v>
      </c>
      <c r="L529" t="str">
        <f>_xlfn.IFNA(VLOOKUP(Master8[[#This Row],[Customer_ID]],Feedback[],4,0),"None")</f>
        <v>None</v>
      </c>
    </row>
    <row r="530" spans="1:12" hidden="1" x14ac:dyDescent="0.25">
      <c r="A530" s="2" t="s">
        <v>1242</v>
      </c>
      <c r="B530" s="2" t="s">
        <v>677</v>
      </c>
      <c r="C530" s="2">
        <v>3</v>
      </c>
      <c r="D530" s="4">
        <v>5.47</v>
      </c>
      <c r="E530" s="2" t="s">
        <v>684</v>
      </c>
      <c r="F530" s="3">
        <v>45820</v>
      </c>
      <c r="G530" s="7">
        <v>16.41</v>
      </c>
      <c r="H530" s="37">
        <f>IFERROR(VLOOKUP(Master8[[#This Row],[Customer_ID]],CustomerData[],2,0),"None")</f>
        <v>52</v>
      </c>
      <c r="I530" t="str">
        <f>IFERROR(VLOOKUP(Master8[[#This Row],[Customer_ID]],CustomerData[],3,0),"None")</f>
        <v>Male</v>
      </c>
      <c r="J530" t="str">
        <f>IFERROR(VLOOKUP(Master8[[#This Row],[Customer_ID]],CustomerData[],4,0),"None")</f>
        <v>Cappuccino</v>
      </c>
      <c r="K530" s="1" t="str">
        <f>IFERROR(VLOOKUP(Master8[[#This Row],[Customer_ID]],Feedback[],3,0),"None ")</f>
        <v>Positive</v>
      </c>
      <c r="L530" t="str">
        <f>_xlfn.IFNA(VLOOKUP(Master8[[#This Row],[Customer_ID]],Feedback[],4,0),"None")</f>
        <v>Could be better</v>
      </c>
    </row>
    <row r="531" spans="1:12" hidden="1" x14ac:dyDescent="0.25">
      <c r="A531" s="2" t="s">
        <v>1200</v>
      </c>
      <c r="B531" s="2" t="s">
        <v>676</v>
      </c>
      <c r="C531" s="2">
        <v>3</v>
      </c>
      <c r="D531" s="4">
        <v>3.7</v>
      </c>
      <c r="E531" s="2" t="s">
        <v>683</v>
      </c>
      <c r="F531" s="3">
        <v>45821</v>
      </c>
      <c r="G531" s="7">
        <v>11.1</v>
      </c>
      <c r="H531" s="37">
        <f>IFERROR(VLOOKUP(Master8[[#This Row],[Customer_ID]],CustomerData[],2,0),"None")</f>
        <v>32</v>
      </c>
      <c r="I531" t="str">
        <f>IFERROR(VLOOKUP(Master8[[#This Row],[Customer_ID]],CustomerData[],3,0),"None")</f>
        <v>Male</v>
      </c>
      <c r="J531" t="str">
        <f>IFERROR(VLOOKUP(Master8[[#This Row],[Customer_ID]],CustomerData[],4,0),"None")</f>
        <v>Iced Tea</v>
      </c>
      <c r="K531" s="1" t="str">
        <f>IFERROR(VLOOKUP(Master8[[#This Row],[Customer_ID]],Feedback[],3,0),"None ")</f>
        <v xml:space="preserve">None </v>
      </c>
      <c r="L531" t="str">
        <f>_xlfn.IFNA(VLOOKUP(Master8[[#This Row],[Customer_ID]],Feedback[],4,0),"None")</f>
        <v>None</v>
      </c>
    </row>
    <row r="532" spans="1:12" hidden="1" x14ac:dyDescent="0.25">
      <c r="A532" s="2" t="s">
        <v>1298</v>
      </c>
      <c r="B532" s="2" t="s">
        <v>676</v>
      </c>
      <c r="C532" s="2">
        <v>4</v>
      </c>
      <c r="D532" s="4">
        <v>4.1399999999999997</v>
      </c>
      <c r="E532" s="2" t="s">
        <v>684</v>
      </c>
      <c r="F532" s="3">
        <v>45822</v>
      </c>
      <c r="G532" s="7">
        <v>16.559999999999999</v>
      </c>
      <c r="H532" s="37">
        <f>IFERROR(VLOOKUP(Master8[[#This Row],[Customer_ID]],CustomerData[],2,0),"None")</f>
        <v>65</v>
      </c>
      <c r="I532" t="str">
        <f>IFERROR(VLOOKUP(Master8[[#This Row],[Customer_ID]],CustomerData[],3,0),"None")</f>
        <v>Female</v>
      </c>
      <c r="J532" t="str">
        <f>IFERROR(VLOOKUP(Master8[[#This Row],[Customer_ID]],CustomerData[],4,0),"None")</f>
        <v>Iced Tea</v>
      </c>
      <c r="K532" s="1" t="str">
        <f>IFERROR(VLOOKUP(Master8[[#This Row],[Customer_ID]],Feedback[],3,0),"None ")</f>
        <v>Negative</v>
      </c>
      <c r="L532" t="str">
        <f>_xlfn.IFNA(VLOOKUP(Master8[[#This Row],[Customer_ID]],Feedback[],4,0),"None")</f>
        <v>Could be better</v>
      </c>
    </row>
    <row r="533" spans="1:12" hidden="1" x14ac:dyDescent="0.25">
      <c r="A533" s="2" t="s">
        <v>799</v>
      </c>
      <c r="B533" s="2" t="s">
        <v>681</v>
      </c>
      <c r="C533" s="2">
        <v>1</v>
      </c>
      <c r="D533" s="4">
        <v>2.5299999999999998</v>
      </c>
      <c r="E533" s="2" t="s">
        <v>685</v>
      </c>
      <c r="F533" s="3">
        <v>45823</v>
      </c>
      <c r="G533" s="7">
        <v>2.5299999999999998</v>
      </c>
      <c r="H533" s="37">
        <f>IFERROR(VLOOKUP(Master8[[#This Row],[Customer_ID]],CustomerData[],2,0),"None")</f>
        <v>38</v>
      </c>
      <c r="I533" t="str">
        <f>IFERROR(VLOOKUP(Master8[[#This Row],[Customer_ID]],CustomerData[],3,0),"None")</f>
        <v>Male</v>
      </c>
      <c r="J533" t="str">
        <f>IFERROR(VLOOKUP(Master8[[#This Row],[Customer_ID]],CustomerData[],4,0),"None")</f>
        <v>Muffin</v>
      </c>
      <c r="K533" s="1" t="str">
        <f>IFERROR(VLOOKUP(Master8[[#This Row],[Customer_ID]],Feedback[],3,0),"None ")</f>
        <v xml:space="preserve">None </v>
      </c>
      <c r="L533" t="str">
        <f>_xlfn.IFNA(VLOOKUP(Master8[[#This Row],[Customer_ID]],Feedback[],4,0),"None")</f>
        <v>None</v>
      </c>
    </row>
    <row r="534" spans="1:12" hidden="1" x14ac:dyDescent="0.25">
      <c r="A534" s="2" t="s">
        <v>750</v>
      </c>
      <c r="B534" s="2" t="s">
        <v>677</v>
      </c>
      <c r="C534" s="2">
        <v>1</v>
      </c>
      <c r="D534" s="4">
        <v>5.73</v>
      </c>
      <c r="E534" s="2" t="s">
        <v>684</v>
      </c>
      <c r="F534" s="3">
        <v>45824</v>
      </c>
      <c r="G534" s="7">
        <v>5.73</v>
      </c>
      <c r="H534" s="37">
        <f>IFERROR(VLOOKUP(Master8[[#This Row],[Customer_ID]],CustomerData[],2,0),"None")</f>
        <v>36</v>
      </c>
      <c r="I534" t="str">
        <f>IFERROR(VLOOKUP(Master8[[#This Row],[Customer_ID]],CustomerData[],3,0),"None")</f>
        <v>Male</v>
      </c>
      <c r="J534" t="str">
        <f>IFERROR(VLOOKUP(Master8[[#This Row],[Customer_ID]],CustomerData[],4,0),"None")</f>
        <v>Cappuccino</v>
      </c>
      <c r="K534" s="1" t="str">
        <f>IFERROR(VLOOKUP(Master8[[#This Row],[Customer_ID]],Feedback[],3,0),"None ")</f>
        <v xml:space="preserve">None </v>
      </c>
      <c r="L534" t="str">
        <f>_xlfn.IFNA(VLOOKUP(Master8[[#This Row],[Customer_ID]],Feedback[],4,0),"None")</f>
        <v>None</v>
      </c>
    </row>
    <row r="535" spans="1:12" x14ac:dyDescent="0.25">
      <c r="A535" s="2" t="s">
        <v>1520</v>
      </c>
      <c r="B535" s="2" t="s">
        <v>681</v>
      </c>
      <c r="C535" s="2">
        <v>2</v>
      </c>
      <c r="D535" s="4">
        <v>5.81</v>
      </c>
      <c r="E535" s="2" t="s">
        <v>682</v>
      </c>
      <c r="F535" s="3">
        <v>45825</v>
      </c>
      <c r="G535" s="7">
        <v>11.62</v>
      </c>
      <c r="H535" s="37" t="str">
        <f>IFERROR(VLOOKUP(Master8[[#This Row],[Customer_ID]],CustomerData[],2,0),"None")</f>
        <v>None</v>
      </c>
      <c r="I535" t="str">
        <f>IFERROR(VLOOKUP(Master8[[#This Row],[Customer_ID]],CustomerData[],3,0),"None")</f>
        <v>None</v>
      </c>
      <c r="J535" t="str">
        <f>IFERROR(VLOOKUP(Master8[[#This Row],[Customer_ID]],CustomerData[],4,0),"None")</f>
        <v>None</v>
      </c>
      <c r="K535" s="1" t="str">
        <f>IFERROR(VLOOKUP(Master8[[#This Row],[Customer_ID]],Feedback[],3,0),"None ")</f>
        <v xml:space="preserve">None </v>
      </c>
      <c r="L535" t="str">
        <f>_xlfn.IFNA(VLOOKUP(Master8[[#This Row],[Customer_ID]],Feedback[],4,0),"None")</f>
        <v>None</v>
      </c>
    </row>
    <row r="536" spans="1:12" hidden="1" x14ac:dyDescent="0.25">
      <c r="A536" s="2" t="s">
        <v>773</v>
      </c>
      <c r="B536" s="2" t="s">
        <v>676</v>
      </c>
      <c r="C536" s="2">
        <v>1</v>
      </c>
      <c r="D536" s="4">
        <v>4.17</v>
      </c>
      <c r="E536" s="2" t="s">
        <v>683</v>
      </c>
      <c r="F536" s="3">
        <v>45826</v>
      </c>
      <c r="G536" s="7">
        <v>4.17</v>
      </c>
      <c r="H536" s="37">
        <f>IFERROR(VLOOKUP(Master8[[#This Row],[Customer_ID]],CustomerData[],2,0),"None")</f>
        <v>31</v>
      </c>
      <c r="I536" t="str">
        <f>IFERROR(VLOOKUP(Master8[[#This Row],[Customer_ID]],CustomerData[],3,0),"None")</f>
        <v>Male</v>
      </c>
      <c r="J536" t="str">
        <f>IFERROR(VLOOKUP(Master8[[#This Row],[Customer_ID]],CustomerData[],4,0),"None")</f>
        <v>Iced Tea</v>
      </c>
      <c r="K536" s="1" t="str">
        <f>IFERROR(VLOOKUP(Master8[[#This Row],[Customer_ID]],Feedback[],3,0),"None ")</f>
        <v>Negative</v>
      </c>
      <c r="L536" t="str">
        <f>_xlfn.IFNA(VLOOKUP(Master8[[#This Row],[Customer_ID]],Feedback[],4,0),"None")</f>
        <v>Could be better</v>
      </c>
    </row>
    <row r="537" spans="1:12" hidden="1" x14ac:dyDescent="0.25">
      <c r="A537" s="2" t="s">
        <v>916</v>
      </c>
      <c r="B537" s="2" t="s">
        <v>677</v>
      </c>
      <c r="C537" s="2">
        <v>3</v>
      </c>
      <c r="D537" s="4">
        <v>2.5299999999999998</v>
      </c>
      <c r="E537" s="2" t="s">
        <v>682</v>
      </c>
      <c r="F537" s="3">
        <v>45827</v>
      </c>
      <c r="G537" s="7">
        <v>7.59</v>
      </c>
      <c r="H537" s="37">
        <f>IFERROR(VLOOKUP(Master8[[#This Row],[Customer_ID]],CustomerData[],2,0),"None")</f>
        <v>43</v>
      </c>
      <c r="I537" t="str">
        <f>IFERROR(VLOOKUP(Master8[[#This Row],[Customer_ID]],CustomerData[],3,0),"None")</f>
        <v>Female</v>
      </c>
      <c r="J537" t="str">
        <f>IFERROR(VLOOKUP(Master8[[#This Row],[Customer_ID]],CustomerData[],4,0),"None")</f>
        <v>Cappuccino</v>
      </c>
      <c r="K537" s="1" t="str">
        <f>IFERROR(VLOOKUP(Master8[[#This Row],[Customer_ID]],Feedback[],3,0),"None ")</f>
        <v>Negative</v>
      </c>
      <c r="L537" t="str">
        <f>_xlfn.IFNA(VLOOKUP(Master8[[#This Row],[Customer_ID]],Feedback[],4,0),"None")</f>
        <v>Great product!</v>
      </c>
    </row>
    <row r="538" spans="1:12" hidden="1" x14ac:dyDescent="0.25">
      <c r="A538" s="2" t="s">
        <v>1235</v>
      </c>
      <c r="B538" s="2" t="s">
        <v>679</v>
      </c>
      <c r="C538" s="2">
        <v>3</v>
      </c>
      <c r="D538" s="4">
        <v>4.01</v>
      </c>
      <c r="E538" s="2" t="s">
        <v>684</v>
      </c>
      <c r="F538" s="3">
        <v>45828</v>
      </c>
      <c r="G538" s="7">
        <v>12.03</v>
      </c>
      <c r="H538" s="37">
        <f>IFERROR(VLOOKUP(Master8[[#This Row],[Customer_ID]],CustomerData[],2,0),"None")</f>
        <v>30</v>
      </c>
      <c r="I538" t="str">
        <f>IFERROR(VLOOKUP(Master8[[#This Row],[Customer_ID]],CustomerData[],3,0),"None")</f>
        <v>Female</v>
      </c>
      <c r="J538" t="str">
        <f>IFERROR(VLOOKUP(Master8[[#This Row],[Customer_ID]],CustomerData[],4,0),"None")</f>
        <v>Sandwich</v>
      </c>
      <c r="K538" s="1" t="str">
        <f>IFERROR(VLOOKUP(Master8[[#This Row],[Customer_ID]],Feedback[],3,0),"None ")</f>
        <v xml:space="preserve">None </v>
      </c>
      <c r="L538" t="str">
        <f>_xlfn.IFNA(VLOOKUP(Master8[[#This Row],[Customer_ID]],Feedback[],4,0),"None")</f>
        <v>None</v>
      </c>
    </row>
    <row r="539" spans="1:12" hidden="1" x14ac:dyDescent="0.25">
      <c r="A539" s="2" t="s">
        <v>1243</v>
      </c>
      <c r="B539" s="2" t="s">
        <v>678</v>
      </c>
      <c r="C539" s="2">
        <v>3</v>
      </c>
      <c r="D539" s="4">
        <v>3.53</v>
      </c>
      <c r="E539" s="2" t="s">
        <v>684</v>
      </c>
      <c r="F539" s="3">
        <v>45829</v>
      </c>
      <c r="G539" s="7">
        <v>10.59</v>
      </c>
      <c r="H539" s="37">
        <f>IFERROR(VLOOKUP(Master8[[#This Row],[Customer_ID]],CustomerData[],2,0),"None")</f>
        <v>61</v>
      </c>
      <c r="I539" t="str">
        <f>IFERROR(VLOOKUP(Master8[[#This Row],[Customer_ID]],CustomerData[],3,0),"None")</f>
        <v>Male</v>
      </c>
      <c r="J539" t="str">
        <f>IFERROR(VLOOKUP(Master8[[#This Row],[Customer_ID]],CustomerData[],4,0),"None")</f>
        <v>Latte</v>
      </c>
      <c r="K539" s="1" t="str">
        <f>IFERROR(VLOOKUP(Master8[[#This Row],[Customer_ID]],Feedback[],3,0),"None ")</f>
        <v xml:space="preserve">None </v>
      </c>
      <c r="L539" t="str">
        <f>_xlfn.IFNA(VLOOKUP(Master8[[#This Row],[Customer_ID]],Feedback[],4,0),"None")</f>
        <v>None</v>
      </c>
    </row>
    <row r="540" spans="1:12" x14ac:dyDescent="0.25">
      <c r="A540" s="2" t="s">
        <v>1504</v>
      </c>
      <c r="B540" s="2" t="s">
        <v>680</v>
      </c>
      <c r="C540" s="2">
        <v>4</v>
      </c>
      <c r="D540" s="4">
        <v>3.31</v>
      </c>
      <c r="E540" s="2" t="s">
        <v>685</v>
      </c>
      <c r="F540" s="3">
        <v>45830</v>
      </c>
      <c r="G540" s="7">
        <v>13.24</v>
      </c>
      <c r="H540" s="37" t="str">
        <f>IFERROR(VLOOKUP(Master8[[#This Row],[Customer_ID]],CustomerData[],2,0),"None")</f>
        <v>None</v>
      </c>
      <c r="I540" t="str">
        <f>IFERROR(VLOOKUP(Master8[[#This Row],[Customer_ID]],CustomerData[],3,0),"None")</f>
        <v>None</v>
      </c>
      <c r="J540" t="str">
        <f>IFERROR(VLOOKUP(Master8[[#This Row],[Customer_ID]],CustomerData[],4,0),"None")</f>
        <v>None</v>
      </c>
      <c r="K540" s="1" t="str">
        <f>IFERROR(VLOOKUP(Master8[[#This Row],[Customer_ID]],Feedback[],3,0),"None ")</f>
        <v xml:space="preserve">None </v>
      </c>
      <c r="L540" t="str">
        <f>_xlfn.IFNA(VLOOKUP(Master8[[#This Row],[Customer_ID]],Feedback[],4,0),"None")</f>
        <v>None</v>
      </c>
    </row>
    <row r="541" spans="1:12" hidden="1" x14ac:dyDescent="0.25">
      <c r="A541" s="2" t="s">
        <v>719</v>
      </c>
      <c r="B541" s="2" t="s">
        <v>680</v>
      </c>
      <c r="C541" s="2">
        <v>1</v>
      </c>
      <c r="D541" s="4">
        <v>2.5299999999999998</v>
      </c>
      <c r="E541" s="2" t="s">
        <v>685</v>
      </c>
      <c r="F541" s="3">
        <v>45831</v>
      </c>
      <c r="G541" s="7">
        <v>2.5299999999999998</v>
      </c>
      <c r="H541" s="37">
        <f>IFERROR(VLOOKUP(Master8[[#This Row],[Customer_ID]],CustomerData[],2,0),"None")</f>
        <v>52</v>
      </c>
      <c r="I541" t="str">
        <f>IFERROR(VLOOKUP(Master8[[#This Row],[Customer_ID]],CustomerData[],3,0),"None")</f>
        <v>Male</v>
      </c>
      <c r="J541" t="str">
        <f>IFERROR(VLOOKUP(Master8[[#This Row],[Customer_ID]],CustomerData[],4,0),"None")</f>
        <v>Croissant</v>
      </c>
      <c r="K541" s="1" t="str">
        <f>IFERROR(VLOOKUP(Master8[[#This Row],[Customer_ID]],Feedback[],3,0),"None ")</f>
        <v>Neutral</v>
      </c>
      <c r="L541" t="str">
        <f>_xlfn.IFNA(VLOOKUP(Master8[[#This Row],[Customer_ID]],Feedback[],4,0),"None")</f>
        <v>Could be better</v>
      </c>
    </row>
    <row r="542" spans="1:12" x14ac:dyDescent="0.25">
      <c r="A542" s="2" t="s">
        <v>1617</v>
      </c>
      <c r="B542" s="2" t="s">
        <v>681</v>
      </c>
      <c r="C542" s="2">
        <v>1</v>
      </c>
      <c r="D542" s="4">
        <v>3.81</v>
      </c>
      <c r="E542" s="2" t="s">
        <v>685</v>
      </c>
      <c r="F542" s="3">
        <v>45832</v>
      </c>
      <c r="G542" s="7">
        <v>3.81</v>
      </c>
      <c r="H542" s="37" t="str">
        <f>IFERROR(VLOOKUP(Master8[[#This Row],[Customer_ID]],CustomerData[],2,0),"None")</f>
        <v>None</v>
      </c>
      <c r="I542" t="str">
        <f>IFERROR(VLOOKUP(Master8[[#This Row],[Customer_ID]],CustomerData[],3,0),"None")</f>
        <v>None</v>
      </c>
      <c r="J542" t="str">
        <f>IFERROR(VLOOKUP(Master8[[#This Row],[Customer_ID]],CustomerData[],4,0),"None")</f>
        <v>None</v>
      </c>
      <c r="K542" s="1" t="str">
        <f>IFERROR(VLOOKUP(Master8[[#This Row],[Customer_ID]],Feedback[],3,0),"None ")</f>
        <v>Negative</v>
      </c>
      <c r="L542" t="str">
        <f>_xlfn.IFNA(VLOOKUP(Master8[[#This Row],[Customer_ID]],Feedback[],4,0),"None")</f>
        <v>Could be better</v>
      </c>
    </row>
    <row r="543" spans="1:12" hidden="1" x14ac:dyDescent="0.25">
      <c r="A543" s="2" t="s">
        <v>1228</v>
      </c>
      <c r="B543" s="2" t="s">
        <v>678</v>
      </c>
      <c r="C543" s="2">
        <v>1</v>
      </c>
      <c r="D543" s="4">
        <v>3.94</v>
      </c>
      <c r="E543" s="2" t="s">
        <v>684</v>
      </c>
      <c r="F543" s="3">
        <v>45833</v>
      </c>
      <c r="G543" s="7">
        <v>3.94</v>
      </c>
      <c r="H543" s="37">
        <f>IFERROR(VLOOKUP(Master8[[#This Row],[Customer_ID]],CustomerData[],2,0),"None")</f>
        <v>38</v>
      </c>
      <c r="I543" t="str">
        <f>IFERROR(VLOOKUP(Master8[[#This Row],[Customer_ID]],CustomerData[],3,0),"None")</f>
        <v>Female</v>
      </c>
      <c r="J543" t="str">
        <f>IFERROR(VLOOKUP(Master8[[#This Row],[Customer_ID]],CustomerData[],4,0),"None")</f>
        <v>Latte</v>
      </c>
      <c r="K543" s="1" t="str">
        <f>IFERROR(VLOOKUP(Master8[[#This Row],[Customer_ID]],Feedback[],3,0),"None ")</f>
        <v>Positive</v>
      </c>
      <c r="L543" t="str">
        <f>_xlfn.IFNA(VLOOKUP(Master8[[#This Row],[Customer_ID]],Feedback[],4,0),"None")</f>
        <v>Could be better</v>
      </c>
    </row>
    <row r="544" spans="1:12" hidden="1" x14ac:dyDescent="0.25">
      <c r="A544" s="2" t="s">
        <v>1277</v>
      </c>
      <c r="B544" s="2" t="s">
        <v>677</v>
      </c>
      <c r="C544" s="2">
        <v>1</v>
      </c>
      <c r="D544" s="4">
        <v>4.46</v>
      </c>
      <c r="E544" s="2" t="s">
        <v>685</v>
      </c>
      <c r="F544" s="3">
        <v>45834</v>
      </c>
      <c r="G544" s="7">
        <v>4.46</v>
      </c>
      <c r="H544" s="37">
        <f>IFERROR(VLOOKUP(Master8[[#This Row],[Customer_ID]],CustomerData[],2,0),"None")</f>
        <v>57</v>
      </c>
      <c r="I544" t="str">
        <f>IFERROR(VLOOKUP(Master8[[#This Row],[Customer_ID]],CustomerData[],3,0),"None")</f>
        <v>Female</v>
      </c>
      <c r="J544" t="str">
        <f>IFERROR(VLOOKUP(Master8[[#This Row],[Customer_ID]],CustomerData[],4,0),"None")</f>
        <v>Cappuccino</v>
      </c>
      <c r="K544" s="1" t="str">
        <f>IFERROR(VLOOKUP(Master8[[#This Row],[Customer_ID]],Feedback[],3,0),"None ")</f>
        <v>Positive</v>
      </c>
      <c r="L544" t="str">
        <f>_xlfn.IFNA(VLOOKUP(Master8[[#This Row],[Customer_ID]],Feedback[],4,0),"None")</f>
        <v>Could be better</v>
      </c>
    </row>
    <row r="545" spans="1:12" hidden="1" x14ac:dyDescent="0.25">
      <c r="A545" s="2" t="s">
        <v>837</v>
      </c>
      <c r="B545" s="2" t="s">
        <v>678</v>
      </c>
      <c r="C545" s="2">
        <v>2</v>
      </c>
      <c r="D545" s="4">
        <v>3.88</v>
      </c>
      <c r="E545" s="2" t="s">
        <v>684</v>
      </c>
      <c r="F545" s="3">
        <v>45835</v>
      </c>
      <c r="G545" s="7">
        <v>7.76</v>
      </c>
      <c r="H545" s="37">
        <f>IFERROR(VLOOKUP(Master8[[#This Row],[Customer_ID]],CustomerData[],2,0),"None")</f>
        <v>61</v>
      </c>
      <c r="I545" t="str">
        <f>IFERROR(VLOOKUP(Master8[[#This Row],[Customer_ID]],CustomerData[],3,0),"None")</f>
        <v>Female</v>
      </c>
      <c r="J545" t="str">
        <f>IFERROR(VLOOKUP(Master8[[#This Row],[Customer_ID]],CustomerData[],4,0),"None")</f>
        <v>Latte</v>
      </c>
      <c r="K545" s="1" t="str">
        <f>IFERROR(VLOOKUP(Master8[[#This Row],[Customer_ID]],Feedback[],3,0),"None ")</f>
        <v>Neutral</v>
      </c>
      <c r="L545" t="str">
        <f>_xlfn.IFNA(VLOOKUP(Master8[[#This Row],[Customer_ID]],Feedback[],4,0),"None")</f>
        <v>Could be better</v>
      </c>
    </row>
    <row r="546" spans="1:12" hidden="1" x14ac:dyDescent="0.25">
      <c r="A546" s="2" t="s">
        <v>1342</v>
      </c>
      <c r="B546" s="2" t="s">
        <v>677</v>
      </c>
      <c r="C546" s="2">
        <v>2</v>
      </c>
      <c r="D546" s="4">
        <v>3.07</v>
      </c>
      <c r="E546" s="2" t="s">
        <v>684</v>
      </c>
      <c r="F546" s="3">
        <v>45836</v>
      </c>
      <c r="G546" s="7">
        <v>6.14</v>
      </c>
      <c r="H546" s="37">
        <f>IFERROR(VLOOKUP(Master8[[#This Row],[Customer_ID]],CustomerData[],2,0),"None")</f>
        <v>47</v>
      </c>
      <c r="I546" t="str">
        <f>IFERROR(VLOOKUP(Master8[[#This Row],[Customer_ID]],CustomerData[],3,0),"None")</f>
        <v>Female</v>
      </c>
      <c r="J546" t="str">
        <f>IFERROR(VLOOKUP(Master8[[#This Row],[Customer_ID]],CustomerData[],4,0),"None")</f>
        <v>Cappuccino</v>
      </c>
      <c r="K546" s="1" t="str">
        <f>IFERROR(VLOOKUP(Master8[[#This Row],[Customer_ID]],Feedback[],3,0),"None ")</f>
        <v xml:space="preserve">None </v>
      </c>
      <c r="L546" t="str">
        <f>_xlfn.IFNA(VLOOKUP(Master8[[#This Row],[Customer_ID]],Feedback[],4,0),"None")</f>
        <v>None</v>
      </c>
    </row>
    <row r="547" spans="1:12" hidden="1" x14ac:dyDescent="0.25">
      <c r="A547" s="2" t="s">
        <v>1172</v>
      </c>
      <c r="B547" s="2" t="s">
        <v>681</v>
      </c>
      <c r="C547" s="2">
        <v>3</v>
      </c>
      <c r="D547" s="4">
        <v>5.08</v>
      </c>
      <c r="E547" s="2" t="s">
        <v>683</v>
      </c>
      <c r="F547" s="3">
        <v>45837</v>
      </c>
      <c r="G547" s="7">
        <v>15.24</v>
      </c>
      <c r="H547" s="37">
        <f>IFERROR(VLOOKUP(Master8[[#This Row],[Customer_ID]],CustomerData[],2,0),"None")</f>
        <v>57</v>
      </c>
      <c r="I547" t="str">
        <f>IFERROR(VLOOKUP(Master8[[#This Row],[Customer_ID]],CustomerData[],3,0),"None")</f>
        <v>Female</v>
      </c>
      <c r="J547" t="str">
        <f>IFERROR(VLOOKUP(Master8[[#This Row],[Customer_ID]],CustomerData[],4,0),"None")</f>
        <v>Muffin</v>
      </c>
      <c r="K547" s="1" t="str">
        <f>IFERROR(VLOOKUP(Master8[[#This Row],[Customer_ID]],Feedback[],3,0),"None ")</f>
        <v xml:space="preserve">None </v>
      </c>
      <c r="L547" t="str">
        <f>_xlfn.IFNA(VLOOKUP(Master8[[#This Row],[Customer_ID]],Feedback[],4,0),"None")</f>
        <v>None</v>
      </c>
    </row>
    <row r="548" spans="1:12" hidden="1" x14ac:dyDescent="0.25">
      <c r="A548" s="2" t="s">
        <v>1253</v>
      </c>
      <c r="B548" s="2" t="s">
        <v>678</v>
      </c>
      <c r="C548" s="2">
        <v>3</v>
      </c>
      <c r="D548" s="4">
        <v>3.86</v>
      </c>
      <c r="E548" s="2" t="s">
        <v>682</v>
      </c>
      <c r="F548" s="3">
        <v>45838</v>
      </c>
      <c r="G548" s="7">
        <v>11.58</v>
      </c>
      <c r="H548" s="37">
        <f>IFERROR(VLOOKUP(Master8[[#This Row],[Customer_ID]],CustomerData[],2,0),"None")</f>
        <v>39</v>
      </c>
      <c r="I548" t="str">
        <f>IFERROR(VLOOKUP(Master8[[#This Row],[Customer_ID]],CustomerData[],3,0),"None")</f>
        <v>Female</v>
      </c>
      <c r="J548" t="str">
        <f>IFERROR(VLOOKUP(Master8[[#This Row],[Customer_ID]],CustomerData[],4,0),"None")</f>
        <v>Latte</v>
      </c>
      <c r="K548" s="1" t="str">
        <f>IFERROR(VLOOKUP(Master8[[#This Row],[Customer_ID]],Feedback[],3,0),"None ")</f>
        <v xml:space="preserve">None </v>
      </c>
      <c r="L548" t="str">
        <f>_xlfn.IFNA(VLOOKUP(Master8[[#This Row],[Customer_ID]],Feedback[],4,0),"None")</f>
        <v>None</v>
      </c>
    </row>
    <row r="549" spans="1:12" hidden="1" x14ac:dyDescent="0.25">
      <c r="A549" s="2" t="s">
        <v>1275</v>
      </c>
      <c r="B549" s="2" t="s">
        <v>681</v>
      </c>
      <c r="C549" s="2">
        <v>4</v>
      </c>
      <c r="D549" s="4">
        <v>3.82</v>
      </c>
      <c r="E549" s="2" t="s">
        <v>683</v>
      </c>
      <c r="F549" s="3">
        <v>45839</v>
      </c>
      <c r="G549" s="7">
        <v>15.28</v>
      </c>
      <c r="H549" s="37">
        <f>IFERROR(VLOOKUP(Master8[[#This Row],[Customer_ID]],CustomerData[],2,0),"None")</f>
        <v>65</v>
      </c>
      <c r="I549" t="str">
        <f>IFERROR(VLOOKUP(Master8[[#This Row],[Customer_ID]],CustomerData[],3,0),"None")</f>
        <v>Male</v>
      </c>
      <c r="J549" t="str">
        <f>IFERROR(VLOOKUP(Master8[[#This Row],[Customer_ID]],CustomerData[],4,0),"None")</f>
        <v>Muffin</v>
      </c>
      <c r="K549" s="1" t="str">
        <f>IFERROR(VLOOKUP(Master8[[#This Row],[Customer_ID]],Feedback[],3,0),"None ")</f>
        <v>Neutral</v>
      </c>
      <c r="L549" t="str">
        <f>_xlfn.IFNA(VLOOKUP(Master8[[#This Row],[Customer_ID]],Feedback[],4,0),"None")</f>
        <v>Could be better</v>
      </c>
    </row>
    <row r="550" spans="1:12" hidden="1" x14ac:dyDescent="0.25">
      <c r="A550" s="2" t="s">
        <v>1355</v>
      </c>
      <c r="B550" s="2" t="s">
        <v>676</v>
      </c>
      <c r="C550" s="2">
        <v>5</v>
      </c>
      <c r="D550" s="4">
        <v>3.42</v>
      </c>
      <c r="E550" s="2" t="s">
        <v>682</v>
      </c>
      <c r="F550" s="3">
        <v>45840</v>
      </c>
      <c r="G550" s="7">
        <v>17.100000000000001</v>
      </c>
      <c r="H550" s="37">
        <f>IFERROR(VLOOKUP(Master8[[#This Row],[Customer_ID]],CustomerData[],2,0),"None")</f>
        <v>46</v>
      </c>
      <c r="I550" t="str">
        <f>IFERROR(VLOOKUP(Master8[[#This Row],[Customer_ID]],CustomerData[],3,0),"None")</f>
        <v>Male</v>
      </c>
      <c r="J550" t="str">
        <f>IFERROR(VLOOKUP(Master8[[#This Row],[Customer_ID]],CustomerData[],4,0),"None")</f>
        <v>Iced Tea</v>
      </c>
      <c r="K550" s="1" t="str">
        <f>IFERROR(VLOOKUP(Master8[[#This Row],[Customer_ID]],Feedback[],3,0),"None ")</f>
        <v xml:space="preserve">None </v>
      </c>
      <c r="L550" t="str">
        <f>_xlfn.IFNA(VLOOKUP(Master8[[#This Row],[Customer_ID]],Feedback[],4,0),"None")</f>
        <v>None</v>
      </c>
    </row>
    <row r="551" spans="1:12" hidden="1" x14ac:dyDescent="0.25">
      <c r="A551" s="2" t="s">
        <v>801</v>
      </c>
      <c r="B551" s="2" t="s">
        <v>676</v>
      </c>
      <c r="C551" s="2">
        <v>3</v>
      </c>
      <c r="D551" s="4">
        <v>3.98</v>
      </c>
      <c r="E551" s="2" t="s">
        <v>682</v>
      </c>
      <c r="F551" s="3">
        <v>45841</v>
      </c>
      <c r="G551" s="7">
        <v>11.94</v>
      </c>
      <c r="H551" s="37">
        <f>IFERROR(VLOOKUP(Master8[[#This Row],[Customer_ID]],CustomerData[],2,0),"None")</f>
        <v>35</v>
      </c>
      <c r="I551" t="str">
        <f>IFERROR(VLOOKUP(Master8[[#This Row],[Customer_ID]],CustomerData[],3,0),"None")</f>
        <v>Male</v>
      </c>
      <c r="J551" t="str">
        <f>IFERROR(VLOOKUP(Master8[[#This Row],[Customer_ID]],CustomerData[],4,0),"None")</f>
        <v>Iced Tea</v>
      </c>
      <c r="K551" s="1" t="str">
        <f>IFERROR(VLOOKUP(Master8[[#This Row],[Customer_ID]],Feedback[],3,0),"None ")</f>
        <v xml:space="preserve">None </v>
      </c>
      <c r="L551" t="str">
        <f>_xlfn.IFNA(VLOOKUP(Master8[[#This Row],[Customer_ID]],Feedback[],4,0),"None")</f>
        <v>None</v>
      </c>
    </row>
    <row r="552" spans="1:12" hidden="1" x14ac:dyDescent="0.25">
      <c r="A552" s="2" t="s">
        <v>1016</v>
      </c>
      <c r="B552" s="2" t="s">
        <v>678</v>
      </c>
      <c r="C552" s="2">
        <v>1</v>
      </c>
      <c r="D552" s="4">
        <v>3.34</v>
      </c>
      <c r="E552" s="2" t="s">
        <v>684</v>
      </c>
      <c r="F552" s="3">
        <v>45842</v>
      </c>
      <c r="G552" s="7">
        <v>3.34</v>
      </c>
      <c r="H552" s="37">
        <f>IFERROR(VLOOKUP(Master8[[#This Row],[Customer_ID]],CustomerData[],2,0),"None")</f>
        <v>64</v>
      </c>
      <c r="I552" t="str">
        <f>IFERROR(VLOOKUP(Master8[[#This Row],[Customer_ID]],CustomerData[],3,0),"None")</f>
        <v>Male</v>
      </c>
      <c r="J552" t="str">
        <f>IFERROR(VLOOKUP(Master8[[#This Row],[Customer_ID]],CustomerData[],4,0),"None")</f>
        <v>Latte</v>
      </c>
      <c r="K552" s="1" t="str">
        <f>IFERROR(VLOOKUP(Master8[[#This Row],[Customer_ID]],Feedback[],3,0),"None ")</f>
        <v xml:space="preserve">None </v>
      </c>
      <c r="L552" t="str">
        <f>_xlfn.IFNA(VLOOKUP(Master8[[#This Row],[Customer_ID]],Feedback[],4,0),"None")</f>
        <v>None</v>
      </c>
    </row>
    <row r="553" spans="1:12" hidden="1" x14ac:dyDescent="0.25">
      <c r="A553" s="2" t="s">
        <v>1082</v>
      </c>
      <c r="B553" s="2" t="s">
        <v>679</v>
      </c>
      <c r="C553" s="2">
        <v>3</v>
      </c>
      <c r="D553" s="4">
        <v>5.18</v>
      </c>
      <c r="E553" s="2" t="s">
        <v>685</v>
      </c>
      <c r="F553" s="3">
        <v>45843</v>
      </c>
      <c r="G553" s="7">
        <v>15.54</v>
      </c>
      <c r="H553" s="37">
        <f>IFERROR(VLOOKUP(Master8[[#This Row],[Customer_ID]],CustomerData[],2,0),"None")</f>
        <v>24</v>
      </c>
      <c r="I553" t="str">
        <f>IFERROR(VLOOKUP(Master8[[#This Row],[Customer_ID]],CustomerData[],3,0),"None")</f>
        <v>Male</v>
      </c>
      <c r="J553" t="str">
        <f>IFERROR(VLOOKUP(Master8[[#This Row],[Customer_ID]],CustomerData[],4,0),"None")</f>
        <v>Sandwich</v>
      </c>
      <c r="K553" s="1" t="str">
        <f>IFERROR(VLOOKUP(Master8[[#This Row],[Customer_ID]],Feedback[],3,0),"None ")</f>
        <v>Neutral</v>
      </c>
      <c r="L553" t="str">
        <f>_xlfn.IFNA(VLOOKUP(Master8[[#This Row],[Customer_ID]],Feedback[],4,0),"None")</f>
        <v>Great product!</v>
      </c>
    </row>
    <row r="554" spans="1:12" hidden="1" x14ac:dyDescent="0.25">
      <c r="A554" s="2" t="s">
        <v>1007</v>
      </c>
      <c r="B554" s="2" t="s">
        <v>678</v>
      </c>
      <c r="C554" s="2">
        <v>3</v>
      </c>
      <c r="D554" s="4">
        <v>5.68</v>
      </c>
      <c r="E554" s="2" t="s">
        <v>685</v>
      </c>
      <c r="F554" s="3">
        <v>45844</v>
      </c>
      <c r="G554" s="7">
        <v>17.04</v>
      </c>
      <c r="H554" s="37">
        <f>IFERROR(VLOOKUP(Master8[[#This Row],[Customer_ID]],CustomerData[],2,0),"None")</f>
        <v>28</v>
      </c>
      <c r="I554" t="str">
        <f>IFERROR(VLOOKUP(Master8[[#This Row],[Customer_ID]],CustomerData[],3,0),"None")</f>
        <v>Female</v>
      </c>
      <c r="J554" t="str">
        <f>IFERROR(VLOOKUP(Master8[[#This Row],[Customer_ID]],CustomerData[],4,0),"None")</f>
        <v>Latte</v>
      </c>
      <c r="K554" s="1" t="str">
        <f>IFERROR(VLOOKUP(Master8[[#This Row],[Customer_ID]],Feedback[],3,0),"None ")</f>
        <v>Neutral</v>
      </c>
      <c r="L554" t="str">
        <f>_xlfn.IFNA(VLOOKUP(Master8[[#This Row],[Customer_ID]],Feedback[],4,0),"None")</f>
        <v>Could be better</v>
      </c>
    </row>
    <row r="555" spans="1:12" x14ac:dyDescent="0.25">
      <c r="A555" s="2" t="s">
        <v>1619</v>
      </c>
      <c r="B555" s="2" t="s">
        <v>680</v>
      </c>
      <c r="C555" s="2">
        <v>2</v>
      </c>
      <c r="D555" s="4">
        <v>5.33</v>
      </c>
      <c r="E555" s="2" t="s">
        <v>685</v>
      </c>
      <c r="F555" s="3">
        <v>45845</v>
      </c>
      <c r="G555" s="7">
        <v>10.66</v>
      </c>
      <c r="H555" s="37" t="str">
        <f>IFERROR(VLOOKUP(Master8[[#This Row],[Customer_ID]],CustomerData[],2,0),"None")</f>
        <v>None</v>
      </c>
      <c r="I555" t="str">
        <f>IFERROR(VLOOKUP(Master8[[#This Row],[Customer_ID]],CustomerData[],3,0),"None")</f>
        <v>None</v>
      </c>
      <c r="J555" t="str">
        <f>IFERROR(VLOOKUP(Master8[[#This Row],[Customer_ID]],CustomerData[],4,0),"None")</f>
        <v>None</v>
      </c>
      <c r="K555" s="1" t="str">
        <f>IFERROR(VLOOKUP(Master8[[#This Row],[Customer_ID]],Feedback[],3,0),"None ")</f>
        <v>Positive</v>
      </c>
      <c r="L555" t="str">
        <f>_xlfn.IFNA(VLOOKUP(Master8[[#This Row],[Customer_ID]],Feedback[],4,0),"None")</f>
        <v>Could be better</v>
      </c>
    </row>
    <row r="556" spans="1:12" hidden="1" x14ac:dyDescent="0.25">
      <c r="A556" s="2" t="s">
        <v>1259</v>
      </c>
      <c r="B556" s="2" t="s">
        <v>676</v>
      </c>
      <c r="C556" s="2">
        <v>1</v>
      </c>
      <c r="D556" s="4">
        <v>4.9000000000000004</v>
      </c>
      <c r="E556" s="2" t="s">
        <v>683</v>
      </c>
      <c r="F556" s="3">
        <v>45846</v>
      </c>
      <c r="G556" s="7">
        <v>4.9000000000000004</v>
      </c>
      <c r="H556" s="37">
        <f>IFERROR(VLOOKUP(Master8[[#This Row],[Customer_ID]],CustomerData[],2,0),"None")</f>
        <v>37</v>
      </c>
      <c r="I556" t="str">
        <f>IFERROR(VLOOKUP(Master8[[#This Row],[Customer_ID]],CustomerData[],3,0),"None")</f>
        <v>Male</v>
      </c>
      <c r="J556" t="str">
        <f>IFERROR(VLOOKUP(Master8[[#This Row],[Customer_ID]],CustomerData[],4,0),"None")</f>
        <v>Iced Tea</v>
      </c>
      <c r="K556" s="1" t="str">
        <f>IFERROR(VLOOKUP(Master8[[#This Row],[Customer_ID]],Feedback[],3,0),"None ")</f>
        <v>Neutral</v>
      </c>
      <c r="L556" t="str">
        <f>_xlfn.IFNA(VLOOKUP(Master8[[#This Row],[Customer_ID]],Feedback[],4,0),"None")</f>
        <v>Could be better</v>
      </c>
    </row>
    <row r="557" spans="1:12" x14ac:dyDescent="0.25">
      <c r="A557" s="2" t="s">
        <v>1610</v>
      </c>
      <c r="B557" s="2" t="s">
        <v>678</v>
      </c>
      <c r="C557" s="2">
        <v>4</v>
      </c>
      <c r="D557" s="4">
        <v>3.5</v>
      </c>
      <c r="E557" s="2" t="s">
        <v>685</v>
      </c>
      <c r="F557" s="3">
        <v>45847</v>
      </c>
      <c r="G557" s="7">
        <v>14</v>
      </c>
      <c r="H557" s="37" t="str">
        <f>IFERROR(VLOOKUP(Master8[[#This Row],[Customer_ID]],CustomerData[],2,0),"None")</f>
        <v>None</v>
      </c>
      <c r="I557" t="str">
        <f>IFERROR(VLOOKUP(Master8[[#This Row],[Customer_ID]],CustomerData[],3,0),"None")</f>
        <v>None</v>
      </c>
      <c r="J557" t="str">
        <f>IFERROR(VLOOKUP(Master8[[#This Row],[Customer_ID]],CustomerData[],4,0),"None")</f>
        <v>None</v>
      </c>
      <c r="K557" s="1" t="str">
        <f>IFERROR(VLOOKUP(Master8[[#This Row],[Customer_ID]],Feedback[],3,0),"None ")</f>
        <v xml:space="preserve">None </v>
      </c>
      <c r="L557" t="str">
        <f>_xlfn.IFNA(VLOOKUP(Master8[[#This Row],[Customer_ID]],Feedback[],4,0),"None")</f>
        <v>None</v>
      </c>
    </row>
    <row r="558" spans="1:12" hidden="1" x14ac:dyDescent="0.25">
      <c r="A558" s="2" t="s">
        <v>827</v>
      </c>
      <c r="B558" s="2" t="s">
        <v>681</v>
      </c>
      <c r="C558" s="2">
        <v>4</v>
      </c>
      <c r="D558" s="4">
        <v>5.0999999999999996</v>
      </c>
      <c r="E558" s="2" t="s">
        <v>684</v>
      </c>
      <c r="F558" s="3">
        <v>45848</v>
      </c>
      <c r="G558" s="7">
        <v>20.399999999999999</v>
      </c>
      <c r="H558" s="37">
        <f>IFERROR(VLOOKUP(Master8[[#This Row],[Customer_ID]],CustomerData[],2,0),"None")</f>
        <v>32</v>
      </c>
      <c r="I558" t="str">
        <f>IFERROR(VLOOKUP(Master8[[#This Row],[Customer_ID]],CustomerData[],3,0),"None")</f>
        <v>Female</v>
      </c>
      <c r="J558" t="str">
        <f>IFERROR(VLOOKUP(Master8[[#This Row],[Customer_ID]],CustomerData[],4,0),"None")</f>
        <v>Muffin</v>
      </c>
      <c r="K558" s="1" t="str">
        <f>IFERROR(VLOOKUP(Master8[[#This Row],[Customer_ID]],Feedback[],3,0),"None ")</f>
        <v>Neutral</v>
      </c>
      <c r="L558" t="str">
        <f>_xlfn.IFNA(VLOOKUP(Master8[[#This Row],[Customer_ID]],Feedback[],4,0),"None")</f>
        <v>Great product!</v>
      </c>
    </row>
    <row r="559" spans="1:12" x14ac:dyDescent="0.25">
      <c r="A559" s="2" t="s">
        <v>1671</v>
      </c>
      <c r="B559" s="2" t="s">
        <v>680</v>
      </c>
      <c r="C559" s="2">
        <v>4</v>
      </c>
      <c r="D559" s="4">
        <v>5.33</v>
      </c>
      <c r="E559" s="2" t="s">
        <v>685</v>
      </c>
      <c r="F559" s="3">
        <v>45849</v>
      </c>
      <c r="G559" s="7">
        <v>21.32</v>
      </c>
      <c r="H559" s="37" t="str">
        <f>IFERROR(VLOOKUP(Master8[[#This Row],[Customer_ID]],CustomerData[],2,0),"None")</f>
        <v>None</v>
      </c>
      <c r="I559" t="str">
        <f>IFERROR(VLOOKUP(Master8[[#This Row],[Customer_ID]],CustomerData[],3,0),"None")</f>
        <v>None</v>
      </c>
      <c r="J559" t="str">
        <f>IFERROR(VLOOKUP(Master8[[#This Row],[Customer_ID]],CustomerData[],4,0),"None")</f>
        <v>None</v>
      </c>
      <c r="K559" s="1" t="str">
        <f>IFERROR(VLOOKUP(Master8[[#This Row],[Customer_ID]],Feedback[],3,0),"None ")</f>
        <v xml:space="preserve">None </v>
      </c>
      <c r="L559" t="str">
        <f>_xlfn.IFNA(VLOOKUP(Master8[[#This Row],[Customer_ID]],Feedback[],4,0),"None")</f>
        <v>None</v>
      </c>
    </row>
    <row r="560" spans="1:12" hidden="1" x14ac:dyDescent="0.25">
      <c r="A560" s="2" t="s">
        <v>803</v>
      </c>
      <c r="B560" s="2" t="s">
        <v>681</v>
      </c>
      <c r="C560" s="2">
        <v>3</v>
      </c>
      <c r="D560" s="4">
        <v>3.95</v>
      </c>
      <c r="E560" s="2" t="s">
        <v>685</v>
      </c>
      <c r="F560" s="3">
        <v>45850</v>
      </c>
      <c r="G560" s="7">
        <v>11.85</v>
      </c>
      <c r="H560" s="37">
        <f>IFERROR(VLOOKUP(Master8[[#This Row],[Customer_ID]],CustomerData[],2,0),"None")</f>
        <v>31</v>
      </c>
      <c r="I560" t="str">
        <f>IFERROR(VLOOKUP(Master8[[#This Row],[Customer_ID]],CustomerData[],3,0),"None")</f>
        <v>Male</v>
      </c>
      <c r="J560" t="str">
        <f>IFERROR(VLOOKUP(Master8[[#This Row],[Customer_ID]],CustomerData[],4,0),"None")</f>
        <v>Muffin</v>
      </c>
      <c r="K560" s="1" t="str">
        <f>IFERROR(VLOOKUP(Master8[[#This Row],[Customer_ID]],Feedback[],3,0),"None ")</f>
        <v xml:space="preserve">None </v>
      </c>
      <c r="L560" t="str">
        <f>_xlfn.IFNA(VLOOKUP(Master8[[#This Row],[Customer_ID]],Feedback[],4,0),"None")</f>
        <v>None</v>
      </c>
    </row>
    <row r="561" spans="1:12" hidden="1" x14ac:dyDescent="0.25">
      <c r="A561" s="2" t="s">
        <v>1258</v>
      </c>
      <c r="B561" s="2" t="s">
        <v>676</v>
      </c>
      <c r="C561" s="2">
        <v>4</v>
      </c>
      <c r="D561" s="4">
        <v>5.49</v>
      </c>
      <c r="E561" s="2" t="s">
        <v>685</v>
      </c>
      <c r="F561" s="3">
        <v>45851</v>
      </c>
      <c r="G561" s="7">
        <v>21.96</v>
      </c>
      <c r="H561" s="37">
        <f>IFERROR(VLOOKUP(Master8[[#This Row],[Customer_ID]],CustomerData[],2,0),"None")</f>
        <v>64</v>
      </c>
      <c r="I561" t="str">
        <f>IFERROR(VLOOKUP(Master8[[#This Row],[Customer_ID]],CustomerData[],3,0),"None")</f>
        <v>Female</v>
      </c>
      <c r="J561" t="str">
        <f>IFERROR(VLOOKUP(Master8[[#This Row],[Customer_ID]],CustomerData[],4,0),"None")</f>
        <v>Iced Tea</v>
      </c>
      <c r="K561" s="1" t="str">
        <f>IFERROR(VLOOKUP(Master8[[#This Row],[Customer_ID]],Feedback[],3,0),"None ")</f>
        <v xml:space="preserve">None </v>
      </c>
      <c r="L561" t="str">
        <f>_xlfn.IFNA(VLOOKUP(Master8[[#This Row],[Customer_ID]],Feedback[],4,0),"None")</f>
        <v>None</v>
      </c>
    </row>
    <row r="562" spans="1:12" hidden="1" x14ac:dyDescent="0.25">
      <c r="A562" s="2" t="s">
        <v>870</v>
      </c>
      <c r="B562" s="2" t="s">
        <v>679</v>
      </c>
      <c r="C562" s="2">
        <v>4</v>
      </c>
      <c r="D562" s="4">
        <v>3.14</v>
      </c>
      <c r="E562" s="2" t="s">
        <v>683</v>
      </c>
      <c r="F562" s="3">
        <v>45852</v>
      </c>
      <c r="G562" s="7">
        <v>12.56</v>
      </c>
      <c r="H562" s="37">
        <f>IFERROR(VLOOKUP(Master8[[#This Row],[Customer_ID]],CustomerData[],2,0),"None")</f>
        <v>58</v>
      </c>
      <c r="I562" t="str">
        <f>IFERROR(VLOOKUP(Master8[[#This Row],[Customer_ID]],CustomerData[],3,0),"None")</f>
        <v>Female</v>
      </c>
      <c r="J562" t="str">
        <f>IFERROR(VLOOKUP(Master8[[#This Row],[Customer_ID]],CustomerData[],4,0),"None")</f>
        <v>Sandwich</v>
      </c>
      <c r="K562" s="1" t="str">
        <f>IFERROR(VLOOKUP(Master8[[#This Row],[Customer_ID]],Feedback[],3,0),"None ")</f>
        <v xml:space="preserve">None </v>
      </c>
      <c r="L562" t="str">
        <f>_xlfn.IFNA(VLOOKUP(Master8[[#This Row],[Customer_ID]],Feedback[],4,0),"None")</f>
        <v>None</v>
      </c>
    </row>
    <row r="563" spans="1:12" hidden="1" x14ac:dyDescent="0.25">
      <c r="A563" s="2" t="s">
        <v>1214</v>
      </c>
      <c r="B563" s="2" t="s">
        <v>679</v>
      </c>
      <c r="C563" s="2">
        <v>4</v>
      </c>
      <c r="D563" s="4">
        <v>3.51</v>
      </c>
      <c r="E563" s="2" t="s">
        <v>684</v>
      </c>
      <c r="F563" s="3">
        <v>45853</v>
      </c>
      <c r="G563" s="7">
        <v>14.04</v>
      </c>
      <c r="H563" s="37">
        <f>IFERROR(VLOOKUP(Master8[[#This Row],[Customer_ID]],CustomerData[],2,0),"None")</f>
        <v>52</v>
      </c>
      <c r="I563" t="str">
        <f>IFERROR(VLOOKUP(Master8[[#This Row],[Customer_ID]],CustomerData[],3,0),"None")</f>
        <v>Female</v>
      </c>
      <c r="J563" t="str">
        <f>IFERROR(VLOOKUP(Master8[[#This Row],[Customer_ID]],CustomerData[],4,0),"None")</f>
        <v>Sandwich</v>
      </c>
      <c r="K563" s="1" t="str">
        <f>IFERROR(VLOOKUP(Master8[[#This Row],[Customer_ID]],Feedback[],3,0),"None ")</f>
        <v>Negative</v>
      </c>
      <c r="L563" t="str">
        <f>_xlfn.IFNA(VLOOKUP(Master8[[#This Row],[Customer_ID]],Feedback[],4,0),"None")</f>
        <v>Great product!</v>
      </c>
    </row>
    <row r="564" spans="1:12" hidden="1" x14ac:dyDescent="0.25">
      <c r="A564" s="2" t="s">
        <v>887</v>
      </c>
      <c r="B564" s="2" t="s">
        <v>680</v>
      </c>
      <c r="C564" s="2">
        <v>2</v>
      </c>
      <c r="D564" s="4">
        <v>4.7300000000000004</v>
      </c>
      <c r="E564" s="2" t="s">
        <v>685</v>
      </c>
      <c r="F564" s="3">
        <v>45854</v>
      </c>
      <c r="G564" s="7">
        <v>9.4600000000000009</v>
      </c>
      <c r="H564" s="37">
        <f>IFERROR(VLOOKUP(Master8[[#This Row],[Customer_ID]],CustomerData[],2,0),"None")</f>
        <v>41</v>
      </c>
      <c r="I564" t="str">
        <f>IFERROR(VLOOKUP(Master8[[#This Row],[Customer_ID]],CustomerData[],3,0),"None")</f>
        <v>Female</v>
      </c>
      <c r="J564" t="str">
        <f>IFERROR(VLOOKUP(Master8[[#This Row],[Customer_ID]],CustomerData[],4,0),"None")</f>
        <v>Croissant</v>
      </c>
      <c r="K564" s="1" t="str">
        <f>IFERROR(VLOOKUP(Master8[[#This Row],[Customer_ID]],Feedback[],3,0),"None ")</f>
        <v xml:space="preserve">None </v>
      </c>
      <c r="L564" t="str">
        <f>_xlfn.IFNA(VLOOKUP(Master8[[#This Row],[Customer_ID]],Feedback[],4,0),"None")</f>
        <v>None</v>
      </c>
    </row>
    <row r="565" spans="1:12" hidden="1" x14ac:dyDescent="0.25">
      <c r="A565" s="2" t="s">
        <v>714</v>
      </c>
      <c r="B565" s="2" t="s">
        <v>678</v>
      </c>
      <c r="C565" s="2">
        <v>1</v>
      </c>
      <c r="D565" s="4">
        <v>4.66</v>
      </c>
      <c r="E565" s="2" t="s">
        <v>682</v>
      </c>
      <c r="F565" s="3">
        <v>45855</v>
      </c>
      <c r="G565" s="7">
        <v>4.66</v>
      </c>
      <c r="H565" s="37">
        <f>IFERROR(VLOOKUP(Master8[[#This Row],[Customer_ID]],CustomerData[],2,0),"None")</f>
        <v>53</v>
      </c>
      <c r="I565" t="str">
        <f>IFERROR(VLOOKUP(Master8[[#This Row],[Customer_ID]],CustomerData[],3,0),"None")</f>
        <v>Male</v>
      </c>
      <c r="J565" t="str">
        <f>IFERROR(VLOOKUP(Master8[[#This Row],[Customer_ID]],CustomerData[],4,0),"None")</f>
        <v>Latte</v>
      </c>
      <c r="K565" s="1" t="str">
        <f>IFERROR(VLOOKUP(Master8[[#This Row],[Customer_ID]],Feedback[],3,0),"None ")</f>
        <v>Positive</v>
      </c>
      <c r="L565" t="str">
        <f>_xlfn.IFNA(VLOOKUP(Master8[[#This Row],[Customer_ID]],Feedback[],4,0),"None")</f>
        <v>Could be better</v>
      </c>
    </row>
    <row r="566" spans="1:12" x14ac:dyDescent="0.25">
      <c r="A566" s="2" t="s">
        <v>1626</v>
      </c>
      <c r="B566" s="2" t="s">
        <v>676</v>
      </c>
      <c r="C566" s="2">
        <v>2</v>
      </c>
      <c r="D566" s="4">
        <v>3.45</v>
      </c>
      <c r="E566" s="2" t="s">
        <v>683</v>
      </c>
      <c r="F566" s="3">
        <v>45856</v>
      </c>
      <c r="G566" s="7">
        <v>6.9</v>
      </c>
      <c r="H566" s="37" t="str">
        <f>IFERROR(VLOOKUP(Master8[[#This Row],[Customer_ID]],CustomerData[],2,0),"None")</f>
        <v>None</v>
      </c>
      <c r="I566" t="str">
        <f>IFERROR(VLOOKUP(Master8[[#This Row],[Customer_ID]],CustomerData[],3,0),"None")</f>
        <v>None</v>
      </c>
      <c r="J566" t="str">
        <f>IFERROR(VLOOKUP(Master8[[#This Row],[Customer_ID]],CustomerData[],4,0),"None")</f>
        <v>None</v>
      </c>
      <c r="K566" s="1" t="str">
        <f>IFERROR(VLOOKUP(Master8[[#This Row],[Customer_ID]],Feedback[],3,0),"None ")</f>
        <v xml:space="preserve">None </v>
      </c>
      <c r="L566" t="str">
        <f>_xlfn.IFNA(VLOOKUP(Master8[[#This Row],[Customer_ID]],Feedback[],4,0),"None")</f>
        <v>None</v>
      </c>
    </row>
    <row r="567" spans="1:12" hidden="1" x14ac:dyDescent="0.25">
      <c r="A567" s="2" t="s">
        <v>1197</v>
      </c>
      <c r="B567" s="2" t="s">
        <v>679</v>
      </c>
      <c r="C567" s="2">
        <v>1</v>
      </c>
      <c r="D567" s="4">
        <v>4.68</v>
      </c>
      <c r="E567" s="2" t="s">
        <v>685</v>
      </c>
      <c r="F567" s="3">
        <v>45857</v>
      </c>
      <c r="G567" s="7">
        <v>4.68</v>
      </c>
      <c r="H567" s="37">
        <f>IFERROR(VLOOKUP(Master8[[#This Row],[Customer_ID]],CustomerData[],2,0),"None")</f>
        <v>40</v>
      </c>
      <c r="I567" t="str">
        <f>IFERROR(VLOOKUP(Master8[[#This Row],[Customer_ID]],CustomerData[],3,0),"None")</f>
        <v>Male</v>
      </c>
      <c r="J567" t="str">
        <f>IFERROR(VLOOKUP(Master8[[#This Row],[Customer_ID]],CustomerData[],4,0),"None")</f>
        <v>Sandwich</v>
      </c>
      <c r="K567" s="1" t="str">
        <f>IFERROR(VLOOKUP(Master8[[#This Row],[Customer_ID]],Feedback[],3,0),"None ")</f>
        <v>Neutral</v>
      </c>
      <c r="L567" t="str">
        <f>_xlfn.IFNA(VLOOKUP(Master8[[#This Row],[Customer_ID]],Feedback[],4,0),"None")</f>
        <v>Great product!</v>
      </c>
    </row>
    <row r="568" spans="1:12" hidden="1" x14ac:dyDescent="0.25">
      <c r="A568" s="2" t="s">
        <v>730</v>
      </c>
      <c r="B568" s="2" t="s">
        <v>680</v>
      </c>
      <c r="C568" s="2">
        <v>2</v>
      </c>
      <c r="D568" s="4">
        <v>3.16</v>
      </c>
      <c r="E568" s="2" t="s">
        <v>685</v>
      </c>
      <c r="F568" s="3">
        <v>45858</v>
      </c>
      <c r="G568" s="7">
        <v>6.32</v>
      </c>
      <c r="H568" s="37">
        <f>IFERROR(VLOOKUP(Master8[[#This Row],[Customer_ID]],CustomerData[],2,0),"None")</f>
        <v>35</v>
      </c>
      <c r="I568" t="str">
        <f>IFERROR(VLOOKUP(Master8[[#This Row],[Customer_ID]],CustomerData[],3,0),"None")</f>
        <v>Male</v>
      </c>
      <c r="J568" t="str">
        <f>IFERROR(VLOOKUP(Master8[[#This Row],[Customer_ID]],CustomerData[],4,0),"None")</f>
        <v>Croissant</v>
      </c>
      <c r="K568" s="1" t="str">
        <f>IFERROR(VLOOKUP(Master8[[#This Row],[Customer_ID]],Feedback[],3,0),"None ")</f>
        <v>Negative</v>
      </c>
      <c r="L568" t="str">
        <f>_xlfn.IFNA(VLOOKUP(Master8[[#This Row],[Customer_ID]],Feedback[],4,0),"None")</f>
        <v>Great product!</v>
      </c>
    </row>
    <row r="569" spans="1:12" x14ac:dyDescent="0.25">
      <c r="A569" s="2" t="s">
        <v>1398</v>
      </c>
      <c r="B569" s="2" t="s">
        <v>677</v>
      </c>
      <c r="C569" s="2">
        <v>1</v>
      </c>
      <c r="D569" s="4">
        <v>2.57</v>
      </c>
      <c r="E569" s="2" t="s">
        <v>683</v>
      </c>
      <c r="F569" s="3">
        <v>45859</v>
      </c>
      <c r="G569" s="7">
        <v>2.57</v>
      </c>
      <c r="H569" s="37" t="str">
        <f>IFERROR(VLOOKUP(Master8[[#This Row],[Customer_ID]],CustomerData[],2,0),"None")</f>
        <v>None</v>
      </c>
      <c r="I569" t="str">
        <f>IFERROR(VLOOKUP(Master8[[#This Row],[Customer_ID]],CustomerData[],3,0),"None")</f>
        <v>None</v>
      </c>
      <c r="J569" t="str">
        <f>IFERROR(VLOOKUP(Master8[[#This Row],[Customer_ID]],CustomerData[],4,0),"None")</f>
        <v>None</v>
      </c>
      <c r="K569" s="1" t="str">
        <f>IFERROR(VLOOKUP(Master8[[#This Row],[Customer_ID]],Feedback[],3,0),"None ")</f>
        <v>Negative</v>
      </c>
      <c r="L569" t="str">
        <f>_xlfn.IFNA(VLOOKUP(Master8[[#This Row],[Customer_ID]],Feedback[],4,0),"None")</f>
        <v>Could be better</v>
      </c>
    </row>
    <row r="570" spans="1:12" hidden="1" x14ac:dyDescent="0.25">
      <c r="A570" s="2" t="s">
        <v>1340</v>
      </c>
      <c r="B570" s="2" t="s">
        <v>678</v>
      </c>
      <c r="C570" s="2">
        <v>4</v>
      </c>
      <c r="D570" s="4">
        <v>2.67</v>
      </c>
      <c r="E570" s="2" t="s">
        <v>682</v>
      </c>
      <c r="F570" s="3">
        <v>45860</v>
      </c>
      <c r="G570" s="7">
        <v>10.68</v>
      </c>
      <c r="H570" s="37">
        <f>IFERROR(VLOOKUP(Master8[[#This Row],[Customer_ID]],CustomerData[],2,0),"None")</f>
        <v>62</v>
      </c>
      <c r="I570" t="str">
        <f>IFERROR(VLOOKUP(Master8[[#This Row],[Customer_ID]],CustomerData[],3,0),"None")</f>
        <v>Female</v>
      </c>
      <c r="J570" t="str">
        <f>IFERROR(VLOOKUP(Master8[[#This Row],[Customer_ID]],CustomerData[],4,0),"None")</f>
        <v>Latte</v>
      </c>
      <c r="K570" s="1" t="str">
        <f>IFERROR(VLOOKUP(Master8[[#This Row],[Customer_ID]],Feedback[],3,0),"None ")</f>
        <v xml:space="preserve">None </v>
      </c>
      <c r="L570" t="str">
        <f>_xlfn.IFNA(VLOOKUP(Master8[[#This Row],[Customer_ID]],Feedback[],4,0),"None")</f>
        <v>None</v>
      </c>
    </row>
    <row r="571" spans="1:12" x14ac:dyDescent="0.25">
      <c r="A571" s="2" t="s">
        <v>1587</v>
      </c>
      <c r="B571" s="2" t="s">
        <v>677</v>
      </c>
      <c r="C571" s="2">
        <v>5</v>
      </c>
      <c r="D571" s="4">
        <v>4.37</v>
      </c>
      <c r="E571" s="2" t="s">
        <v>682</v>
      </c>
      <c r="F571" s="3">
        <v>45861</v>
      </c>
      <c r="G571" s="7">
        <v>21.85</v>
      </c>
      <c r="H571" s="37" t="str">
        <f>IFERROR(VLOOKUP(Master8[[#This Row],[Customer_ID]],CustomerData[],2,0),"None")</f>
        <v>None</v>
      </c>
      <c r="I571" t="str">
        <f>IFERROR(VLOOKUP(Master8[[#This Row],[Customer_ID]],CustomerData[],3,0),"None")</f>
        <v>None</v>
      </c>
      <c r="J571" t="str">
        <f>IFERROR(VLOOKUP(Master8[[#This Row],[Customer_ID]],CustomerData[],4,0),"None")</f>
        <v>None</v>
      </c>
      <c r="K571" s="1" t="str">
        <f>IFERROR(VLOOKUP(Master8[[#This Row],[Customer_ID]],Feedback[],3,0),"None ")</f>
        <v>Neutral</v>
      </c>
      <c r="L571" t="str">
        <f>_xlfn.IFNA(VLOOKUP(Master8[[#This Row],[Customer_ID]],Feedback[],4,0),"None")</f>
        <v>Great product!</v>
      </c>
    </row>
    <row r="572" spans="1:12" x14ac:dyDescent="0.25">
      <c r="A572" s="2" t="s">
        <v>1523</v>
      </c>
      <c r="B572" s="2" t="s">
        <v>678</v>
      </c>
      <c r="C572" s="2">
        <v>4</v>
      </c>
      <c r="D572" s="4">
        <v>3.15</v>
      </c>
      <c r="E572" s="2" t="s">
        <v>683</v>
      </c>
      <c r="F572" s="3">
        <v>45862</v>
      </c>
      <c r="G572" s="7">
        <v>12.6</v>
      </c>
      <c r="H572" s="37" t="str">
        <f>IFERROR(VLOOKUP(Master8[[#This Row],[Customer_ID]],CustomerData[],2,0),"None")</f>
        <v>None</v>
      </c>
      <c r="I572" t="str">
        <f>IFERROR(VLOOKUP(Master8[[#This Row],[Customer_ID]],CustomerData[],3,0),"None")</f>
        <v>None</v>
      </c>
      <c r="J572" t="str">
        <f>IFERROR(VLOOKUP(Master8[[#This Row],[Customer_ID]],CustomerData[],4,0),"None")</f>
        <v>None</v>
      </c>
      <c r="K572" s="1" t="str">
        <f>IFERROR(VLOOKUP(Master8[[#This Row],[Customer_ID]],Feedback[],3,0),"None ")</f>
        <v>Negative</v>
      </c>
      <c r="L572" t="str">
        <f>_xlfn.IFNA(VLOOKUP(Master8[[#This Row],[Customer_ID]],Feedback[],4,0),"None")</f>
        <v>Could be better</v>
      </c>
    </row>
    <row r="573" spans="1:12" x14ac:dyDescent="0.25">
      <c r="A573" s="2" t="s">
        <v>1437</v>
      </c>
      <c r="B573" s="2" t="s">
        <v>676</v>
      </c>
      <c r="C573" s="2">
        <v>5</v>
      </c>
      <c r="D573" s="4">
        <v>2.86</v>
      </c>
      <c r="E573" s="2" t="s">
        <v>685</v>
      </c>
      <c r="F573" s="3">
        <v>45863</v>
      </c>
      <c r="G573" s="7">
        <v>14.3</v>
      </c>
      <c r="H573" s="37" t="str">
        <f>IFERROR(VLOOKUP(Master8[[#This Row],[Customer_ID]],CustomerData[],2,0),"None")</f>
        <v>None</v>
      </c>
      <c r="I573" t="str">
        <f>IFERROR(VLOOKUP(Master8[[#This Row],[Customer_ID]],CustomerData[],3,0),"None")</f>
        <v>None</v>
      </c>
      <c r="J573" t="str">
        <f>IFERROR(VLOOKUP(Master8[[#This Row],[Customer_ID]],CustomerData[],4,0),"None")</f>
        <v>None</v>
      </c>
      <c r="K573" s="1" t="str">
        <f>IFERROR(VLOOKUP(Master8[[#This Row],[Customer_ID]],Feedback[],3,0),"None ")</f>
        <v xml:space="preserve">None </v>
      </c>
      <c r="L573" t="str">
        <f>_xlfn.IFNA(VLOOKUP(Master8[[#This Row],[Customer_ID]],Feedback[],4,0),"None")</f>
        <v>None</v>
      </c>
    </row>
    <row r="574" spans="1:12" hidden="1" x14ac:dyDescent="0.25">
      <c r="A574" s="2" t="s">
        <v>1051</v>
      </c>
      <c r="B574" s="2" t="s">
        <v>680</v>
      </c>
      <c r="C574" s="2">
        <v>4</v>
      </c>
      <c r="D574" s="4">
        <v>3.44</v>
      </c>
      <c r="E574" s="2" t="s">
        <v>683</v>
      </c>
      <c r="F574" s="3">
        <v>45864</v>
      </c>
      <c r="G574" s="7">
        <v>13.76</v>
      </c>
      <c r="H574" s="37">
        <f>IFERROR(VLOOKUP(Master8[[#This Row],[Customer_ID]],CustomerData[],2,0),"None")</f>
        <v>33</v>
      </c>
      <c r="I574" t="str">
        <f>IFERROR(VLOOKUP(Master8[[#This Row],[Customer_ID]],CustomerData[],3,0),"None")</f>
        <v>Female</v>
      </c>
      <c r="J574" t="str">
        <f>IFERROR(VLOOKUP(Master8[[#This Row],[Customer_ID]],CustomerData[],4,0),"None")</f>
        <v>Croissant</v>
      </c>
      <c r="K574" s="1" t="str">
        <f>IFERROR(VLOOKUP(Master8[[#This Row],[Customer_ID]],Feedback[],3,0),"None ")</f>
        <v>Positive</v>
      </c>
      <c r="L574" t="str">
        <f>_xlfn.IFNA(VLOOKUP(Master8[[#This Row],[Customer_ID]],Feedback[],4,0),"None")</f>
        <v>Great product!</v>
      </c>
    </row>
    <row r="575" spans="1:12" hidden="1" x14ac:dyDescent="0.25">
      <c r="A575" s="2" t="s">
        <v>757</v>
      </c>
      <c r="B575" s="2" t="s">
        <v>681</v>
      </c>
      <c r="C575" s="2">
        <v>2</v>
      </c>
      <c r="D575" s="4">
        <v>5</v>
      </c>
      <c r="E575" s="2" t="s">
        <v>683</v>
      </c>
      <c r="F575" s="3">
        <v>45865</v>
      </c>
      <c r="G575" s="7">
        <v>10</v>
      </c>
      <c r="H575" s="37">
        <f>IFERROR(VLOOKUP(Master8[[#This Row],[Customer_ID]],CustomerData[],2,0),"None")</f>
        <v>22</v>
      </c>
      <c r="I575" t="str">
        <f>IFERROR(VLOOKUP(Master8[[#This Row],[Customer_ID]],CustomerData[],3,0),"None")</f>
        <v>Male</v>
      </c>
      <c r="J575" t="str">
        <f>IFERROR(VLOOKUP(Master8[[#This Row],[Customer_ID]],CustomerData[],4,0),"None")</f>
        <v>Muffin</v>
      </c>
      <c r="K575" s="1" t="str">
        <f>IFERROR(VLOOKUP(Master8[[#This Row],[Customer_ID]],Feedback[],3,0),"None ")</f>
        <v xml:space="preserve">None </v>
      </c>
      <c r="L575" t="str">
        <f>_xlfn.IFNA(VLOOKUP(Master8[[#This Row],[Customer_ID]],Feedback[],4,0),"None")</f>
        <v>None</v>
      </c>
    </row>
    <row r="576" spans="1:12" hidden="1" x14ac:dyDescent="0.25">
      <c r="A576" s="2" t="s">
        <v>1353</v>
      </c>
      <c r="B576" s="2" t="s">
        <v>681</v>
      </c>
      <c r="C576" s="2">
        <v>5</v>
      </c>
      <c r="D576" s="4">
        <v>5.04</v>
      </c>
      <c r="E576" s="2" t="s">
        <v>683</v>
      </c>
      <c r="F576" s="3">
        <v>45866</v>
      </c>
      <c r="G576" s="7">
        <v>25.2</v>
      </c>
      <c r="H576" s="37">
        <f>IFERROR(VLOOKUP(Master8[[#This Row],[Customer_ID]],CustomerData[],2,0),"None")</f>
        <v>56</v>
      </c>
      <c r="I576" t="str">
        <f>IFERROR(VLOOKUP(Master8[[#This Row],[Customer_ID]],CustomerData[],3,0),"None")</f>
        <v>Female</v>
      </c>
      <c r="J576" t="str">
        <f>IFERROR(VLOOKUP(Master8[[#This Row],[Customer_ID]],CustomerData[],4,0),"None")</f>
        <v>Muffin</v>
      </c>
      <c r="K576" s="1" t="str">
        <f>IFERROR(VLOOKUP(Master8[[#This Row],[Customer_ID]],Feedback[],3,0),"None ")</f>
        <v>Negative</v>
      </c>
      <c r="L576" t="str">
        <f>_xlfn.IFNA(VLOOKUP(Master8[[#This Row],[Customer_ID]],Feedback[],4,0),"None")</f>
        <v>Could be better</v>
      </c>
    </row>
    <row r="577" spans="1:12" hidden="1" x14ac:dyDescent="0.25">
      <c r="A577" s="2" t="s">
        <v>724</v>
      </c>
      <c r="B577" s="2" t="s">
        <v>676</v>
      </c>
      <c r="C577" s="2">
        <v>4</v>
      </c>
      <c r="D577" s="4">
        <v>3.31</v>
      </c>
      <c r="E577" s="2" t="s">
        <v>683</v>
      </c>
      <c r="F577" s="3">
        <v>45867</v>
      </c>
      <c r="G577" s="7">
        <v>13.24</v>
      </c>
      <c r="H577" s="37">
        <f>IFERROR(VLOOKUP(Master8[[#This Row],[Customer_ID]],CustomerData[],2,0),"None")</f>
        <v>35</v>
      </c>
      <c r="I577" t="str">
        <f>IFERROR(VLOOKUP(Master8[[#This Row],[Customer_ID]],CustomerData[],3,0),"None")</f>
        <v>Male</v>
      </c>
      <c r="J577" t="str">
        <f>IFERROR(VLOOKUP(Master8[[#This Row],[Customer_ID]],CustomerData[],4,0),"None")</f>
        <v>Iced Tea</v>
      </c>
      <c r="K577" s="1" t="str">
        <f>IFERROR(VLOOKUP(Master8[[#This Row],[Customer_ID]],Feedback[],3,0),"None ")</f>
        <v>Neutral</v>
      </c>
      <c r="L577" t="str">
        <f>_xlfn.IFNA(VLOOKUP(Master8[[#This Row],[Customer_ID]],Feedback[],4,0),"None")</f>
        <v>Could be better</v>
      </c>
    </row>
    <row r="578" spans="1:12" hidden="1" x14ac:dyDescent="0.25">
      <c r="A578" s="2" t="s">
        <v>1196</v>
      </c>
      <c r="B578" s="2" t="s">
        <v>677</v>
      </c>
      <c r="C578" s="2">
        <v>3</v>
      </c>
      <c r="D578" s="4">
        <v>3.03</v>
      </c>
      <c r="E578" s="2" t="s">
        <v>682</v>
      </c>
      <c r="F578" s="3">
        <v>45868</v>
      </c>
      <c r="G578" s="7">
        <v>9.09</v>
      </c>
      <c r="H578" s="37">
        <f>IFERROR(VLOOKUP(Master8[[#This Row],[Customer_ID]],CustomerData[],2,0),"None")</f>
        <v>47</v>
      </c>
      <c r="I578" t="str">
        <f>IFERROR(VLOOKUP(Master8[[#This Row],[Customer_ID]],CustomerData[],3,0),"None")</f>
        <v>Male</v>
      </c>
      <c r="J578" t="str">
        <f>IFERROR(VLOOKUP(Master8[[#This Row],[Customer_ID]],CustomerData[],4,0),"None")</f>
        <v>Cappuccino</v>
      </c>
      <c r="K578" s="1" t="str">
        <f>IFERROR(VLOOKUP(Master8[[#This Row],[Customer_ID]],Feedback[],3,0),"None ")</f>
        <v>Neutral</v>
      </c>
      <c r="L578" t="str">
        <f>_xlfn.IFNA(VLOOKUP(Master8[[#This Row],[Customer_ID]],Feedback[],4,0),"None")</f>
        <v>Great product!</v>
      </c>
    </row>
    <row r="579" spans="1:12" hidden="1" x14ac:dyDescent="0.25">
      <c r="A579" s="2" t="s">
        <v>1213</v>
      </c>
      <c r="B579" s="2" t="s">
        <v>681</v>
      </c>
      <c r="C579" s="2">
        <v>5</v>
      </c>
      <c r="D579" s="4">
        <v>4.2300000000000004</v>
      </c>
      <c r="E579" s="2" t="s">
        <v>683</v>
      </c>
      <c r="F579" s="3">
        <v>45869</v>
      </c>
      <c r="G579" s="7">
        <v>21.15</v>
      </c>
      <c r="H579" s="37">
        <f>IFERROR(VLOOKUP(Master8[[#This Row],[Customer_ID]],CustomerData[],2,0),"None")</f>
        <v>61</v>
      </c>
      <c r="I579" t="str">
        <f>IFERROR(VLOOKUP(Master8[[#This Row],[Customer_ID]],CustomerData[],3,0),"None")</f>
        <v>Female</v>
      </c>
      <c r="J579" t="str">
        <f>IFERROR(VLOOKUP(Master8[[#This Row],[Customer_ID]],CustomerData[],4,0),"None")</f>
        <v>Muffin</v>
      </c>
      <c r="K579" s="1" t="str">
        <f>IFERROR(VLOOKUP(Master8[[#This Row],[Customer_ID]],Feedback[],3,0),"None ")</f>
        <v>Neutral</v>
      </c>
      <c r="L579" t="str">
        <f>_xlfn.IFNA(VLOOKUP(Master8[[#This Row],[Customer_ID]],Feedback[],4,0),"None")</f>
        <v>Could be better</v>
      </c>
    </row>
    <row r="580" spans="1:12" x14ac:dyDescent="0.25">
      <c r="A580" s="2" t="s">
        <v>1488</v>
      </c>
      <c r="B580" s="2" t="s">
        <v>680</v>
      </c>
      <c r="C580" s="2">
        <v>1</v>
      </c>
      <c r="D580" s="4">
        <v>3.7</v>
      </c>
      <c r="E580" s="2" t="s">
        <v>685</v>
      </c>
      <c r="F580" s="3">
        <v>45870</v>
      </c>
      <c r="G580" s="7">
        <v>3.7</v>
      </c>
      <c r="H580" s="37" t="str">
        <f>IFERROR(VLOOKUP(Master8[[#This Row],[Customer_ID]],CustomerData[],2,0),"None")</f>
        <v>None</v>
      </c>
      <c r="I580" t="str">
        <f>IFERROR(VLOOKUP(Master8[[#This Row],[Customer_ID]],CustomerData[],3,0),"None")</f>
        <v>None</v>
      </c>
      <c r="J580" t="str">
        <f>IFERROR(VLOOKUP(Master8[[#This Row],[Customer_ID]],CustomerData[],4,0),"None")</f>
        <v>None</v>
      </c>
      <c r="K580" s="1" t="str">
        <f>IFERROR(VLOOKUP(Master8[[#This Row],[Customer_ID]],Feedback[],3,0),"None ")</f>
        <v>Negative</v>
      </c>
      <c r="L580" t="str">
        <f>_xlfn.IFNA(VLOOKUP(Master8[[#This Row],[Customer_ID]],Feedback[],4,0),"None")</f>
        <v>Great product!</v>
      </c>
    </row>
    <row r="581" spans="1:12" x14ac:dyDescent="0.25">
      <c r="A581" s="2" t="s">
        <v>1395</v>
      </c>
      <c r="B581" s="2" t="s">
        <v>676</v>
      </c>
      <c r="C581" s="2">
        <v>2</v>
      </c>
      <c r="D581" s="4">
        <v>3.59</v>
      </c>
      <c r="E581" s="2" t="s">
        <v>685</v>
      </c>
      <c r="F581" s="3">
        <v>45871</v>
      </c>
      <c r="G581" s="7">
        <v>7.18</v>
      </c>
      <c r="H581" s="37" t="str">
        <f>IFERROR(VLOOKUP(Master8[[#This Row],[Customer_ID]],CustomerData[],2,0),"None")</f>
        <v>None</v>
      </c>
      <c r="I581" t="str">
        <f>IFERROR(VLOOKUP(Master8[[#This Row],[Customer_ID]],CustomerData[],3,0),"None")</f>
        <v>None</v>
      </c>
      <c r="J581" t="str">
        <f>IFERROR(VLOOKUP(Master8[[#This Row],[Customer_ID]],CustomerData[],4,0),"None")</f>
        <v>None</v>
      </c>
      <c r="K581" s="1" t="str">
        <f>IFERROR(VLOOKUP(Master8[[#This Row],[Customer_ID]],Feedback[],3,0),"None ")</f>
        <v>Negative</v>
      </c>
      <c r="L581" t="str">
        <f>_xlfn.IFNA(VLOOKUP(Master8[[#This Row],[Customer_ID]],Feedback[],4,0),"None")</f>
        <v>Could be better</v>
      </c>
    </row>
    <row r="582" spans="1:12" hidden="1" x14ac:dyDescent="0.25">
      <c r="A582" s="2" t="s">
        <v>1298</v>
      </c>
      <c r="B582" s="2" t="s">
        <v>676</v>
      </c>
      <c r="C582" s="2">
        <v>4</v>
      </c>
      <c r="D582" s="4">
        <v>5.3</v>
      </c>
      <c r="E582" s="2" t="s">
        <v>684</v>
      </c>
      <c r="F582" s="3">
        <v>45872</v>
      </c>
      <c r="G582" s="7">
        <v>21.2</v>
      </c>
      <c r="H582" s="37">
        <f>IFERROR(VLOOKUP(Master8[[#This Row],[Customer_ID]],CustomerData[],2,0),"None")</f>
        <v>65</v>
      </c>
      <c r="I582" t="str">
        <f>IFERROR(VLOOKUP(Master8[[#This Row],[Customer_ID]],CustomerData[],3,0),"None")</f>
        <v>Female</v>
      </c>
      <c r="J582" t="str">
        <f>IFERROR(VLOOKUP(Master8[[#This Row],[Customer_ID]],CustomerData[],4,0),"None")</f>
        <v>Iced Tea</v>
      </c>
      <c r="K582" s="1" t="str">
        <f>IFERROR(VLOOKUP(Master8[[#This Row],[Customer_ID]],Feedback[],3,0),"None ")</f>
        <v>Negative</v>
      </c>
      <c r="L582" t="str">
        <f>_xlfn.IFNA(VLOOKUP(Master8[[#This Row],[Customer_ID]],Feedback[],4,0),"None")</f>
        <v>Could be better</v>
      </c>
    </row>
    <row r="583" spans="1:12" hidden="1" x14ac:dyDescent="0.25">
      <c r="A583" s="2" t="s">
        <v>911</v>
      </c>
      <c r="B583" s="2" t="s">
        <v>676</v>
      </c>
      <c r="C583" s="2">
        <v>4</v>
      </c>
      <c r="D583" s="4">
        <v>5.99</v>
      </c>
      <c r="E583" s="2" t="s">
        <v>684</v>
      </c>
      <c r="F583" s="3">
        <v>45873</v>
      </c>
      <c r="G583" s="7">
        <v>23.96</v>
      </c>
      <c r="H583" s="37">
        <f>IFERROR(VLOOKUP(Master8[[#This Row],[Customer_ID]],CustomerData[],2,0),"None")</f>
        <v>64</v>
      </c>
      <c r="I583" t="str">
        <f>IFERROR(VLOOKUP(Master8[[#This Row],[Customer_ID]],CustomerData[],3,0),"None")</f>
        <v>Male</v>
      </c>
      <c r="J583" t="str">
        <f>IFERROR(VLOOKUP(Master8[[#This Row],[Customer_ID]],CustomerData[],4,0),"None")</f>
        <v>Iced Tea</v>
      </c>
      <c r="K583" s="1" t="str">
        <f>IFERROR(VLOOKUP(Master8[[#This Row],[Customer_ID]],Feedback[],3,0),"None ")</f>
        <v xml:space="preserve">None </v>
      </c>
      <c r="L583" t="str">
        <f>_xlfn.IFNA(VLOOKUP(Master8[[#This Row],[Customer_ID]],Feedback[],4,0),"None")</f>
        <v>None</v>
      </c>
    </row>
    <row r="584" spans="1:12" x14ac:dyDescent="0.25">
      <c r="A584" s="2" t="s">
        <v>1457</v>
      </c>
      <c r="B584" s="2" t="s">
        <v>677</v>
      </c>
      <c r="C584" s="2">
        <v>1</v>
      </c>
      <c r="D584" s="4">
        <v>4.12</v>
      </c>
      <c r="E584" s="2" t="s">
        <v>683</v>
      </c>
      <c r="F584" s="3">
        <v>45874</v>
      </c>
      <c r="G584" s="7">
        <v>4.12</v>
      </c>
      <c r="H584" s="37" t="str">
        <f>IFERROR(VLOOKUP(Master8[[#This Row],[Customer_ID]],CustomerData[],2,0),"None")</f>
        <v>None</v>
      </c>
      <c r="I584" t="str">
        <f>IFERROR(VLOOKUP(Master8[[#This Row],[Customer_ID]],CustomerData[],3,0),"None")</f>
        <v>None</v>
      </c>
      <c r="J584" t="str">
        <f>IFERROR(VLOOKUP(Master8[[#This Row],[Customer_ID]],CustomerData[],4,0),"None")</f>
        <v>None</v>
      </c>
      <c r="K584" s="1" t="str">
        <f>IFERROR(VLOOKUP(Master8[[#This Row],[Customer_ID]],Feedback[],3,0),"None ")</f>
        <v xml:space="preserve">None </v>
      </c>
      <c r="L584" t="str">
        <f>_xlfn.IFNA(VLOOKUP(Master8[[#This Row],[Customer_ID]],Feedback[],4,0),"None")</f>
        <v>None</v>
      </c>
    </row>
    <row r="585" spans="1:12" hidden="1" x14ac:dyDescent="0.25">
      <c r="A585" s="2" t="s">
        <v>911</v>
      </c>
      <c r="B585" s="2" t="s">
        <v>676</v>
      </c>
      <c r="C585" s="2">
        <v>4</v>
      </c>
      <c r="D585" s="4">
        <v>5.27</v>
      </c>
      <c r="E585" s="2" t="s">
        <v>684</v>
      </c>
      <c r="F585" s="3">
        <v>45875</v>
      </c>
      <c r="G585" s="7">
        <v>21.08</v>
      </c>
      <c r="H585" s="37">
        <f>IFERROR(VLOOKUP(Master8[[#This Row],[Customer_ID]],CustomerData[],2,0),"None")</f>
        <v>64</v>
      </c>
      <c r="I585" t="str">
        <f>IFERROR(VLOOKUP(Master8[[#This Row],[Customer_ID]],CustomerData[],3,0),"None")</f>
        <v>Male</v>
      </c>
      <c r="J585" t="str">
        <f>IFERROR(VLOOKUP(Master8[[#This Row],[Customer_ID]],CustomerData[],4,0),"None")</f>
        <v>Iced Tea</v>
      </c>
      <c r="K585" s="1" t="str">
        <f>IFERROR(VLOOKUP(Master8[[#This Row],[Customer_ID]],Feedback[],3,0),"None ")</f>
        <v xml:space="preserve">None </v>
      </c>
      <c r="L585" t="str">
        <f>_xlfn.IFNA(VLOOKUP(Master8[[#This Row],[Customer_ID]],Feedback[],4,0),"None")</f>
        <v>None</v>
      </c>
    </row>
    <row r="586" spans="1:12" x14ac:dyDescent="0.25">
      <c r="A586" s="2" t="s">
        <v>1661</v>
      </c>
      <c r="B586" s="2" t="s">
        <v>679</v>
      </c>
      <c r="C586" s="2">
        <v>4</v>
      </c>
      <c r="D586" s="4">
        <v>3.66</v>
      </c>
      <c r="E586" s="2" t="s">
        <v>683</v>
      </c>
      <c r="F586" s="3">
        <v>45876</v>
      </c>
      <c r="G586" s="7">
        <v>14.64</v>
      </c>
      <c r="H586" s="37" t="str">
        <f>IFERROR(VLOOKUP(Master8[[#This Row],[Customer_ID]],CustomerData[],2,0),"None")</f>
        <v>None</v>
      </c>
      <c r="I586" t="str">
        <f>IFERROR(VLOOKUP(Master8[[#This Row],[Customer_ID]],CustomerData[],3,0),"None")</f>
        <v>None</v>
      </c>
      <c r="J586" t="str">
        <f>IFERROR(VLOOKUP(Master8[[#This Row],[Customer_ID]],CustomerData[],4,0),"None")</f>
        <v>None</v>
      </c>
      <c r="K586" s="1" t="str">
        <f>IFERROR(VLOOKUP(Master8[[#This Row],[Customer_ID]],Feedback[],3,0),"None ")</f>
        <v xml:space="preserve">None </v>
      </c>
      <c r="L586" t="str">
        <f>_xlfn.IFNA(VLOOKUP(Master8[[#This Row],[Customer_ID]],Feedback[],4,0),"None")</f>
        <v>None</v>
      </c>
    </row>
    <row r="587" spans="1:12" hidden="1" x14ac:dyDescent="0.25">
      <c r="A587" s="2" t="s">
        <v>974</v>
      </c>
      <c r="B587" s="2" t="s">
        <v>678</v>
      </c>
      <c r="C587" s="2">
        <v>1</v>
      </c>
      <c r="D587" s="4">
        <v>5.45</v>
      </c>
      <c r="E587" s="2" t="s">
        <v>682</v>
      </c>
      <c r="F587" s="3">
        <v>45877</v>
      </c>
      <c r="G587" s="7">
        <v>5.45</v>
      </c>
      <c r="H587" s="37">
        <f>IFERROR(VLOOKUP(Master8[[#This Row],[Customer_ID]],CustomerData[],2,0),"None")</f>
        <v>21</v>
      </c>
      <c r="I587" t="str">
        <f>IFERROR(VLOOKUP(Master8[[#This Row],[Customer_ID]],CustomerData[],3,0),"None")</f>
        <v>Female</v>
      </c>
      <c r="J587" t="str">
        <f>IFERROR(VLOOKUP(Master8[[#This Row],[Customer_ID]],CustomerData[],4,0),"None")</f>
        <v>Latte</v>
      </c>
      <c r="K587" s="1" t="str">
        <f>IFERROR(VLOOKUP(Master8[[#This Row],[Customer_ID]],Feedback[],3,0),"None ")</f>
        <v>Positive</v>
      </c>
      <c r="L587" t="str">
        <f>_xlfn.IFNA(VLOOKUP(Master8[[#This Row],[Customer_ID]],Feedback[],4,0),"None")</f>
        <v>Could be better</v>
      </c>
    </row>
    <row r="588" spans="1:12" hidden="1" x14ac:dyDescent="0.25">
      <c r="A588" s="2" t="s">
        <v>1214</v>
      </c>
      <c r="B588" s="2" t="s">
        <v>679</v>
      </c>
      <c r="C588" s="2">
        <v>1</v>
      </c>
      <c r="D588" s="4">
        <v>5.83</v>
      </c>
      <c r="E588" s="2" t="s">
        <v>682</v>
      </c>
      <c r="F588" s="3">
        <v>45878</v>
      </c>
      <c r="G588" s="7">
        <v>5.83</v>
      </c>
      <c r="H588" s="37">
        <f>IFERROR(VLOOKUP(Master8[[#This Row],[Customer_ID]],CustomerData[],2,0),"None")</f>
        <v>52</v>
      </c>
      <c r="I588" t="str">
        <f>IFERROR(VLOOKUP(Master8[[#This Row],[Customer_ID]],CustomerData[],3,0),"None")</f>
        <v>Female</v>
      </c>
      <c r="J588" t="str">
        <f>IFERROR(VLOOKUP(Master8[[#This Row],[Customer_ID]],CustomerData[],4,0),"None")</f>
        <v>Sandwich</v>
      </c>
      <c r="K588" s="1" t="str">
        <f>IFERROR(VLOOKUP(Master8[[#This Row],[Customer_ID]],Feedback[],3,0),"None ")</f>
        <v>Negative</v>
      </c>
      <c r="L588" t="str">
        <f>_xlfn.IFNA(VLOOKUP(Master8[[#This Row],[Customer_ID]],Feedback[],4,0),"None")</f>
        <v>Great product!</v>
      </c>
    </row>
    <row r="589" spans="1:12" x14ac:dyDescent="0.25">
      <c r="A589" s="2" t="s">
        <v>1464</v>
      </c>
      <c r="B589" s="2" t="s">
        <v>677</v>
      </c>
      <c r="C589" s="2">
        <v>3</v>
      </c>
      <c r="D589" s="4">
        <v>2.7</v>
      </c>
      <c r="E589" s="2" t="s">
        <v>682</v>
      </c>
      <c r="F589" s="3">
        <v>45879</v>
      </c>
      <c r="G589" s="7">
        <v>8.1000000000000014</v>
      </c>
      <c r="H589" s="37" t="str">
        <f>IFERROR(VLOOKUP(Master8[[#This Row],[Customer_ID]],CustomerData[],2,0),"None")</f>
        <v>None</v>
      </c>
      <c r="I589" t="str">
        <f>IFERROR(VLOOKUP(Master8[[#This Row],[Customer_ID]],CustomerData[],3,0),"None")</f>
        <v>None</v>
      </c>
      <c r="J589" t="str">
        <f>IFERROR(VLOOKUP(Master8[[#This Row],[Customer_ID]],CustomerData[],4,0),"None")</f>
        <v>None</v>
      </c>
      <c r="K589" s="1" t="str">
        <f>IFERROR(VLOOKUP(Master8[[#This Row],[Customer_ID]],Feedback[],3,0),"None ")</f>
        <v>Neutral</v>
      </c>
      <c r="L589" t="str">
        <f>_xlfn.IFNA(VLOOKUP(Master8[[#This Row],[Customer_ID]],Feedback[],4,0),"None")</f>
        <v>Could be better</v>
      </c>
    </row>
    <row r="590" spans="1:12" x14ac:dyDescent="0.25">
      <c r="A590" s="2" t="s">
        <v>1466</v>
      </c>
      <c r="B590" s="2" t="s">
        <v>677</v>
      </c>
      <c r="C590" s="2">
        <v>3</v>
      </c>
      <c r="D590" s="4">
        <v>5.21</v>
      </c>
      <c r="E590" s="2" t="s">
        <v>682</v>
      </c>
      <c r="F590" s="3">
        <v>45880</v>
      </c>
      <c r="G590" s="7">
        <v>15.63</v>
      </c>
      <c r="H590" s="37" t="str">
        <f>IFERROR(VLOOKUP(Master8[[#This Row],[Customer_ID]],CustomerData[],2,0),"None")</f>
        <v>None</v>
      </c>
      <c r="I590" t="str">
        <f>IFERROR(VLOOKUP(Master8[[#This Row],[Customer_ID]],CustomerData[],3,0),"None")</f>
        <v>None</v>
      </c>
      <c r="J590" t="str">
        <f>IFERROR(VLOOKUP(Master8[[#This Row],[Customer_ID]],CustomerData[],4,0),"None")</f>
        <v>None</v>
      </c>
      <c r="K590" s="1" t="str">
        <f>IFERROR(VLOOKUP(Master8[[#This Row],[Customer_ID]],Feedback[],3,0),"None ")</f>
        <v xml:space="preserve">None </v>
      </c>
      <c r="L590" t="str">
        <f>_xlfn.IFNA(VLOOKUP(Master8[[#This Row],[Customer_ID]],Feedback[],4,0),"None")</f>
        <v>None</v>
      </c>
    </row>
    <row r="591" spans="1:12" hidden="1" x14ac:dyDescent="0.25">
      <c r="A591" s="2" t="s">
        <v>1351</v>
      </c>
      <c r="B591" s="2" t="s">
        <v>676</v>
      </c>
      <c r="C591" s="2">
        <v>1</v>
      </c>
      <c r="D591" s="4">
        <v>2.75</v>
      </c>
      <c r="E591" s="2" t="s">
        <v>685</v>
      </c>
      <c r="F591" s="3">
        <v>45881</v>
      </c>
      <c r="G591" s="7">
        <v>2.75</v>
      </c>
      <c r="H591" s="37">
        <f>IFERROR(VLOOKUP(Master8[[#This Row],[Customer_ID]],CustomerData[],2,0),"None")</f>
        <v>51</v>
      </c>
      <c r="I591" t="str">
        <f>IFERROR(VLOOKUP(Master8[[#This Row],[Customer_ID]],CustomerData[],3,0),"None")</f>
        <v>Male</v>
      </c>
      <c r="J591" t="str">
        <f>IFERROR(VLOOKUP(Master8[[#This Row],[Customer_ID]],CustomerData[],4,0),"None")</f>
        <v>Iced Tea</v>
      </c>
      <c r="K591" s="1" t="str">
        <f>IFERROR(VLOOKUP(Master8[[#This Row],[Customer_ID]],Feedback[],3,0),"None ")</f>
        <v xml:space="preserve">None </v>
      </c>
      <c r="L591" t="str">
        <f>_xlfn.IFNA(VLOOKUP(Master8[[#This Row],[Customer_ID]],Feedback[],4,0),"None")</f>
        <v>None</v>
      </c>
    </row>
    <row r="592" spans="1:12" hidden="1" x14ac:dyDescent="0.25">
      <c r="A592" s="2" t="s">
        <v>869</v>
      </c>
      <c r="B592" s="2" t="s">
        <v>680</v>
      </c>
      <c r="C592" s="2">
        <v>5</v>
      </c>
      <c r="D592" s="4">
        <v>4.1500000000000004</v>
      </c>
      <c r="E592" s="2" t="s">
        <v>682</v>
      </c>
      <c r="F592" s="3">
        <v>45882</v>
      </c>
      <c r="G592" s="7">
        <v>20.75</v>
      </c>
      <c r="H592" s="37">
        <f>IFERROR(VLOOKUP(Master8[[#This Row],[Customer_ID]],CustomerData[],2,0),"None")</f>
        <v>24</v>
      </c>
      <c r="I592" t="str">
        <f>IFERROR(VLOOKUP(Master8[[#This Row],[Customer_ID]],CustomerData[],3,0),"None")</f>
        <v>Female</v>
      </c>
      <c r="J592" t="str">
        <f>IFERROR(VLOOKUP(Master8[[#This Row],[Customer_ID]],CustomerData[],4,0),"None")</f>
        <v>Croissant</v>
      </c>
      <c r="K592" s="1" t="str">
        <f>IFERROR(VLOOKUP(Master8[[#This Row],[Customer_ID]],Feedback[],3,0),"None ")</f>
        <v xml:space="preserve">None </v>
      </c>
      <c r="L592" t="str">
        <f>_xlfn.IFNA(VLOOKUP(Master8[[#This Row],[Customer_ID]],Feedback[],4,0),"None")</f>
        <v>None</v>
      </c>
    </row>
    <row r="593" spans="1:12" x14ac:dyDescent="0.25">
      <c r="A593" s="2" t="s">
        <v>1607</v>
      </c>
      <c r="B593" s="2" t="s">
        <v>681</v>
      </c>
      <c r="C593" s="2">
        <v>5</v>
      </c>
      <c r="D593" s="4">
        <v>3.17</v>
      </c>
      <c r="E593" s="2" t="s">
        <v>682</v>
      </c>
      <c r="F593" s="3">
        <v>45883</v>
      </c>
      <c r="G593" s="7">
        <v>15.85</v>
      </c>
      <c r="H593" s="37" t="str">
        <f>IFERROR(VLOOKUP(Master8[[#This Row],[Customer_ID]],CustomerData[],2,0),"None")</f>
        <v>None</v>
      </c>
      <c r="I593" t="str">
        <f>IFERROR(VLOOKUP(Master8[[#This Row],[Customer_ID]],CustomerData[],3,0),"None")</f>
        <v>None</v>
      </c>
      <c r="J593" t="str">
        <f>IFERROR(VLOOKUP(Master8[[#This Row],[Customer_ID]],CustomerData[],4,0),"None")</f>
        <v>None</v>
      </c>
      <c r="K593" s="1" t="str">
        <f>IFERROR(VLOOKUP(Master8[[#This Row],[Customer_ID]],Feedback[],3,0),"None ")</f>
        <v xml:space="preserve">None </v>
      </c>
      <c r="L593" t="str">
        <f>_xlfn.IFNA(VLOOKUP(Master8[[#This Row],[Customer_ID]],Feedback[],4,0),"None")</f>
        <v>None</v>
      </c>
    </row>
    <row r="594" spans="1:12" hidden="1" x14ac:dyDescent="0.25">
      <c r="A594" s="2" t="s">
        <v>1113</v>
      </c>
      <c r="B594" s="2" t="s">
        <v>681</v>
      </c>
      <c r="C594" s="2">
        <v>5</v>
      </c>
      <c r="D594" s="4">
        <v>5.45</v>
      </c>
      <c r="E594" s="2" t="s">
        <v>685</v>
      </c>
      <c r="F594" s="3">
        <v>45884</v>
      </c>
      <c r="G594" s="7">
        <v>27.25</v>
      </c>
      <c r="H594" s="37">
        <f>IFERROR(VLOOKUP(Master8[[#This Row],[Customer_ID]],CustomerData[],2,0),"None")</f>
        <v>53</v>
      </c>
      <c r="I594" t="str">
        <f>IFERROR(VLOOKUP(Master8[[#This Row],[Customer_ID]],CustomerData[],3,0),"None")</f>
        <v>Male</v>
      </c>
      <c r="J594" t="str">
        <f>IFERROR(VLOOKUP(Master8[[#This Row],[Customer_ID]],CustomerData[],4,0),"None")</f>
        <v>Muffin</v>
      </c>
      <c r="K594" s="1" t="str">
        <f>IFERROR(VLOOKUP(Master8[[#This Row],[Customer_ID]],Feedback[],3,0),"None ")</f>
        <v xml:space="preserve">None </v>
      </c>
      <c r="L594" t="str">
        <f>_xlfn.IFNA(VLOOKUP(Master8[[#This Row],[Customer_ID]],Feedback[],4,0),"None")</f>
        <v>None</v>
      </c>
    </row>
    <row r="595" spans="1:12" hidden="1" x14ac:dyDescent="0.25">
      <c r="A595" s="2" t="s">
        <v>1205</v>
      </c>
      <c r="B595" s="2" t="s">
        <v>681</v>
      </c>
      <c r="C595" s="2">
        <v>2</v>
      </c>
      <c r="D595" s="4">
        <v>5.36</v>
      </c>
      <c r="E595" s="2" t="s">
        <v>683</v>
      </c>
      <c r="F595" s="3">
        <v>45885</v>
      </c>
      <c r="G595" s="7">
        <v>10.72</v>
      </c>
      <c r="H595" s="37">
        <f>IFERROR(VLOOKUP(Master8[[#This Row],[Customer_ID]],CustomerData[],2,0),"None")</f>
        <v>39</v>
      </c>
      <c r="I595" t="str">
        <f>IFERROR(VLOOKUP(Master8[[#This Row],[Customer_ID]],CustomerData[],3,0),"None")</f>
        <v>Male</v>
      </c>
      <c r="J595" t="str">
        <f>IFERROR(VLOOKUP(Master8[[#This Row],[Customer_ID]],CustomerData[],4,0),"None")</f>
        <v>Muffin</v>
      </c>
      <c r="K595" s="1" t="str">
        <f>IFERROR(VLOOKUP(Master8[[#This Row],[Customer_ID]],Feedback[],3,0),"None ")</f>
        <v xml:space="preserve">None </v>
      </c>
      <c r="L595" t="str">
        <f>_xlfn.IFNA(VLOOKUP(Master8[[#This Row],[Customer_ID]],Feedback[],4,0),"None")</f>
        <v>None</v>
      </c>
    </row>
    <row r="596" spans="1:12" hidden="1" x14ac:dyDescent="0.25">
      <c r="A596" s="2" t="s">
        <v>1337</v>
      </c>
      <c r="B596" s="2" t="s">
        <v>679</v>
      </c>
      <c r="C596" s="2">
        <v>3</v>
      </c>
      <c r="D596" s="4">
        <v>5.4</v>
      </c>
      <c r="E596" s="2" t="s">
        <v>684</v>
      </c>
      <c r="F596" s="3">
        <v>45886</v>
      </c>
      <c r="G596" s="7">
        <v>16.2</v>
      </c>
      <c r="H596" s="37">
        <f>IFERROR(VLOOKUP(Master8[[#This Row],[Customer_ID]],CustomerData[],2,0),"None")</f>
        <v>45</v>
      </c>
      <c r="I596" t="str">
        <f>IFERROR(VLOOKUP(Master8[[#This Row],[Customer_ID]],CustomerData[],3,0),"None")</f>
        <v>Female</v>
      </c>
      <c r="J596" t="str">
        <f>IFERROR(VLOOKUP(Master8[[#This Row],[Customer_ID]],CustomerData[],4,0),"None")</f>
        <v>Sandwich</v>
      </c>
      <c r="K596" s="1" t="str">
        <f>IFERROR(VLOOKUP(Master8[[#This Row],[Customer_ID]],Feedback[],3,0),"None ")</f>
        <v>Negative</v>
      </c>
      <c r="L596" t="str">
        <f>_xlfn.IFNA(VLOOKUP(Master8[[#This Row],[Customer_ID]],Feedback[],4,0),"None")</f>
        <v>Could be better</v>
      </c>
    </row>
    <row r="597" spans="1:12" hidden="1" x14ac:dyDescent="0.25">
      <c r="A597" s="2" t="s">
        <v>1030</v>
      </c>
      <c r="B597" s="2" t="s">
        <v>677</v>
      </c>
      <c r="C597" s="2">
        <v>5</v>
      </c>
      <c r="D597" s="4">
        <v>2.93</v>
      </c>
      <c r="E597" s="2" t="s">
        <v>683</v>
      </c>
      <c r="F597" s="3">
        <v>45887</v>
      </c>
      <c r="G597" s="7">
        <v>14.65</v>
      </c>
      <c r="H597" s="37">
        <f>IFERROR(VLOOKUP(Master8[[#This Row],[Customer_ID]],CustomerData[],2,0),"None")</f>
        <v>65</v>
      </c>
      <c r="I597" t="str">
        <f>IFERROR(VLOOKUP(Master8[[#This Row],[Customer_ID]],CustomerData[],3,0),"None")</f>
        <v>Male</v>
      </c>
      <c r="J597" t="str">
        <f>IFERROR(VLOOKUP(Master8[[#This Row],[Customer_ID]],CustomerData[],4,0),"None")</f>
        <v>Cappuccino</v>
      </c>
      <c r="K597" s="1" t="str">
        <f>IFERROR(VLOOKUP(Master8[[#This Row],[Customer_ID]],Feedback[],3,0),"None ")</f>
        <v xml:space="preserve">None </v>
      </c>
      <c r="L597" t="str">
        <f>_xlfn.IFNA(VLOOKUP(Master8[[#This Row],[Customer_ID]],Feedback[],4,0),"None")</f>
        <v>None</v>
      </c>
    </row>
    <row r="598" spans="1:12" x14ac:dyDescent="0.25">
      <c r="A598" s="2" t="s">
        <v>1498</v>
      </c>
      <c r="B598" s="2" t="s">
        <v>678</v>
      </c>
      <c r="C598" s="2">
        <v>5</v>
      </c>
      <c r="D598" s="4">
        <v>5.19</v>
      </c>
      <c r="E598" s="2" t="s">
        <v>683</v>
      </c>
      <c r="F598" s="3">
        <v>45888</v>
      </c>
      <c r="G598" s="7">
        <v>25.95</v>
      </c>
      <c r="H598" s="37" t="str">
        <f>IFERROR(VLOOKUP(Master8[[#This Row],[Customer_ID]],CustomerData[],2,0),"None")</f>
        <v>None</v>
      </c>
      <c r="I598" t="str">
        <f>IFERROR(VLOOKUP(Master8[[#This Row],[Customer_ID]],CustomerData[],3,0),"None")</f>
        <v>None</v>
      </c>
      <c r="J598" t="str">
        <f>IFERROR(VLOOKUP(Master8[[#This Row],[Customer_ID]],CustomerData[],4,0),"None")</f>
        <v>None</v>
      </c>
      <c r="K598" s="1" t="str">
        <f>IFERROR(VLOOKUP(Master8[[#This Row],[Customer_ID]],Feedback[],3,0),"None ")</f>
        <v>Negative</v>
      </c>
      <c r="L598" t="str">
        <f>_xlfn.IFNA(VLOOKUP(Master8[[#This Row],[Customer_ID]],Feedback[],4,0),"None")</f>
        <v>Great product!</v>
      </c>
    </row>
    <row r="599" spans="1:12" hidden="1" x14ac:dyDescent="0.25">
      <c r="A599" s="2" t="s">
        <v>846</v>
      </c>
      <c r="B599" s="2" t="s">
        <v>677</v>
      </c>
      <c r="C599" s="2">
        <v>5</v>
      </c>
      <c r="D599" s="4">
        <v>3.37</v>
      </c>
      <c r="E599" s="2" t="s">
        <v>684</v>
      </c>
      <c r="F599" s="3">
        <v>45889</v>
      </c>
      <c r="G599" s="7">
        <v>16.850000000000001</v>
      </c>
      <c r="H599" s="37">
        <f>IFERROR(VLOOKUP(Master8[[#This Row],[Customer_ID]],CustomerData[],2,0),"None")</f>
        <v>34</v>
      </c>
      <c r="I599" t="str">
        <f>IFERROR(VLOOKUP(Master8[[#This Row],[Customer_ID]],CustomerData[],3,0),"None")</f>
        <v>Female</v>
      </c>
      <c r="J599" t="str">
        <f>IFERROR(VLOOKUP(Master8[[#This Row],[Customer_ID]],CustomerData[],4,0),"None")</f>
        <v>Cappuccino</v>
      </c>
      <c r="K599" s="1" t="str">
        <f>IFERROR(VLOOKUP(Master8[[#This Row],[Customer_ID]],Feedback[],3,0),"None ")</f>
        <v>Negative</v>
      </c>
      <c r="L599" t="str">
        <f>_xlfn.IFNA(VLOOKUP(Master8[[#This Row],[Customer_ID]],Feedback[],4,0),"None")</f>
        <v>Could be better</v>
      </c>
    </row>
    <row r="600" spans="1:12" x14ac:dyDescent="0.25">
      <c r="A600" s="2" t="s">
        <v>1501</v>
      </c>
      <c r="B600" s="2" t="s">
        <v>679</v>
      </c>
      <c r="C600" s="2">
        <v>1</v>
      </c>
      <c r="D600" s="4">
        <v>5.2</v>
      </c>
      <c r="E600" s="2" t="s">
        <v>682</v>
      </c>
      <c r="F600" s="3">
        <v>45890</v>
      </c>
      <c r="G600" s="7">
        <v>5.2</v>
      </c>
      <c r="H600" s="37" t="str">
        <f>IFERROR(VLOOKUP(Master8[[#This Row],[Customer_ID]],CustomerData[],2,0),"None")</f>
        <v>None</v>
      </c>
      <c r="I600" t="str">
        <f>IFERROR(VLOOKUP(Master8[[#This Row],[Customer_ID]],CustomerData[],3,0),"None")</f>
        <v>None</v>
      </c>
      <c r="J600" t="str">
        <f>IFERROR(VLOOKUP(Master8[[#This Row],[Customer_ID]],CustomerData[],4,0),"None")</f>
        <v>None</v>
      </c>
      <c r="K600" s="1" t="str">
        <f>IFERROR(VLOOKUP(Master8[[#This Row],[Customer_ID]],Feedback[],3,0),"None ")</f>
        <v xml:space="preserve">None </v>
      </c>
      <c r="L600" t="str">
        <f>_xlfn.IFNA(VLOOKUP(Master8[[#This Row],[Customer_ID]],Feedback[],4,0),"None")</f>
        <v>None</v>
      </c>
    </row>
    <row r="601" spans="1:12" hidden="1" x14ac:dyDescent="0.25">
      <c r="A601" s="2" t="s">
        <v>981</v>
      </c>
      <c r="B601" s="2" t="s">
        <v>681</v>
      </c>
      <c r="C601" s="2">
        <v>4</v>
      </c>
      <c r="D601" s="4">
        <v>4.05</v>
      </c>
      <c r="E601" s="2" t="s">
        <v>682</v>
      </c>
      <c r="F601" s="3">
        <v>45891</v>
      </c>
      <c r="G601" s="7">
        <v>16.2</v>
      </c>
      <c r="H601" s="37">
        <f>IFERROR(VLOOKUP(Master8[[#This Row],[Customer_ID]],CustomerData[],2,0),"None")</f>
        <v>30</v>
      </c>
      <c r="I601" t="str">
        <f>IFERROR(VLOOKUP(Master8[[#This Row],[Customer_ID]],CustomerData[],3,0),"None")</f>
        <v>Female</v>
      </c>
      <c r="J601" t="str">
        <f>IFERROR(VLOOKUP(Master8[[#This Row],[Customer_ID]],CustomerData[],4,0),"None")</f>
        <v>Muffin</v>
      </c>
      <c r="K601" s="1" t="str">
        <f>IFERROR(VLOOKUP(Master8[[#This Row],[Customer_ID]],Feedback[],3,0),"None ")</f>
        <v>Negative</v>
      </c>
      <c r="L601" t="str">
        <f>_xlfn.IFNA(VLOOKUP(Master8[[#This Row],[Customer_ID]],Feedback[],4,0),"None")</f>
        <v>Great product!</v>
      </c>
    </row>
    <row r="602" spans="1:12" hidden="1" x14ac:dyDescent="0.25">
      <c r="A602" s="2" t="s">
        <v>1116</v>
      </c>
      <c r="B602" s="2" t="s">
        <v>678</v>
      </c>
      <c r="C602" s="2">
        <v>2</v>
      </c>
      <c r="D602" s="4">
        <v>5.08</v>
      </c>
      <c r="E602" s="2" t="s">
        <v>682</v>
      </c>
      <c r="F602" s="3">
        <v>45892</v>
      </c>
      <c r="G602" s="7">
        <v>10.16</v>
      </c>
      <c r="H602" s="37">
        <f>IFERROR(VLOOKUP(Master8[[#This Row],[Customer_ID]],CustomerData[],2,0),"None")</f>
        <v>36</v>
      </c>
      <c r="I602" t="str">
        <f>IFERROR(VLOOKUP(Master8[[#This Row],[Customer_ID]],CustomerData[],3,0),"None")</f>
        <v>Male</v>
      </c>
      <c r="J602" t="str">
        <f>IFERROR(VLOOKUP(Master8[[#This Row],[Customer_ID]],CustomerData[],4,0),"None")</f>
        <v>Latte</v>
      </c>
      <c r="K602" s="1" t="str">
        <f>IFERROR(VLOOKUP(Master8[[#This Row],[Customer_ID]],Feedback[],3,0),"None ")</f>
        <v xml:space="preserve">None </v>
      </c>
      <c r="L602" t="str">
        <f>_xlfn.IFNA(VLOOKUP(Master8[[#This Row],[Customer_ID]],Feedback[],4,0),"None")</f>
        <v>None</v>
      </c>
    </row>
    <row r="603" spans="1:12" hidden="1" x14ac:dyDescent="0.25">
      <c r="A603" s="2" t="s">
        <v>1053</v>
      </c>
      <c r="B603" s="2" t="s">
        <v>678</v>
      </c>
      <c r="C603" s="2">
        <v>4</v>
      </c>
      <c r="D603" s="4">
        <v>2.62</v>
      </c>
      <c r="E603" s="2" t="s">
        <v>682</v>
      </c>
      <c r="F603" s="3">
        <v>45893</v>
      </c>
      <c r="G603" s="7">
        <v>10.48</v>
      </c>
      <c r="H603" s="37">
        <f>IFERROR(VLOOKUP(Master8[[#This Row],[Customer_ID]],CustomerData[],2,0),"None")</f>
        <v>56</v>
      </c>
      <c r="I603" t="str">
        <f>IFERROR(VLOOKUP(Master8[[#This Row],[Customer_ID]],CustomerData[],3,0),"None")</f>
        <v>Male</v>
      </c>
      <c r="J603" t="str">
        <f>IFERROR(VLOOKUP(Master8[[#This Row],[Customer_ID]],CustomerData[],4,0),"None")</f>
        <v>Latte</v>
      </c>
      <c r="K603" s="1" t="str">
        <f>IFERROR(VLOOKUP(Master8[[#This Row],[Customer_ID]],Feedback[],3,0),"None ")</f>
        <v>Neutral</v>
      </c>
      <c r="L603" t="str">
        <f>_xlfn.IFNA(VLOOKUP(Master8[[#This Row],[Customer_ID]],Feedback[],4,0),"None")</f>
        <v>Could be better</v>
      </c>
    </row>
    <row r="604" spans="1:12" hidden="1" x14ac:dyDescent="0.25">
      <c r="A604" s="2" t="s">
        <v>780</v>
      </c>
      <c r="B604" s="2" t="s">
        <v>676</v>
      </c>
      <c r="C604" s="2">
        <v>3</v>
      </c>
      <c r="D604" s="4">
        <v>4.1100000000000003</v>
      </c>
      <c r="E604" s="2" t="s">
        <v>684</v>
      </c>
      <c r="F604" s="3">
        <v>45894</v>
      </c>
      <c r="G604" s="7">
        <v>12.33</v>
      </c>
      <c r="H604" s="37">
        <f>IFERROR(VLOOKUP(Master8[[#This Row],[Customer_ID]],CustomerData[],2,0),"None")</f>
        <v>56</v>
      </c>
      <c r="I604" t="str">
        <f>IFERROR(VLOOKUP(Master8[[#This Row],[Customer_ID]],CustomerData[],3,0),"None")</f>
        <v>Female</v>
      </c>
      <c r="J604" t="str">
        <f>IFERROR(VLOOKUP(Master8[[#This Row],[Customer_ID]],CustomerData[],4,0),"None")</f>
        <v>Iced Tea</v>
      </c>
      <c r="K604" s="1" t="str">
        <f>IFERROR(VLOOKUP(Master8[[#This Row],[Customer_ID]],Feedback[],3,0),"None ")</f>
        <v>Neutral</v>
      </c>
      <c r="L604" t="str">
        <f>_xlfn.IFNA(VLOOKUP(Master8[[#This Row],[Customer_ID]],Feedback[],4,0),"None")</f>
        <v>Great product!</v>
      </c>
    </row>
    <row r="605" spans="1:12" hidden="1" x14ac:dyDescent="0.25">
      <c r="A605" s="2" t="s">
        <v>1075</v>
      </c>
      <c r="B605" s="2" t="s">
        <v>680</v>
      </c>
      <c r="C605" s="2">
        <v>4</v>
      </c>
      <c r="D605" s="4">
        <v>5.2</v>
      </c>
      <c r="E605" s="2" t="s">
        <v>682</v>
      </c>
      <c r="F605" s="3">
        <v>45895</v>
      </c>
      <c r="G605" s="7">
        <v>20.8</v>
      </c>
      <c r="H605" s="37">
        <f>IFERROR(VLOOKUP(Master8[[#This Row],[Customer_ID]],CustomerData[],2,0),"None")</f>
        <v>47</v>
      </c>
      <c r="I605" t="str">
        <f>IFERROR(VLOOKUP(Master8[[#This Row],[Customer_ID]],CustomerData[],3,0),"None")</f>
        <v>Female</v>
      </c>
      <c r="J605" t="str">
        <f>IFERROR(VLOOKUP(Master8[[#This Row],[Customer_ID]],CustomerData[],4,0),"None")</f>
        <v>Croissant</v>
      </c>
      <c r="K605" s="1" t="str">
        <f>IFERROR(VLOOKUP(Master8[[#This Row],[Customer_ID]],Feedback[],3,0),"None ")</f>
        <v xml:space="preserve">None </v>
      </c>
      <c r="L605" t="str">
        <f>_xlfn.IFNA(VLOOKUP(Master8[[#This Row],[Customer_ID]],Feedback[],4,0),"None")</f>
        <v>None</v>
      </c>
    </row>
    <row r="606" spans="1:12" x14ac:dyDescent="0.25">
      <c r="A606" s="2" t="s">
        <v>1594</v>
      </c>
      <c r="B606" s="2" t="s">
        <v>678</v>
      </c>
      <c r="C606" s="2">
        <v>2</v>
      </c>
      <c r="D606" s="4">
        <v>4.32</v>
      </c>
      <c r="E606" s="2" t="s">
        <v>682</v>
      </c>
      <c r="F606" s="3">
        <v>45896</v>
      </c>
      <c r="G606" s="7">
        <v>8.64</v>
      </c>
      <c r="H606" s="37" t="str">
        <f>IFERROR(VLOOKUP(Master8[[#This Row],[Customer_ID]],CustomerData[],2,0),"None")</f>
        <v>None</v>
      </c>
      <c r="I606" t="str">
        <f>IFERROR(VLOOKUP(Master8[[#This Row],[Customer_ID]],CustomerData[],3,0),"None")</f>
        <v>None</v>
      </c>
      <c r="J606" t="str">
        <f>IFERROR(VLOOKUP(Master8[[#This Row],[Customer_ID]],CustomerData[],4,0),"None")</f>
        <v>None</v>
      </c>
      <c r="K606" s="1" t="str">
        <f>IFERROR(VLOOKUP(Master8[[#This Row],[Customer_ID]],Feedback[],3,0),"None ")</f>
        <v>Positive</v>
      </c>
      <c r="L606" t="str">
        <f>_xlfn.IFNA(VLOOKUP(Master8[[#This Row],[Customer_ID]],Feedback[],4,0),"None")</f>
        <v>Could be better</v>
      </c>
    </row>
    <row r="607" spans="1:12" x14ac:dyDescent="0.25">
      <c r="A607" s="2" t="s">
        <v>1419</v>
      </c>
      <c r="B607" s="2" t="s">
        <v>676</v>
      </c>
      <c r="C607" s="2">
        <v>5</v>
      </c>
      <c r="D607" s="4">
        <v>5.94</v>
      </c>
      <c r="E607" s="2" t="s">
        <v>682</v>
      </c>
      <c r="F607" s="3">
        <v>45897</v>
      </c>
      <c r="G607" s="7">
        <v>29.7</v>
      </c>
      <c r="H607" s="37" t="str">
        <f>IFERROR(VLOOKUP(Master8[[#This Row],[Customer_ID]],CustomerData[],2,0),"None")</f>
        <v>None</v>
      </c>
      <c r="I607" t="str">
        <f>IFERROR(VLOOKUP(Master8[[#This Row],[Customer_ID]],CustomerData[],3,0),"None")</f>
        <v>None</v>
      </c>
      <c r="J607" t="str">
        <f>IFERROR(VLOOKUP(Master8[[#This Row],[Customer_ID]],CustomerData[],4,0),"None")</f>
        <v>None</v>
      </c>
      <c r="K607" s="1" t="str">
        <f>IFERROR(VLOOKUP(Master8[[#This Row],[Customer_ID]],Feedback[],3,0),"None ")</f>
        <v>Negative</v>
      </c>
      <c r="L607" t="str">
        <f>_xlfn.IFNA(VLOOKUP(Master8[[#This Row],[Customer_ID]],Feedback[],4,0),"None")</f>
        <v>Could be better</v>
      </c>
    </row>
    <row r="608" spans="1:12" hidden="1" x14ac:dyDescent="0.25">
      <c r="A608" s="2" t="s">
        <v>980</v>
      </c>
      <c r="B608" s="2" t="s">
        <v>680</v>
      </c>
      <c r="C608" s="2">
        <v>5</v>
      </c>
      <c r="D608" s="4">
        <v>4.1500000000000004</v>
      </c>
      <c r="E608" s="2" t="s">
        <v>684</v>
      </c>
      <c r="F608" s="3">
        <v>45898</v>
      </c>
      <c r="G608" s="7">
        <v>20.75</v>
      </c>
      <c r="H608" s="37">
        <f>IFERROR(VLOOKUP(Master8[[#This Row],[Customer_ID]],CustomerData[],2,0),"None")</f>
        <v>30</v>
      </c>
      <c r="I608" t="str">
        <f>IFERROR(VLOOKUP(Master8[[#This Row],[Customer_ID]],CustomerData[],3,0),"None")</f>
        <v>Male</v>
      </c>
      <c r="J608" t="str">
        <f>IFERROR(VLOOKUP(Master8[[#This Row],[Customer_ID]],CustomerData[],4,0),"None")</f>
        <v>Croissant</v>
      </c>
      <c r="K608" s="1" t="str">
        <f>IFERROR(VLOOKUP(Master8[[#This Row],[Customer_ID]],Feedback[],3,0),"None ")</f>
        <v>Negative</v>
      </c>
      <c r="L608" t="str">
        <f>_xlfn.IFNA(VLOOKUP(Master8[[#This Row],[Customer_ID]],Feedback[],4,0),"None")</f>
        <v>Could be better</v>
      </c>
    </row>
    <row r="609" spans="1:12" x14ac:dyDescent="0.25">
      <c r="A609" s="2" t="s">
        <v>1616</v>
      </c>
      <c r="B609" s="2" t="s">
        <v>681</v>
      </c>
      <c r="C609" s="2">
        <v>1</v>
      </c>
      <c r="D609" s="4">
        <v>4.8899999999999997</v>
      </c>
      <c r="E609" s="2" t="s">
        <v>685</v>
      </c>
      <c r="F609" s="3">
        <v>45899</v>
      </c>
      <c r="G609" s="7">
        <v>4.8899999999999997</v>
      </c>
      <c r="H609" s="37" t="str">
        <f>IFERROR(VLOOKUP(Master8[[#This Row],[Customer_ID]],CustomerData[],2,0),"None")</f>
        <v>None</v>
      </c>
      <c r="I609" t="str">
        <f>IFERROR(VLOOKUP(Master8[[#This Row],[Customer_ID]],CustomerData[],3,0),"None")</f>
        <v>None</v>
      </c>
      <c r="J609" t="str">
        <f>IFERROR(VLOOKUP(Master8[[#This Row],[Customer_ID]],CustomerData[],4,0),"None")</f>
        <v>None</v>
      </c>
      <c r="K609" s="1" t="str">
        <f>IFERROR(VLOOKUP(Master8[[#This Row],[Customer_ID]],Feedback[],3,0),"None ")</f>
        <v>Neutral</v>
      </c>
      <c r="L609" t="str">
        <f>_xlfn.IFNA(VLOOKUP(Master8[[#This Row],[Customer_ID]],Feedback[],4,0),"None")</f>
        <v>Could be better</v>
      </c>
    </row>
    <row r="610" spans="1:12" hidden="1" x14ac:dyDescent="0.25">
      <c r="A610" s="2" t="s">
        <v>905</v>
      </c>
      <c r="B610" s="2" t="s">
        <v>676</v>
      </c>
      <c r="C610" s="2">
        <v>1</v>
      </c>
      <c r="D610" s="4">
        <v>3.59</v>
      </c>
      <c r="E610" s="2" t="s">
        <v>684</v>
      </c>
      <c r="F610" s="3">
        <v>45900</v>
      </c>
      <c r="G610" s="7">
        <v>3.59</v>
      </c>
      <c r="H610" s="37">
        <f>IFERROR(VLOOKUP(Master8[[#This Row],[Customer_ID]],CustomerData[],2,0),"None")</f>
        <v>34</v>
      </c>
      <c r="I610" t="str">
        <f>IFERROR(VLOOKUP(Master8[[#This Row],[Customer_ID]],CustomerData[],3,0),"None")</f>
        <v>Female</v>
      </c>
      <c r="J610" t="str">
        <f>IFERROR(VLOOKUP(Master8[[#This Row],[Customer_ID]],CustomerData[],4,0),"None")</f>
        <v>Iced Tea</v>
      </c>
      <c r="K610" s="1" t="str">
        <f>IFERROR(VLOOKUP(Master8[[#This Row],[Customer_ID]],Feedback[],3,0),"None ")</f>
        <v xml:space="preserve">None </v>
      </c>
      <c r="L610" t="str">
        <f>_xlfn.IFNA(VLOOKUP(Master8[[#This Row],[Customer_ID]],Feedback[],4,0),"None")</f>
        <v>None</v>
      </c>
    </row>
    <row r="611" spans="1:12" x14ac:dyDescent="0.25">
      <c r="A611" s="2" t="s">
        <v>1608</v>
      </c>
      <c r="B611" s="2" t="s">
        <v>677</v>
      </c>
      <c r="C611" s="2">
        <v>2</v>
      </c>
      <c r="D611" s="4">
        <v>3.63</v>
      </c>
      <c r="E611" s="2" t="s">
        <v>682</v>
      </c>
      <c r="F611" s="3">
        <v>45901</v>
      </c>
      <c r="G611" s="7">
        <v>7.26</v>
      </c>
      <c r="H611" s="37" t="str">
        <f>IFERROR(VLOOKUP(Master8[[#This Row],[Customer_ID]],CustomerData[],2,0),"None")</f>
        <v>None</v>
      </c>
      <c r="I611" t="str">
        <f>IFERROR(VLOOKUP(Master8[[#This Row],[Customer_ID]],CustomerData[],3,0),"None")</f>
        <v>None</v>
      </c>
      <c r="J611" t="str">
        <f>IFERROR(VLOOKUP(Master8[[#This Row],[Customer_ID]],CustomerData[],4,0),"None")</f>
        <v>None</v>
      </c>
      <c r="K611" s="1" t="str">
        <f>IFERROR(VLOOKUP(Master8[[#This Row],[Customer_ID]],Feedback[],3,0),"None ")</f>
        <v xml:space="preserve">None </v>
      </c>
      <c r="L611" t="str">
        <f>_xlfn.IFNA(VLOOKUP(Master8[[#This Row],[Customer_ID]],Feedback[],4,0),"None")</f>
        <v>None</v>
      </c>
    </row>
    <row r="612" spans="1:12" hidden="1" x14ac:dyDescent="0.25">
      <c r="A612" s="2" t="s">
        <v>885</v>
      </c>
      <c r="B612" s="2" t="s">
        <v>677</v>
      </c>
      <c r="C612" s="2">
        <v>5</v>
      </c>
      <c r="D612" s="4">
        <v>4.7</v>
      </c>
      <c r="E612" s="2" t="s">
        <v>684</v>
      </c>
      <c r="F612" s="3">
        <v>45902</v>
      </c>
      <c r="G612" s="7">
        <v>23.5</v>
      </c>
      <c r="H612" s="37">
        <f>IFERROR(VLOOKUP(Master8[[#This Row],[Customer_ID]],CustomerData[],2,0),"None")</f>
        <v>19</v>
      </c>
      <c r="I612" t="str">
        <f>IFERROR(VLOOKUP(Master8[[#This Row],[Customer_ID]],CustomerData[],3,0),"None")</f>
        <v>Female</v>
      </c>
      <c r="J612" t="str">
        <f>IFERROR(VLOOKUP(Master8[[#This Row],[Customer_ID]],CustomerData[],4,0),"None")</f>
        <v>Cappuccino</v>
      </c>
      <c r="K612" s="1" t="str">
        <f>IFERROR(VLOOKUP(Master8[[#This Row],[Customer_ID]],Feedback[],3,0),"None ")</f>
        <v xml:space="preserve">None </v>
      </c>
      <c r="L612" t="str">
        <f>_xlfn.IFNA(VLOOKUP(Master8[[#This Row],[Customer_ID]],Feedback[],4,0),"None")</f>
        <v>None</v>
      </c>
    </row>
    <row r="613" spans="1:12" x14ac:dyDescent="0.25">
      <c r="A613" s="2" t="s">
        <v>1537</v>
      </c>
      <c r="B613" s="2" t="s">
        <v>680</v>
      </c>
      <c r="C613" s="2">
        <v>4</v>
      </c>
      <c r="D613" s="4">
        <v>2.65</v>
      </c>
      <c r="E613" s="2" t="s">
        <v>683</v>
      </c>
      <c r="F613" s="3">
        <v>45903</v>
      </c>
      <c r="G613" s="7">
        <v>10.6</v>
      </c>
      <c r="H613" s="37" t="str">
        <f>IFERROR(VLOOKUP(Master8[[#This Row],[Customer_ID]],CustomerData[],2,0),"None")</f>
        <v>None</v>
      </c>
      <c r="I613" t="str">
        <f>IFERROR(VLOOKUP(Master8[[#This Row],[Customer_ID]],CustomerData[],3,0),"None")</f>
        <v>None</v>
      </c>
      <c r="J613" t="str">
        <f>IFERROR(VLOOKUP(Master8[[#This Row],[Customer_ID]],CustomerData[],4,0),"None")</f>
        <v>None</v>
      </c>
      <c r="K613" s="1" t="str">
        <f>IFERROR(VLOOKUP(Master8[[#This Row],[Customer_ID]],Feedback[],3,0),"None ")</f>
        <v>Negative</v>
      </c>
      <c r="L613" t="str">
        <f>_xlfn.IFNA(VLOOKUP(Master8[[#This Row],[Customer_ID]],Feedback[],4,0),"None")</f>
        <v>Great product!</v>
      </c>
    </row>
    <row r="614" spans="1:12" hidden="1" x14ac:dyDescent="0.25">
      <c r="A614" s="2" t="s">
        <v>1351</v>
      </c>
      <c r="B614" s="2" t="s">
        <v>676</v>
      </c>
      <c r="C614" s="2">
        <v>4</v>
      </c>
      <c r="D614" s="4">
        <v>5.78</v>
      </c>
      <c r="E614" s="2" t="s">
        <v>683</v>
      </c>
      <c r="F614" s="3">
        <v>45904</v>
      </c>
      <c r="G614" s="7">
        <v>23.12</v>
      </c>
      <c r="H614" s="37">
        <f>IFERROR(VLOOKUP(Master8[[#This Row],[Customer_ID]],CustomerData[],2,0),"None")</f>
        <v>51</v>
      </c>
      <c r="I614" t="str">
        <f>IFERROR(VLOOKUP(Master8[[#This Row],[Customer_ID]],CustomerData[],3,0),"None")</f>
        <v>Male</v>
      </c>
      <c r="J614" t="str">
        <f>IFERROR(VLOOKUP(Master8[[#This Row],[Customer_ID]],CustomerData[],4,0),"None")</f>
        <v>Iced Tea</v>
      </c>
      <c r="K614" s="1" t="str">
        <f>IFERROR(VLOOKUP(Master8[[#This Row],[Customer_ID]],Feedback[],3,0),"None ")</f>
        <v xml:space="preserve">None </v>
      </c>
      <c r="L614" t="str">
        <f>_xlfn.IFNA(VLOOKUP(Master8[[#This Row],[Customer_ID]],Feedback[],4,0),"None")</f>
        <v>None</v>
      </c>
    </row>
    <row r="615" spans="1:12" hidden="1" x14ac:dyDescent="0.25">
      <c r="A615" s="2" t="s">
        <v>1115</v>
      </c>
      <c r="B615" s="2" t="s">
        <v>679</v>
      </c>
      <c r="C615" s="2">
        <v>2</v>
      </c>
      <c r="D615" s="4">
        <v>4.32</v>
      </c>
      <c r="E615" s="2" t="s">
        <v>685</v>
      </c>
      <c r="F615" s="3">
        <v>45905</v>
      </c>
      <c r="G615" s="7">
        <v>8.64</v>
      </c>
      <c r="H615" s="37">
        <f>IFERROR(VLOOKUP(Master8[[#This Row],[Customer_ID]],CustomerData[],2,0),"None")</f>
        <v>35</v>
      </c>
      <c r="I615" t="str">
        <f>IFERROR(VLOOKUP(Master8[[#This Row],[Customer_ID]],CustomerData[],3,0),"None")</f>
        <v>Male</v>
      </c>
      <c r="J615" t="str">
        <f>IFERROR(VLOOKUP(Master8[[#This Row],[Customer_ID]],CustomerData[],4,0),"None")</f>
        <v>Sandwich</v>
      </c>
      <c r="K615" s="1" t="str">
        <f>IFERROR(VLOOKUP(Master8[[#This Row],[Customer_ID]],Feedback[],3,0),"None ")</f>
        <v>Neutral</v>
      </c>
      <c r="L615" t="str">
        <f>_xlfn.IFNA(VLOOKUP(Master8[[#This Row],[Customer_ID]],Feedback[],4,0),"None")</f>
        <v>Could be better</v>
      </c>
    </row>
    <row r="616" spans="1:12" hidden="1" x14ac:dyDescent="0.25">
      <c r="A616" s="2" t="s">
        <v>820</v>
      </c>
      <c r="B616" s="2" t="s">
        <v>676</v>
      </c>
      <c r="C616" s="2">
        <v>1</v>
      </c>
      <c r="D616" s="4">
        <v>3.39</v>
      </c>
      <c r="E616" s="2" t="s">
        <v>682</v>
      </c>
      <c r="F616" s="3">
        <v>45906</v>
      </c>
      <c r="G616" s="7">
        <v>3.39</v>
      </c>
      <c r="H616" s="37">
        <f>IFERROR(VLOOKUP(Master8[[#This Row],[Customer_ID]],CustomerData[],2,0),"None")</f>
        <v>34</v>
      </c>
      <c r="I616" t="str">
        <f>IFERROR(VLOOKUP(Master8[[#This Row],[Customer_ID]],CustomerData[],3,0),"None")</f>
        <v>Male</v>
      </c>
      <c r="J616" t="str">
        <f>IFERROR(VLOOKUP(Master8[[#This Row],[Customer_ID]],CustomerData[],4,0),"None")</f>
        <v>Iced Tea</v>
      </c>
      <c r="K616" s="1" t="str">
        <f>IFERROR(VLOOKUP(Master8[[#This Row],[Customer_ID]],Feedback[],3,0),"None ")</f>
        <v>Neutral</v>
      </c>
      <c r="L616" t="str">
        <f>_xlfn.IFNA(VLOOKUP(Master8[[#This Row],[Customer_ID]],Feedback[],4,0),"None")</f>
        <v>Could be better</v>
      </c>
    </row>
    <row r="617" spans="1:12" x14ac:dyDescent="0.25">
      <c r="A617" s="2" t="s">
        <v>1550</v>
      </c>
      <c r="B617" s="2" t="s">
        <v>679</v>
      </c>
      <c r="C617" s="2">
        <v>4</v>
      </c>
      <c r="D617" s="4">
        <v>4.7300000000000004</v>
      </c>
      <c r="E617" s="2" t="s">
        <v>685</v>
      </c>
      <c r="F617" s="3">
        <v>45907</v>
      </c>
      <c r="G617" s="7">
        <v>18.920000000000002</v>
      </c>
      <c r="H617" s="37" t="str">
        <f>IFERROR(VLOOKUP(Master8[[#This Row],[Customer_ID]],CustomerData[],2,0),"None")</f>
        <v>None</v>
      </c>
      <c r="I617" t="str">
        <f>IFERROR(VLOOKUP(Master8[[#This Row],[Customer_ID]],CustomerData[],3,0),"None")</f>
        <v>None</v>
      </c>
      <c r="J617" t="str">
        <f>IFERROR(VLOOKUP(Master8[[#This Row],[Customer_ID]],CustomerData[],4,0),"None")</f>
        <v>None</v>
      </c>
      <c r="K617" s="1" t="str">
        <f>IFERROR(VLOOKUP(Master8[[#This Row],[Customer_ID]],Feedback[],3,0),"None ")</f>
        <v>Negative</v>
      </c>
      <c r="L617" t="str">
        <f>_xlfn.IFNA(VLOOKUP(Master8[[#This Row],[Customer_ID]],Feedback[],4,0),"None")</f>
        <v>Could be better</v>
      </c>
    </row>
    <row r="618" spans="1:12" x14ac:dyDescent="0.25">
      <c r="A618" s="2" t="s">
        <v>1544</v>
      </c>
      <c r="B618" s="2" t="s">
        <v>678</v>
      </c>
      <c r="C618" s="2">
        <v>3</v>
      </c>
      <c r="D618" s="4">
        <v>3.2</v>
      </c>
      <c r="E618" s="2" t="s">
        <v>683</v>
      </c>
      <c r="F618" s="3">
        <v>45908</v>
      </c>
      <c r="G618" s="7">
        <v>9.6000000000000014</v>
      </c>
      <c r="H618" s="37" t="str">
        <f>IFERROR(VLOOKUP(Master8[[#This Row],[Customer_ID]],CustomerData[],2,0),"None")</f>
        <v>None</v>
      </c>
      <c r="I618" t="str">
        <f>IFERROR(VLOOKUP(Master8[[#This Row],[Customer_ID]],CustomerData[],3,0),"None")</f>
        <v>None</v>
      </c>
      <c r="J618" t="str">
        <f>IFERROR(VLOOKUP(Master8[[#This Row],[Customer_ID]],CustomerData[],4,0),"None")</f>
        <v>None</v>
      </c>
      <c r="K618" s="1" t="str">
        <f>IFERROR(VLOOKUP(Master8[[#This Row],[Customer_ID]],Feedback[],3,0),"None ")</f>
        <v>Negative</v>
      </c>
      <c r="L618" t="str">
        <f>_xlfn.IFNA(VLOOKUP(Master8[[#This Row],[Customer_ID]],Feedback[],4,0),"None")</f>
        <v>Could be better</v>
      </c>
    </row>
    <row r="619" spans="1:12" x14ac:dyDescent="0.25">
      <c r="A619" s="2" t="s">
        <v>1463</v>
      </c>
      <c r="B619" s="2" t="s">
        <v>678</v>
      </c>
      <c r="C619" s="2">
        <v>2</v>
      </c>
      <c r="D619" s="4">
        <v>5.61</v>
      </c>
      <c r="E619" s="2" t="s">
        <v>685</v>
      </c>
      <c r="F619" s="3">
        <v>45909</v>
      </c>
      <c r="G619" s="7">
        <v>11.22</v>
      </c>
      <c r="H619" s="37" t="str">
        <f>IFERROR(VLOOKUP(Master8[[#This Row],[Customer_ID]],CustomerData[],2,0),"None")</f>
        <v>None</v>
      </c>
      <c r="I619" t="str">
        <f>IFERROR(VLOOKUP(Master8[[#This Row],[Customer_ID]],CustomerData[],3,0),"None")</f>
        <v>None</v>
      </c>
      <c r="J619" t="str">
        <f>IFERROR(VLOOKUP(Master8[[#This Row],[Customer_ID]],CustomerData[],4,0),"None")</f>
        <v>None</v>
      </c>
      <c r="K619" s="1" t="str">
        <f>IFERROR(VLOOKUP(Master8[[#This Row],[Customer_ID]],Feedback[],3,0),"None ")</f>
        <v xml:space="preserve">None </v>
      </c>
      <c r="L619" t="str">
        <f>_xlfn.IFNA(VLOOKUP(Master8[[#This Row],[Customer_ID]],Feedback[],4,0),"None")</f>
        <v>None</v>
      </c>
    </row>
    <row r="620" spans="1:12" x14ac:dyDescent="0.25">
      <c r="A620" s="2" t="s">
        <v>1367</v>
      </c>
      <c r="B620" s="2" t="s">
        <v>678</v>
      </c>
      <c r="C620" s="2">
        <v>3</v>
      </c>
      <c r="D620" s="4">
        <v>5.52</v>
      </c>
      <c r="E620" s="2" t="s">
        <v>683</v>
      </c>
      <c r="F620" s="3">
        <v>45910</v>
      </c>
      <c r="G620" s="7">
        <v>16.559999999999999</v>
      </c>
      <c r="H620" s="37" t="str">
        <f>IFERROR(VLOOKUP(Master8[[#This Row],[Customer_ID]],CustomerData[],2,0),"None")</f>
        <v>None</v>
      </c>
      <c r="I620" t="str">
        <f>IFERROR(VLOOKUP(Master8[[#This Row],[Customer_ID]],CustomerData[],3,0),"None")</f>
        <v>None</v>
      </c>
      <c r="J620" t="str">
        <f>IFERROR(VLOOKUP(Master8[[#This Row],[Customer_ID]],CustomerData[],4,0),"None")</f>
        <v>None</v>
      </c>
      <c r="K620" s="1" t="str">
        <f>IFERROR(VLOOKUP(Master8[[#This Row],[Customer_ID]],Feedback[],3,0),"None ")</f>
        <v xml:space="preserve">None </v>
      </c>
      <c r="L620" t="str">
        <f>_xlfn.IFNA(VLOOKUP(Master8[[#This Row],[Customer_ID]],Feedback[],4,0),"None")</f>
        <v>None</v>
      </c>
    </row>
    <row r="621" spans="1:12" hidden="1" x14ac:dyDescent="0.25">
      <c r="A621" s="2" t="s">
        <v>1097</v>
      </c>
      <c r="B621" s="2" t="s">
        <v>676</v>
      </c>
      <c r="C621" s="2">
        <v>3</v>
      </c>
      <c r="D621" s="4">
        <v>3.26</v>
      </c>
      <c r="E621" s="2" t="s">
        <v>683</v>
      </c>
      <c r="F621" s="3">
        <v>45911</v>
      </c>
      <c r="G621" s="7">
        <v>9.7799999999999994</v>
      </c>
      <c r="H621" s="37">
        <f>IFERROR(VLOOKUP(Master8[[#This Row],[Customer_ID]],CustomerData[],2,0),"None")</f>
        <v>63</v>
      </c>
      <c r="I621" t="str">
        <f>IFERROR(VLOOKUP(Master8[[#This Row],[Customer_ID]],CustomerData[],3,0),"None")</f>
        <v>Female</v>
      </c>
      <c r="J621" t="str">
        <f>IFERROR(VLOOKUP(Master8[[#This Row],[Customer_ID]],CustomerData[],4,0),"None")</f>
        <v>Iced Tea</v>
      </c>
      <c r="K621" s="1" t="str">
        <f>IFERROR(VLOOKUP(Master8[[#This Row],[Customer_ID]],Feedback[],3,0),"None ")</f>
        <v>Positive</v>
      </c>
      <c r="L621" t="str">
        <f>_xlfn.IFNA(VLOOKUP(Master8[[#This Row],[Customer_ID]],Feedback[],4,0),"None")</f>
        <v>Could be better</v>
      </c>
    </row>
    <row r="622" spans="1:12" hidden="1" x14ac:dyDescent="0.25">
      <c r="A622" s="2" t="s">
        <v>1164</v>
      </c>
      <c r="B622" s="2" t="s">
        <v>680</v>
      </c>
      <c r="C622" s="2">
        <v>1</v>
      </c>
      <c r="D622" s="4">
        <v>2.9</v>
      </c>
      <c r="E622" s="2" t="s">
        <v>684</v>
      </c>
      <c r="F622" s="3">
        <v>45912</v>
      </c>
      <c r="G622" s="7">
        <v>2.9</v>
      </c>
      <c r="H622" s="37">
        <f>IFERROR(VLOOKUP(Master8[[#This Row],[Customer_ID]],CustomerData[],2,0),"None")</f>
        <v>31</v>
      </c>
      <c r="I622" t="str">
        <f>IFERROR(VLOOKUP(Master8[[#This Row],[Customer_ID]],CustomerData[],3,0),"None")</f>
        <v>Male</v>
      </c>
      <c r="J622" t="str">
        <f>IFERROR(VLOOKUP(Master8[[#This Row],[Customer_ID]],CustomerData[],4,0),"None")</f>
        <v>Croissant</v>
      </c>
      <c r="K622" s="1" t="str">
        <f>IFERROR(VLOOKUP(Master8[[#This Row],[Customer_ID]],Feedback[],3,0),"None ")</f>
        <v>Neutral</v>
      </c>
      <c r="L622" t="str">
        <f>_xlfn.IFNA(VLOOKUP(Master8[[#This Row],[Customer_ID]],Feedback[],4,0),"None")</f>
        <v>Could be better</v>
      </c>
    </row>
    <row r="623" spans="1:12" hidden="1" x14ac:dyDescent="0.25">
      <c r="A623" s="2" t="s">
        <v>809</v>
      </c>
      <c r="B623" s="2" t="s">
        <v>679</v>
      </c>
      <c r="C623" s="2">
        <v>5</v>
      </c>
      <c r="D623" s="4">
        <v>4.72</v>
      </c>
      <c r="E623" s="2" t="s">
        <v>682</v>
      </c>
      <c r="F623" s="3">
        <v>45913</v>
      </c>
      <c r="G623" s="7">
        <v>23.6</v>
      </c>
      <c r="H623" s="37">
        <f>IFERROR(VLOOKUP(Master8[[#This Row],[Customer_ID]],CustomerData[],2,0),"None")</f>
        <v>49</v>
      </c>
      <c r="I623" t="str">
        <f>IFERROR(VLOOKUP(Master8[[#This Row],[Customer_ID]],CustomerData[],3,0),"None")</f>
        <v>Female</v>
      </c>
      <c r="J623" t="str">
        <f>IFERROR(VLOOKUP(Master8[[#This Row],[Customer_ID]],CustomerData[],4,0),"None")</f>
        <v>Sandwich</v>
      </c>
      <c r="K623" s="1" t="str">
        <f>IFERROR(VLOOKUP(Master8[[#This Row],[Customer_ID]],Feedback[],3,0),"None ")</f>
        <v>Negative</v>
      </c>
      <c r="L623" t="str">
        <f>_xlfn.IFNA(VLOOKUP(Master8[[#This Row],[Customer_ID]],Feedback[],4,0),"None")</f>
        <v>Could be better</v>
      </c>
    </row>
    <row r="624" spans="1:12" hidden="1" x14ac:dyDescent="0.25">
      <c r="A624" s="2" t="s">
        <v>1252</v>
      </c>
      <c r="B624" s="2" t="s">
        <v>676</v>
      </c>
      <c r="C624" s="2">
        <v>2</v>
      </c>
      <c r="D624" s="4">
        <v>3.64</v>
      </c>
      <c r="E624" s="2" t="s">
        <v>683</v>
      </c>
      <c r="F624" s="3">
        <v>45914</v>
      </c>
      <c r="G624" s="7">
        <v>7.28</v>
      </c>
      <c r="H624" s="37">
        <f>IFERROR(VLOOKUP(Master8[[#This Row],[Customer_ID]],CustomerData[],2,0),"None")</f>
        <v>60</v>
      </c>
      <c r="I624" t="str">
        <f>IFERROR(VLOOKUP(Master8[[#This Row],[Customer_ID]],CustomerData[],3,0),"None")</f>
        <v>Female</v>
      </c>
      <c r="J624" t="str">
        <f>IFERROR(VLOOKUP(Master8[[#This Row],[Customer_ID]],CustomerData[],4,0),"None")</f>
        <v>Iced Tea</v>
      </c>
      <c r="K624" s="1" t="str">
        <f>IFERROR(VLOOKUP(Master8[[#This Row],[Customer_ID]],Feedback[],3,0),"None ")</f>
        <v>Positive</v>
      </c>
      <c r="L624" t="str">
        <f>_xlfn.IFNA(VLOOKUP(Master8[[#This Row],[Customer_ID]],Feedback[],4,0),"None")</f>
        <v>Great product!</v>
      </c>
    </row>
    <row r="625" spans="1:12" x14ac:dyDescent="0.25">
      <c r="A625" s="2" t="s">
        <v>1514</v>
      </c>
      <c r="B625" s="2" t="s">
        <v>678</v>
      </c>
      <c r="C625" s="2">
        <v>5</v>
      </c>
      <c r="D625" s="4">
        <v>3.09</v>
      </c>
      <c r="E625" s="2" t="s">
        <v>682</v>
      </c>
      <c r="F625" s="3">
        <v>45915</v>
      </c>
      <c r="G625" s="7">
        <v>15.45</v>
      </c>
      <c r="H625" s="37" t="str">
        <f>IFERROR(VLOOKUP(Master8[[#This Row],[Customer_ID]],CustomerData[],2,0),"None")</f>
        <v>None</v>
      </c>
      <c r="I625" t="str">
        <f>IFERROR(VLOOKUP(Master8[[#This Row],[Customer_ID]],CustomerData[],3,0),"None")</f>
        <v>None</v>
      </c>
      <c r="J625" t="str">
        <f>IFERROR(VLOOKUP(Master8[[#This Row],[Customer_ID]],CustomerData[],4,0),"None")</f>
        <v>None</v>
      </c>
      <c r="K625" s="1" t="str">
        <f>IFERROR(VLOOKUP(Master8[[#This Row],[Customer_ID]],Feedback[],3,0),"None ")</f>
        <v>Neutral</v>
      </c>
      <c r="L625" t="str">
        <f>_xlfn.IFNA(VLOOKUP(Master8[[#This Row],[Customer_ID]],Feedback[],4,0),"None")</f>
        <v>Could be better</v>
      </c>
    </row>
    <row r="626" spans="1:12" hidden="1" x14ac:dyDescent="0.25">
      <c r="A626" s="2" t="s">
        <v>1178</v>
      </c>
      <c r="B626" s="2" t="s">
        <v>677</v>
      </c>
      <c r="C626" s="2">
        <v>4</v>
      </c>
      <c r="D626" s="4">
        <v>3.47</v>
      </c>
      <c r="E626" s="2" t="s">
        <v>685</v>
      </c>
      <c r="F626" s="3">
        <v>45916</v>
      </c>
      <c r="G626" s="7">
        <v>13.88</v>
      </c>
      <c r="H626" s="37">
        <f>IFERROR(VLOOKUP(Master8[[#This Row],[Customer_ID]],CustomerData[],2,0),"None")</f>
        <v>44</v>
      </c>
      <c r="I626" t="str">
        <f>IFERROR(VLOOKUP(Master8[[#This Row],[Customer_ID]],CustomerData[],3,0),"None")</f>
        <v>Female</v>
      </c>
      <c r="J626" t="str">
        <f>IFERROR(VLOOKUP(Master8[[#This Row],[Customer_ID]],CustomerData[],4,0),"None")</f>
        <v>Cappuccino</v>
      </c>
      <c r="K626" s="1" t="str">
        <f>IFERROR(VLOOKUP(Master8[[#This Row],[Customer_ID]],Feedback[],3,0),"None ")</f>
        <v xml:space="preserve">None </v>
      </c>
      <c r="L626" t="str">
        <f>_xlfn.IFNA(VLOOKUP(Master8[[#This Row],[Customer_ID]],Feedback[],4,0),"None")</f>
        <v>None</v>
      </c>
    </row>
    <row r="627" spans="1:12" x14ac:dyDescent="0.25">
      <c r="A627" s="2" t="s">
        <v>1385</v>
      </c>
      <c r="B627" s="2" t="s">
        <v>678</v>
      </c>
      <c r="C627" s="2">
        <v>4</v>
      </c>
      <c r="D627" s="4">
        <v>2.92</v>
      </c>
      <c r="E627" s="2" t="s">
        <v>685</v>
      </c>
      <c r="F627" s="3">
        <v>45917</v>
      </c>
      <c r="G627" s="7">
        <v>11.68</v>
      </c>
      <c r="H627" s="37" t="str">
        <f>IFERROR(VLOOKUP(Master8[[#This Row],[Customer_ID]],CustomerData[],2,0),"None")</f>
        <v>None</v>
      </c>
      <c r="I627" t="str">
        <f>IFERROR(VLOOKUP(Master8[[#This Row],[Customer_ID]],CustomerData[],3,0),"None")</f>
        <v>None</v>
      </c>
      <c r="J627" t="str">
        <f>IFERROR(VLOOKUP(Master8[[#This Row],[Customer_ID]],CustomerData[],4,0),"None")</f>
        <v>None</v>
      </c>
      <c r="K627" s="1" t="str">
        <f>IFERROR(VLOOKUP(Master8[[#This Row],[Customer_ID]],Feedback[],3,0),"None ")</f>
        <v xml:space="preserve">None </v>
      </c>
      <c r="L627" t="str">
        <f>_xlfn.IFNA(VLOOKUP(Master8[[#This Row],[Customer_ID]],Feedback[],4,0),"None")</f>
        <v>None</v>
      </c>
    </row>
    <row r="628" spans="1:12" x14ac:dyDescent="0.25">
      <c r="A628" s="2" t="s">
        <v>1633</v>
      </c>
      <c r="B628" s="2" t="s">
        <v>680</v>
      </c>
      <c r="C628" s="2">
        <v>2</v>
      </c>
      <c r="D628" s="4">
        <v>5.26</v>
      </c>
      <c r="E628" s="2" t="s">
        <v>683</v>
      </c>
      <c r="F628" s="3">
        <v>45918</v>
      </c>
      <c r="G628" s="7">
        <v>10.52</v>
      </c>
      <c r="H628" s="37" t="str">
        <f>IFERROR(VLOOKUP(Master8[[#This Row],[Customer_ID]],CustomerData[],2,0),"None")</f>
        <v>None</v>
      </c>
      <c r="I628" t="str">
        <f>IFERROR(VLOOKUP(Master8[[#This Row],[Customer_ID]],CustomerData[],3,0),"None")</f>
        <v>None</v>
      </c>
      <c r="J628" t="str">
        <f>IFERROR(VLOOKUP(Master8[[#This Row],[Customer_ID]],CustomerData[],4,0),"None")</f>
        <v>None</v>
      </c>
      <c r="K628" s="1" t="str">
        <f>IFERROR(VLOOKUP(Master8[[#This Row],[Customer_ID]],Feedback[],3,0),"None ")</f>
        <v xml:space="preserve">None </v>
      </c>
      <c r="L628" t="str">
        <f>_xlfn.IFNA(VLOOKUP(Master8[[#This Row],[Customer_ID]],Feedback[],4,0),"None")</f>
        <v>None</v>
      </c>
    </row>
    <row r="629" spans="1:12" x14ac:dyDescent="0.25">
      <c r="A629" s="2" t="s">
        <v>1566</v>
      </c>
      <c r="B629" s="2" t="s">
        <v>678</v>
      </c>
      <c r="C629" s="2">
        <v>1</v>
      </c>
      <c r="D629" s="4">
        <v>2.5299999999999998</v>
      </c>
      <c r="E629" s="2" t="s">
        <v>682</v>
      </c>
      <c r="F629" s="3">
        <v>45919</v>
      </c>
      <c r="G629" s="7">
        <v>2.5299999999999998</v>
      </c>
      <c r="H629" s="37" t="str">
        <f>IFERROR(VLOOKUP(Master8[[#This Row],[Customer_ID]],CustomerData[],2,0),"None")</f>
        <v>None</v>
      </c>
      <c r="I629" t="str">
        <f>IFERROR(VLOOKUP(Master8[[#This Row],[Customer_ID]],CustomerData[],3,0),"None")</f>
        <v>None</v>
      </c>
      <c r="J629" t="str">
        <f>IFERROR(VLOOKUP(Master8[[#This Row],[Customer_ID]],CustomerData[],4,0),"None")</f>
        <v>None</v>
      </c>
      <c r="K629" s="1" t="str">
        <f>IFERROR(VLOOKUP(Master8[[#This Row],[Customer_ID]],Feedback[],3,0),"None ")</f>
        <v>Negative</v>
      </c>
      <c r="L629" t="str">
        <f>_xlfn.IFNA(VLOOKUP(Master8[[#This Row],[Customer_ID]],Feedback[],4,0),"None")</f>
        <v>Could be better</v>
      </c>
    </row>
    <row r="630" spans="1:12" hidden="1" x14ac:dyDescent="0.25">
      <c r="A630" s="2" t="s">
        <v>1126</v>
      </c>
      <c r="B630" s="2" t="s">
        <v>681</v>
      </c>
      <c r="C630" s="2">
        <v>4</v>
      </c>
      <c r="D630" s="4">
        <v>2.65</v>
      </c>
      <c r="E630" s="2" t="s">
        <v>683</v>
      </c>
      <c r="F630" s="3">
        <v>45920</v>
      </c>
      <c r="G630" s="7">
        <v>10.6</v>
      </c>
      <c r="H630" s="37">
        <f>IFERROR(VLOOKUP(Master8[[#This Row],[Customer_ID]],CustomerData[],2,0),"None")</f>
        <v>49</v>
      </c>
      <c r="I630" t="str">
        <f>IFERROR(VLOOKUP(Master8[[#This Row],[Customer_ID]],CustomerData[],3,0),"None")</f>
        <v>Male</v>
      </c>
      <c r="J630" t="str">
        <f>IFERROR(VLOOKUP(Master8[[#This Row],[Customer_ID]],CustomerData[],4,0),"None")</f>
        <v>Muffin</v>
      </c>
      <c r="K630" s="1" t="str">
        <f>IFERROR(VLOOKUP(Master8[[#This Row],[Customer_ID]],Feedback[],3,0),"None ")</f>
        <v xml:space="preserve">None </v>
      </c>
      <c r="L630" t="str">
        <f>_xlfn.IFNA(VLOOKUP(Master8[[#This Row],[Customer_ID]],Feedback[],4,0),"None")</f>
        <v>None</v>
      </c>
    </row>
    <row r="631" spans="1:12" hidden="1" x14ac:dyDescent="0.25">
      <c r="A631" s="2" t="s">
        <v>948</v>
      </c>
      <c r="B631" s="2" t="s">
        <v>680</v>
      </c>
      <c r="C631" s="2">
        <v>4</v>
      </c>
      <c r="D631" s="4">
        <v>5.24</v>
      </c>
      <c r="E631" s="2" t="s">
        <v>683</v>
      </c>
      <c r="F631" s="3">
        <v>45921</v>
      </c>
      <c r="G631" s="7">
        <v>20.96</v>
      </c>
      <c r="H631" s="37">
        <f>IFERROR(VLOOKUP(Master8[[#This Row],[Customer_ID]],CustomerData[],2,0),"None")</f>
        <v>49</v>
      </c>
      <c r="I631" t="str">
        <f>IFERROR(VLOOKUP(Master8[[#This Row],[Customer_ID]],CustomerData[],3,0),"None")</f>
        <v>Male</v>
      </c>
      <c r="J631" t="str">
        <f>IFERROR(VLOOKUP(Master8[[#This Row],[Customer_ID]],CustomerData[],4,0),"None")</f>
        <v>Croissant</v>
      </c>
      <c r="K631" s="1" t="str">
        <f>IFERROR(VLOOKUP(Master8[[#This Row],[Customer_ID]],Feedback[],3,0),"None ")</f>
        <v xml:space="preserve">None </v>
      </c>
      <c r="L631" t="str">
        <f>_xlfn.IFNA(VLOOKUP(Master8[[#This Row],[Customer_ID]],Feedback[],4,0),"None")</f>
        <v>None</v>
      </c>
    </row>
    <row r="632" spans="1:12" hidden="1" x14ac:dyDescent="0.25">
      <c r="A632" s="2" t="s">
        <v>1325</v>
      </c>
      <c r="B632" s="2" t="s">
        <v>677</v>
      </c>
      <c r="C632" s="2">
        <v>5</v>
      </c>
      <c r="D632" s="4">
        <v>4.16</v>
      </c>
      <c r="E632" s="2" t="s">
        <v>684</v>
      </c>
      <c r="F632" s="3">
        <v>45922</v>
      </c>
      <c r="G632" s="7">
        <v>20.8</v>
      </c>
      <c r="H632" s="37">
        <f>IFERROR(VLOOKUP(Master8[[#This Row],[Customer_ID]],CustomerData[],2,0),"None")</f>
        <v>30</v>
      </c>
      <c r="I632" t="str">
        <f>IFERROR(VLOOKUP(Master8[[#This Row],[Customer_ID]],CustomerData[],3,0),"None")</f>
        <v>Male</v>
      </c>
      <c r="J632" t="str">
        <f>IFERROR(VLOOKUP(Master8[[#This Row],[Customer_ID]],CustomerData[],4,0),"None")</f>
        <v>Cappuccino</v>
      </c>
      <c r="K632" s="1" t="str">
        <f>IFERROR(VLOOKUP(Master8[[#This Row],[Customer_ID]],Feedback[],3,0),"None ")</f>
        <v>Neutral</v>
      </c>
      <c r="L632" t="str">
        <f>_xlfn.IFNA(VLOOKUP(Master8[[#This Row],[Customer_ID]],Feedback[],4,0),"None")</f>
        <v>Could be better</v>
      </c>
    </row>
    <row r="633" spans="1:12" hidden="1" x14ac:dyDescent="0.25">
      <c r="A633" s="2" t="s">
        <v>1296</v>
      </c>
      <c r="B633" s="2" t="s">
        <v>679</v>
      </c>
      <c r="C633" s="2">
        <v>4</v>
      </c>
      <c r="D633" s="4">
        <v>4.59</v>
      </c>
      <c r="E633" s="2" t="s">
        <v>685</v>
      </c>
      <c r="F633" s="3">
        <v>45923</v>
      </c>
      <c r="G633" s="7">
        <v>18.36</v>
      </c>
      <c r="H633" s="37">
        <f>IFERROR(VLOOKUP(Master8[[#This Row],[Customer_ID]],CustomerData[],2,0),"None")</f>
        <v>50</v>
      </c>
      <c r="I633" t="str">
        <f>IFERROR(VLOOKUP(Master8[[#This Row],[Customer_ID]],CustomerData[],3,0),"None")</f>
        <v>Female</v>
      </c>
      <c r="J633" t="str">
        <f>IFERROR(VLOOKUP(Master8[[#This Row],[Customer_ID]],CustomerData[],4,0),"None")</f>
        <v>Sandwich</v>
      </c>
      <c r="K633" s="1" t="str">
        <f>IFERROR(VLOOKUP(Master8[[#This Row],[Customer_ID]],Feedback[],3,0),"None ")</f>
        <v xml:space="preserve">None </v>
      </c>
      <c r="L633" t="str">
        <f>_xlfn.IFNA(VLOOKUP(Master8[[#This Row],[Customer_ID]],Feedback[],4,0),"None")</f>
        <v>None</v>
      </c>
    </row>
    <row r="634" spans="1:12" hidden="1" x14ac:dyDescent="0.25">
      <c r="A634" s="2" t="s">
        <v>1026</v>
      </c>
      <c r="B634" s="2" t="s">
        <v>678</v>
      </c>
      <c r="C634" s="2">
        <v>1</v>
      </c>
      <c r="D634" s="4">
        <v>3.8</v>
      </c>
      <c r="E634" s="2" t="s">
        <v>682</v>
      </c>
      <c r="F634" s="3">
        <v>45924</v>
      </c>
      <c r="G634" s="7">
        <v>3.8</v>
      </c>
      <c r="H634" s="37">
        <f>IFERROR(VLOOKUP(Master8[[#This Row],[Customer_ID]],CustomerData[],2,0),"None")</f>
        <v>55</v>
      </c>
      <c r="I634" t="str">
        <f>IFERROR(VLOOKUP(Master8[[#This Row],[Customer_ID]],CustomerData[],3,0),"None")</f>
        <v>Male</v>
      </c>
      <c r="J634" t="str">
        <f>IFERROR(VLOOKUP(Master8[[#This Row],[Customer_ID]],CustomerData[],4,0),"None")</f>
        <v>Latte</v>
      </c>
      <c r="K634" s="1" t="str">
        <f>IFERROR(VLOOKUP(Master8[[#This Row],[Customer_ID]],Feedback[],3,0),"None ")</f>
        <v xml:space="preserve">None </v>
      </c>
      <c r="L634" t="str">
        <f>_xlfn.IFNA(VLOOKUP(Master8[[#This Row],[Customer_ID]],Feedback[],4,0),"None")</f>
        <v>None</v>
      </c>
    </row>
    <row r="635" spans="1:12" x14ac:dyDescent="0.25">
      <c r="A635" s="2" t="s">
        <v>1560</v>
      </c>
      <c r="B635" s="2" t="s">
        <v>680</v>
      </c>
      <c r="C635" s="2">
        <v>4</v>
      </c>
      <c r="D635" s="4">
        <v>2.81</v>
      </c>
      <c r="E635" s="2" t="s">
        <v>685</v>
      </c>
      <c r="F635" s="3">
        <v>45925</v>
      </c>
      <c r="G635" s="7">
        <v>11.24</v>
      </c>
      <c r="H635" s="37" t="str">
        <f>IFERROR(VLOOKUP(Master8[[#This Row],[Customer_ID]],CustomerData[],2,0),"None")</f>
        <v>None</v>
      </c>
      <c r="I635" t="str">
        <f>IFERROR(VLOOKUP(Master8[[#This Row],[Customer_ID]],CustomerData[],3,0),"None")</f>
        <v>None</v>
      </c>
      <c r="J635" t="str">
        <f>IFERROR(VLOOKUP(Master8[[#This Row],[Customer_ID]],CustomerData[],4,0),"None")</f>
        <v>None</v>
      </c>
      <c r="K635" s="1" t="str">
        <f>IFERROR(VLOOKUP(Master8[[#This Row],[Customer_ID]],Feedback[],3,0),"None ")</f>
        <v xml:space="preserve">None </v>
      </c>
      <c r="L635" t="str">
        <f>_xlfn.IFNA(VLOOKUP(Master8[[#This Row],[Customer_ID]],Feedback[],4,0),"None")</f>
        <v>None</v>
      </c>
    </row>
    <row r="636" spans="1:12" x14ac:dyDescent="0.25">
      <c r="A636" s="2" t="s">
        <v>1472</v>
      </c>
      <c r="B636" s="2" t="s">
        <v>679</v>
      </c>
      <c r="C636" s="2">
        <v>4</v>
      </c>
      <c r="D636" s="4">
        <v>3.05</v>
      </c>
      <c r="E636" s="2" t="s">
        <v>684</v>
      </c>
      <c r="F636" s="3">
        <v>45926</v>
      </c>
      <c r="G636" s="7">
        <v>12.2</v>
      </c>
      <c r="H636" s="37" t="str">
        <f>IFERROR(VLOOKUP(Master8[[#This Row],[Customer_ID]],CustomerData[],2,0),"None")</f>
        <v>None</v>
      </c>
      <c r="I636" t="str">
        <f>IFERROR(VLOOKUP(Master8[[#This Row],[Customer_ID]],CustomerData[],3,0),"None")</f>
        <v>None</v>
      </c>
      <c r="J636" t="str">
        <f>IFERROR(VLOOKUP(Master8[[#This Row],[Customer_ID]],CustomerData[],4,0),"None")</f>
        <v>None</v>
      </c>
      <c r="K636" s="1" t="str">
        <f>IFERROR(VLOOKUP(Master8[[#This Row],[Customer_ID]],Feedback[],3,0),"None ")</f>
        <v xml:space="preserve">None </v>
      </c>
      <c r="L636" t="str">
        <f>_xlfn.IFNA(VLOOKUP(Master8[[#This Row],[Customer_ID]],Feedback[],4,0),"None")</f>
        <v>None</v>
      </c>
    </row>
    <row r="637" spans="1:12" x14ac:dyDescent="0.25">
      <c r="A637" s="2" t="s">
        <v>1397</v>
      </c>
      <c r="B637" s="2" t="s">
        <v>677</v>
      </c>
      <c r="C637" s="2">
        <v>3</v>
      </c>
      <c r="D637" s="4">
        <v>2.82</v>
      </c>
      <c r="E637" s="2" t="s">
        <v>685</v>
      </c>
      <c r="F637" s="3">
        <v>45927</v>
      </c>
      <c r="G637" s="7">
        <v>8.4599999999999991</v>
      </c>
      <c r="H637" s="37" t="str">
        <f>IFERROR(VLOOKUP(Master8[[#This Row],[Customer_ID]],CustomerData[],2,0),"None")</f>
        <v>None</v>
      </c>
      <c r="I637" t="str">
        <f>IFERROR(VLOOKUP(Master8[[#This Row],[Customer_ID]],CustomerData[],3,0),"None")</f>
        <v>None</v>
      </c>
      <c r="J637" t="str">
        <f>IFERROR(VLOOKUP(Master8[[#This Row],[Customer_ID]],CustomerData[],4,0),"None")</f>
        <v>None</v>
      </c>
      <c r="K637" s="1" t="str">
        <f>IFERROR(VLOOKUP(Master8[[#This Row],[Customer_ID]],Feedback[],3,0),"None ")</f>
        <v>Neutral</v>
      </c>
      <c r="L637" t="str">
        <f>_xlfn.IFNA(VLOOKUP(Master8[[#This Row],[Customer_ID]],Feedback[],4,0),"None")</f>
        <v>Could be better</v>
      </c>
    </row>
    <row r="638" spans="1:12" x14ac:dyDescent="0.25">
      <c r="A638" s="2" t="s">
        <v>1672</v>
      </c>
      <c r="B638" s="2" t="s">
        <v>681</v>
      </c>
      <c r="C638" s="2">
        <v>1</v>
      </c>
      <c r="D638" s="4">
        <v>4.67</v>
      </c>
      <c r="E638" s="2" t="s">
        <v>684</v>
      </c>
      <c r="F638" s="3">
        <v>45928</v>
      </c>
      <c r="G638" s="7">
        <v>4.67</v>
      </c>
      <c r="H638" s="37" t="str">
        <f>IFERROR(VLOOKUP(Master8[[#This Row],[Customer_ID]],CustomerData[],2,0),"None")</f>
        <v>None</v>
      </c>
      <c r="I638" t="str">
        <f>IFERROR(VLOOKUP(Master8[[#This Row],[Customer_ID]],CustomerData[],3,0),"None")</f>
        <v>None</v>
      </c>
      <c r="J638" t="str">
        <f>IFERROR(VLOOKUP(Master8[[#This Row],[Customer_ID]],CustomerData[],4,0),"None")</f>
        <v>None</v>
      </c>
      <c r="K638" s="1" t="str">
        <f>IFERROR(VLOOKUP(Master8[[#This Row],[Customer_ID]],Feedback[],3,0),"None ")</f>
        <v>Negative</v>
      </c>
      <c r="L638" t="str">
        <f>_xlfn.IFNA(VLOOKUP(Master8[[#This Row],[Customer_ID]],Feedback[],4,0),"None")</f>
        <v>Could be better</v>
      </c>
    </row>
    <row r="639" spans="1:12" x14ac:dyDescent="0.25">
      <c r="A639" s="2" t="s">
        <v>1458</v>
      </c>
      <c r="B639" s="2" t="s">
        <v>680</v>
      </c>
      <c r="C639" s="2">
        <v>4</v>
      </c>
      <c r="D639" s="4">
        <v>5.76</v>
      </c>
      <c r="E639" s="2" t="s">
        <v>685</v>
      </c>
      <c r="F639" s="3">
        <v>45929</v>
      </c>
      <c r="G639" s="7">
        <v>23.04</v>
      </c>
      <c r="H639" s="37" t="str">
        <f>IFERROR(VLOOKUP(Master8[[#This Row],[Customer_ID]],CustomerData[],2,0),"None")</f>
        <v>None</v>
      </c>
      <c r="I639" t="str">
        <f>IFERROR(VLOOKUP(Master8[[#This Row],[Customer_ID]],CustomerData[],3,0),"None")</f>
        <v>None</v>
      </c>
      <c r="J639" t="str">
        <f>IFERROR(VLOOKUP(Master8[[#This Row],[Customer_ID]],CustomerData[],4,0),"None")</f>
        <v>None</v>
      </c>
      <c r="K639" s="1" t="str">
        <f>IFERROR(VLOOKUP(Master8[[#This Row],[Customer_ID]],Feedback[],3,0),"None ")</f>
        <v xml:space="preserve">None </v>
      </c>
      <c r="L639" t="str">
        <f>_xlfn.IFNA(VLOOKUP(Master8[[#This Row],[Customer_ID]],Feedback[],4,0),"None")</f>
        <v>None</v>
      </c>
    </row>
    <row r="640" spans="1:12" hidden="1" x14ac:dyDescent="0.25">
      <c r="A640" s="2" t="s">
        <v>994</v>
      </c>
      <c r="B640" s="2" t="s">
        <v>677</v>
      </c>
      <c r="C640" s="2">
        <v>1</v>
      </c>
      <c r="D640" s="4">
        <v>5.99</v>
      </c>
      <c r="E640" s="2" t="s">
        <v>682</v>
      </c>
      <c r="F640" s="3">
        <v>45930</v>
      </c>
      <c r="G640" s="7">
        <v>5.99</v>
      </c>
      <c r="H640" s="37">
        <f>IFERROR(VLOOKUP(Master8[[#This Row],[Customer_ID]],CustomerData[],2,0),"None")</f>
        <v>21</v>
      </c>
      <c r="I640" t="str">
        <f>IFERROR(VLOOKUP(Master8[[#This Row],[Customer_ID]],CustomerData[],3,0),"None")</f>
        <v>Female</v>
      </c>
      <c r="J640" t="str">
        <f>IFERROR(VLOOKUP(Master8[[#This Row],[Customer_ID]],CustomerData[],4,0),"None")</f>
        <v>Cappuccino</v>
      </c>
      <c r="K640" s="1" t="str">
        <f>IFERROR(VLOOKUP(Master8[[#This Row],[Customer_ID]],Feedback[],3,0),"None ")</f>
        <v xml:space="preserve">None </v>
      </c>
      <c r="L640" t="str">
        <f>_xlfn.IFNA(VLOOKUP(Master8[[#This Row],[Customer_ID]],Feedback[],4,0),"None")</f>
        <v>None</v>
      </c>
    </row>
    <row r="641" spans="1:12" hidden="1" x14ac:dyDescent="0.25">
      <c r="A641" s="2" t="s">
        <v>733</v>
      </c>
      <c r="B641" s="2" t="s">
        <v>677</v>
      </c>
      <c r="C641" s="2">
        <v>1</v>
      </c>
      <c r="D641" s="4">
        <v>4.6900000000000004</v>
      </c>
      <c r="E641" s="2" t="s">
        <v>684</v>
      </c>
      <c r="F641" s="3">
        <v>45931</v>
      </c>
      <c r="G641" s="7">
        <v>4.6900000000000004</v>
      </c>
      <c r="H641" s="37">
        <f>IFERROR(VLOOKUP(Master8[[#This Row],[Customer_ID]],CustomerData[],2,0),"None")</f>
        <v>39</v>
      </c>
      <c r="I641" t="str">
        <f>IFERROR(VLOOKUP(Master8[[#This Row],[Customer_ID]],CustomerData[],3,0),"None")</f>
        <v>Female</v>
      </c>
      <c r="J641" t="str">
        <f>IFERROR(VLOOKUP(Master8[[#This Row],[Customer_ID]],CustomerData[],4,0),"None")</f>
        <v>Cappuccino</v>
      </c>
      <c r="K641" s="1" t="str">
        <f>IFERROR(VLOOKUP(Master8[[#This Row],[Customer_ID]],Feedback[],3,0),"None ")</f>
        <v xml:space="preserve">None </v>
      </c>
      <c r="L641" t="str">
        <f>_xlfn.IFNA(VLOOKUP(Master8[[#This Row],[Customer_ID]],Feedback[],4,0),"None")</f>
        <v>None</v>
      </c>
    </row>
    <row r="642" spans="1:12" x14ac:dyDescent="0.25">
      <c r="A642" s="2" t="s">
        <v>1555</v>
      </c>
      <c r="B642" s="2" t="s">
        <v>676</v>
      </c>
      <c r="C642" s="2">
        <v>4</v>
      </c>
      <c r="D642" s="4">
        <v>2.71</v>
      </c>
      <c r="E642" s="2" t="s">
        <v>685</v>
      </c>
      <c r="F642" s="3">
        <v>45932</v>
      </c>
      <c r="G642" s="7">
        <v>10.84</v>
      </c>
      <c r="H642" s="37" t="str">
        <f>IFERROR(VLOOKUP(Master8[[#This Row],[Customer_ID]],CustomerData[],2,0),"None")</f>
        <v>None</v>
      </c>
      <c r="I642" t="str">
        <f>IFERROR(VLOOKUP(Master8[[#This Row],[Customer_ID]],CustomerData[],3,0),"None")</f>
        <v>None</v>
      </c>
      <c r="J642" t="str">
        <f>IFERROR(VLOOKUP(Master8[[#This Row],[Customer_ID]],CustomerData[],4,0),"None")</f>
        <v>None</v>
      </c>
      <c r="K642" s="1" t="str">
        <f>IFERROR(VLOOKUP(Master8[[#This Row],[Customer_ID]],Feedback[],3,0),"None ")</f>
        <v>Positive</v>
      </c>
      <c r="L642" t="str">
        <f>_xlfn.IFNA(VLOOKUP(Master8[[#This Row],[Customer_ID]],Feedback[],4,0),"None")</f>
        <v>Great product!</v>
      </c>
    </row>
    <row r="643" spans="1:12" hidden="1" x14ac:dyDescent="0.25">
      <c r="A643" s="2" t="s">
        <v>987</v>
      </c>
      <c r="B643" s="2" t="s">
        <v>679</v>
      </c>
      <c r="C643" s="2">
        <v>4</v>
      </c>
      <c r="D643" s="4">
        <v>4.76</v>
      </c>
      <c r="E643" s="2" t="s">
        <v>684</v>
      </c>
      <c r="F643" s="3">
        <v>45933</v>
      </c>
      <c r="G643" s="7">
        <v>19.04</v>
      </c>
      <c r="H643" s="37">
        <f>IFERROR(VLOOKUP(Master8[[#This Row],[Customer_ID]],CustomerData[],2,0),"None")</f>
        <v>35</v>
      </c>
      <c r="I643" t="str">
        <f>IFERROR(VLOOKUP(Master8[[#This Row],[Customer_ID]],CustomerData[],3,0),"None")</f>
        <v>Female</v>
      </c>
      <c r="J643" t="str">
        <f>IFERROR(VLOOKUP(Master8[[#This Row],[Customer_ID]],CustomerData[],4,0),"None")</f>
        <v>Sandwich</v>
      </c>
      <c r="K643" s="1" t="str">
        <f>IFERROR(VLOOKUP(Master8[[#This Row],[Customer_ID]],Feedback[],3,0),"None ")</f>
        <v xml:space="preserve">None </v>
      </c>
      <c r="L643" t="str">
        <f>_xlfn.IFNA(VLOOKUP(Master8[[#This Row],[Customer_ID]],Feedback[],4,0),"None")</f>
        <v>None</v>
      </c>
    </row>
    <row r="644" spans="1:12" x14ac:dyDescent="0.25">
      <c r="A644" s="2" t="s">
        <v>1541</v>
      </c>
      <c r="B644" s="2" t="s">
        <v>676</v>
      </c>
      <c r="C644" s="2">
        <v>1</v>
      </c>
      <c r="D644" s="4">
        <v>4.95</v>
      </c>
      <c r="E644" s="2" t="s">
        <v>682</v>
      </c>
      <c r="F644" s="3">
        <v>45934</v>
      </c>
      <c r="G644" s="7">
        <v>4.95</v>
      </c>
      <c r="H644" s="37" t="str">
        <f>IFERROR(VLOOKUP(Master8[[#This Row],[Customer_ID]],CustomerData[],2,0),"None")</f>
        <v>None</v>
      </c>
      <c r="I644" t="str">
        <f>IFERROR(VLOOKUP(Master8[[#This Row],[Customer_ID]],CustomerData[],3,0),"None")</f>
        <v>None</v>
      </c>
      <c r="J644" t="str">
        <f>IFERROR(VLOOKUP(Master8[[#This Row],[Customer_ID]],CustomerData[],4,0),"None")</f>
        <v>None</v>
      </c>
      <c r="K644" s="1" t="str">
        <f>IFERROR(VLOOKUP(Master8[[#This Row],[Customer_ID]],Feedback[],3,0),"None ")</f>
        <v xml:space="preserve">None </v>
      </c>
      <c r="L644" t="str">
        <f>_xlfn.IFNA(VLOOKUP(Master8[[#This Row],[Customer_ID]],Feedback[],4,0),"None")</f>
        <v>None</v>
      </c>
    </row>
    <row r="645" spans="1:12" hidden="1" x14ac:dyDescent="0.25">
      <c r="A645" s="2" t="s">
        <v>1044</v>
      </c>
      <c r="B645" s="2" t="s">
        <v>677</v>
      </c>
      <c r="C645" s="2">
        <v>5</v>
      </c>
      <c r="D645" s="4">
        <v>5.27</v>
      </c>
      <c r="E645" s="2" t="s">
        <v>685</v>
      </c>
      <c r="F645" s="3">
        <v>45935</v>
      </c>
      <c r="G645" s="7">
        <v>26.35</v>
      </c>
      <c r="H645" s="37">
        <f>IFERROR(VLOOKUP(Master8[[#This Row],[Customer_ID]],CustomerData[],2,0),"None")</f>
        <v>56</v>
      </c>
      <c r="I645" t="str">
        <f>IFERROR(VLOOKUP(Master8[[#This Row],[Customer_ID]],CustomerData[],3,0),"None")</f>
        <v>Male</v>
      </c>
      <c r="J645" t="str">
        <f>IFERROR(VLOOKUP(Master8[[#This Row],[Customer_ID]],CustomerData[],4,0),"None")</f>
        <v>Cappuccino</v>
      </c>
      <c r="K645" s="1" t="str">
        <f>IFERROR(VLOOKUP(Master8[[#This Row],[Customer_ID]],Feedback[],3,0),"None ")</f>
        <v>Positive</v>
      </c>
      <c r="L645" t="str">
        <f>_xlfn.IFNA(VLOOKUP(Master8[[#This Row],[Customer_ID]],Feedback[],4,0),"None")</f>
        <v>Great product!</v>
      </c>
    </row>
    <row r="646" spans="1:12" x14ac:dyDescent="0.25">
      <c r="A646" s="2" t="s">
        <v>1633</v>
      </c>
      <c r="B646" s="2" t="s">
        <v>680</v>
      </c>
      <c r="C646" s="2">
        <v>5</v>
      </c>
      <c r="D646" s="4">
        <v>2.94</v>
      </c>
      <c r="E646" s="2" t="s">
        <v>683</v>
      </c>
      <c r="F646" s="3">
        <v>45936</v>
      </c>
      <c r="G646" s="7">
        <v>14.7</v>
      </c>
      <c r="H646" s="37" t="str">
        <f>IFERROR(VLOOKUP(Master8[[#This Row],[Customer_ID]],CustomerData[],2,0),"None")</f>
        <v>None</v>
      </c>
      <c r="I646" t="str">
        <f>IFERROR(VLOOKUP(Master8[[#This Row],[Customer_ID]],CustomerData[],3,0),"None")</f>
        <v>None</v>
      </c>
      <c r="J646" t="str">
        <f>IFERROR(VLOOKUP(Master8[[#This Row],[Customer_ID]],CustomerData[],4,0),"None")</f>
        <v>None</v>
      </c>
      <c r="K646" s="1" t="str">
        <f>IFERROR(VLOOKUP(Master8[[#This Row],[Customer_ID]],Feedback[],3,0),"None ")</f>
        <v xml:space="preserve">None </v>
      </c>
      <c r="L646" t="str">
        <f>_xlfn.IFNA(VLOOKUP(Master8[[#This Row],[Customer_ID]],Feedback[],4,0),"None")</f>
        <v>None</v>
      </c>
    </row>
    <row r="647" spans="1:12" x14ac:dyDescent="0.25">
      <c r="A647" s="2" t="s">
        <v>1449</v>
      </c>
      <c r="B647" s="2" t="s">
        <v>678</v>
      </c>
      <c r="C647" s="2">
        <v>1</v>
      </c>
      <c r="D647" s="4">
        <v>3.31</v>
      </c>
      <c r="E647" s="2" t="s">
        <v>682</v>
      </c>
      <c r="F647" s="3">
        <v>45937</v>
      </c>
      <c r="G647" s="7">
        <v>3.31</v>
      </c>
      <c r="H647" s="37" t="str">
        <f>IFERROR(VLOOKUP(Master8[[#This Row],[Customer_ID]],CustomerData[],2,0),"None")</f>
        <v>None</v>
      </c>
      <c r="I647" t="str">
        <f>IFERROR(VLOOKUP(Master8[[#This Row],[Customer_ID]],CustomerData[],3,0),"None")</f>
        <v>None</v>
      </c>
      <c r="J647" t="str">
        <f>IFERROR(VLOOKUP(Master8[[#This Row],[Customer_ID]],CustomerData[],4,0),"None")</f>
        <v>None</v>
      </c>
      <c r="K647" s="1" t="str">
        <f>IFERROR(VLOOKUP(Master8[[#This Row],[Customer_ID]],Feedback[],3,0),"None ")</f>
        <v xml:space="preserve">None </v>
      </c>
      <c r="L647" t="str">
        <f>_xlfn.IFNA(VLOOKUP(Master8[[#This Row],[Customer_ID]],Feedback[],4,0),"None")</f>
        <v>None</v>
      </c>
    </row>
    <row r="648" spans="1:12" hidden="1" x14ac:dyDescent="0.25">
      <c r="A648" s="2" t="s">
        <v>1052</v>
      </c>
      <c r="B648" s="2" t="s">
        <v>681</v>
      </c>
      <c r="C648" s="2">
        <v>1</v>
      </c>
      <c r="D648" s="4">
        <v>5.94</v>
      </c>
      <c r="E648" s="2" t="s">
        <v>682</v>
      </c>
      <c r="F648" s="3">
        <v>45938</v>
      </c>
      <c r="G648" s="7">
        <v>5.94</v>
      </c>
      <c r="H648" s="37">
        <f>IFERROR(VLOOKUP(Master8[[#This Row],[Customer_ID]],CustomerData[],2,0),"None")</f>
        <v>55</v>
      </c>
      <c r="I648" t="str">
        <f>IFERROR(VLOOKUP(Master8[[#This Row],[Customer_ID]],CustomerData[],3,0),"None")</f>
        <v>Male</v>
      </c>
      <c r="J648" t="str">
        <f>IFERROR(VLOOKUP(Master8[[#This Row],[Customer_ID]],CustomerData[],4,0),"None")</f>
        <v>Muffin</v>
      </c>
      <c r="K648" s="1" t="str">
        <f>IFERROR(VLOOKUP(Master8[[#This Row],[Customer_ID]],Feedback[],3,0),"None ")</f>
        <v>Neutral</v>
      </c>
      <c r="L648" t="str">
        <f>_xlfn.IFNA(VLOOKUP(Master8[[#This Row],[Customer_ID]],Feedback[],4,0),"None")</f>
        <v>Could be better</v>
      </c>
    </row>
    <row r="649" spans="1:12" x14ac:dyDescent="0.25">
      <c r="A649" s="2" t="s">
        <v>1637</v>
      </c>
      <c r="B649" s="2" t="s">
        <v>681</v>
      </c>
      <c r="C649" s="2">
        <v>5</v>
      </c>
      <c r="D649" s="4">
        <v>5.26</v>
      </c>
      <c r="E649" s="2" t="s">
        <v>682</v>
      </c>
      <c r="F649" s="3">
        <v>45939</v>
      </c>
      <c r="G649" s="7">
        <v>26.3</v>
      </c>
      <c r="H649" s="37" t="str">
        <f>IFERROR(VLOOKUP(Master8[[#This Row],[Customer_ID]],CustomerData[],2,0),"None")</f>
        <v>None</v>
      </c>
      <c r="I649" t="str">
        <f>IFERROR(VLOOKUP(Master8[[#This Row],[Customer_ID]],CustomerData[],3,0),"None")</f>
        <v>None</v>
      </c>
      <c r="J649" t="str">
        <f>IFERROR(VLOOKUP(Master8[[#This Row],[Customer_ID]],CustomerData[],4,0),"None")</f>
        <v>None</v>
      </c>
      <c r="K649" s="1" t="str">
        <f>IFERROR(VLOOKUP(Master8[[#This Row],[Customer_ID]],Feedback[],3,0),"None ")</f>
        <v xml:space="preserve">None </v>
      </c>
      <c r="L649" t="str">
        <f>_xlfn.IFNA(VLOOKUP(Master8[[#This Row],[Customer_ID]],Feedback[],4,0),"None")</f>
        <v>None</v>
      </c>
    </row>
    <row r="650" spans="1:12" x14ac:dyDescent="0.25">
      <c r="A650" s="2" t="s">
        <v>1592</v>
      </c>
      <c r="B650" s="2" t="s">
        <v>676</v>
      </c>
      <c r="C650" s="2">
        <v>5</v>
      </c>
      <c r="D650" s="4">
        <v>5.15</v>
      </c>
      <c r="E650" s="2" t="s">
        <v>682</v>
      </c>
      <c r="F650" s="3">
        <v>45940</v>
      </c>
      <c r="G650" s="7">
        <v>25.75</v>
      </c>
      <c r="H650" s="37" t="str">
        <f>IFERROR(VLOOKUP(Master8[[#This Row],[Customer_ID]],CustomerData[],2,0),"None")</f>
        <v>None</v>
      </c>
      <c r="I650" t="str">
        <f>IFERROR(VLOOKUP(Master8[[#This Row],[Customer_ID]],CustomerData[],3,0),"None")</f>
        <v>None</v>
      </c>
      <c r="J650" t="str">
        <f>IFERROR(VLOOKUP(Master8[[#This Row],[Customer_ID]],CustomerData[],4,0),"None")</f>
        <v>None</v>
      </c>
      <c r="K650" s="1" t="str">
        <f>IFERROR(VLOOKUP(Master8[[#This Row],[Customer_ID]],Feedback[],3,0),"None ")</f>
        <v>Neutral</v>
      </c>
      <c r="L650" t="str">
        <f>_xlfn.IFNA(VLOOKUP(Master8[[#This Row],[Customer_ID]],Feedback[],4,0),"None")</f>
        <v>Could be better</v>
      </c>
    </row>
    <row r="651" spans="1:12" x14ac:dyDescent="0.25">
      <c r="A651" s="2" t="s">
        <v>1640</v>
      </c>
      <c r="B651" s="2" t="s">
        <v>678</v>
      </c>
      <c r="C651" s="2">
        <v>3</v>
      </c>
      <c r="D651" s="4">
        <v>5.32</v>
      </c>
      <c r="E651" s="2" t="s">
        <v>683</v>
      </c>
      <c r="F651" s="3">
        <v>45941</v>
      </c>
      <c r="G651" s="7">
        <v>15.96</v>
      </c>
      <c r="H651" s="37" t="str">
        <f>IFERROR(VLOOKUP(Master8[[#This Row],[Customer_ID]],CustomerData[],2,0),"None")</f>
        <v>None</v>
      </c>
      <c r="I651" t="str">
        <f>IFERROR(VLOOKUP(Master8[[#This Row],[Customer_ID]],CustomerData[],3,0),"None")</f>
        <v>None</v>
      </c>
      <c r="J651" t="str">
        <f>IFERROR(VLOOKUP(Master8[[#This Row],[Customer_ID]],CustomerData[],4,0),"None")</f>
        <v>None</v>
      </c>
      <c r="K651" s="1" t="str">
        <f>IFERROR(VLOOKUP(Master8[[#This Row],[Customer_ID]],Feedback[],3,0),"None ")</f>
        <v>Positive</v>
      </c>
      <c r="L651" t="str">
        <f>_xlfn.IFNA(VLOOKUP(Master8[[#This Row],[Customer_ID]],Feedback[],4,0),"None")</f>
        <v>Could be better</v>
      </c>
    </row>
    <row r="652" spans="1:12" x14ac:dyDescent="0.25">
      <c r="A652" s="2" t="s">
        <v>1453</v>
      </c>
      <c r="B652" s="2" t="s">
        <v>676</v>
      </c>
      <c r="C652" s="2">
        <v>5</v>
      </c>
      <c r="D652" s="4">
        <v>4.04</v>
      </c>
      <c r="E652" s="2" t="s">
        <v>685</v>
      </c>
      <c r="F652" s="3">
        <v>45942</v>
      </c>
      <c r="G652" s="7">
        <v>20.2</v>
      </c>
      <c r="H652" s="37" t="str">
        <f>IFERROR(VLOOKUP(Master8[[#This Row],[Customer_ID]],CustomerData[],2,0),"None")</f>
        <v>None</v>
      </c>
      <c r="I652" t="str">
        <f>IFERROR(VLOOKUP(Master8[[#This Row],[Customer_ID]],CustomerData[],3,0),"None")</f>
        <v>None</v>
      </c>
      <c r="J652" t="str">
        <f>IFERROR(VLOOKUP(Master8[[#This Row],[Customer_ID]],CustomerData[],4,0),"None")</f>
        <v>None</v>
      </c>
      <c r="K652" s="1" t="str">
        <f>IFERROR(VLOOKUP(Master8[[#This Row],[Customer_ID]],Feedback[],3,0),"None ")</f>
        <v>Negative</v>
      </c>
      <c r="L652" t="str">
        <f>_xlfn.IFNA(VLOOKUP(Master8[[#This Row],[Customer_ID]],Feedback[],4,0),"None")</f>
        <v>Could be better</v>
      </c>
    </row>
    <row r="653" spans="1:12" x14ac:dyDescent="0.25">
      <c r="A653" s="2" t="s">
        <v>1479</v>
      </c>
      <c r="B653" s="2" t="s">
        <v>681</v>
      </c>
      <c r="C653" s="2">
        <v>5</v>
      </c>
      <c r="D653" s="4">
        <v>3.18</v>
      </c>
      <c r="E653" s="2" t="s">
        <v>682</v>
      </c>
      <c r="F653" s="3">
        <v>45943</v>
      </c>
      <c r="G653" s="7">
        <v>15.9</v>
      </c>
      <c r="H653" s="37" t="str">
        <f>IFERROR(VLOOKUP(Master8[[#This Row],[Customer_ID]],CustomerData[],2,0),"None")</f>
        <v>None</v>
      </c>
      <c r="I653" t="str">
        <f>IFERROR(VLOOKUP(Master8[[#This Row],[Customer_ID]],CustomerData[],3,0),"None")</f>
        <v>None</v>
      </c>
      <c r="J653" t="str">
        <f>IFERROR(VLOOKUP(Master8[[#This Row],[Customer_ID]],CustomerData[],4,0),"None")</f>
        <v>None</v>
      </c>
      <c r="K653" s="1" t="str">
        <f>IFERROR(VLOOKUP(Master8[[#This Row],[Customer_ID]],Feedback[],3,0),"None ")</f>
        <v>Positive</v>
      </c>
      <c r="L653" t="str">
        <f>_xlfn.IFNA(VLOOKUP(Master8[[#This Row],[Customer_ID]],Feedback[],4,0),"None")</f>
        <v>Could be better</v>
      </c>
    </row>
    <row r="654" spans="1:12" x14ac:dyDescent="0.25">
      <c r="A654" s="2" t="s">
        <v>1612</v>
      </c>
      <c r="B654" s="2" t="s">
        <v>679</v>
      </c>
      <c r="C654" s="2">
        <v>2</v>
      </c>
      <c r="D654" s="4">
        <v>4.91</v>
      </c>
      <c r="E654" s="2" t="s">
        <v>685</v>
      </c>
      <c r="F654" s="3">
        <v>45944</v>
      </c>
      <c r="G654" s="7">
        <v>9.82</v>
      </c>
      <c r="H654" s="37" t="str">
        <f>IFERROR(VLOOKUP(Master8[[#This Row],[Customer_ID]],CustomerData[],2,0),"None")</f>
        <v>None</v>
      </c>
      <c r="I654" t="str">
        <f>IFERROR(VLOOKUP(Master8[[#This Row],[Customer_ID]],CustomerData[],3,0),"None")</f>
        <v>None</v>
      </c>
      <c r="J654" t="str">
        <f>IFERROR(VLOOKUP(Master8[[#This Row],[Customer_ID]],CustomerData[],4,0),"None")</f>
        <v>None</v>
      </c>
      <c r="K654" s="1" t="str">
        <f>IFERROR(VLOOKUP(Master8[[#This Row],[Customer_ID]],Feedback[],3,0),"None ")</f>
        <v>Positive</v>
      </c>
      <c r="L654" t="str">
        <f>_xlfn.IFNA(VLOOKUP(Master8[[#This Row],[Customer_ID]],Feedback[],4,0),"None")</f>
        <v>Could be better</v>
      </c>
    </row>
    <row r="655" spans="1:12" hidden="1" x14ac:dyDescent="0.25">
      <c r="A655" s="2" t="s">
        <v>799</v>
      </c>
      <c r="B655" s="2" t="s">
        <v>681</v>
      </c>
      <c r="C655" s="2">
        <v>4</v>
      </c>
      <c r="D655" s="4">
        <v>3.75</v>
      </c>
      <c r="E655" s="2" t="s">
        <v>684</v>
      </c>
      <c r="F655" s="3">
        <v>45945</v>
      </c>
      <c r="G655" s="7">
        <v>15</v>
      </c>
      <c r="H655" s="37">
        <f>IFERROR(VLOOKUP(Master8[[#This Row],[Customer_ID]],CustomerData[],2,0),"None")</f>
        <v>38</v>
      </c>
      <c r="I655" t="str">
        <f>IFERROR(VLOOKUP(Master8[[#This Row],[Customer_ID]],CustomerData[],3,0),"None")</f>
        <v>Male</v>
      </c>
      <c r="J655" t="str">
        <f>IFERROR(VLOOKUP(Master8[[#This Row],[Customer_ID]],CustomerData[],4,0),"None")</f>
        <v>Muffin</v>
      </c>
      <c r="K655" s="1" t="str">
        <f>IFERROR(VLOOKUP(Master8[[#This Row],[Customer_ID]],Feedback[],3,0),"None ")</f>
        <v xml:space="preserve">None </v>
      </c>
      <c r="L655" t="str">
        <f>_xlfn.IFNA(VLOOKUP(Master8[[#This Row],[Customer_ID]],Feedback[],4,0),"None")</f>
        <v>None</v>
      </c>
    </row>
    <row r="656" spans="1:12" x14ac:dyDescent="0.25">
      <c r="A656" s="2" t="s">
        <v>1427</v>
      </c>
      <c r="B656" s="2" t="s">
        <v>681</v>
      </c>
      <c r="C656" s="2">
        <v>3</v>
      </c>
      <c r="D656" s="4">
        <v>2.97</v>
      </c>
      <c r="E656" s="2" t="s">
        <v>682</v>
      </c>
      <c r="F656" s="3">
        <v>45946</v>
      </c>
      <c r="G656" s="7">
        <v>8.91</v>
      </c>
      <c r="H656" s="37" t="str">
        <f>IFERROR(VLOOKUP(Master8[[#This Row],[Customer_ID]],CustomerData[],2,0),"None")</f>
        <v>None</v>
      </c>
      <c r="I656" t="str">
        <f>IFERROR(VLOOKUP(Master8[[#This Row],[Customer_ID]],CustomerData[],3,0),"None")</f>
        <v>None</v>
      </c>
      <c r="J656" t="str">
        <f>IFERROR(VLOOKUP(Master8[[#This Row],[Customer_ID]],CustomerData[],4,0),"None")</f>
        <v>None</v>
      </c>
      <c r="K656" s="1" t="str">
        <f>IFERROR(VLOOKUP(Master8[[#This Row],[Customer_ID]],Feedback[],3,0),"None ")</f>
        <v>Positive</v>
      </c>
      <c r="L656" t="str">
        <f>_xlfn.IFNA(VLOOKUP(Master8[[#This Row],[Customer_ID]],Feedback[],4,0),"None")</f>
        <v>Great product!</v>
      </c>
    </row>
    <row r="657" spans="1:12" hidden="1" x14ac:dyDescent="0.25">
      <c r="A657" s="2" t="s">
        <v>969</v>
      </c>
      <c r="B657" s="2" t="s">
        <v>678</v>
      </c>
      <c r="C657" s="2">
        <v>3</v>
      </c>
      <c r="D657" s="4">
        <v>5.65</v>
      </c>
      <c r="E657" s="2" t="s">
        <v>682</v>
      </c>
      <c r="F657" s="3">
        <v>45947</v>
      </c>
      <c r="G657" s="7">
        <v>16.95</v>
      </c>
      <c r="H657" s="37">
        <f>IFERROR(VLOOKUP(Master8[[#This Row],[Customer_ID]],CustomerData[],2,0),"None")</f>
        <v>21</v>
      </c>
      <c r="I657" t="str">
        <f>IFERROR(VLOOKUP(Master8[[#This Row],[Customer_ID]],CustomerData[],3,0),"None")</f>
        <v>Male</v>
      </c>
      <c r="J657" t="str">
        <f>IFERROR(VLOOKUP(Master8[[#This Row],[Customer_ID]],CustomerData[],4,0),"None")</f>
        <v>Latte</v>
      </c>
      <c r="K657" s="1" t="str">
        <f>IFERROR(VLOOKUP(Master8[[#This Row],[Customer_ID]],Feedback[],3,0),"None ")</f>
        <v xml:space="preserve">None </v>
      </c>
      <c r="L657" t="str">
        <f>_xlfn.IFNA(VLOOKUP(Master8[[#This Row],[Customer_ID]],Feedback[],4,0),"None")</f>
        <v>None</v>
      </c>
    </row>
    <row r="658" spans="1:12" x14ac:dyDescent="0.25">
      <c r="A658" s="2" t="s">
        <v>1376</v>
      </c>
      <c r="B658" s="2" t="s">
        <v>676</v>
      </c>
      <c r="C658" s="2">
        <v>1</v>
      </c>
      <c r="D658" s="4">
        <v>4.2</v>
      </c>
      <c r="E658" s="2" t="s">
        <v>685</v>
      </c>
      <c r="F658" s="3">
        <v>45948</v>
      </c>
      <c r="G658" s="7">
        <v>4.2</v>
      </c>
      <c r="H658" s="37" t="str">
        <f>IFERROR(VLOOKUP(Master8[[#This Row],[Customer_ID]],CustomerData[],2,0),"None")</f>
        <v>None</v>
      </c>
      <c r="I658" t="str">
        <f>IFERROR(VLOOKUP(Master8[[#This Row],[Customer_ID]],CustomerData[],3,0),"None")</f>
        <v>None</v>
      </c>
      <c r="J658" t="str">
        <f>IFERROR(VLOOKUP(Master8[[#This Row],[Customer_ID]],CustomerData[],4,0),"None")</f>
        <v>None</v>
      </c>
      <c r="K658" s="1" t="str">
        <f>IFERROR(VLOOKUP(Master8[[#This Row],[Customer_ID]],Feedback[],3,0),"None ")</f>
        <v>Negative</v>
      </c>
      <c r="L658" t="str">
        <f>_xlfn.IFNA(VLOOKUP(Master8[[#This Row],[Customer_ID]],Feedback[],4,0),"None")</f>
        <v>Could be better</v>
      </c>
    </row>
    <row r="659" spans="1:12" x14ac:dyDescent="0.25">
      <c r="A659" s="2" t="s">
        <v>1399</v>
      </c>
      <c r="B659" s="2" t="s">
        <v>677</v>
      </c>
      <c r="C659" s="2">
        <v>2</v>
      </c>
      <c r="D659" s="4">
        <v>4.03</v>
      </c>
      <c r="E659" s="2" t="s">
        <v>683</v>
      </c>
      <c r="F659" s="3">
        <v>45949</v>
      </c>
      <c r="G659" s="7">
        <v>8.06</v>
      </c>
      <c r="H659" s="37" t="str">
        <f>IFERROR(VLOOKUP(Master8[[#This Row],[Customer_ID]],CustomerData[],2,0),"None")</f>
        <v>None</v>
      </c>
      <c r="I659" t="str">
        <f>IFERROR(VLOOKUP(Master8[[#This Row],[Customer_ID]],CustomerData[],3,0),"None")</f>
        <v>None</v>
      </c>
      <c r="J659" t="str">
        <f>IFERROR(VLOOKUP(Master8[[#This Row],[Customer_ID]],CustomerData[],4,0),"None")</f>
        <v>None</v>
      </c>
      <c r="K659" s="1" t="str">
        <f>IFERROR(VLOOKUP(Master8[[#This Row],[Customer_ID]],Feedback[],3,0),"None ")</f>
        <v xml:space="preserve">None </v>
      </c>
      <c r="L659" t="str">
        <f>_xlfn.IFNA(VLOOKUP(Master8[[#This Row],[Customer_ID]],Feedback[],4,0),"None")</f>
        <v>None</v>
      </c>
    </row>
    <row r="660" spans="1:12" hidden="1" x14ac:dyDescent="0.25">
      <c r="A660" s="2" t="s">
        <v>836</v>
      </c>
      <c r="B660" s="2" t="s">
        <v>680</v>
      </c>
      <c r="C660" s="2">
        <v>4</v>
      </c>
      <c r="D660" s="4">
        <v>3.53</v>
      </c>
      <c r="E660" s="2" t="s">
        <v>684</v>
      </c>
      <c r="F660" s="3">
        <v>45950</v>
      </c>
      <c r="G660" s="7">
        <v>14.12</v>
      </c>
      <c r="H660" s="37">
        <f>IFERROR(VLOOKUP(Master8[[#This Row],[Customer_ID]],CustomerData[],2,0),"None")</f>
        <v>28</v>
      </c>
      <c r="I660" t="str">
        <f>IFERROR(VLOOKUP(Master8[[#This Row],[Customer_ID]],CustomerData[],3,0),"None")</f>
        <v>Female</v>
      </c>
      <c r="J660" t="str">
        <f>IFERROR(VLOOKUP(Master8[[#This Row],[Customer_ID]],CustomerData[],4,0),"None")</f>
        <v>Croissant</v>
      </c>
      <c r="K660" s="1" t="str">
        <f>IFERROR(VLOOKUP(Master8[[#This Row],[Customer_ID]],Feedback[],3,0),"None ")</f>
        <v>Positive</v>
      </c>
      <c r="L660" t="str">
        <f>_xlfn.IFNA(VLOOKUP(Master8[[#This Row],[Customer_ID]],Feedback[],4,0),"None")</f>
        <v>Great product!</v>
      </c>
    </row>
    <row r="661" spans="1:12" hidden="1" x14ac:dyDescent="0.25">
      <c r="A661" s="2" t="s">
        <v>1095</v>
      </c>
      <c r="B661" s="2" t="s">
        <v>677</v>
      </c>
      <c r="C661" s="2">
        <v>3</v>
      </c>
      <c r="D661" s="4">
        <v>4.9400000000000004</v>
      </c>
      <c r="E661" s="2" t="s">
        <v>683</v>
      </c>
      <c r="F661" s="3">
        <v>45951</v>
      </c>
      <c r="G661" s="7">
        <v>14.82</v>
      </c>
      <c r="H661" s="37">
        <f>IFERROR(VLOOKUP(Master8[[#This Row],[Customer_ID]],CustomerData[],2,0),"None")</f>
        <v>46</v>
      </c>
      <c r="I661" t="str">
        <f>IFERROR(VLOOKUP(Master8[[#This Row],[Customer_ID]],CustomerData[],3,0),"None")</f>
        <v>Female</v>
      </c>
      <c r="J661" t="str">
        <f>IFERROR(VLOOKUP(Master8[[#This Row],[Customer_ID]],CustomerData[],4,0),"None")</f>
        <v>Cappuccino</v>
      </c>
      <c r="K661" s="1" t="str">
        <f>IFERROR(VLOOKUP(Master8[[#This Row],[Customer_ID]],Feedback[],3,0),"None ")</f>
        <v xml:space="preserve">None </v>
      </c>
      <c r="L661" t="str">
        <f>_xlfn.IFNA(VLOOKUP(Master8[[#This Row],[Customer_ID]],Feedback[],4,0),"None")</f>
        <v>None</v>
      </c>
    </row>
    <row r="662" spans="1:12" hidden="1" x14ac:dyDescent="0.25">
      <c r="A662" s="2" t="s">
        <v>937</v>
      </c>
      <c r="B662" s="2" t="s">
        <v>679</v>
      </c>
      <c r="C662" s="2">
        <v>5</v>
      </c>
      <c r="D662" s="4">
        <v>3.16</v>
      </c>
      <c r="E662" s="2" t="s">
        <v>685</v>
      </c>
      <c r="F662" s="3">
        <v>45952</v>
      </c>
      <c r="G662" s="7">
        <v>15.8</v>
      </c>
      <c r="H662" s="37">
        <f>IFERROR(VLOOKUP(Master8[[#This Row],[Customer_ID]],CustomerData[],2,0),"None")</f>
        <v>58</v>
      </c>
      <c r="I662" t="str">
        <f>IFERROR(VLOOKUP(Master8[[#This Row],[Customer_ID]],CustomerData[],3,0),"None")</f>
        <v>Male</v>
      </c>
      <c r="J662" t="str">
        <f>IFERROR(VLOOKUP(Master8[[#This Row],[Customer_ID]],CustomerData[],4,0),"None")</f>
        <v>Sandwich</v>
      </c>
      <c r="K662" s="1" t="str">
        <f>IFERROR(VLOOKUP(Master8[[#This Row],[Customer_ID]],Feedback[],3,0),"None ")</f>
        <v>Negative</v>
      </c>
      <c r="L662" t="str">
        <f>_xlfn.IFNA(VLOOKUP(Master8[[#This Row],[Customer_ID]],Feedback[],4,0),"None")</f>
        <v>Could be better</v>
      </c>
    </row>
    <row r="663" spans="1:12" x14ac:dyDescent="0.25">
      <c r="A663" s="2" t="s">
        <v>1689</v>
      </c>
      <c r="B663" s="2" t="s">
        <v>679</v>
      </c>
      <c r="C663" s="2">
        <v>5</v>
      </c>
      <c r="D663" s="4">
        <v>3.15</v>
      </c>
      <c r="E663" s="2" t="s">
        <v>682</v>
      </c>
      <c r="F663" s="3">
        <v>45953</v>
      </c>
      <c r="G663" s="7">
        <v>15.75</v>
      </c>
      <c r="H663" s="37" t="str">
        <f>IFERROR(VLOOKUP(Master8[[#This Row],[Customer_ID]],CustomerData[],2,0),"None")</f>
        <v>None</v>
      </c>
      <c r="I663" t="str">
        <f>IFERROR(VLOOKUP(Master8[[#This Row],[Customer_ID]],CustomerData[],3,0),"None")</f>
        <v>None</v>
      </c>
      <c r="J663" t="str">
        <f>IFERROR(VLOOKUP(Master8[[#This Row],[Customer_ID]],CustomerData[],4,0),"None")</f>
        <v>None</v>
      </c>
      <c r="K663" s="1" t="str">
        <f>IFERROR(VLOOKUP(Master8[[#This Row],[Customer_ID]],Feedback[],3,0),"None ")</f>
        <v>Positive</v>
      </c>
      <c r="L663" t="str">
        <f>_xlfn.IFNA(VLOOKUP(Master8[[#This Row],[Customer_ID]],Feedback[],4,0),"None")</f>
        <v>Could be better</v>
      </c>
    </row>
    <row r="664" spans="1:12" hidden="1" x14ac:dyDescent="0.25">
      <c r="A664" s="2" t="s">
        <v>1248</v>
      </c>
      <c r="B664" s="2" t="s">
        <v>676</v>
      </c>
      <c r="C664" s="2">
        <v>5</v>
      </c>
      <c r="D664" s="4">
        <v>3.72</v>
      </c>
      <c r="E664" s="2" t="s">
        <v>685</v>
      </c>
      <c r="F664" s="3">
        <v>45954</v>
      </c>
      <c r="G664" s="7">
        <v>18.600000000000001</v>
      </c>
      <c r="H664" s="37">
        <f>IFERROR(VLOOKUP(Master8[[#This Row],[Customer_ID]],CustomerData[],2,0),"None")</f>
        <v>30</v>
      </c>
      <c r="I664" t="str">
        <f>IFERROR(VLOOKUP(Master8[[#This Row],[Customer_ID]],CustomerData[],3,0),"None")</f>
        <v>Male</v>
      </c>
      <c r="J664" t="str">
        <f>IFERROR(VLOOKUP(Master8[[#This Row],[Customer_ID]],CustomerData[],4,0),"None")</f>
        <v>Iced Tea</v>
      </c>
      <c r="K664" s="1" t="str">
        <f>IFERROR(VLOOKUP(Master8[[#This Row],[Customer_ID]],Feedback[],3,0),"None ")</f>
        <v>Positive</v>
      </c>
      <c r="L664" t="str">
        <f>_xlfn.IFNA(VLOOKUP(Master8[[#This Row],[Customer_ID]],Feedback[],4,0),"None")</f>
        <v>Could be better</v>
      </c>
    </row>
    <row r="665" spans="1:12" hidden="1" x14ac:dyDescent="0.25">
      <c r="A665" s="2" t="s">
        <v>1357</v>
      </c>
      <c r="B665" s="2" t="s">
        <v>677</v>
      </c>
      <c r="C665" s="2">
        <v>4</v>
      </c>
      <c r="D665" s="4">
        <v>5.0599999999999996</v>
      </c>
      <c r="E665" s="2" t="s">
        <v>685</v>
      </c>
      <c r="F665" s="3">
        <v>45955</v>
      </c>
      <c r="G665" s="7">
        <v>20.239999999999998</v>
      </c>
      <c r="H665" s="37">
        <f>IFERROR(VLOOKUP(Master8[[#This Row],[Customer_ID]],CustomerData[],2,0),"None")</f>
        <v>64</v>
      </c>
      <c r="I665" t="str">
        <f>IFERROR(VLOOKUP(Master8[[#This Row],[Customer_ID]],CustomerData[],3,0),"None")</f>
        <v>Female</v>
      </c>
      <c r="J665" t="str">
        <f>IFERROR(VLOOKUP(Master8[[#This Row],[Customer_ID]],CustomerData[],4,0),"None")</f>
        <v>Cappuccino</v>
      </c>
      <c r="K665" s="1" t="str">
        <f>IFERROR(VLOOKUP(Master8[[#This Row],[Customer_ID]],Feedback[],3,0),"None ")</f>
        <v>Neutral</v>
      </c>
      <c r="L665" t="str">
        <f>_xlfn.IFNA(VLOOKUP(Master8[[#This Row],[Customer_ID]],Feedback[],4,0),"None")</f>
        <v>Could be better</v>
      </c>
    </row>
    <row r="666" spans="1:12" hidden="1" x14ac:dyDescent="0.25">
      <c r="A666" s="2" t="s">
        <v>1275</v>
      </c>
      <c r="B666" s="2" t="s">
        <v>681</v>
      </c>
      <c r="C666" s="2">
        <v>3</v>
      </c>
      <c r="D666" s="4">
        <v>3.46</v>
      </c>
      <c r="E666" s="2" t="s">
        <v>685</v>
      </c>
      <c r="F666" s="3">
        <v>45956</v>
      </c>
      <c r="G666" s="7">
        <v>10.38</v>
      </c>
      <c r="H666" s="37">
        <f>IFERROR(VLOOKUP(Master8[[#This Row],[Customer_ID]],CustomerData[],2,0),"None")</f>
        <v>65</v>
      </c>
      <c r="I666" t="str">
        <f>IFERROR(VLOOKUP(Master8[[#This Row],[Customer_ID]],CustomerData[],3,0),"None")</f>
        <v>Male</v>
      </c>
      <c r="J666" t="str">
        <f>IFERROR(VLOOKUP(Master8[[#This Row],[Customer_ID]],CustomerData[],4,0),"None")</f>
        <v>Muffin</v>
      </c>
      <c r="K666" s="1" t="str">
        <f>IFERROR(VLOOKUP(Master8[[#This Row],[Customer_ID]],Feedback[],3,0),"None ")</f>
        <v>Neutral</v>
      </c>
      <c r="L666" t="str">
        <f>_xlfn.IFNA(VLOOKUP(Master8[[#This Row],[Customer_ID]],Feedback[],4,0),"None")</f>
        <v>Could be better</v>
      </c>
    </row>
    <row r="667" spans="1:12" hidden="1" x14ac:dyDescent="0.25">
      <c r="A667" s="2" t="s">
        <v>1192</v>
      </c>
      <c r="B667" s="2" t="s">
        <v>678</v>
      </c>
      <c r="C667" s="2">
        <v>4</v>
      </c>
      <c r="D667" s="4">
        <v>5.41</v>
      </c>
      <c r="E667" s="2" t="s">
        <v>685</v>
      </c>
      <c r="F667" s="3">
        <v>45957</v>
      </c>
      <c r="G667" s="7">
        <v>21.64</v>
      </c>
      <c r="H667" s="37">
        <f>IFERROR(VLOOKUP(Master8[[#This Row],[Customer_ID]],CustomerData[],2,0),"None")</f>
        <v>20</v>
      </c>
      <c r="I667" t="str">
        <f>IFERROR(VLOOKUP(Master8[[#This Row],[Customer_ID]],CustomerData[],3,0),"None")</f>
        <v>Male</v>
      </c>
      <c r="J667" t="str">
        <f>IFERROR(VLOOKUP(Master8[[#This Row],[Customer_ID]],CustomerData[],4,0),"None")</f>
        <v>Latte</v>
      </c>
      <c r="K667" s="1" t="str">
        <f>IFERROR(VLOOKUP(Master8[[#This Row],[Customer_ID]],Feedback[],3,0),"None ")</f>
        <v>Positive</v>
      </c>
      <c r="L667" t="str">
        <f>_xlfn.IFNA(VLOOKUP(Master8[[#This Row],[Customer_ID]],Feedback[],4,0),"None")</f>
        <v>Could be better</v>
      </c>
    </row>
    <row r="668" spans="1:12" hidden="1" x14ac:dyDescent="0.25">
      <c r="A668" s="2" t="s">
        <v>806</v>
      </c>
      <c r="B668" s="2" t="s">
        <v>676</v>
      </c>
      <c r="C668" s="2">
        <v>1</v>
      </c>
      <c r="D668" s="4">
        <v>5.7</v>
      </c>
      <c r="E668" s="2" t="s">
        <v>682</v>
      </c>
      <c r="F668" s="3">
        <v>45958</v>
      </c>
      <c r="G668" s="7">
        <v>5.7</v>
      </c>
      <c r="H668" s="37">
        <f>IFERROR(VLOOKUP(Master8[[#This Row],[Customer_ID]],CustomerData[],2,0),"None")</f>
        <v>38</v>
      </c>
      <c r="I668" t="str">
        <f>IFERROR(VLOOKUP(Master8[[#This Row],[Customer_ID]],CustomerData[],3,0),"None")</f>
        <v>Female</v>
      </c>
      <c r="J668" t="str">
        <f>IFERROR(VLOOKUP(Master8[[#This Row],[Customer_ID]],CustomerData[],4,0),"None")</f>
        <v>Iced Tea</v>
      </c>
      <c r="K668" s="1" t="str">
        <f>IFERROR(VLOOKUP(Master8[[#This Row],[Customer_ID]],Feedback[],3,0),"None ")</f>
        <v xml:space="preserve">None </v>
      </c>
      <c r="L668" t="str">
        <f>_xlfn.IFNA(VLOOKUP(Master8[[#This Row],[Customer_ID]],Feedback[],4,0),"None")</f>
        <v>None</v>
      </c>
    </row>
    <row r="669" spans="1:12" hidden="1" x14ac:dyDescent="0.25">
      <c r="A669" s="2" t="s">
        <v>1093</v>
      </c>
      <c r="B669" s="2" t="s">
        <v>676</v>
      </c>
      <c r="C669" s="2">
        <v>1</v>
      </c>
      <c r="D669" s="4">
        <v>4.4400000000000004</v>
      </c>
      <c r="E669" s="2" t="s">
        <v>684</v>
      </c>
      <c r="F669" s="3">
        <v>45959</v>
      </c>
      <c r="G669" s="7">
        <v>4.4400000000000004</v>
      </c>
      <c r="H669" s="37">
        <f>IFERROR(VLOOKUP(Master8[[#This Row],[Customer_ID]],CustomerData[],2,0),"None")</f>
        <v>36</v>
      </c>
      <c r="I669" t="str">
        <f>IFERROR(VLOOKUP(Master8[[#This Row],[Customer_ID]],CustomerData[],3,0),"None")</f>
        <v>Female</v>
      </c>
      <c r="J669" t="str">
        <f>IFERROR(VLOOKUP(Master8[[#This Row],[Customer_ID]],CustomerData[],4,0),"None")</f>
        <v>Iced Tea</v>
      </c>
      <c r="K669" s="1" t="str">
        <f>IFERROR(VLOOKUP(Master8[[#This Row],[Customer_ID]],Feedback[],3,0),"None ")</f>
        <v xml:space="preserve">None </v>
      </c>
      <c r="L669" t="str">
        <f>_xlfn.IFNA(VLOOKUP(Master8[[#This Row],[Customer_ID]],Feedback[],4,0),"None")</f>
        <v>None</v>
      </c>
    </row>
    <row r="670" spans="1:12" hidden="1" x14ac:dyDescent="0.25">
      <c r="A670" s="2" t="s">
        <v>1322</v>
      </c>
      <c r="B670" s="2" t="s">
        <v>677</v>
      </c>
      <c r="C670" s="2">
        <v>2</v>
      </c>
      <c r="D670" s="4">
        <v>2.74</v>
      </c>
      <c r="E670" s="2" t="s">
        <v>682</v>
      </c>
      <c r="F670" s="3">
        <v>45960</v>
      </c>
      <c r="G670" s="7">
        <v>5.48</v>
      </c>
      <c r="H670" s="37">
        <f>IFERROR(VLOOKUP(Master8[[#This Row],[Customer_ID]],CustomerData[],2,0),"None")</f>
        <v>44</v>
      </c>
      <c r="I670" t="str">
        <f>IFERROR(VLOOKUP(Master8[[#This Row],[Customer_ID]],CustomerData[],3,0),"None")</f>
        <v>Male</v>
      </c>
      <c r="J670" t="str">
        <f>IFERROR(VLOOKUP(Master8[[#This Row],[Customer_ID]],CustomerData[],4,0),"None")</f>
        <v>Cappuccino</v>
      </c>
      <c r="K670" s="1" t="str">
        <f>IFERROR(VLOOKUP(Master8[[#This Row],[Customer_ID]],Feedback[],3,0),"None ")</f>
        <v xml:space="preserve">None </v>
      </c>
      <c r="L670" t="str">
        <f>_xlfn.IFNA(VLOOKUP(Master8[[#This Row],[Customer_ID]],Feedback[],4,0),"None")</f>
        <v>None</v>
      </c>
    </row>
    <row r="671" spans="1:12" hidden="1" x14ac:dyDescent="0.25">
      <c r="A671" s="2" t="s">
        <v>1051</v>
      </c>
      <c r="B671" s="2" t="s">
        <v>680</v>
      </c>
      <c r="C671" s="2">
        <v>1</v>
      </c>
      <c r="D671" s="4">
        <v>3.04</v>
      </c>
      <c r="E671" s="2" t="s">
        <v>685</v>
      </c>
      <c r="F671" s="3">
        <v>45961</v>
      </c>
      <c r="G671" s="7">
        <v>3.04</v>
      </c>
      <c r="H671" s="37">
        <f>IFERROR(VLOOKUP(Master8[[#This Row],[Customer_ID]],CustomerData[],2,0),"None")</f>
        <v>33</v>
      </c>
      <c r="I671" t="str">
        <f>IFERROR(VLOOKUP(Master8[[#This Row],[Customer_ID]],CustomerData[],3,0),"None")</f>
        <v>Female</v>
      </c>
      <c r="J671" t="str">
        <f>IFERROR(VLOOKUP(Master8[[#This Row],[Customer_ID]],CustomerData[],4,0),"None")</f>
        <v>Croissant</v>
      </c>
      <c r="K671" s="1" t="str">
        <f>IFERROR(VLOOKUP(Master8[[#This Row],[Customer_ID]],Feedback[],3,0),"None ")</f>
        <v>Positive</v>
      </c>
      <c r="L671" t="str">
        <f>_xlfn.IFNA(VLOOKUP(Master8[[#This Row],[Customer_ID]],Feedback[],4,0),"None")</f>
        <v>Great product!</v>
      </c>
    </row>
    <row r="672" spans="1:12" hidden="1" x14ac:dyDescent="0.25">
      <c r="A672" s="2" t="s">
        <v>1120</v>
      </c>
      <c r="B672" s="2" t="s">
        <v>679</v>
      </c>
      <c r="C672" s="2">
        <v>3</v>
      </c>
      <c r="D672" s="4">
        <v>3.53</v>
      </c>
      <c r="E672" s="2" t="s">
        <v>685</v>
      </c>
      <c r="F672" s="3">
        <v>45962</v>
      </c>
      <c r="G672" s="7">
        <v>10.59</v>
      </c>
      <c r="H672" s="37">
        <f>IFERROR(VLOOKUP(Master8[[#This Row],[Customer_ID]],CustomerData[],2,0),"None")</f>
        <v>39</v>
      </c>
      <c r="I672" t="str">
        <f>IFERROR(VLOOKUP(Master8[[#This Row],[Customer_ID]],CustomerData[],3,0),"None")</f>
        <v>Female</v>
      </c>
      <c r="J672" t="str">
        <f>IFERROR(VLOOKUP(Master8[[#This Row],[Customer_ID]],CustomerData[],4,0),"None")</f>
        <v>Sandwich</v>
      </c>
      <c r="K672" s="1" t="str">
        <f>IFERROR(VLOOKUP(Master8[[#This Row],[Customer_ID]],Feedback[],3,0),"None ")</f>
        <v>Neutral</v>
      </c>
      <c r="L672" t="str">
        <f>_xlfn.IFNA(VLOOKUP(Master8[[#This Row],[Customer_ID]],Feedback[],4,0),"None")</f>
        <v>Could be better</v>
      </c>
    </row>
    <row r="673" spans="1:12" x14ac:dyDescent="0.25">
      <c r="A673" s="2" t="s">
        <v>1644</v>
      </c>
      <c r="B673" s="2" t="s">
        <v>681</v>
      </c>
      <c r="C673" s="2">
        <v>3</v>
      </c>
      <c r="D673" s="4">
        <v>3.42</v>
      </c>
      <c r="E673" s="2" t="s">
        <v>682</v>
      </c>
      <c r="F673" s="3">
        <v>45963</v>
      </c>
      <c r="G673" s="7">
        <v>10.26</v>
      </c>
      <c r="H673" s="37" t="str">
        <f>IFERROR(VLOOKUP(Master8[[#This Row],[Customer_ID]],CustomerData[],2,0),"None")</f>
        <v>None</v>
      </c>
      <c r="I673" t="str">
        <f>IFERROR(VLOOKUP(Master8[[#This Row],[Customer_ID]],CustomerData[],3,0),"None")</f>
        <v>None</v>
      </c>
      <c r="J673" t="str">
        <f>IFERROR(VLOOKUP(Master8[[#This Row],[Customer_ID]],CustomerData[],4,0),"None")</f>
        <v>None</v>
      </c>
      <c r="K673" s="1" t="str">
        <f>IFERROR(VLOOKUP(Master8[[#This Row],[Customer_ID]],Feedback[],3,0),"None ")</f>
        <v>Neutral</v>
      </c>
      <c r="L673" t="str">
        <f>_xlfn.IFNA(VLOOKUP(Master8[[#This Row],[Customer_ID]],Feedback[],4,0),"None")</f>
        <v>Could be better</v>
      </c>
    </row>
    <row r="674" spans="1:12" hidden="1" x14ac:dyDescent="0.25">
      <c r="A674" s="2" t="s">
        <v>908</v>
      </c>
      <c r="B674" s="2" t="s">
        <v>678</v>
      </c>
      <c r="C674" s="2">
        <v>3</v>
      </c>
      <c r="D674" s="4">
        <v>3.78</v>
      </c>
      <c r="E674" s="2" t="s">
        <v>683</v>
      </c>
      <c r="F674" s="3">
        <v>45964</v>
      </c>
      <c r="G674" s="7">
        <v>11.34</v>
      </c>
      <c r="H674" s="37">
        <f>IFERROR(VLOOKUP(Master8[[#This Row],[Customer_ID]],CustomerData[],2,0),"None")</f>
        <v>45</v>
      </c>
      <c r="I674" t="str">
        <f>IFERROR(VLOOKUP(Master8[[#This Row],[Customer_ID]],CustomerData[],3,0),"None")</f>
        <v>Female</v>
      </c>
      <c r="J674" t="str">
        <f>IFERROR(VLOOKUP(Master8[[#This Row],[Customer_ID]],CustomerData[],4,0),"None")</f>
        <v>Latte</v>
      </c>
      <c r="K674" s="1" t="str">
        <f>IFERROR(VLOOKUP(Master8[[#This Row],[Customer_ID]],Feedback[],3,0),"None ")</f>
        <v xml:space="preserve">None </v>
      </c>
      <c r="L674" t="str">
        <f>_xlfn.IFNA(VLOOKUP(Master8[[#This Row],[Customer_ID]],Feedback[],4,0),"None")</f>
        <v>None</v>
      </c>
    </row>
    <row r="675" spans="1:12" hidden="1" x14ac:dyDescent="0.25">
      <c r="A675" s="2" t="s">
        <v>1091</v>
      </c>
      <c r="B675" s="2" t="s">
        <v>679</v>
      </c>
      <c r="C675" s="2">
        <v>5</v>
      </c>
      <c r="D675" s="4">
        <v>2.5</v>
      </c>
      <c r="E675" s="2" t="s">
        <v>683</v>
      </c>
      <c r="F675" s="3">
        <v>45965</v>
      </c>
      <c r="G675" s="7">
        <v>12.5</v>
      </c>
      <c r="H675" s="37">
        <f>IFERROR(VLOOKUP(Master8[[#This Row],[Customer_ID]],CustomerData[],2,0),"None")</f>
        <v>33</v>
      </c>
      <c r="I675" t="str">
        <f>IFERROR(VLOOKUP(Master8[[#This Row],[Customer_ID]],CustomerData[],3,0),"None")</f>
        <v>Male</v>
      </c>
      <c r="J675" t="str">
        <f>IFERROR(VLOOKUP(Master8[[#This Row],[Customer_ID]],CustomerData[],4,0),"None")</f>
        <v>Sandwich</v>
      </c>
      <c r="K675" s="1" t="str">
        <f>IFERROR(VLOOKUP(Master8[[#This Row],[Customer_ID]],Feedback[],3,0),"None ")</f>
        <v>Negative</v>
      </c>
      <c r="L675" t="str">
        <f>_xlfn.IFNA(VLOOKUP(Master8[[#This Row],[Customer_ID]],Feedback[],4,0),"None")</f>
        <v>Great product!</v>
      </c>
    </row>
    <row r="676" spans="1:12" x14ac:dyDescent="0.25">
      <c r="A676" s="2" t="s">
        <v>1684</v>
      </c>
      <c r="B676" s="2" t="s">
        <v>681</v>
      </c>
      <c r="C676" s="2">
        <v>5</v>
      </c>
      <c r="D676" s="4">
        <v>4.7300000000000004</v>
      </c>
      <c r="E676" s="2" t="s">
        <v>683</v>
      </c>
      <c r="F676" s="3">
        <v>45966</v>
      </c>
      <c r="G676" s="7">
        <v>23.65</v>
      </c>
      <c r="H676" s="37" t="str">
        <f>IFERROR(VLOOKUP(Master8[[#This Row],[Customer_ID]],CustomerData[],2,0),"None")</f>
        <v>None</v>
      </c>
      <c r="I676" t="str">
        <f>IFERROR(VLOOKUP(Master8[[#This Row],[Customer_ID]],CustomerData[],3,0),"None")</f>
        <v>None</v>
      </c>
      <c r="J676" t="str">
        <f>IFERROR(VLOOKUP(Master8[[#This Row],[Customer_ID]],CustomerData[],4,0),"None")</f>
        <v>None</v>
      </c>
      <c r="K676" s="1" t="str">
        <f>IFERROR(VLOOKUP(Master8[[#This Row],[Customer_ID]],Feedback[],3,0),"None ")</f>
        <v xml:space="preserve">None </v>
      </c>
      <c r="L676" t="str">
        <f>_xlfn.IFNA(VLOOKUP(Master8[[#This Row],[Customer_ID]],Feedback[],4,0),"None")</f>
        <v>None</v>
      </c>
    </row>
    <row r="677" spans="1:12" hidden="1" x14ac:dyDescent="0.25">
      <c r="A677" s="2" t="s">
        <v>1128</v>
      </c>
      <c r="B677" s="2" t="s">
        <v>676</v>
      </c>
      <c r="C677" s="2">
        <v>3</v>
      </c>
      <c r="D677" s="4">
        <v>3.83</v>
      </c>
      <c r="E677" s="2" t="s">
        <v>685</v>
      </c>
      <c r="F677" s="3">
        <v>45967</v>
      </c>
      <c r="G677" s="7">
        <v>11.49</v>
      </c>
      <c r="H677" s="37">
        <f>IFERROR(VLOOKUP(Master8[[#This Row],[Customer_ID]],CustomerData[],2,0),"None")</f>
        <v>21</v>
      </c>
      <c r="I677" t="str">
        <f>IFERROR(VLOOKUP(Master8[[#This Row],[Customer_ID]],CustomerData[],3,0),"None")</f>
        <v>Male</v>
      </c>
      <c r="J677" t="str">
        <f>IFERROR(VLOOKUP(Master8[[#This Row],[Customer_ID]],CustomerData[],4,0),"None")</f>
        <v>Iced Tea</v>
      </c>
      <c r="K677" s="1" t="str">
        <f>IFERROR(VLOOKUP(Master8[[#This Row],[Customer_ID]],Feedback[],3,0),"None ")</f>
        <v xml:space="preserve">None </v>
      </c>
      <c r="L677" t="str">
        <f>_xlfn.IFNA(VLOOKUP(Master8[[#This Row],[Customer_ID]],Feedback[],4,0),"None")</f>
        <v>None</v>
      </c>
    </row>
    <row r="678" spans="1:12" hidden="1" x14ac:dyDescent="0.25">
      <c r="A678" s="2" t="s">
        <v>1237</v>
      </c>
      <c r="B678" s="2" t="s">
        <v>680</v>
      </c>
      <c r="C678" s="2">
        <v>1</v>
      </c>
      <c r="D678" s="4">
        <v>3.15</v>
      </c>
      <c r="E678" s="2" t="s">
        <v>682</v>
      </c>
      <c r="F678" s="3">
        <v>45968</v>
      </c>
      <c r="G678" s="7">
        <v>3.15</v>
      </c>
      <c r="H678" s="37">
        <f>IFERROR(VLOOKUP(Master8[[#This Row],[Customer_ID]],CustomerData[],2,0),"None")</f>
        <v>20</v>
      </c>
      <c r="I678" t="str">
        <f>IFERROR(VLOOKUP(Master8[[#This Row],[Customer_ID]],CustomerData[],3,0),"None")</f>
        <v>Male</v>
      </c>
      <c r="J678" t="str">
        <f>IFERROR(VLOOKUP(Master8[[#This Row],[Customer_ID]],CustomerData[],4,0),"None")</f>
        <v>Croissant</v>
      </c>
      <c r="K678" s="1" t="str">
        <f>IFERROR(VLOOKUP(Master8[[#This Row],[Customer_ID]],Feedback[],3,0),"None ")</f>
        <v>Neutral</v>
      </c>
      <c r="L678" t="str">
        <f>_xlfn.IFNA(VLOOKUP(Master8[[#This Row],[Customer_ID]],Feedback[],4,0),"None")</f>
        <v>Could be better</v>
      </c>
    </row>
    <row r="679" spans="1:12" hidden="1" x14ac:dyDescent="0.25">
      <c r="A679" s="2" t="s">
        <v>1136</v>
      </c>
      <c r="B679" s="2" t="s">
        <v>676</v>
      </c>
      <c r="C679" s="2">
        <v>1</v>
      </c>
      <c r="D679" s="4">
        <v>2.57</v>
      </c>
      <c r="E679" s="2" t="s">
        <v>682</v>
      </c>
      <c r="F679" s="3">
        <v>45969</v>
      </c>
      <c r="G679" s="7">
        <v>2.57</v>
      </c>
      <c r="H679" s="37">
        <f>IFERROR(VLOOKUP(Master8[[#This Row],[Customer_ID]],CustomerData[],2,0),"None")</f>
        <v>26</v>
      </c>
      <c r="I679" t="str">
        <f>IFERROR(VLOOKUP(Master8[[#This Row],[Customer_ID]],CustomerData[],3,0),"None")</f>
        <v>Male</v>
      </c>
      <c r="J679" t="str">
        <f>IFERROR(VLOOKUP(Master8[[#This Row],[Customer_ID]],CustomerData[],4,0),"None")</f>
        <v>Iced Tea</v>
      </c>
      <c r="K679" s="1" t="str">
        <f>IFERROR(VLOOKUP(Master8[[#This Row],[Customer_ID]],Feedback[],3,0),"None ")</f>
        <v>Negative</v>
      </c>
      <c r="L679" t="str">
        <f>_xlfn.IFNA(VLOOKUP(Master8[[#This Row],[Customer_ID]],Feedback[],4,0),"None")</f>
        <v>Could be better</v>
      </c>
    </row>
    <row r="680" spans="1:12" hidden="1" x14ac:dyDescent="0.25">
      <c r="A680" s="2" t="s">
        <v>796</v>
      </c>
      <c r="B680" s="2" t="s">
        <v>680</v>
      </c>
      <c r="C680" s="2">
        <v>2</v>
      </c>
      <c r="D680" s="4">
        <v>5.5</v>
      </c>
      <c r="E680" s="2" t="s">
        <v>683</v>
      </c>
      <c r="F680" s="3">
        <v>45970</v>
      </c>
      <c r="G680" s="7">
        <v>11</v>
      </c>
      <c r="H680" s="37">
        <f>IFERROR(VLOOKUP(Master8[[#This Row],[Customer_ID]],CustomerData[],2,0),"None")</f>
        <v>21</v>
      </c>
      <c r="I680" t="str">
        <f>IFERROR(VLOOKUP(Master8[[#This Row],[Customer_ID]],CustomerData[],3,0),"None")</f>
        <v>Male</v>
      </c>
      <c r="J680" t="str">
        <f>IFERROR(VLOOKUP(Master8[[#This Row],[Customer_ID]],CustomerData[],4,0),"None")</f>
        <v>Croissant</v>
      </c>
      <c r="K680" s="1" t="str">
        <f>IFERROR(VLOOKUP(Master8[[#This Row],[Customer_ID]],Feedback[],3,0),"None ")</f>
        <v>Neutral</v>
      </c>
      <c r="L680" t="str">
        <f>_xlfn.IFNA(VLOOKUP(Master8[[#This Row],[Customer_ID]],Feedback[],4,0),"None")</f>
        <v>Could be better</v>
      </c>
    </row>
    <row r="681" spans="1:12" hidden="1" x14ac:dyDescent="0.25">
      <c r="A681" s="2" t="s">
        <v>958</v>
      </c>
      <c r="B681" s="2" t="s">
        <v>677</v>
      </c>
      <c r="C681" s="2">
        <v>4</v>
      </c>
      <c r="D681" s="4">
        <v>5.22</v>
      </c>
      <c r="E681" s="2" t="s">
        <v>683</v>
      </c>
      <c r="F681" s="3">
        <v>45971</v>
      </c>
      <c r="G681" s="7">
        <v>20.88</v>
      </c>
      <c r="H681" s="37">
        <f>IFERROR(VLOOKUP(Master8[[#This Row],[Customer_ID]],CustomerData[],2,0),"None")</f>
        <v>44</v>
      </c>
      <c r="I681" t="str">
        <f>IFERROR(VLOOKUP(Master8[[#This Row],[Customer_ID]],CustomerData[],3,0),"None")</f>
        <v>Female</v>
      </c>
      <c r="J681" t="str">
        <f>IFERROR(VLOOKUP(Master8[[#This Row],[Customer_ID]],CustomerData[],4,0),"None")</f>
        <v>Cappuccino</v>
      </c>
      <c r="K681" s="1" t="str">
        <f>IFERROR(VLOOKUP(Master8[[#This Row],[Customer_ID]],Feedback[],3,0),"None ")</f>
        <v>Positive</v>
      </c>
      <c r="L681" t="str">
        <f>_xlfn.IFNA(VLOOKUP(Master8[[#This Row],[Customer_ID]],Feedback[],4,0),"None")</f>
        <v>Great product!</v>
      </c>
    </row>
    <row r="682" spans="1:12" hidden="1" x14ac:dyDescent="0.25">
      <c r="A682" s="2" t="s">
        <v>966</v>
      </c>
      <c r="B682" s="2" t="s">
        <v>681</v>
      </c>
      <c r="C682" s="2">
        <v>2</v>
      </c>
      <c r="D682" s="4">
        <v>3.34</v>
      </c>
      <c r="E682" s="2" t="s">
        <v>682</v>
      </c>
      <c r="F682" s="3">
        <v>45972</v>
      </c>
      <c r="G682" s="7">
        <v>6.68</v>
      </c>
      <c r="H682" s="37">
        <f>IFERROR(VLOOKUP(Master8[[#This Row],[Customer_ID]],CustomerData[],2,0),"None")</f>
        <v>44</v>
      </c>
      <c r="I682" t="str">
        <f>IFERROR(VLOOKUP(Master8[[#This Row],[Customer_ID]],CustomerData[],3,0),"None")</f>
        <v>Male</v>
      </c>
      <c r="J682" t="str">
        <f>IFERROR(VLOOKUP(Master8[[#This Row],[Customer_ID]],CustomerData[],4,0),"None")</f>
        <v>Muffin</v>
      </c>
      <c r="K682" s="1" t="str">
        <f>IFERROR(VLOOKUP(Master8[[#This Row],[Customer_ID]],Feedback[],3,0),"None ")</f>
        <v>Positive</v>
      </c>
      <c r="L682" t="str">
        <f>_xlfn.IFNA(VLOOKUP(Master8[[#This Row],[Customer_ID]],Feedback[],4,0),"None")</f>
        <v>Great product!</v>
      </c>
    </row>
    <row r="683" spans="1:12" hidden="1" x14ac:dyDescent="0.25">
      <c r="A683" s="2" t="s">
        <v>727</v>
      </c>
      <c r="B683" s="2" t="s">
        <v>679</v>
      </c>
      <c r="C683" s="2">
        <v>4</v>
      </c>
      <c r="D683" s="4">
        <v>5.0199999999999996</v>
      </c>
      <c r="E683" s="2" t="s">
        <v>685</v>
      </c>
      <c r="F683" s="3">
        <v>45973</v>
      </c>
      <c r="G683" s="7">
        <v>20.079999999999998</v>
      </c>
      <c r="H683" s="37">
        <f>IFERROR(VLOOKUP(Master8[[#This Row],[Customer_ID]],CustomerData[],2,0),"None")</f>
        <v>62</v>
      </c>
      <c r="I683" t="str">
        <f>IFERROR(VLOOKUP(Master8[[#This Row],[Customer_ID]],CustomerData[],3,0),"None")</f>
        <v>Female</v>
      </c>
      <c r="J683" t="str">
        <f>IFERROR(VLOOKUP(Master8[[#This Row],[Customer_ID]],CustomerData[],4,0),"None")</f>
        <v>Sandwich</v>
      </c>
      <c r="K683" s="1" t="str">
        <f>IFERROR(VLOOKUP(Master8[[#This Row],[Customer_ID]],Feedback[],3,0),"None ")</f>
        <v>Positive</v>
      </c>
      <c r="L683" t="str">
        <f>_xlfn.IFNA(VLOOKUP(Master8[[#This Row],[Customer_ID]],Feedback[],4,0),"None")</f>
        <v>Could be better</v>
      </c>
    </row>
    <row r="684" spans="1:12" hidden="1" x14ac:dyDescent="0.25">
      <c r="A684" s="2" t="s">
        <v>1137</v>
      </c>
      <c r="B684" s="2" t="s">
        <v>676</v>
      </c>
      <c r="C684" s="2">
        <v>1</v>
      </c>
      <c r="D684" s="4">
        <v>4.8</v>
      </c>
      <c r="E684" s="2" t="s">
        <v>683</v>
      </c>
      <c r="F684" s="3">
        <v>45974</v>
      </c>
      <c r="G684" s="7">
        <v>4.8</v>
      </c>
      <c r="H684" s="37">
        <f>IFERROR(VLOOKUP(Master8[[#This Row],[Customer_ID]],CustomerData[],2,0),"None")</f>
        <v>58</v>
      </c>
      <c r="I684" t="str">
        <f>IFERROR(VLOOKUP(Master8[[#This Row],[Customer_ID]],CustomerData[],3,0),"None")</f>
        <v>Female</v>
      </c>
      <c r="J684" t="str">
        <f>IFERROR(VLOOKUP(Master8[[#This Row],[Customer_ID]],CustomerData[],4,0),"None")</f>
        <v>Iced Tea</v>
      </c>
      <c r="K684" s="1" t="str">
        <f>IFERROR(VLOOKUP(Master8[[#This Row],[Customer_ID]],Feedback[],3,0),"None ")</f>
        <v>Positive</v>
      </c>
      <c r="L684" t="str">
        <f>_xlfn.IFNA(VLOOKUP(Master8[[#This Row],[Customer_ID]],Feedback[],4,0),"None")</f>
        <v>Could be better</v>
      </c>
    </row>
    <row r="685" spans="1:12" hidden="1" x14ac:dyDescent="0.25">
      <c r="A685" s="2" t="s">
        <v>1085</v>
      </c>
      <c r="B685" s="2" t="s">
        <v>680</v>
      </c>
      <c r="C685" s="2">
        <v>3</v>
      </c>
      <c r="D685" s="4">
        <v>4.3899999999999997</v>
      </c>
      <c r="E685" s="2" t="s">
        <v>684</v>
      </c>
      <c r="F685" s="3">
        <v>45975</v>
      </c>
      <c r="G685" s="7">
        <v>13.17</v>
      </c>
      <c r="H685" s="37">
        <f>IFERROR(VLOOKUP(Master8[[#This Row],[Customer_ID]],CustomerData[],2,0),"None")</f>
        <v>31</v>
      </c>
      <c r="I685" t="str">
        <f>IFERROR(VLOOKUP(Master8[[#This Row],[Customer_ID]],CustomerData[],3,0),"None")</f>
        <v>Female</v>
      </c>
      <c r="J685" t="str">
        <f>IFERROR(VLOOKUP(Master8[[#This Row],[Customer_ID]],CustomerData[],4,0),"None")</f>
        <v>Croissant</v>
      </c>
      <c r="K685" s="1" t="str">
        <f>IFERROR(VLOOKUP(Master8[[#This Row],[Customer_ID]],Feedback[],3,0),"None ")</f>
        <v xml:space="preserve">None </v>
      </c>
      <c r="L685" t="str">
        <f>_xlfn.IFNA(VLOOKUP(Master8[[#This Row],[Customer_ID]],Feedback[],4,0),"None")</f>
        <v>None</v>
      </c>
    </row>
    <row r="686" spans="1:12" hidden="1" x14ac:dyDescent="0.25">
      <c r="A686" s="2" t="s">
        <v>1327</v>
      </c>
      <c r="B686" s="2" t="s">
        <v>680</v>
      </c>
      <c r="C686" s="2">
        <v>5</v>
      </c>
      <c r="D686" s="4">
        <v>3.86</v>
      </c>
      <c r="E686" s="2" t="s">
        <v>684</v>
      </c>
      <c r="F686" s="3">
        <v>45976</v>
      </c>
      <c r="G686" s="7">
        <v>19.3</v>
      </c>
      <c r="H686" s="37">
        <f>IFERROR(VLOOKUP(Master8[[#This Row],[Customer_ID]],CustomerData[],2,0),"None")</f>
        <v>62</v>
      </c>
      <c r="I686" t="str">
        <f>IFERROR(VLOOKUP(Master8[[#This Row],[Customer_ID]],CustomerData[],3,0),"None")</f>
        <v>Female</v>
      </c>
      <c r="J686" t="str">
        <f>IFERROR(VLOOKUP(Master8[[#This Row],[Customer_ID]],CustomerData[],4,0),"None")</f>
        <v>Croissant</v>
      </c>
      <c r="K686" s="1" t="str">
        <f>IFERROR(VLOOKUP(Master8[[#This Row],[Customer_ID]],Feedback[],3,0),"None ")</f>
        <v xml:space="preserve">None </v>
      </c>
      <c r="L686" t="str">
        <f>_xlfn.IFNA(VLOOKUP(Master8[[#This Row],[Customer_ID]],Feedback[],4,0),"None")</f>
        <v>None</v>
      </c>
    </row>
    <row r="687" spans="1:12" x14ac:dyDescent="0.25">
      <c r="A687" s="2" t="s">
        <v>1526</v>
      </c>
      <c r="B687" s="2" t="s">
        <v>676</v>
      </c>
      <c r="C687" s="2">
        <v>2</v>
      </c>
      <c r="D687" s="4">
        <v>4.33</v>
      </c>
      <c r="E687" s="2" t="s">
        <v>682</v>
      </c>
      <c r="F687" s="3">
        <v>45977</v>
      </c>
      <c r="G687" s="7">
        <v>8.66</v>
      </c>
      <c r="H687" s="37" t="str">
        <f>IFERROR(VLOOKUP(Master8[[#This Row],[Customer_ID]],CustomerData[],2,0),"None")</f>
        <v>None</v>
      </c>
      <c r="I687" t="str">
        <f>IFERROR(VLOOKUP(Master8[[#This Row],[Customer_ID]],CustomerData[],3,0),"None")</f>
        <v>None</v>
      </c>
      <c r="J687" t="str">
        <f>IFERROR(VLOOKUP(Master8[[#This Row],[Customer_ID]],CustomerData[],4,0),"None")</f>
        <v>None</v>
      </c>
      <c r="K687" s="1" t="str">
        <f>IFERROR(VLOOKUP(Master8[[#This Row],[Customer_ID]],Feedback[],3,0),"None ")</f>
        <v>Neutral</v>
      </c>
      <c r="L687" t="str">
        <f>_xlfn.IFNA(VLOOKUP(Master8[[#This Row],[Customer_ID]],Feedback[],4,0),"None")</f>
        <v>Could be better</v>
      </c>
    </row>
    <row r="688" spans="1:12" x14ac:dyDescent="0.25">
      <c r="A688" s="2" t="s">
        <v>1536</v>
      </c>
      <c r="B688" s="2" t="s">
        <v>679</v>
      </c>
      <c r="C688" s="2">
        <v>2</v>
      </c>
      <c r="D688" s="4">
        <v>4.24</v>
      </c>
      <c r="E688" s="2" t="s">
        <v>685</v>
      </c>
      <c r="F688" s="3">
        <v>45978</v>
      </c>
      <c r="G688" s="7">
        <v>8.48</v>
      </c>
      <c r="H688" s="37" t="str">
        <f>IFERROR(VLOOKUP(Master8[[#This Row],[Customer_ID]],CustomerData[],2,0),"None")</f>
        <v>None</v>
      </c>
      <c r="I688" t="str">
        <f>IFERROR(VLOOKUP(Master8[[#This Row],[Customer_ID]],CustomerData[],3,0),"None")</f>
        <v>None</v>
      </c>
      <c r="J688" t="str">
        <f>IFERROR(VLOOKUP(Master8[[#This Row],[Customer_ID]],CustomerData[],4,0),"None")</f>
        <v>None</v>
      </c>
      <c r="K688" s="1" t="str">
        <f>IFERROR(VLOOKUP(Master8[[#This Row],[Customer_ID]],Feedback[],3,0),"None ")</f>
        <v xml:space="preserve">None </v>
      </c>
      <c r="L688" t="str">
        <f>_xlfn.IFNA(VLOOKUP(Master8[[#This Row],[Customer_ID]],Feedback[],4,0),"None")</f>
        <v>None</v>
      </c>
    </row>
    <row r="689" spans="1:12" hidden="1" x14ac:dyDescent="0.25">
      <c r="A689" s="2" t="s">
        <v>1316</v>
      </c>
      <c r="B689" s="2" t="s">
        <v>681</v>
      </c>
      <c r="C689" s="2">
        <v>1</v>
      </c>
      <c r="D689" s="4">
        <v>4.43</v>
      </c>
      <c r="E689" s="2" t="s">
        <v>684</v>
      </c>
      <c r="F689" s="3">
        <v>45979</v>
      </c>
      <c r="G689" s="7">
        <v>4.43</v>
      </c>
      <c r="H689" s="37">
        <f>IFERROR(VLOOKUP(Master8[[#This Row],[Customer_ID]],CustomerData[],2,0),"None")</f>
        <v>20</v>
      </c>
      <c r="I689" t="str">
        <f>IFERROR(VLOOKUP(Master8[[#This Row],[Customer_ID]],CustomerData[],3,0),"None")</f>
        <v>Male</v>
      </c>
      <c r="J689" t="str">
        <f>IFERROR(VLOOKUP(Master8[[#This Row],[Customer_ID]],CustomerData[],4,0),"None")</f>
        <v>Muffin</v>
      </c>
      <c r="K689" s="1" t="str">
        <f>IFERROR(VLOOKUP(Master8[[#This Row],[Customer_ID]],Feedback[],3,0),"None ")</f>
        <v xml:space="preserve">None </v>
      </c>
      <c r="L689" t="str">
        <f>_xlfn.IFNA(VLOOKUP(Master8[[#This Row],[Customer_ID]],Feedback[],4,0),"None")</f>
        <v>None</v>
      </c>
    </row>
    <row r="690" spans="1:12" hidden="1" x14ac:dyDescent="0.25">
      <c r="A690" s="2" t="s">
        <v>1341</v>
      </c>
      <c r="B690" s="2" t="s">
        <v>677</v>
      </c>
      <c r="C690" s="2">
        <v>4</v>
      </c>
      <c r="D690" s="4">
        <v>4.6500000000000004</v>
      </c>
      <c r="E690" s="2" t="s">
        <v>683</v>
      </c>
      <c r="F690" s="3">
        <v>45980</v>
      </c>
      <c r="G690" s="7">
        <v>18.600000000000001</v>
      </c>
      <c r="H690" s="37">
        <f>IFERROR(VLOOKUP(Master8[[#This Row],[Customer_ID]],CustomerData[],2,0),"None")</f>
        <v>51</v>
      </c>
      <c r="I690" t="str">
        <f>IFERROR(VLOOKUP(Master8[[#This Row],[Customer_ID]],CustomerData[],3,0),"None")</f>
        <v>Male</v>
      </c>
      <c r="J690" t="str">
        <f>IFERROR(VLOOKUP(Master8[[#This Row],[Customer_ID]],CustomerData[],4,0),"None")</f>
        <v>Cappuccino</v>
      </c>
      <c r="K690" s="1" t="str">
        <f>IFERROR(VLOOKUP(Master8[[#This Row],[Customer_ID]],Feedback[],3,0),"None ")</f>
        <v>Negative</v>
      </c>
      <c r="L690" t="str">
        <f>_xlfn.IFNA(VLOOKUP(Master8[[#This Row],[Customer_ID]],Feedback[],4,0),"None")</f>
        <v>Could be better</v>
      </c>
    </row>
    <row r="691" spans="1:12" hidden="1" x14ac:dyDescent="0.25">
      <c r="A691" s="2" t="s">
        <v>787</v>
      </c>
      <c r="B691" s="2" t="s">
        <v>677</v>
      </c>
      <c r="C691" s="2">
        <v>2</v>
      </c>
      <c r="D691" s="4">
        <v>3.63</v>
      </c>
      <c r="E691" s="2" t="s">
        <v>685</v>
      </c>
      <c r="F691" s="3">
        <v>45981</v>
      </c>
      <c r="G691" s="7">
        <v>7.26</v>
      </c>
      <c r="H691" s="37">
        <f>IFERROR(VLOOKUP(Master8[[#This Row],[Customer_ID]],CustomerData[],2,0),"None")</f>
        <v>47</v>
      </c>
      <c r="I691" t="str">
        <f>IFERROR(VLOOKUP(Master8[[#This Row],[Customer_ID]],CustomerData[],3,0),"None")</f>
        <v>Female</v>
      </c>
      <c r="J691" t="str">
        <f>IFERROR(VLOOKUP(Master8[[#This Row],[Customer_ID]],CustomerData[],4,0),"None")</f>
        <v>Cappuccino</v>
      </c>
      <c r="K691" s="1" t="str">
        <f>IFERROR(VLOOKUP(Master8[[#This Row],[Customer_ID]],Feedback[],3,0),"None ")</f>
        <v xml:space="preserve">None </v>
      </c>
      <c r="L691" t="str">
        <f>_xlfn.IFNA(VLOOKUP(Master8[[#This Row],[Customer_ID]],Feedback[],4,0),"None")</f>
        <v>None</v>
      </c>
    </row>
    <row r="692" spans="1:12" hidden="1" x14ac:dyDescent="0.25">
      <c r="A692" s="2" t="s">
        <v>969</v>
      </c>
      <c r="B692" s="2" t="s">
        <v>678</v>
      </c>
      <c r="C692" s="2">
        <v>4</v>
      </c>
      <c r="D692" s="4">
        <v>4.74</v>
      </c>
      <c r="E692" s="2" t="s">
        <v>682</v>
      </c>
      <c r="F692" s="3">
        <v>45982</v>
      </c>
      <c r="G692" s="7">
        <v>18.96</v>
      </c>
      <c r="H692" s="37">
        <f>IFERROR(VLOOKUP(Master8[[#This Row],[Customer_ID]],CustomerData[],2,0),"None")</f>
        <v>21</v>
      </c>
      <c r="I692" t="str">
        <f>IFERROR(VLOOKUP(Master8[[#This Row],[Customer_ID]],CustomerData[],3,0),"None")</f>
        <v>Male</v>
      </c>
      <c r="J692" t="str">
        <f>IFERROR(VLOOKUP(Master8[[#This Row],[Customer_ID]],CustomerData[],4,0),"None")</f>
        <v>Latte</v>
      </c>
      <c r="K692" s="1" t="str">
        <f>IFERROR(VLOOKUP(Master8[[#This Row],[Customer_ID]],Feedback[],3,0),"None ")</f>
        <v xml:space="preserve">None </v>
      </c>
      <c r="L692" t="str">
        <f>_xlfn.IFNA(VLOOKUP(Master8[[#This Row],[Customer_ID]],Feedback[],4,0),"None")</f>
        <v>None</v>
      </c>
    </row>
    <row r="693" spans="1:12" hidden="1" x14ac:dyDescent="0.25">
      <c r="A693" s="2" t="s">
        <v>891</v>
      </c>
      <c r="B693" s="2" t="s">
        <v>678</v>
      </c>
      <c r="C693" s="2">
        <v>2</v>
      </c>
      <c r="D693" s="4">
        <v>2.89</v>
      </c>
      <c r="E693" s="2" t="s">
        <v>683</v>
      </c>
      <c r="F693" s="3">
        <v>45983</v>
      </c>
      <c r="G693" s="7">
        <v>5.78</v>
      </c>
      <c r="H693" s="37">
        <f>IFERROR(VLOOKUP(Master8[[#This Row],[Customer_ID]],CustomerData[],2,0),"None")</f>
        <v>33</v>
      </c>
      <c r="I693" t="str">
        <f>IFERROR(VLOOKUP(Master8[[#This Row],[Customer_ID]],CustomerData[],3,0),"None")</f>
        <v>Male</v>
      </c>
      <c r="J693" t="str">
        <f>IFERROR(VLOOKUP(Master8[[#This Row],[Customer_ID]],CustomerData[],4,0),"None")</f>
        <v>Latte</v>
      </c>
      <c r="K693" s="1" t="str">
        <f>IFERROR(VLOOKUP(Master8[[#This Row],[Customer_ID]],Feedback[],3,0),"None ")</f>
        <v>Negative</v>
      </c>
      <c r="L693" t="str">
        <f>_xlfn.IFNA(VLOOKUP(Master8[[#This Row],[Customer_ID]],Feedback[],4,0),"None")</f>
        <v>Great product!</v>
      </c>
    </row>
    <row r="694" spans="1:12" hidden="1" x14ac:dyDescent="0.25">
      <c r="A694" s="2" t="s">
        <v>1088</v>
      </c>
      <c r="B694" s="2" t="s">
        <v>678</v>
      </c>
      <c r="C694" s="2">
        <v>3</v>
      </c>
      <c r="D694" s="4">
        <v>4.33</v>
      </c>
      <c r="E694" s="2" t="s">
        <v>685</v>
      </c>
      <c r="F694" s="3">
        <v>45984</v>
      </c>
      <c r="G694" s="7">
        <v>12.99</v>
      </c>
      <c r="H694" s="37">
        <f>IFERROR(VLOOKUP(Master8[[#This Row],[Customer_ID]],CustomerData[],2,0),"None")</f>
        <v>26</v>
      </c>
      <c r="I694" t="str">
        <f>IFERROR(VLOOKUP(Master8[[#This Row],[Customer_ID]],CustomerData[],3,0),"None")</f>
        <v>Female</v>
      </c>
      <c r="J694" t="str">
        <f>IFERROR(VLOOKUP(Master8[[#This Row],[Customer_ID]],CustomerData[],4,0),"None")</f>
        <v>Latte</v>
      </c>
      <c r="K694" s="1" t="str">
        <f>IFERROR(VLOOKUP(Master8[[#This Row],[Customer_ID]],Feedback[],3,0),"None ")</f>
        <v>Neutral</v>
      </c>
      <c r="L694" t="str">
        <f>_xlfn.IFNA(VLOOKUP(Master8[[#This Row],[Customer_ID]],Feedback[],4,0),"None")</f>
        <v>Great product!</v>
      </c>
    </row>
    <row r="695" spans="1:12" hidden="1" x14ac:dyDescent="0.25">
      <c r="A695" s="2" t="s">
        <v>910</v>
      </c>
      <c r="B695" s="2" t="s">
        <v>679</v>
      </c>
      <c r="C695" s="2">
        <v>1</v>
      </c>
      <c r="D695" s="4">
        <v>2.73</v>
      </c>
      <c r="E695" s="2" t="s">
        <v>682</v>
      </c>
      <c r="F695" s="3">
        <v>45985</v>
      </c>
      <c r="G695" s="7">
        <v>2.73</v>
      </c>
      <c r="H695" s="37">
        <f>IFERROR(VLOOKUP(Master8[[#This Row],[Customer_ID]],CustomerData[],2,0),"None")</f>
        <v>52</v>
      </c>
      <c r="I695" t="str">
        <f>IFERROR(VLOOKUP(Master8[[#This Row],[Customer_ID]],CustomerData[],3,0),"None")</f>
        <v>Male</v>
      </c>
      <c r="J695" t="str">
        <f>IFERROR(VLOOKUP(Master8[[#This Row],[Customer_ID]],CustomerData[],4,0),"None")</f>
        <v>Sandwich</v>
      </c>
      <c r="K695" s="1" t="str">
        <f>IFERROR(VLOOKUP(Master8[[#This Row],[Customer_ID]],Feedback[],3,0),"None ")</f>
        <v xml:space="preserve">None </v>
      </c>
      <c r="L695" t="str">
        <f>_xlfn.IFNA(VLOOKUP(Master8[[#This Row],[Customer_ID]],Feedback[],4,0),"None")</f>
        <v>None</v>
      </c>
    </row>
    <row r="696" spans="1:12" hidden="1" x14ac:dyDescent="0.25">
      <c r="A696" s="2" t="s">
        <v>772</v>
      </c>
      <c r="B696" s="2" t="s">
        <v>681</v>
      </c>
      <c r="C696" s="2">
        <v>4</v>
      </c>
      <c r="D696" s="4">
        <v>5.42</v>
      </c>
      <c r="E696" s="2" t="s">
        <v>685</v>
      </c>
      <c r="F696" s="3">
        <v>45986</v>
      </c>
      <c r="G696" s="7">
        <v>21.68</v>
      </c>
      <c r="H696" s="37">
        <f>IFERROR(VLOOKUP(Master8[[#This Row],[Customer_ID]],CustomerData[],2,0),"None")</f>
        <v>40</v>
      </c>
      <c r="I696" t="str">
        <f>IFERROR(VLOOKUP(Master8[[#This Row],[Customer_ID]],CustomerData[],3,0),"None")</f>
        <v>Female</v>
      </c>
      <c r="J696" t="str">
        <f>IFERROR(VLOOKUP(Master8[[#This Row],[Customer_ID]],CustomerData[],4,0),"None")</f>
        <v>Muffin</v>
      </c>
      <c r="K696" s="1" t="str">
        <f>IFERROR(VLOOKUP(Master8[[#This Row],[Customer_ID]],Feedback[],3,0),"None ")</f>
        <v xml:space="preserve">None </v>
      </c>
      <c r="L696" t="str">
        <f>_xlfn.IFNA(VLOOKUP(Master8[[#This Row],[Customer_ID]],Feedback[],4,0),"None")</f>
        <v>None</v>
      </c>
    </row>
    <row r="697" spans="1:12" hidden="1" x14ac:dyDescent="0.25">
      <c r="A697" s="2" t="s">
        <v>1043</v>
      </c>
      <c r="B697" s="2" t="s">
        <v>681</v>
      </c>
      <c r="C697" s="2">
        <v>1</v>
      </c>
      <c r="D697" s="4">
        <v>2.95</v>
      </c>
      <c r="E697" s="2" t="s">
        <v>684</v>
      </c>
      <c r="F697" s="3">
        <v>45987</v>
      </c>
      <c r="G697" s="7">
        <v>2.95</v>
      </c>
      <c r="H697" s="37">
        <f>IFERROR(VLOOKUP(Master8[[#This Row],[Customer_ID]],CustomerData[],2,0),"None")</f>
        <v>22</v>
      </c>
      <c r="I697" t="str">
        <f>IFERROR(VLOOKUP(Master8[[#This Row],[Customer_ID]],CustomerData[],3,0),"None")</f>
        <v>Female</v>
      </c>
      <c r="J697" t="str">
        <f>IFERROR(VLOOKUP(Master8[[#This Row],[Customer_ID]],CustomerData[],4,0),"None")</f>
        <v>Muffin</v>
      </c>
      <c r="K697" s="1" t="str">
        <f>IFERROR(VLOOKUP(Master8[[#This Row],[Customer_ID]],Feedback[],3,0),"None ")</f>
        <v>Negative</v>
      </c>
      <c r="L697" t="str">
        <f>_xlfn.IFNA(VLOOKUP(Master8[[#This Row],[Customer_ID]],Feedback[],4,0),"None")</f>
        <v>Great product!</v>
      </c>
    </row>
    <row r="698" spans="1:12" hidden="1" x14ac:dyDescent="0.25">
      <c r="A698" s="2" t="s">
        <v>1100</v>
      </c>
      <c r="B698" s="2" t="s">
        <v>678</v>
      </c>
      <c r="C698" s="2">
        <v>5</v>
      </c>
      <c r="D698" s="4">
        <v>5.56</v>
      </c>
      <c r="E698" s="2" t="s">
        <v>684</v>
      </c>
      <c r="F698" s="3">
        <v>45988</v>
      </c>
      <c r="G698" s="7">
        <v>27.8</v>
      </c>
      <c r="H698" s="37">
        <f>IFERROR(VLOOKUP(Master8[[#This Row],[Customer_ID]],CustomerData[],2,0),"None")</f>
        <v>59</v>
      </c>
      <c r="I698" t="str">
        <f>IFERROR(VLOOKUP(Master8[[#This Row],[Customer_ID]],CustomerData[],3,0),"None")</f>
        <v>Male</v>
      </c>
      <c r="J698" t="str">
        <f>IFERROR(VLOOKUP(Master8[[#This Row],[Customer_ID]],CustomerData[],4,0),"None")</f>
        <v>Latte</v>
      </c>
      <c r="K698" s="1" t="str">
        <f>IFERROR(VLOOKUP(Master8[[#This Row],[Customer_ID]],Feedback[],3,0),"None ")</f>
        <v xml:space="preserve">None </v>
      </c>
      <c r="L698" t="str">
        <f>_xlfn.IFNA(VLOOKUP(Master8[[#This Row],[Customer_ID]],Feedback[],4,0),"None")</f>
        <v>None</v>
      </c>
    </row>
    <row r="699" spans="1:12" x14ac:dyDescent="0.25">
      <c r="A699" s="2" t="s">
        <v>1568</v>
      </c>
      <c r="B699" s="2" t="s">
        <v>678</v>
      </c>
      <c r="C699" s="2">
        <v>1</v>
      </c>
      <c r="D699" s="4">
        <v>3.21</v>
      </c>
      <c r="E699" s="2" t="s">
        <v>682</v>
      </c>
      <c r="F699" s="3">
        <v>45989</v>
      </c>
      <c r="G699" s="7">
        <v>3.21</v>
      </c>
      <c r="H699" s="37" t="str">
        <f>IFERROR(VLOOKUP(Master8[[#This Row],[Customer_ID]],CustomerData[],2,0),"None")</f>
        <v>None</v>
      </c>
      <c r="I699" t="str">
        <f>IFERROR(VLOOKUP(Master8[[#This Row],[Customer_ID]],CustomerData[],3,0),"None")</f>
        <v>None</v>
      </c>
      <c r="J699" t="str">
        <f>IFERROR(VLOOKUP(Master8[[#This Row],[Customer_ID]],CustomerData[],4,0),"None")</f>
        <v>None</v>
      </c>
      <c r="K699" s="1" t="str">
        <f>IFERROR(VLOOKUP(Master8[[#This Row],[Customer_ID]],Feedback[],3,0),"None ")</f>
        <v>Positive</v>
      </c>
      <c r="L699" t="str">
        <f>_xlfn.IFNA(VLOOKUP(Master8[[#This Row],[Customer_ID]],Feedback[],4,0),"None")</f>
        <v>Could be better</v>
      </c>
    </row>
    <row r="700" spans="1:12" hidden="1" x14ac:dyDescent="0.25">
      <c r="A700" s="2" t="s">
        <v>982</v>
      </c>
      <c r="B700" s="2" t="s">
        <v>679</v>
      </c>
      <c r="C700" s="2">
        <v>4</v>
      </c>
      <c r="D700" s="4">
        <v>4.2</v>
      </c>
      <c r="E700" s="2" t="s">
        <v>684</v>
      </c>
      <c r="F700" s="3">
        <v>45990</v>
      </c>
      <c r="G700" s="7">
        <v>16.8</v>
      </c>
      <c r="H700" s="37">
        <f>IFERROR(VLOOKUP(Master8[[#This Row],[Customer_ID]],CustomerData[],2,0),"None")</f>
        <v>52</v>
      </c>
      <c r="I700" t="str">
        <f>IFERROR(VLOOKUP(Master8[[#This Row],[Customer_ID]],CustomerData[],3,0),"None")</f>
        <v>Male</v>
      </c>
      <c r="J700" t="str">
        <f>IFERROR(VLOOKUP(Master8[[#This Row],[Customer_ID]],CustomerData[],4,0),"None")</f>
        <v>Sandwich</v>
      </c>
      <c r="K700" s="1" t="str">
        <f>IFERROR(VLOOKUP(Master8[[#This Row],[Customer_ID]],Feedback[],3,0),"None ")</f>
        <v>Neutral</v>
      </c>
      <c r="L700" t="str">
        <f>_xlfn.IFNA(VLOOKUP(Master8[[#This Row],[Customer_ID]],Feedback[],4,0),"None")</f>
        <v>Could be better</v>
      </c>
    </row>
    <row r="701" spans="1:12" hidden="1" x14ac:dyDescent="0.25">
      <c r="A701" s="2" t="s">
        <v>743</v>
      </c>
      <c r="B701" s="2" t="s">
        <v>678</v>
      </c>
      <c r="C701" s="2">
        <v>4</v>
      </c>
      <c r="D701" s="4">
        <v>2.85</v>
      </c>
      <c r="E701" s="2" t="s">
        <v>682</v>
      </c>
      <c r="F701" s="3">
        <v>45991</v>
      </c>
      <c r="G701" s="7">
        <v>11.4</v>
      </c>
      <c r="H701" s="37">
        <f>IFERROR(VLOOKUP(Master8[[#This Row],[Customer_ID]],CustomerData[],2,0),"None")</f>
        <v>64</v>
      </c>
      <c r="I701" t="str">
        <f>IFERROR(VLOOKUP(Master8[[#This Row],[Customer_ID]],CustomerData[],3,0),"None")</f>
        <v>Male</v>
      </c>
      <c r="J701" t="str">
        <f>IFERROR(VLOOKUP(Master8[[#This Row],[Customer_ID]],CustomerData[],4,0),"None")</f>
        <v>Latte</v>
      </c>
      <c r="K701" s="1" t="str">
        <f>IFERROR(VLOOKUP(Master8[[#This Row],[Customer_ID]],Feedback[],3,0),"None ")</f>
        <v xml:space="preserve">None </v>
      </c>
      <c r="L701" t="str">
        <f>_xlfn.IFNA(VLOOKUP(Master8[[#This Row],[Customer_ID]],Feedback[],4,0),"None")</f>
        <v>None</v>
      </c>
    </row>
    <row r="702" spans="1:12" x14ac:dyDescent="0.25">
      <c r="A702" s="2" t="s">
        <v>1454</v>
      </c>
      <c r="B702" s="2" t="s">
        <v>677</v>
      </c>
      <c r="C702" s="2">
        <v>5</v>
      </c>
      <c r="D702" s="4">
        <v>4.5</v>
      </c>
      <c r="E702" s="2" t="s">
        <v>684</v>
      </c>
      <c r="F702" s="3">
        <v>45992</v>
      </c>
      <c r="G702" s="7">
        <v>22.5</v>
      </c>
      <c r="H702" s="37" t="str">
        <f>IFERROR(VLOOKUP(Master8[[#This Row],[Customer_ID]],CustomerData[],2,0),"None")</f>
        <v>None</v>
      </c>
      <c r="I702" t="str">
        <f>IFERROR(VLOOKUP(Master8[[#This Row],[Customer_ID]],CustomerData[],3,0),"None")</f>
        <v>None</v>
      </c>
      <c r="J702" t="str">
        <f>IFERROR(VLOOKUP(Master8[[#This Row],[Customer_ID]],CustomerData[],4,0),"None")</f>
        <v>None</v>
      </c>
      <c r="K702" s="1" t="str">
        <f>IFERROR(VLOOKUP(Master8[[#This Row],[Customer_ID]],Feedback[],3,0),"None ")</f>
        <v>Positive</v>
      </c>
      <c r="L702" t="str">
        <f>_xlfn.IFNA(VLOOKUP(Master8[[#This Row],[Customer_ID]],Feedback[],4,0),"None")</f>
        <v>Could be better</v>
      </c>
    </row>
    <row r="703" spans="1:12" hidden="1" x14ac:dyDescent="0.25">
      <c r="A703" s="2" t="s">
        <v>724</v>
      </c>
      <c r="B703" s="2" t="s">
        <v>676</v>
      </c>
      <c r="C703" s="2">
        <v>5</v>
      </c>
      <c r="D703" s="4">
        <v>5.43</v>
      </c>
      <c r="E703" s="2" t="s">
        <v>685</v>
      </c>
      <c r="F703" s="3">
        <v>45993</v>
      </c>
      <c r="G703" s="7">
        <v>27.15</v>
      </c>
      <c r="H703" s="37">
        <f>IFERROR(VLOOKUP(Master8[[#This Row],[Customer_ID]],CustomerData[],2,0),"None")</f>
        <v>35</v>
      </c>
      <c r="I703" t="str">
        <f>IFERROR(VLOOKUP(Master8[[#This Row],[Customer_ID]],CustomerData[],3,0),"None")</f>
        <v>Male</v>
      </c>
      <c r="J703" t="str">
        <f>IFERROR(VLOOKUP(Master8[[#This Row],[Customer_ID]],CustomerData[],4,0),"None")</f>
        <v>Iced Tea</v>
      </c>
      <c r="K703" s="1" t="str">
        <f>IFERROR(VLOOKUP(Master8[[#This Row],[Customer_ID]],Feedback[],3,0),"None ")</f>
        <v>Neutral</v>
      </c>
      <c r="L703" t="str">
        <f>_xlfn.IFNA(VLOOKUP(Master8[[#This Row],[Customer_ID]],Feedback[],4,0),"None")</f>
        <v>Could be better</v>
      </c>
    </row>
    <row r="704" spans="1:12" hidden="1" x14ac:dyDescent="0.25">
      <c r="A704" s="2" t="s">
        <v>810</v>
      </c>
      <c r="B704" s="2" t="s">
        <v>677</v>
      </c>
      <c r="C704" s="2">
        <v>2</v>
      </c>
      <c r="D704" s="4">
        <v>4.8</v>
      </c>
      <c r="E704" s="2" t="s">
        <v>685</v>
      </c>
      <c r="F704" s="3">
        <v>45994</v>
      </c>
      <c r="G704" s="7">
        <v>9.6</v>
      </c>
      <c r="H704" s="37">
        <f>IFERROR(VLOOKUP(Master8[[#This Row],[Customer_ID]],CustomerData[],2,0),"None")</f>
        <v>43</v>
      </c>
      <c r="I704" t="str">
        <f>IFERROR(VLOOKUP(Master8[[#This Row],[Customer_ID]],CustomerData[],3,0),"None")</f>
        <v>Female</v>
      </c>
      <c r="J704" t="str">
        <f>IFERROR(VLOOKUP(Master8[[#This Row],[Customer_ID]],CustomerData[],4,0),"None")</f>
        <v>Cappuccino</v>
      </c>
      <c r="K704" s="1" t="str">
        <f>IFERROR(VLOOKUP(Master8[[#This Row],[Customer_ID]],Feedback[],3,0),"None ")</f>
        <v xml:space="preserve">None </v>
      </c>
      <c r="L704" t="str">
        <f>_xlfn.IFNA(VLOOKUP(Master8[[#This Row],[Customer_ID]],Feedback[],4,0),"None")</f>
        <v>None</v>
      </c>
    </row>
    <row r="705" spans="1:12" hidden="1" x14ac:dyDescent="0.25">
      <c r="A705" s="2" t="s">
        <v>851</v>
      </c>
      <c r="B705" s="2" t="s">
        <v>677</v>
      </c>
      <c r="C705" s="2">
        <v>4</v>
      </c>
      <c r="D705" s="4">
        <v>4.34</v>
      </c>
      <c r="E705" s="2" t="s">
        <v>682</v>
      </c>
      <c r="F705" s="3">
        <v>45995</v>
      </c>
      <c r="G705" s="7">
        <v>17.36</v>
      </c>
      <c r="H705" s="37">
        <f>IFERROR(VLOOKUP(Master8[[#This Row],[Customer_ID]],CustomerData[],2,0),"None")</f>
        <v>25</v>
      </c>
      <c r="I705" t="str">
        <f>IFERROR(VLOOKUP(Master8[[#This Row],[Customer_ID]],CustomerData[],3,0),"None")</f>
        <v>Male</v>
      </c>
      <c r="J705" t="str">
        <f>IFERROR(VLOOKUP(Master8[[#This Row],[Customer_ID]],CustomerData[],4,0),"None")</f>
        <v>Cappuccino</v>
      </c>
      <c r="K705" s="1" t="str">
        <f>IFERROR(VLOOKUP(Master8[[#This Row],[Customer_ID]],Feedback[],3,0),"None ")</f>
        <v xml:space="preserve">None </v>
      </c>
      <c r="L705" t="str">
        <f>_xlfn.IFNA(VLOOKUP(Master8[[#This Row],[Customer_ID]],Feedback[],4,0),"None")</f>
        <v>None</v>
      </c>
    </row>
    <row r="706" spans="1:12" hidden="1" x14ac:dyDescent="0.25">
      <c r="A706" s="2" t="s">
        <v>1096</v>
      </c>
      <c r="B706" s="2" t="s">
        <v>680</v>
      </c>
      <c r="C706" s="2">
        <v>1</v>
      </c>
      <c r="D706" s="4">
        <v>4.95</v>
      </c>
      <c r="E706" s="2" t="s">
        <v>683</v>
      </c>
      <c r="F706" s="3">
        <v>45996</v>
      </c>
      <c r="G706" s="7">
        <v>4.95</v>
      </c>
      <c r="H706" s="37">
        <f>IFERROR(VLOOKUP(Master8[[#This Row],[Customer_ID]],CustomerData[],2,0),"None")</f>
        <v>52</v>
      </c>
      <c r="I706" t="str">
        <f>IFERROR(VLOOKUP(Master8[[#This Row],[Customer_ID]],CustomerData[],3,0),"None")</f>
        <v>Female</v>
      </c>
      <c r="J706" t="str">
        <f>IFERROR(VLOOKUP(Master8[[#This Row],[Customer_ID]],CustomerData[],4,0),"None")</f>
        <v>Croissant</v>
      </c>
      <c r="K706" s="1" t="str">
        <f>IFERROR(VLOOKUP(Master8[[#This Row],[Customer_ID]],Feedback[],3,0),"None ")</f>
        <v xml:space="preserve">None </v>
      </c>
      <c r="L706" t="str">
        <f>_xlfn.IFNA(VLOOKUP(Master8[[#This Row],[Customer_ID]],Feedback[],4,0),"None")</f>
        <v>None</v>
      </c>
    </row>
    <row r="707" spans="1:12" hidden="1" x14ac:dyDescent="0.25">
      <c r="A707" s="2" t="s">
        <v>1248</v>
      </c>
      <c r="B707" s="2" t="s">
        <v>676</v>
      </c>
      <c r="C707" s="2">
        <v>5</v>
      </c>
      <c r="D707" s="4">
        <v>3.4</v>
      </c>
      <c r="E707" s="2" t="s">
        <v>685</v>
      </c>
      <c r="F707" s="3">
        <v>45997</v>
      </c>
      <c r="G707" s="7">
        <v>17</v>
      </c>
      <c r="H707" s="37">
        <f>IFERROR(VLOOKUP(Master8[[#This Row],[Customer_ID]],CustomerData[],2,0),"None")</f>
        <v>30</v>
      </c>
      <c r="I707" t="str">
        <f>IFERROR(VLOOKUP(Master8[[#This Row],[Customer_ID]],CustomerData[],3,0),"None")</f>
        <v>Male</v>
      </c>
      <c r="J707" t="str">
        <f>IFERROR(VLOOKUP(Master8[[#This Row],[Customer_ID]],CustomerData[],4,0),"None")</f>
        <v>Iced Tea</v>
      </c>
      <c r="K707" s="1" t="str">
        <f>IFERROR(VLOOKUP(Master8[[#This Row],[Customer_ID]],Feedback[],3,0),"None ")</f>
        <v>Positive</v>
      </c>
      <c r="L707" t="str">
        <f>_xlfn.IFNA(VLOOKUP(Master8[[#This Row],[Customer_ID]],Feedback[],4,0),"None")</f>
        <v>Could be better</v>
      </c>
    </row>
    <row r="708" spans="1:12" hidden="1" x14ac:dyDescent="0.25">
      <c r="A708" s="2" t="s">
        <v>822</v>
      </c>
      <c r="B708" s="2" t="s">
        <v>677</v>
      </c>
      <c r="C708" s="2">
        <v>1</v>
      </c>
      <c r="D708" s="4">
        <v>3.78</v>
      </c>
      <c r="E708" s="2" t="s">
        <v>685</v>
      </c>
      <c r="F708" s="3">
        <v>45998</v>
      </c>
      <c r="G708" s="7">
        <v>3.78</v>
      </c>
      <c r="H708" s="37">
        <f>IFERROR(VLOOKUP(Master8[[#This Row],[Customer_ID]],CustomerData[],2,0),"None")</f>
        <v>55</v>
      </c>
      <c r="I708" t="str">
        <f>IFERROR(VLOOKUP(Master8[[#This Row],[Customer_ID]],CustomerData[],3,0),"None")</f>
        <v>Female</v>
      </c>
      <c r="J708" t="str">
        <f>IFERROR(VLOOKUP(Master8[[#This Row],[Customer_ID]],CustomerData[],4,0),"None")</f>
        <v>Cappuccino</v>
      </c>
      <c r="K708" s="1" t="str">
        <f>IFERROR(VLOOKUP(Master8[[#This Row],[Customer_ID]],Feedback[],3,0),"None ")</f>
        <v xml:space="preserve">None </v>
      </c>
      <c r="L708" t="str">
        <f>_xlfn.IFNA(VLOOKUP(Master8[[#This Row],[Customer_ID]],Feedback[],4,0),"None")</f>
        <v>None</v>
      </c>
    </row>
    <row r="709" spans="1:12" x14ac:dyDescent="0.25">
      <c r="A709" s="2" t="s">
        <v>1426</v>
      </c>
      <c r="B709" s="2" t="s">
        <v>676</v>
      </c>
      <c r="C709" s="2">
        <v>5</v>
      </c>
      <c r="D709" s="4">
        <v>4.62</v>
      </c>
      <c r="E709" s="2" t="s">
        <v>682</v>
      </c>
      <c r="F709" s="3">
        <v>45999</v>
      </c>
      <c r="G709" s="7">
        <v>23.1</v>
      </c>
      <c r="H709" s="37" t="str">
        <f>IFERROR(VLOOKUP(Master8[[#This Row],[Customer_ID]],CustomerData[],2,0),"None")</f>
        <v>None</v>
      </c>
      <c r="I709" t="str">
        <f>IFERROR(VLOOKUP(Master8[[#This Row],[Customer_ID]],CustomerData[],3,0),"None")</f>
        <v>None</v>
      </c>
      <c r="J709" t="str">
        <f>IFERROR(VLOOKUP(Master8[[#This Row],[Customer_ID]],CustomerData[],4,0),"None")</f>
        <v>None</v>
      </c>
      <c r="K709" s="1" t="str">
        <f>IFERROR(VLOOKUP(Master8[[#This Row],[Customer_ID]],Feedback[],3,0),"None ")</f>
        <v xml:space="preserve">None </v>
      </c>
      <c r="L709" t="str">
        <f>_xlfn.IFNA(VLOOKUP(Master8[[#This Row],[Customer_ID]],Feedback[],4,0),"None")</f>
        <v>None</v>
      </c>
    </row>
    <row r="710" spans="1:12" hidden="1" x14ac:dyDescent="0.25">
      <c r="A710" s="2" t="s">
        <v>1265</v>
      </c>
      <c r="B710" s="2" t="s">
        <v>677</v>
      </c>
      <c r="C710" s="2">
        <v>4</v>
      </c>
      <c r="D710" s="4">
        <v>2.75</v>
      </c>
      <c r="E710" s="2" t="s">
        <v>682</v>
      </c>
      <c r="F710" s="3">
        <v>46000</v>
      </c>
      <c r="G710" s="7">
        <v>11</v>
      </c>
      <c r="H710" s="37">
        <f>IFERROR(VLOOKUP(Master8[[#This Row],[Customer_ID]],CustomerData[],2,0),"None")</f>
        <v>43</v>
      </c>
      <c r="I710" t="str">
        <f>IFERROR(VLOOKUP(Master8[[#This Row],[Customer_ID]],CustomerData[],3,0),"None")</f>
        <v>Female</v>
      </c>
      <c r="J710" t="str">
        <f>IFERROR(VLOOKUP(Master8[[#This Row],[Customer_ID]],CustomerData[],4,0),"None")</f>
        <v>Cappuccino</v>
      </c>
      <c r="K710" s="1" t="str">
        <f>IFERROR(VLOOKUP(Master8[[#This Row],[Customer_ID]],Feedback[],3,0),"None ")</f>
        <v>Negative</v>
      </c>
      <c r="L710" t="str">
        <f>_xlfn.IFNA(VLOOKUP(Master8[[#This Row],[Customer_ID]],Feedback[],4,0),"None")</f>
        <v>Could be better</v>
      </c>
    </row>
    <row r="711" spans="1:12" x14ac:dyDescent="0.25">
      <c r="A711" s="2" t="s">
        <v>1659</v>
      </c>
      <c r="B711" s="2" t="s">
        <v>679</v>
      </c>
      <c r="C711" s="2">
        <v>5</v>
      </c>
      <c r="D711" s="4">
        <v>5.76</v>
      </c>
      <c r="E711" s="2" t="s">
        <v>683</v>
      </c>
      <c r="F711" s="3">
        <v>46001</v>
      </c>
      <c r="G711" s="7">
        <v>28.8</v>
      </c>
      <c r="H711" s="37" t="str">
        <f>IFERROR(VLOOKUP(Master8[[#This Row],[Customer_ID]],CustomerData[],2,0),"None")</f>
        <v>None</v>
      </c>
      <c r="I711" t="str">
        <f>IFERROR(VLOOKUP(Master8[[#This Row],[Customer_ID]],CustomerData[],3,0),"None")</f>
        <v>None</v>
      </c>
      <c r="J711" t="str">
        <f>IFERROR(VLOOKUP(Master8[[#This Row],[Customer_ID]],CustomerData[],4,0),"None")</f>
        <v>None</v>
      </c>
      <c r="K711" s="1" t="str">
        <f>IFERROR(VLOOKUP(Master8[[#This Row],[Customer_ID]],Feedback[],3,0),"None ")</f>
        <v>Negative</v>
      </c>
      <c r="L711" t="str">
        <f>_xlfn.IFNA(VLOOKUP(Master8[[#This Row],[Customer_ID]],Feedback[],4,0),"None")</f>
        <v>Could be better</v>
      </c>
    </row>
    <row r="712" spans="1:12" x14ac:dyDescent="0.25">
      <c r="A712" s="2" t="s">
        <v>1654</v>
      </c>
      <c r="B712" s="2" t="s">
        <v>679</v>
      </c>
      <c r="C712" s="2">
        <v>4</v>
      </c>
      <c r="D712" s="4">
        <v>3.23</v>
      </c>
      <c r="E712" s="2" t="s">
        <v>682</v>
      </c>
      <c r="F712" s="3">
        <v>46002</v>
      </c>
      <c r="G712" s="7">
        <v>12.92</v>
      </c>
      <c r="H712" s="37" t="str">
        <f>IFERROR(VLOOKUP(Master8[[#This Row],[Customer_ID]],CustomerData[],2,0),"None")</f>
        <v>None</v>
      </c>
      <c r="I712" t="str">
        <f>IFERROR(VLOOKUP(Master8[[#This Row],[Customer_ID]],CustomerData[],3,0),"None")</f>
        <v>None</v>
      </c>
      <c r="J712" t="str">
        <f>IFERROR(VLOOKUP(Master8[[#This Row],[Customer_ID]],CustomerData[],4,0),"None")</f>
        <v>None</v>
      </c>
      <c r="K712" s="1" t="str">
        <f>IFERROR(VLOOKUP(Master8[[#This Row],[Customer_ID]],Feedback[],3,0),"None ")</f>
        <v>Positive</v>
      </c>
      <c r="L712" t="str">
        <f>_xlfn.IFNA(VLOOKUP(Master8[[#This Row],[Customer_ID]],Feedback[],4,0),"None")</f>
        <v>Could be better</v>
      </c>
    </row>
    <row r="713" spans="1:12" hidden="1" x14ac:dyDescent="0.25">
      <c r="A713" s="2" t="s">
        <v>835</v>
      </c>
      <c r="B713" s="2" t="s">
        <v>678</v>
      </c>
      <c r="C713" s="2">
        <v>5</v>
      </c>
      <c r="D713" s="4">
        <v>4.22</v>
      </c>
      <c r="E713" s="2" t="s">
        <v>683</v>
      </c>
      <c r="F713" s="3">
        <v>46003</v>
      </c>
      <c r="G713" s="7">
        <v>21.1</v>
      </c>
      <c r="H713" s="37">
        <f>IFERROR(VLOOKUP(Master8[[#This Row],[Customer_ID]],CustomerData[],2,0),"None")</f>
        <v>58</v>
      </c>
      <c r="I713" t="str">
        <f>IFERROR(VLOOKUP(Master8[[#This Row],[Customer_ID]],CustomerData[],3,0),"None")</f>
        <v>Female</v>
      </c>
      <c r="J713" t="str">
        <f>IFERROR(VLOOKUP(Master8[[#This Row],[Customer_ID]],CustomerData[],4,0),"None")</f>
        <v>Latte</v>
      </c>
      <c r="K713" s="1" t="str">
        <f>IFERROR(VLOOKUP(Master8[[#This Row],[Customer_ID]],Feedback[],3,0),"None ")</f>
        <v>Positive</v>
      </c>
      <c r="L713" t="str">
        <f>_xlfn.IFNA(VLOOKUP(Master8[[#This Row],[Customer_ID]],Feedback[],4,0),"None")</f>
        <v>Great product!</v>
      </c>
    </row>
    <row r="714" spans="1:12" hidden="1" x14ac:dyDescent="0.25">
      <c r="A714" s="2" t="s">
        <v>1288</v>
      </c>
      <c r="B714" s="2" t="s">
        <v>679</v>
      </c>
      <c r="C714" s="2">
        <v>2</v>
      </c>
      <c r="D714" s="4">
        <v>5.61</v>
      </c>
      <c r="E714" s="2" t="s">
        <v>682</v>
      </c>
      <c r="F714" s="3">
        <v>46004</v>
      </c>
      <c r="G714" s="7">
        <v>11.22</v>
      </c>
      <c r="H714" s="37">
        <f>IFERROR(VLOOKUP(Master8[[#This Row],[Customer_ID]],CustomerData[],2,0),"None")</f>
        <v>56</v>
      </c>
      <c r="I714" t="str">
        <f>IFERROR(VLOOKUP(Master8[[#This Row],[Customer_ID]],CustomerData[],3,0),"None")</f>
        <v>Male</v>
      </c>
      <c r="J714" t="str">
        <f>IFERROR(VLOOKUP(Master8[[#This Row],[Customer_ID]],CustomerData[],4,0),"None")</f>
        <v>Sandwich</v>
      </c>
      <c r="K714" s="1" t="str">
        <f>IFERROR(VLOOKUP(Master8[[#This Row],[Customer_ID]],Feedback[],3,0),"None ")</f>
        <v xml:space="preserve">None </v>
      </c>
      <c r="L714" t="str">
        <f>_xlfn.IFNA(VLOOKUP(Master8[[#This Row],[Customer_ID]],Feedback[],4,0),"None")</f>
        <v>None</v>
      </c>
    </row>
    <row r="715" spans="1:12" hidden="1" x14ac:dyDescent="0.25">
      <c r="A715" s="2" t="s">
        <v>972</v>
      </c>
      <c r="B715" s="2" t="s">
        <v>676</v>
      </c>
      <c r="C715" s="2">
        <v>5</v>
      </c>
      <c r="D715" s="4">
        <v>2.78</v>
      </c>
      <c r="E715" s="2" t="s">
        <v>685</v>
      </c>
      <c r="F715" s="3">
        <v>46005</v>
      </c>
      <c r="G715" s="7">
        <v>13.9</v>
      </c>
      <c r="H715" s="37">
        <f>IFERROR(VLOOKUP(Master8[[#This Row],[Customer_ID]],CustomerData[],2,0),"None")</f>
        <v>59</v>
      </c>
      <c r="I715" t="str">
        <f>IFERROR(VLOOKUP(Master8[[#This Row],[Customer_ID]],CustomerData[],3,0),"None")</f>
        <v>Female</v>
      </c>
      <c r="J715" t="str">
        <f>IFERROR(VLOOKUP(Master8[[#This Row],[Customer_ID]],CustomerData[],4,0),"None")</f>
        <v>Iced Tea</v>
      </c>
      <c r="K715" s="1" t="str">
        <f>IFERROR(VLOOKUP(Master8[[#This Row],[Customer_ID]],Feedback[],3,0),"None ")</f>
        <v>Positive</v>
      </c>
      <c r="L715" t="str">
        <f>_xlfn.IFNA(VLOOKUP(Master8[[#This Row],[Customer_ID]],Feedback[],4,0),"None")</f>
        <v>Great product!</v>
      </c>
    </row>
    <row r="716" spans="1:12" hidden="1" x14ac:dyDescent="0.25">
      <c r="A716" s="2" t="s">
        <v>1005</v>
      </c>
      <c r="B716" s="2" t="s">
        <v>680</v>
      </c>
      <c r="C716" s="2">
        <v>2</v>
      </c>
      <c r="D716" s="4">
        <v>5.3</v>
      </c>
      <c r="E716" s="2" t="s">
        <v>682</v>
      </c>
      <c r="F716" s="3">
        <v>46006</v>
      </c>
      <c r="G716" s="7">
        <v>10.6</v>
      </c>
      <c r="H716" s="37">
        <f>IFERROR(VLOOKUP(Master8[[#This Row],[Customer_ID]],CustomerData[],2,0),"None")</f>
        <v>43</v>
      </c>
      <c r="I716" t="str">
        <f>IFERROR(VLOOKUP(Master8[[#This Row],[Customer_ID]],CustomerData[],3,0),"None")</f>
        <v>Male</v>
      </c>
      <c r="J716" t="str">
        <f>IFERROR(VLOOKUP(Master8[[#This Row],[Customer_ID]],CustomerData[],4,0),"None")</f>
        <v>Croissant</v>
      </c>
      <c r="K716" s="1" t="str">
        <f>IFERROR(VLOOKUP(Master8[[#This Row],[Customer_ID]],Feedback[],3,0),"None ")</f>
        <v>Positive</v>
      </c>
      <c r="L716" t="str">
        <f>_xlfn.IFNA(VLOOKUP(Master8[[#This Row],[Customer_ID]],Feedback[],4,0),"None")</f>
        <v>Could be better</v>
      </c>
    </row>
    <row r="717" spans="1:12" hidden="1" x14ac:dyDescent="0.25">
      <c r="A717" s="2" t="s">
        <v>852</v>
      </c>
      <c r="B717" s="2" t="s">
        <v>678</v>
      </c>
      <c r="C717" s="2">
        <v>2</v>
      </c>
      <c r="D717" s="4">
        <v>2.71</v>
      </c>
      <c r="E717" s="2" t="s">
        <v>684</v>
      </c>
      <c r="F717" s="3">
        <v>46007</v>
      </c>
      <c r="G717" s="7">
        <v>5.42</v>
      </c>
      <c r="H717" s="37">
        <f>IFERROR(VLOOKUP(Master8[[#This Row],[Customer_ID]],CustomerData[],2,0),"None")</f>
        <v>61</v>
      </c>
      <c r="I717" t="str">
        <f>IFERROR(VLOOKUP(Master8[[#This Row],[Customer_ID]],CustomerData[],3,0),"None")</f>
        <v>Female</v>
      </c>
      <c r="J717" t="str">
        <f>IFERROR(VLOOKUP(Master8[[#This Row],[Customer_ID]],CustomerData[],4,0),"None")</f>
        <v>Latte</v>
      </c>
      <c r="K717" s="1" t="str">
        <f>IFERROR(VLOOKUP(Master8[[#This Row],[Customer_ID]],Feedback[],3,0),"None ")</f>
        <v xml:space="preserve">None </v>
      </c>
      <c r="L717" t="str">
        <f>_xlfn.IFNA(VLOOKUP(Master8[[#This Row],[Customer_ID]],Feedback[],4,0),"None")</f>
        <v>None</v>
      </c>
    </row>
    <row r="718" spans="1:12" x14ac:dyDescent="0.25">
      <c r="A718" s="2" t="s">
        <v>1590</v>
      </c>
      <c r="B718" s="2" t="s">
        <v>677</v>
      </c>
      <c r="C718" s="2">
        <v>1</v>
      </c>
      <c r="D718" s="4">
        <v>4.45</v>
      </c>
      <c r="E718" s="2" t="s">
        <v>685</v>
      </c>
      <c r="F718" s="3">
        <v>46008</v>
      </c>
      <c r="G718" s="7">
        <v>4.45</v>
      </c>
      <c r="H718" s="37" t="str">
        <f>IFERROR(VLOOKUP(Master8[[#This Row],[Customer_ID]],CustomerData[],2,0),"None")</f>
        <v>None</v>
      </c>
      <c r="I718" t="str">
        <f>IFERROR(VLOOKUP(Master8[[#This Row],[Customer_ID]],CustomerData[],3,0),"None")</f>
        <v>None</v>
      </c>
      <c r="J718" t="str">
        <f>IFERROR(VLOOKUP(Master8[[#This Row],[Customer_ID]],CustomerData[],4,0),"None")</f>
        <v>None</v>
      </c>
      <c r="K718" s="1" t="str">
        <f>IFERROR(VLOOKUP(Master8[[#This Row],[Customer_ID]],Feedback[],3,0),"None ")</f>
        <v>Neutral</v>
      </c>
      <c r="L718" t="str">
        <f>_xlfn.IFNA(VLOOKUP(Master8[[#This Row],[Customer_ID]],Feedback[],4,0),"None")</f>
        <v>Could be better</v>
      </c>
    </row>
    <row r="719" spans="1:12" x14ac:dyDescent="0.25">
      <c r="A719" s="2" t="s">
        <v>1444</v>
      </c>
      <c r="B719" s="2" t="s">
        <v>679</v>
      </c>
      <c r="C719" s="2">
        <v>4</v>
      </c>
      <c r="D719" s="4">
        <v>5.78</v>
      </c>
      <c r="E719" s="2" t="s">
        <v>684</v>
      </c>
      <c r="F719" s="3">
        <v>46009</v>
      </c>
      <c r="G719" s="7">
        <v>23.12</v>
      </c>
      <c r="H719" s="37" t="str">
        <f>IFERROR(VLOOKUP(Master8[[#This Row],[Customer_ID]],CustomerData[],2,0),"None")</f>
        <v>None</v>
      </c>
      <c r="I719" t="str">
        <f>IFERROR(VLOOKUP(Master8[[#This Row],[Customer_ID]],CustomerData[],3,0),"None")</f>
        <v>None</v>
      </c>
      <c r="J719" t="str">
        <f>IFERROR(VLOOKUP(Master8[[#This Row],[Customer_ID]],CustomerData[],4,0),"None")</f>
        <v>None</v>
      </c>
      <c r="K719" s="1" t="str">
        <f>IFERROR(VLOOKUP(Master8[[#This Row],[Customer_ID]],Feedback[],3,0),"None ")</f>
        <v xml:space="preserve">None </v>
      </c>
      <c r="L719" t="str">
        <f>_xlfn.IFNA(VLOOKUP(Master8[[#This Row],[Customer_ID]],Feedback[],4,0),"None")</f>
        <v>None</v>
      </c>
    </row>
    <row r="720" spans="1:12" hidden="1" x14ac:dyDescent="0.25">
      <c r="A720" s="2" t="s">
        <v>859</v>
      </c>
      <c r="B720" s="2" t="s">
        <v>678</v>
      </c>
      <c r="C720" s="2">
        <v>5</v>
      </c>
      <c r="D720" s="4">
        <v>3.96</v>
      </c>
      <c r="E720" s="2" t="s">
        <v>684</v>
      </c>
      <c r="F720" s="3">
        <v>46010</v>
      </c>
      <c r="G720" s="7">
        <v>19.8</v>
      </c>
      <c r="H720" s="37">
        <f>IFERROR(VLOOKUP(Master8[[#This Row],[Customer_ID]],CustomerData[],2,0),"None")</f>
        <v>45</v>
      </c>
      <c r="I720" t="str">
        <f>IFERROR(VLOOKUP(Master8[[#This Row],[Customer_ID]],CustomerData[],3,0),"None")</f>
        <v>Female</v>
      </c>
      <c r="J720" t="str">
        <f>IFERROR(VLOOKUP(Master8[[#This Row],[Customer_ID]],CustomerData[],4,0),"None")</f>
        <v>Latte</v>
      </c>
      <c r="K720" s="1" t="str">
        <f>IFERROR(VLOOKUP(Master8[[#This Row],[Customer_ID]],Feedback[],3,0),"None ")</f>
        <v>Positive</v>
      </c>
      <c r="L720" t="str">
        <f>_xlfn.IFNA(VLOOKUP(Master8[[#This Row],[Customer_ID]],Feedback[],4,0),"None")</f>
        <v>Could be better</v>
      </c>
    </row>
    <row r="721" spans="1:12" x14ac:dyDescent="0.25">
      <c r="A721" s="2" t="s">
        <v>1490</v>
      </c>
      <c r="B721" s="2" t="s">
        <v>679</v>
      </c>
      <c r="C721" s="2">
        <v>5</v>
      </c>
      <c r="D721" s="4">
        <v>3.79</v>
      </c>
      <c r="E721" s="2" t="s">
        <v>682</v>
      </c>
      <c r="F721" s="3">
        <v>46011</v>
      </c>
      <c r="G721" s="7">
        <v>18.95</v>
      </c>
      <c r="H721" s="37" t="str">
        <f>IFERROR(VLOOKUP(Master8[[#This Row],[Customer_ID]],CustomerData[],2,0),"None")</f>
        <v>None</v>
      </c>
      <c r="I721" t="str">
        <f>IFERROR(VLOOKUP(Master8[[#This Row],[Customer_ID]],CustomerData[],3,0),"None")</f>
        <v>None</v>
      </c>
      <c r="J721" t="str">
        <f>IFERROR(VLOOKUP(Master8[[#This Row],[Customer_ID]],CustomerData[],4,0),"None")</f>
        <v>None</v>
      </c>
      <c r="K721" s="1" t="str">
        <f>IFERROR(VLOOKUP(Master8[[#This Row],[Customer_ID]],Feedback[],3,0),"None ")</f>
        <v>Neutral</v>
      </c>
      <c r="L721" t="str">
        <f>_xlfn.IFNA(VLOOKUP(Master8[[#This Row],[Customer_ID]],Feedback[],4,0),"None")</f>
        <v>Great product!</v>
      </c>
    </row>
    <row r="722" spans="1:12" x14ac:dyDescent="0.25">
      <c r="A722" s="2" t="s">
        <v>1599</v>
      </c>
      <c r="B722" s="2" t="s">
        <v>678</v>
      </c>
      <c r="C722" s="2">
        <v>3</v>
      </c>
      <c r="D722" s="4">
        <v>4.9800000000000004</v>
      </c>
      <c r="E722" s="2" t="s">
        <v>682</v>
      </c>
      <c r="F722" s="3">
        <v>46012</v>
      </c>
      <c r="G722" s="7">
        <v>14.94</v>
      </c>
      <c r="H722" s="37" t="str">
        <f>IFERROR(VLOOKUP(Master8[[#This Row],[Customer_ID]],CustomerData[],2,0),"None")</f>
        <v>None</v>
      </c>
      <c r="I722" t="str">
        <f>IFERROR(VLOOKUP(Master8[[#This Row],[Customer_ID]],CustomerData[],3,0),"None")</f>
        <v>None</v>
      </c>
      <c r="J722" t="str">
        <f>IFERROR(VLOOKUP(Master8[[#This Row],[Customer_ID]],CustomerData[],4,0),"None")</f>
        <v>None</v>
      </c>
      <c r="K722" s="1" t="str">
        <f>IFERROR(VLOOKUP(Master8[[#This Row],[Customer_ID]],Feedback[],3,0),"None ")</f>
        <v xml:space="preserve">None </v>
      </c>
      <c r="L722" t="str">
        <f>_xlfn.IFNA(VLOOKUP(Master8[[#This Row],[Customer_ID]],Feedback[],4,0),"None")</f>
        <v>None</v>
      </c>
    </row>
    <row r="723" spans="1:12" x14ac:dyDescent="0.25">
      <c r="A723" s="2" t="s">
        <v>1578</v>
      </c>
      <c r="B723" s="2" t="s">
        <v>676</v>
      </c>
      <c r="C723" s="2">
        <v>5</v>
      </c>
      <c r="D723" s="4">
        <v>5.38</v>
      </c>
      <c r="E723" s="2" t="s">
        <v>684</v>
      </c>
      <c r="F723" s="3">
        <v>46013</v>
      </c>
      <c r="G723" s="7">
        <v>26.9</v>
      </c>
      <c r="H723" s="37" t="str">
        <f>IFERROR(VLOOKUP(Master8[[#This Row],[Customer_ID]],CustomerData[],2,0),"None")</f>
        <v>None</v>
      </c>
      <c r="I723" t="str">
        <f>IFERROR(VLOOKUP(Master8[[#This Row],[Customer_ID]],CustomerData[],3,0),"None")</f>
        <v>None</v>
      </c>
      <c r="J723" t="str">
        <f>IFERROR(VLOOKUP(Master8[[#This Row],[Customer_ID]],CustomerData[],4,0),"None")</f>
        <v>None</v>
      </c>
      <c r="K723" s="1" t="str">
        <f>IFERROR(VLOOKUP(Master8[[#This Row],[Customer_ID]],Feedback[],3,0),"None ")</f>
        <v>Neutral</v>
      </c>
      <c r="L723" t="str">
        <f>_xlfn.IFNA(VLOOKUP(Master8[[#This Row],[Customer_ID]],Feedback[],4,0),"None")</f>
        <v>Could be better</v>
      </c>
    </row>
    <row r="724" spans="1:12" hidden="1" x14ac:dyDescent="0.25">
      <c r="A724" s="2" t="s">
        <v>1155</v>
      </c>
      <c r="B724" s="2" t="s">
        <v>676</v>
      </c>
      <c r="C724" s="2">
        <v>4</v>
      </c>
      <c r="D724" s="4">
        <v>3.43</v>
      </c>
      <c r="E724" s="2" t="s">
        <v>685</v>
      </c>
      <c r="F724" s="3">
        <v>46014</v>
      </c>
      <c r="G724" s="7">
        <v>13.72</v>
      </c>
      <c r="H724" s="37">
        <f>IFERROR(VLOOKUP(Master8[[#This Row],[Customer_ID]],CustomerData[],2,0),"None")</f>
        <v>53</v>
      </c>
      <c r="I724" t="str">
        <f>IFERROR(VLOOKUP(Master8[[#This Row],[Customer_ID]],CustomerData[],3,0),"None")</f>
        <v>Female</v>
      </c>
      <c r="J724" t="str">
        <f>IFERROR(VLOOKUP(Master8[[#This Row],[Customer_ID]],CustomerData[],4,0),"None")</f>
        <v>Iced Tea</v>
      </c>
      <c r="K724" s="1" t="str">
        <f>IFERROR(VLOOKUP(Master8[[#This Row],[Customer_ID]],Feedback[],3,0),"None ")</f>
        <v>Positive</v>
      </c>
      <c r="L724" t="str">
        <f>_xlfn.IFNA(VLOOKUP(Master8[[#This Row],[Customer_ID]],Feedback[],4,0),"None")</f>
        <v>Could be better</v>
      </c>
    </row>
    <row r="725" spans="1:12" x14ac:dyDescent="0.25">
      <c r="A725" s="2" t="s">
        <v>1464</v>
      </c>
      <c r="B725" s="2" t="s">
        <v>677</v>
      </c>
      <c r="C725" s="2">
        <v>4</v>
      </c>
      <c r="D725" s="4">
        <v>2.64</v>
      </c>
      <c r="E725" s="2" t="s">
        <v>682</v>
      </c>
      <c r="F725" s="3">
        <v>46015</v>
      </c>
      <c r="G725" s="7">
        <v>10.56</v>
      </c>
      <c r="H725" s="37" t="str">
        <f>IFERROR(VLOOKUP(Master8[[#This Row],[Customer_ID]],CustomerData[],2,0),"None")</f>
        <v>None</v>
      </c>
      <c r="I725" t="str">
        <f>IFERROR(VLOOKUP(Master8[[#This Row],[Customer_ID]],CustomerData[],3,0),"None")</f>
        <v>None</v>
      </c>
      <c r="J725" t="str">
        <f>IFERROR(VLOOKUP(Master8[[#This Row],[Customer_ID]],CustomerData[],4,0),"None")</f>
        <v>None</v>
      </c>
      <c r="K725" s="1" t="str">
        <f>IFERROR(VLOOKUP(Master8[[#This Row],[Customer_ID]],Feedback[],3,0),"None ")</f>
        <v>Neutral</v>
      </c>
      <c r="L725" t="str">
        <f>_xlfn.IFNA(VLOOKUP(Master8[[#This Row],[Customer_ID]],Feedback[],4,0),"None")</f>
        <v>Could be better</v>
      </c>
    </row>
    <row r="726" spans="1:12" hidden="1" x14ac:dyDescent="0.25">
      <c r="A726" s="2" t="s">
        <v>839</v>
      </c>
      <c r="B726" s="2" t="s">
        <v>681</v>
      </c>
      <c r="C726" s="2">
        <v>5</v>
      </c>
      <c r="D726" s="4">
        <v>2.75</v>
      </c>
      <c r="E726" s="2" t="s">
        <v>685</v>
      </c>
      <c r="F726" s="3">
        <v>46016</v>
      </c>
      <c r="G726" s="7">
        <v>13.75</v>
      </c>
      <c r="H726" s="37">
        <f>IFERROR(VLOOKUP(Master8[[#This Row],[Customer_ID]],CustomerData[],2,0),"None")</f>
        <v>56</v>
      </c>
      <c r="I726" t="str">
        <f>IFERROR(VLOOKUP(Master8[[#This Row],[Customer_ID]],CustomerData[],3,0),"None")</f>
        <v>Male</v>
      </c>
      <c r="J726" t="str">
        <f>IFERROR(VLOOKUP(Master8[[#This Row],[Customer_ID]],CustomerData[],4,0),"None")</f>
        <v>Muffin</v>
      </c>
      <c r="K726" s="1" t="str">
        <f>IFERROR(VLOOKUP(Master8[[#This Row],[Customer_ID]],Feedback[],3,0),"None ")</f>
        <v>Neutral</v>
      </c>
      <c r="L726" t="str">
        <f>_xlfn.IFNA(VLOOKUP(Master8[[#This Row],[Customer_ID]],Feedback[],4,0),"None")</f>
        <v>Great product!</v>
      </c>
    </row>
    <row r="727" spans="1:12" hidden="1" x14ac:dyDescent="0.25">
      <c r="A727" s="2" t="s">
        <v>1007</v>
      </c>
      <c r="B727" s="2" t="s">
        <v>678</v>
      </c>
      <c r="C727" s="2">
        <v>2</v>
      </c>
      <c r="D727" s="4">
        <v>3.56</v>
      </c>
      <c r="E727" s="2" t="s">
        <v>682</v>
      </c>
      <c r="F727" s="3">
        <v>46017</v>
      </c>
      <c r="G727" s="7">
        <v>7.12</v>
      </c>
      <c r="H727" s="37">
        <f>IFERROR(VLOOKUP(Master8[[#This Row],[Customer_ID]],CustomerData[],2,0),"None")</f>
        <v>28</v>
      </c>
      <c r="I727" t="str">
        <f>IFERROR(VLOOKUP(Master8[[#This Row],[Customer_ID]],CustomerData[],3,0),"None")</f>
        <v>Female</v>
      </c>
      <c r="J727" t="str">
        <f>IFERROR(VLOOKUP(Master8[[#This Row],[Customer_ID]],CustomerData[],4,0),"None")</f>
        <v>Latte</v>
      </c>
      <c r="K727" s="1" t="str">
        <f>IFERROR(VLOOKUP(Master8[[#This Row],[Customer_ID]],Feedback[],3,0),"None ")</f>
        <v>Neutral</v>
      </c>
      <c r="L727" t="str">
        <f>_xlfn.IFNA(VLOOKUP(Master8[[#This Row],[Customer_ID]],Feedback[],4,0),"None")</f>
        <v>Could be better</v>
      </c>
    </row>
    <row r="728" spans="1:12" x14ac:dyDescent="0.25">
      <c r="A728" s="2" t="s">
        <v>1562</v>
      </c>
      <c r="B728" s="2" t="s">
        <v>681</v>
      </c>
      <c r="C728" s="2">
        <v>3</v>
      </c>
      <c r="D728" s="4">
        <v>5.81</v>
      </c>
      <c r="E728" s="2" t="s">
        <v>684</v>
      </c>
      <c r="F728" s="3">
        <v>46018</v>
      </c>
      <c r="G728" s="7">
        <v>17.43</v>
      </c>
      <c r="H728" s="37" t="str">
        <f>IFERROR(VLOOKUP(Master8[[#This Row],[Customer_ID]],CustomerData[],2,0),"None")</f>
        <v>None</v>
      </c>
      <c r="I728" t="str">
        <f>IFERROR(VLOOKUP(Master8[[#This Row],[Customer_ID]],CustomerData[],3,0),"None")</f>
        <v>None</v>
      </c>
      <c r="J728" t="str">
        <f>IFERROR(VLOOKUP(Master8[[#This Row],[Customer_ID]],CustomerData[],4,0),"None")</f>
        <v>None</v>
      </c>
      <c r="K728" s="1" t="str">
        <f>IFERROR(VLOOKUP(Master8[[#This Row],[Customer_ID]],Feedback[],3,0),"None ")</f>
        <v>Positive</v>
      </c>
      <c r="L728" t="str">
        <f>_xlfn.IFNA(VLOOKUP(Master8[[#This Row],[Customer_ID]],Feedback[],4,0),"None")</f>
        <v>Great product!</v>
      </c>
    </row>
    <row r="729" spans="1:12" hidden="1" x14ac:dyDescent="0.25">
      <c r="A729" s="2" t="s">
        <v>868</v>
      </c>
      <c r="B729" s="2" t="s">
        <v>681</v>
      </c>
      <c r="C729" s="2">
        <v>4</v>
      </c>
      <c r="D729" s="4">
        <v>5.86</v>
      </c>
      <c r="E729" s="2" t="s">
        <v>684</v>
      </c>
      <c r="F729" s="3">
        <v>46019</v>
      </c>
      <c r="G729" s="7">
        <v>23.44</v>
      </c>
      <c r="H729" s="37">
        <f>IFERROR(VLOOKUP(Master8[[#This Row],[Customer_ID]],CustomerData[],2,0),"None")</f>
        <v>50</v>
      </c>
      <c r="I729" t="str">
        <f>IFERROR(VLOOKUP(Master8[[#This Row],[Customer_ID]],CustomerData[],3,0),"None")</f>
        <v>Female</v>
      </c>
      <c r="J729" t="str">
        <f>IFERROR(VLOOKUP(Master8[[#This Row],[Customer_ID]],CustomerData[],4,0),"None")</f>
        <v>Muffin</v>
      </c>
      <c r="K729" s="1" t="str">
        <f>IFERROR(VLOOKUP(Master8[[#This Row],[Customer_ID]],Feedback[],3,0),"None ")</f>
        <v xml:space="preserve">None </v>
      </c>
      <c r="L729" t="str">
        <f>_xlfn.IFNA(VLOOKUP(Master8[[#This Row],[Customer_ID]],Feedback[],4,0),"None")</f>
        <v>None</v>
      </c>
    </row>
    <row r="730" spans="1:12" hidden="1" x14ac:dyDescent="0.25">
      <c r="A730" s="2" t="s">
        <v>1096</v>
      </c>
      <c r="B730" s="2" t="s">
        <v>680</v>
      </c>
      <c r="C730" s="2">
        <v>3</v>
      </c>
      <c r="D730" s="4">
        <v>2.84</v>
      </c>
      <c r="E730" s="2" t="s">
        <v>682</v>
      </c>
      <c r="F730" s="3">
        <v>46020</v>
      </c>
      <c r="G730" s="7">
        <v>8.52</v>
      </c>
      <c r="H730" s="37">
        <f>IFERROR(VLOOKUP(Master8[[#This Row],[Customer_ID]],CustomerData[],2,0),"None")</f>
        <v>52</v>
      </c>
      <c r="I730" t="str">
        <f>IFERROR(VLOOKUP(Master8[[#This Row],[Customer_ID]],CustomerData[],3,0),"None")</f>
        <v>Female</v>
      </c>
      <c r="J730" t="str">
        <f>IFERROR(VLOOKUP(Master8[[#This Row],[Customer_ID]],CustomerData[],4,0),"None")</f>
        <v>Croissant</v>
      </c>
      <c r="K730" s="1" t="str">
        <f>IFERROR(VLOOKUP(Master8[[#This Row],[Customer_ID]],Feedback[],3,0),"None ")</f>
        <v xml:space="preserve">None </v>
      </c>
      <c r="L730" t="str">
        <f>_xlfn.IFNA(VLOOKUP(Master8[[#This Row],[Customer_ID]],Feedback[],4,0),"None")</f>
        <v>None</v>
      </c>
    </row>
    <row r="731" spans="1:12" hidden="1" x14ac:dyDescent="0.25">
      <c r="A731" s="2" t="s">
        <v>1311</v>
      </c>
      <c r="B731" s="2" t="s">
        <v>676</v>
      </c>
      <c r="C731" s="2">
        <v>3</v>
      </c>
      <c r="D731" s="4">
        <v>5.04</v>
      </c>
      <c r="E731" s="2" t="s">
        <v>684</v>
      </c>
      <c r="F731" s="3">
        <v>46021</v>
      </c>
      <c r="G731" s="7">
        <v>15.12</v>
      </c>
      <c r="H731" s="37">
        <f>IFERROR(VLOOKUP(Master8[[#This Row],[Customer_ID]],CustomerData[],2,0),"None")</f>
        <v>37</v>
      </c>
      <c r="I731" t="str">
        <f>IFERROR(VLOOKUP(Master8[[#This Row],[Customer_ID]],CustomerData[],3,0),"None")</f>
        <v>Male</v>
      </c>
      <c r="J731" t="str">
        <f>IFERROR(VLOOKUP(Master8[[#This Row],[Customer_ID]],CustomerData[],4,0),"None")</f>
        <v>Iced Tea</v>
      </c>
      <c r="K731" s="1" t="str">
        <f>IFERROR(VLOOKUP(Master8[[#This Row],[Customer_ID]],Feedback[],3,0),"None ")</f>
        <v xml:space="preserve">None </v>
      </c>
      <c r="L731" t="str">
        <f>_xlfn.IFNA(VLOOKUP(Master8[[#This Row],[Customer_ID]],Feedback[],4,0),"None")</f>
        <v>None</v>
      </c>
    </row>
    <row r="732" spans="1:12" x14ac:dyDescent="0.25">
      <c r="A732" s="2" t="s">
        <v>1611</v>
      </c>
      <c r="B732" s="2" t="s">
        <v>677</v>
      </c>
      <c r="C732" s="2">
        <v>4</v>
      </c>
      <c r="D732" s="4">
        <v>4.3600000000000003</v>
      </c>
      <c r="E732" s="2" t="s">
        <v>682</v>
      </c>
      <c r="F732" s="3">
        <v>46022</v>
      </c>
      <c r="G732" s="7">
        <v>17.440000000000001</v>
      </c>
      <c r="H732" s="37" t="str">
        <f>IFERROR(VLOOKUP(Master8[[#This Row],[Customer_ID]],CustomerData[],2,0),"None")</f>
        <v>None</v>
      </c>
      <c r="I732" t="str">
        <f>IFERROR(VLOOKUP(Master8[[#This Row],[Customer_ID]],CustomerData[],3,0),"None")</f>
        <v>None</v>
      </c>
      <c r="J732" t="str">
        <f>IFERROR(VLOOKUP(Master8[[#This Row],[Customer_ID]],CustomerData[],4,0),"None")</f>
        <v>None</v>
      </c>
      <c r="K732" s="1" t="str">
        <f>IFERROR(VLOOKUP(Master8[[#This Row],[Customer_ID]],Feedback[],3,0),"None ")</f>
        <v>Neutral</v>
      </c>
      <c r="L732" t="str">
        <f>_xlfn.IFNA(VLOOKUP(Master8[[#This Row],[Customer_ID]],Feedback[],4,0),"None")</f>
        <v>Could be better</v>
      </c>
    </row>
    <row r="733" spans="1:12" hidden="1" x14ac:dyDescent="0.25">
      <c r="A733" s="2" t="s">
        <v>1294</v>
      </c>
      <c r="B733" s="2" t="s">
        <v>678</v>
      </c>
      <c r="C733" s="2">
        <v>2</v>
      </c>
      <c r="D733" s="4">
        <v>3.16</v>
      </c>
      <c r="E733" s="2" t="s">
        <v>683</v>
      </c>
      <c r="F733" s="3">
        <v>46023</v>
      </c>
      <c r="G733" s="7">
        <v>6.32</v>
      </c>
      <c r="H733" s="37">
        <f>IFERROR(VLOOKUP(Master8[[#This Row],[Customer_ID]],CustomerData[],2,0),"None")</f>
        <v>61</v>
      </c>
      <c r="I733" t="str">
        <f>IFERROR(VLOOKUP(Master8[[#This Row],[Customer_ID]],CustomerData[],3,0),"None")</f>
        <v>Male</v>
      </c>
      <c r="J733" t="str">
        <f>IFERROR(VLOOKUP(Master8[[#This Row],[Customer_ID]],CustomerData[],4,0),"None")</f>
        <v>Latte</v>
      </c>
      <c r="K733" s="1" t="str">
        <f>IFERROR(VLOOKUP(Master8[[#This Row],[Customer_ID]],Feedback[],3,0),"None ")</f>
        <v>Neutral</v>
      </c>
      <c r="L733" t="str">
        <f>_xlfn.IFNA(VLOOKUP(Master8[[#This Row],[Customer_ID]],Feedback[],4,0),"None")</f>
        <v>Great product!</v>
      </c>
    </row>
    <row r="734" spans="1:12" hidden="1" x14ac:dyDescent="0.25">
      <c r="A734" s="2" t="s">
        <v>1079</v>
      </c>
      <c r="B734" s="2" t="s">
        <v>677</v>
      </c>
      <c r="C734" s="2">
        <v>2</v>
      </c>
      <c r="D734" s="4">
        <v>4.34</v>
      </c>
      <c r="E734" s="2" t="s">
        <v>682</v>
      </c>
      <c r="F734" s="3">
        <v>46024</v>
      </c>
      <c r="G734" s="7">
        <v>8.68</v>
      </c>
      <c r="H734" s="37">
        <f>IFERROR(VLOOKUP(Master8[[#This Row],[Customer_ID]],CustomerData[],2,0),"None")</f>
        <v>47</v>
      </c>
      <c r="I734" t="str">
        <f>IFERROR(VLOOKUP(Master8[[#This Row],[Customer_ID]],CustomerData[],3,0),"None")</f>
        <v>Female</v>
      </c>
      <c r="J734" t="str">
        <f>IFERROR(VLOOKUP(Master8[[#This Row],[Customer_ID]],CustomerData[],4,0),"None")</f>
        <v>Cappuccino</v>
      </c>
      <c r="K734" s="1" t="str">
        <f>IFERROR(VLOOKUP(Master8[[#This Row],[Customer_ID]],Feedback[],3,0),"None ")</f>
        <v>Neutral</v>
      </c>
      <c r="L734" t="str">
        <f>_xlfn.IFNA(VLOOKUP(Master8[[#This Row],[Customer_ID]],Feedback[],4,0),"None")</f>
        <v>Could be better</v>
      </c>
    </row>
    <row r="735" spans="1:12" x14ac:dyDescent="0.25">
      <c r="A735" s="2" t="s">
        <v>1439</v>
      </c>
      <c r="B735" s="2" t="s">
        <v>676</v>
      </c>
      <c r="C735" s="2">
        <v>4</v>
      </c>
      <c r="D735" s="4">
        <v>3.37</v>
      </c>
      <c r="E735" s="2" t="s">
        <v>685</v>
      </c>
      <c r="F735" s="3">
        <v>46025</v>
      </c>
      <c r="G735" s="7">
        <v>13.48</v>
      </c>
      <c r="H735" s="37" t="str">
        <f>IFERROR(VLOOKUP(Master8[[#This Row],[Customer_ID]],CustomerData[],2,0),"None")</f>
        <v>None</v>
      </c>
      <c r="I735" t="str">
        <f>IFERROR(VLOOKUP(Master8[[#This Row],[Customer_ID]],CustomerData[],3,0),"None")</f>
        <v>None</v>
      </c>
      <c r="J735" t="str">
        <f>IFERROR(VLOOKUP(Master8[[#This Row],[Customer_ID]],CustomerData[],4,0),"None")</f>
        <v>None</v>
      </c>
      <c r="K735" s="1" t="str">
        <f>IFERROR(VLOOKUP(Master8[[#This Row],[Customer_ID]],Feedback[],3,0),"None ")</f>
        <v xml:space="preserve">None </v>
      </c>
      <c r="L735" t="str">
        <f>_xlfn.IFNA(VLOOKUP(Master8[[#This Row],[Customer_ID]],Feedback[],4,0),"None")</f>
        <v>None</v>
      </c>
    </row>
    <row r="736" spans="1:12" hidden="1" x14ac:dyDescent="0.25">
      <c r="A736" s="2" t="s">
        <v>988</v>
      </c>
      <c r="B736" s="2" t="s">
        <v>681</v>
      </c>
      <c r="C736" s="2">
        <v>5</v>
      </c>
      <c r="D736" s="4">
        <v>4.6900000000000004</v>
      </c>
      <c r="E736" s="2" t="s">
        <v>684</v>
      </c>
      <c r="F736" s="3">
        <v>46026</v>
      </c>
      <c r="G736" s="7">
        <v>23.45</v>
      </c>
      <c r="H736" s="37">
        <f>IFERROR(VLOOKUP(Master8[[#This Row],[Customer_ID]],CustomerData[],2,0),"None")</f>
        <v>47</v>
      </c>
      <c r="I736" t="str">
        <f>IFERROR(VLOOKUP(Master8[[#This Row],[Customer_ID]],CustomerData[],3,0),"None")</f>
        <v>Female</v>
      </c>
      <c r="J736" t="str">
        <f>IFERROR(VLOOKUP(Master8[[#This Row],[Customer_ID]],CustomerData[],4,0),"None")</f>
        <v>Muffin</v>
      </c>
      <c r="K736" s="1" t="str">
        <f>IFERROR(VLOOKUP(Master8[[#This Row],[Customer_ID]],Feedback[],3,0),"None ")</f>
        <v>Negative</v>
      </c>
      <c r="L736" t="str">
        <f>_xlfn.IFNA(VLOOKUP(Master8[[#This Row],[Customer_ID]],Feedback[],4,0),"None")</f>
        <v>Great product!</v>
      </c>
    </row>
    <row r="737" spans="1:12" hidden="1" x14ac:dyDescent="0.25">
      <c r="A737" s="2" t="s">
        <v>938</v>
      </c>
      <c r="B737" s="2" t="s">
        <v>677</v>
      </c>
      <c r="C737" s="2">
        <v>5</v>
      </c>
      <c r="D737" s="4">
        <v>3.13</v>
      </c>
      <c r="E737" s="2" t="s">
        <v>682</v>
      </c>
      <c r="F737" s="3">
        <v>46027</v>
      </c>
      <c r="G737" s="7">
        <v>15.65</v>
      </c>
      <c r="H737" s="37">
        <f>IFERROR(VLOOKUP(Master8[[#This Row],[Customer_ID]],CustomerData[],2,0),"None")</f>
        <v>21</v>
      </c>
      <c r="I737" t="str">
        <f>IFERROR(VLOOKUP(Master8[[#This Row],[Customer_ID]],CustomerData[],3,0),"None")</f>
        <v>Male</v>
      </c>
      <c r="J737" t="str">
        <f>IFERROR(VLOOKUP(Master8[[#This Row],[Customer_ID]],CustomerData[],4,0),"None")</f>
        <v>Cappuccino</v>
      </c>
      <c r="K737" s="1" t="str">
        <f>IFERROR(VLOOKUP(Master8[[#This Row],[Customer_ID]],Feedback[],3,0),"None ")</f>
        <v>Negative</v>
      </c>
      <c r="L737" t="str">
        <f>_xlfn.IFNA(VLOOKUP(Master8[[#This Row],[Customer_ID]],Feedback[],4,0),"None")</f>
        <v>Could be better</v>
      </c>
    </row>
    <row r="738" spans="1:12" hidden="1" x14ac:dyDescent="0.25">
      <c r="A738" s="2" t="s">
        <v>850</v>
      </c>
      <c r="B738" s="2" t="s">
        <v>678</v>
      </c>
      <c r="C738" s="2">
        <v>3</v>
      </c>
      <c r="D738" s="4">
        <v>5.12</v>
      </c>
      <c r="E738" s="2" t="s">
        <v>682</v>
      </c>
      <c r="F738" s="3">
        <v>46028</v>
      </c>
      <c r="G738" s="7">
        <v>15.36</v>
      </c>
      <c r="H738" s="37">
        <f>IFERROR(VLOOKUP(Master8[[#This Row],[Customer_ID]],CustomerData[],2,0),"None")</f>
        <v>64</v>
      </c>
      <c r="I738" t="str">
        <f>IFERROR(VLOOKUP(Master8[[#This Row],[Customer_ID]],CustomerData[],3,0),"None")</f>
        <v>Male</v>
      </c>
      <c r="J738" t="str">
        <f>IFERROR(VLOOKUP(Master8[[#This Row],[Customer_ID]],CustomerData[],4,0),"None")</f>
        <v>Latte</v>
      </c>
      <c r="K738" s="1" t="str">
        <f>IFERROR(VLOOKUP(Master8[[#This Row],[Customer_ID]],Feedback[],3,0),"None ")</f>
        <v xml:space="preserve">None </v>
      </c>
      <c r="L738" t="str">
        <f>_xlfn.IFNA(VLOOKUP(Master8[[#This Row],[Customer_ID]],Feedback[],4,0),"None")</f>
        <v>None</v>
      </c>
    </row>
    <row r="739" spans="1:12" hidden="1" x14ac:dyDescent="0.25">
      <c r="A739" s="2" t="s">
        <v>967</v>
      </c>
      <c r="B739" s="2" t="s">
        <v>679</v>
      </c>
      <c r="C739" s="2">
        <v>5</v>
      </c>
      <c r="D739" s="4">
        <v>3.95</v>
      </c>
      <c r="E739" s="2" t="s">
        <v>682</v>
      </c>
      <c r="F739" s="3">
        <v>46029</v>
      </c>
      <c r="G739" s="7">
        <v>19.75</v>
      </c>
      <c r="H739" s="37">
        <f>IFERROR(VLOOKUP(Master8[[#This Row],[Customer_ID]],CustomerData[],2,0),"None")</f>
        <v>47</v>
      </c>
      <c r="I739" t="str">
        <f>IFERROR(VLOOKUP(Master8[[#This Row],[Customer_ID]],CustomerData[],3,0),"None")</f>
        <v>Female</v>
      </c>
      <c r="J739" t="str">
        <f>IFERROR(VLOOKUP(Master8[[#This Row],[Customer_ID]],CustomerData[],4,0),"None")</f>
        <v>Sandwich</v>
      </c>
      <c r="K739" s="1" t="str">
        <f>IFERROR(VLOOKUP(Master8[[#This Row],[Customer_ID]],Feedback[],3,0),"None ")</f>
        <v>Negative</v>
      </c>
      <c r="L739" t="str">
        <f>_xlfn.IFNA(VLOOKUP(Master8[[#This Row],[Customer_ID]],Feedback[],4,0),"None")</f>
        <v>Could be better</v>
      </c>
    </row>
    <row r="740" spans="1:12" hidden="1" x14ac:dyDescent="0.25">
      <c r="A740" s="2" t="s">
        <v>956</v>
      </c>
      <c r="B740" s="2" t="s">
        <v>680</v>
      </c>
      <c r="C740" s="2">
        <v>3</v>
      </c>
      <c r="D740" s="4">
        <v>2.87</v>
      </c>
      <c r="E740" s="2" t="s">
        <v>685</v>
      </c>
      <c r="F740" s="3">
        <v>46030</v>
      </c>
      <c r="G740" s="7">
        <v>8.61</v>
      </c>
      <c r="H740" s="37">
        <f>IFERROR(VLOOKUP(Master8[[#This Row],[Customer_ID]],CustomerData[],2,0),"None")</f>
        <v>33</v>
      </c>
      <c r="I740" t="str">
        <f>IFERROR(VLOOKUP(Master8[[#This Row],[Customer_ID]],CustomerData[],3,0),"None")</f>
        <v>Female</v>
      </c>
      <c r="J740" t="str">
        <f>IFERROR(VLOOKUP(Master8[[#This Row],[Customer_ID]],CustomerData[],4,0),"None")</f>
        <v>Croissant</v>
      </c>
      <c r="K740" s="1" t="str">
        <f>IFERROR(VLOOKUP(Master8[[#This Row],[Customer_ID]],Feedback[],3,0),"None ")</f>
        <v>Positive</v>
      </c>
      <c r="L740" t="str">
        <f>_xlfn.IFNA(VLOOKUP(Master8[[#This Row],[Customer_ID]],Feedback[],4,0),"None")</f>
        <v>Great product!</v>
      </c>
    </row>
    <row r="741" spans="1:12" hidden="1" x14ac:dyDescent="0.25">
      <c r="A741" s="2" t="s">
        <v>1173</v>
      </c>
      <c r="B741" s="2" t="s">
        <v>676</v>
      </c>
      <c r="C741" s="2">
        <v>5</v>
      </c>
      <c r="D741" s="4">
        <v>4.74</v>
      </c>
      <c r="E741" s="2" t="s">
        <v>684</v>
      </c>
      <c r="F741" s="3">
        <v>46031</v>
      </c>
      <c r="G741" s="7">
        <v>23.7</v>
      </c>
      <c r="H741" s="37">
        <f>IFERROR(VLOOKUP(Master8[[#This Row],[Customer_ID]],CustomerData[],2,0),"None")</f>
        <v>65</v>
      </c>
      <c r="I741" t="str">
        <f>IFERROR(VLOOKUP(Master8[[#This Row],[Customer_ID]],CustomerData[],3,0),"None")</f>
        <v>Female</v>
      </c>
      <c r="J741" t="str">
        <f>IFERROR(VLOOKUP(Master8[[#This Row],[Customer_ID]],CustomerData[],4,0),"None")</f>
        <v>Iced Tea</v>
      </c>
      <c r="K741" s="1" t="str">
        <f>IFERROR(VLOOKUP(Master8[[#This Row],[Customer_ID]],Feedback[],3,0),"None ")</f>
        <v xml:space="preserve">None </v>
      </c>
      <c r="L741" t="str">
        <f>_xlfn.IFNA(VLOOKUP(Master8[[#This Row],[Customer_ID]],Feedback[],4,0),"None")</f>
        <v>None</v>
      </c>
    </row>
    <row r="742" spans="1:12" hidden="1" x14ac:dyDescent="0.25">
      <c r="A742" s="2" t="s">
        <v>1328</v>
      </c>
      <c r="B742" s="2" t="s">
        <v>681</v>
      </c>
      <c r="C742" s="2">
        <v>2</v>
      </c>
      <c r="D742" s="4">
        <v>3.75</v>
      </c>
      <c r="E742" s="2" t="s">
        <v>682</v>
      </c>
      <c r="F742" s="3">
        <v>46032</v>
      </c>
      <c r="G742" s="7">
        <v>7.5</v>
      </c>
      <c r="H742" s="37">
        <f>IFERROR(VLOOKUP(Master8[[#This Row],[Customer_ID]],CustomerData[],2,0),"None")</f>
        <v>42</v>
      </c>
      <c r="I742" t="str">
        <f>IFERROR(VLOOKUP(Master8[[#This Row],[Customer_ID]],CustomerData[],3,0),"None")</f>
        <v>Male</v>
      </c>
      <c r="J742" t="str">
        <f>IFERROR(VLOOKUP(Master8[[#This Row],[Customer_ID]],CustomerData[],4,0),"None")</f>
        <v>Muffin</v>
      </c>
      <c r="K742" s="1" t="str">
        <f>IFERROR(VLOOKUP(Master8[[#This Row],[Customer_ID]],Feedback[],3,0),"None ")</f>
        <v>Positive</v>
      </c>
      <c r="L742" t="str">
        <f>_xlfn.IFNA(VLOOKUP(Master8[[#This Row],[Customer_ID]],Feedback[],4,0),"None")</f>
        <v>Could be better</v>
      </c>
    </row>
    <row r="743" spans="1:12" hidden="1" x14ac:dyDescent="0.25">
      <c r="A743" s="2" t="s">
        <v>1318</v>
      </c>
      <c r="B743" s="2" t="s">
        <v>678</v>
      </c>
      <c r="C743" s="2">
        <v>2</v>
      </c>
      <c r="D743" s="4">
        <v>4.1100000000000003</v>
      </c>
      <c r="E743" s="2" t="s">
        <v>684</v>
      </c>
      <c r="F743" s="3">
        <v>46033</v>
      </c>
      <c r="G743" s="7">
        <v>8.2200000000000006</v>
      </c>
      <c r="H743" s="37">
        <f>IFERROR(VLOOKUP(Master8[[#This Row],[Customer_ID]],CustomerData[],2,0),"None")</f>
        <v>48</v>
      </c>
      <c r="I743" t="str">
        <f>IFERROR(VLOOKUP(Master8[[#This Row],[Customer_ID]],CustomerData[],3,0),"None")</f>
        <v>Female</v>
      </c>
      <c r="J743" t="str">
        <f>IFERROR(VLOOKUP(Master8[[#This Row],[Customer_ID]],CustomerData[],4,0),"None")</f>
        <v>Latte</v>
      </c>
      <c r="K743" s="1" t="str">
        <f>IFERROR(VLOOKUP(Master8[[#This Row],[Customer_ID]],Feedback[],3,0),"None ")</f>
        <v>Negative</v>
      </c>
      <c r="L743" t="str">
        <f>_xlfn.IFNA(VLOOKUP(Master8[[#This Row],[Customer_ID]],Feedback[],4,0),"None")</f>
        <v>Could be better</v>
      </c>
    </row>
    <row r="744" spans="1:12" hidden="1" x14ac:dyDescent="0.25">
      <c r="A744" s="2" t="s">
        <v>1027</v>
      </c>
      <c r="B744" s="2" t="s">
        <v>678</v>
      </c>
      <c r="C744" s="2">
        <v>2</v>
      </c>
      <c r="D744" s="4">
        <v>4.83</v>
      </c>
      <c r="E744" s="2" t="s">
        <v>685</v>
      </c>
      <c r="F744" s="3">
        <v>46034</v>
      </c>
      <c r="G744" s="7">
        <v>9.66</v>
      </c>
      <c r="H744" s="37">
        <f>IFERROR(VLOOKUP(Master8[[#This Row],[Customer_ID]],CustomerData[],2,0),"None")</f>
        <v>65</v>
      </c>
      <c r="I744" t="str">
        <f>IFERROR(VLOOKUP(Master8[[#This Row],[Customer_ID]],CustomerData[],3,0),"None")</f>
        <v>Male</v>
      </c>
      <c r="J744" t="str">
        <f>IFERROR(VLOOKUP(Master8[[#This Row],[Customer_ID]],CustomerData[],4,0),"None")</f>
        <v>Latte</v>
      </c>
      <c r="K744" s="1" t="str">
        <f>IFERROR(VLOOKUP(Master8[[#This Row],[Customer_ID]],Feedback[],3,0),"None ")</f>
        <v xml:space="preserve">None </v>
      </c>
      <c r="L744" t="str">
        <f>_xlfn.IFNA(VLOOKUP(Master8[[#This Row],[Customer_ID]],Feedback[],4,0),"None")</f>
        <v>None</v>
      </c>
    </row>
    <row r="745" spans="1:12" x14ac:dyDescent="0.25">
      <c r="A745" s="2" t="s">
        <v>1620</v>
      </c>
      <c r="B745" s="2" t="s">
        <v>677</v>
      </c>
      <c r="C745" s="2">
        <v>5</v>
      </c>
      <c r="D745" s="4">
        <v>5.59</v>
      </c>
      <c r="E745" s="2" t="s">
        <v>683</v>
      </c>
      <c r="F745" s="3">
        <v>46035</v>
      </c>
      <c r="G745" s="7">
        <v>27.95</v>
      </c>
      <c r="H745" s="37" t="str">
        <f>IFERROR(VLOOKUP(Master8[[#This Row],[Customer_ID]],CustomerData[],2,0),"None")</f>
        <v>None</v>
      </c>
      <c r="I745" t="str">
        <f>IFERROR(VLOOKUP(Master8[[#This Row],[Customer_ID]],CustomerData[],3,0),"None")</f>
        <v>None</v>
      </c>
      <c r="J745" t="str">
        <f>IFERROR(VLOOKUP(Master8[[#This Row],[Customer_ID]],CustomerData[],4,0),"None")</f>
        <v>None</v>
      </c>
      <c r="K745" s="1" t="str">
        <f>IFERROR(VLOOKUP(Master8[[#This Row],[Customer_ID]],Feedback[],3,0),"None ")</f>
        <v xml:space="preserve">None </v>
      </c>
      <c r="L745" t="str">
        <f>_xlfn.IFNA(VLOOKUP(Master8[[#This Row],[Customer_ID]],Feedback[],4,0),"None")</f>
        <v>None</v>
      </c>
    </row>
    <row r="746" spans="1:12" hidden="1" x14ac:dyDescent="0.25">
      <c r="A746" s="2" t="s">
        <v>801</v>
      </c>
      <c r="B746" s="2" t="s">
        <v>676</v>
      </c>
      <c r="C746" s="2">
        <v>3</v>
      </c>
      <c r="D746" s="4">
        <v>3.08</v>
      </c>
      <c r="E746" s="2" t="s">
        <v>685</v>
      </c>
      <c r="F746" s="3">
        <v>46036</v>
      </c>
      <c r="G746" s="7">
        <v>9.24</v>
      </c>
      <c r="H746" s="37">
        <f>IFERROR(VLOOKUP(Master8[[#This Row],[Customer_ID]],CustomerData[],2,0),"None")</f>
        <v>35</v>
      </c>
      <c r="I746" t="str">
        <f>IFERROR(VLOOKUP(Master8[[#This Row],[Customer_ID]],CustomerData[],3,0),"None")</f>
        <v>Male</v>
      </c>
      <c r="J746" t="str">
        <f>IFERROR(VLOOKUP(Master8[[#This Row],[Customer_ID]],CustomerData[],4,0),"None")</f>
        <v>Iced Tea</v>
      </c>
      <c r="K746" s="1" t="str">
        <f>IFERROR(VLOOKUP(Master8[[#This Row],[Customer_ID]],Feedback[],3,0),"None ")</f>
        <v xml:space="preserve">None </v>
      </c>
      <c r="L746" t="str">
        <f>_xlfn.IFNA(VLOOKUP(Master8[[#This Row],[Customer_ID]],Feedback[],4,0),"None")</f>
        <v>None</v>
      </c>
    </row>
    <row r="747" spans="1:12" x14ac:dyDescent="0.25">
      <c r="A747" s="2" t="s">
        <v>1425</v>
      </c>
      <c r="B747" s="2" t="s">
        <v>679</v>
      </c>
      <c r="C747" s="2">
        <v>3</v>
      </c>
      <c r="D747" s="4">
        <v>3.13</v>
      </c>
      <c r="E747" s="2" t="s">
        <v>683</v>
      </c>
      <c r="F747" s="3">
        <v>46037</v>
      </c>
      <c r="G747" s="7">
        <v>9.39</v>
      </c>
      <c r="H747" s="37" t="str">
        <f>IFERROR(VLOOKUP(Master8[[#This Row],[Customer_ID]],CustomerData[],2,0),"None")</f>
        <v>None</v>
      </c>
      <c r="I747" t="str">
        <f>IFERROR(VLOOKUP(Master8[[#This Row],[Customer_ID]],CustomerData[],3,0),"None")</f>
        <v>None</v>
      </c>
      <c r="J747" t="str">
        <f>IFERROR(VLOOKUP(Master8[[#This Row],[Customer_ID]],CustomerData[],4,0),"None")</f>
        <v>None</v>
      </c>
      <c r="K747" s="1" t="str">
        <f>IFERROR(VLOOKUP(Master8[[#This Row],[Customer_ID]],Feedback[],3,0),"None ")</f>
        <v>Positive</v>
      </c>
      <c r="L747" t="str">
        <f>_xlfn.IFNA(VLOOKUP(Master8[[#This Row],[Customer_ID]],Feedback[],4,0),"None")</f>
        <v>Great product!</v>
      </c>
    </row>
    <row r="748" spans="1:12" x14ac:dyDescent="0.25">
      <c r="A748" s="2" t="s">
        <v>1500</v>
      </c>
      <c r="B748" s="2" t="s">
        <v>679</v>
      </c>
      <c r="C748" s="2">
        <v>2</v>
      </c>
      <c r="D748" s="4">
        <v>3.91</v>
      </c>
      <c r="E748" s="2" t="s">
        <v>682</v>
      </c>
      <c r="F748" s="3">
        <v>46038</v>
      </c>
      <c r="G748" s="7">
        <v>7.82</v>
      </c>
      <c r="H748" s="37" t="str">
        <f>IFERROR(VLOOKUP(Master8[[#This Row],[Customer_ID]],CustomerData[],2,0),"None")</f>
        <v>None</v>
      </c>
      <c r="I748" t="str">
        <f>IFERROR(VLOOKUP(Master8[[#This Row],[Customer_ID]],CustomerData[],3,0),"None")</f>
        <v>None</v>
      </c>
      <c r="J748" t="str">
        <f>IFERROR(VLOOKUP(Master8[[#This Row],[Customer_ID]],CustomerData[],4,0),"None")</f>
        <v>None</v>
      </c>
      <c r="K748" s="1" t="str">
        <f>IFERROR(VLOOKUP(Master8[[#This Row],[Customer_ID]],Feedback[],3,0),"None ")</f>
        <v>Neutral</v>
      </c>
      <c r="L748" t="str">
        <f>_xlfn.IFNA(VLOOKUP(Master8[[#This Row],[Customer_ID]],Feedback[],4,0),"None")</f>
        <v>Could be better</v>
      </c>
    </row>
    <row r="749" spans="1:12" hidden="1" x14ac:dyDescent="0.25">
      <c r="A749" s="2" t="s">
        <v>1195</v>
      </c>
      <c r="B749" s="2" t="s">
        <v>680</v>
      </c>
      <c r="C749" s="2">
        <v>2</v>
      </c>
      <c r="D749" s="4">
        <v>3.68</v>
      </c>
      <c r="E749" s="2" t="s">
        <v>684</v>
      </c>
      <c r="F749" s="3">
        <v>46039</v>
      </c>
      <c r="G749" s="7">
        <v>7.36</v>
      </c>
      <c r="H749" s="37">
        <f>IFERROR(VLOOKUP(Master8[[#This Row],[Customer_ID]],CustomerData[],2,0),"None")</f>
        <v>30</v>
      </c>
      <c r="I749" t="str">
        <f>IFERROR(VLOOKUP(Master8[[#This Row],[Customer_ID]],CustomerData[],3,0),"None")</f>
        <v>Female</v>
      </c>
      <c r="J749" t="str">
        <f>IFERROR(VLOOKUP(Master8[[#This Row],[Customer_ID]],CustomerData[],4,0),"None")</f>
        <v>Croissant</v>
      </c>
      <c r="K749" s="1" t="str">
        <f>IFERROR(VLOOKUP(Master8[[#This Row],[Customer_ID]],Feedback[],3,0),"None ")</f>
        <v xml:space="preserve">None </v>
      </c>
      <c r="L749" t="str">
        <f>_xlfn.IFNA(VLOOKUP(Master8[[#This Row],[Customer_ID]],Feedback[],4,0),"None")</f>
        <v>None</v>
      </c>
    </row>
    <row r="750" spans="1:12" hidden="1" x14ac:dyDescent="0.25">
      <c r="A750" s="2" t="s">
        <v>856</v>
      </c>
      <c r="B750" s="2" t="s">
        <v>681</v>
      </c>
      <c r="C750" s="2">
        <v>5</v>
      </c>
      <c r="D750" s="4">
        <v>3.05</v>
      </c>
      <c r="E750" s="2" t="s">
        <v>683</v>
      </c>
      <c r="F750" s="3">
        <v>46040</v>
      </c>
      <c r="G750" s="7">
        <v>15.25</v>
      </c>
      <c r="H750" s="37">
        <f>IFERROR(VLOOKUP(Master8[[#This Row],[Customer_ID]],CustomerData[],2,0),"None")</f>
        <v>39</v>
      </c>
      <c r="I750" t="str">
        <f>IFERROR(VLOOKUP(Master8[[#This Row],[Customer_ID]],CustomerData[],3,0),"None")</f>
        <v>Female</v>
      </c>
      <c r="J750" t="str">
        <f>IFERROR(VLOOKUP(Master8[[#This Row],[Customer_ID]],CustomerData[],4,0),"None")</f>
        <v>Muffin</v>
      </c>
      <c r="K750" s="1" t="str">
        <f>IFERROR(VLOOKUP(Master8[[#This Row],[Customer_ID]],Feedback[],3,0),"None ")</f>
        <v>Negative</v>
      </c>
      <c r="L750" t="str">
        <f>_xlfn.IFNA(VLOOKUP(Master8[[#This Row],[Customer_ID]],Feedback[],4,0),"None")</f>
        <v>Great product!</v>
      </c>
    </row>
    <row r="751" spans="1:12" hidden="1" x14ac:dyDescent="0.25">
      <c r="A751" s="2" t="s">
        <v>1103</v>
      </c>
      <c r="B751" s="2" t="s">
        <v>680</v>
      </c>
      <c r="C751" s="2">
        <v>5</v>
      </c>
      <c r="D751" s="4">
        <v>5.99</v>
      </c>
      <c r="E751" s="2" t="s">
        <v>684</v>
      </c>
      <c r="F751" s="3">
        <v>46041</v>
      </c>
      <c r="G751" s="7">
        <v>29.95</v>
      </c>
      <c r="H751" s="37">
        <f>IFERROR(VLOOKUP(Master8[[#This Row],[Customer_ID]],CustomerData[],2,0),"None")</f>
        <v>60</v>
      </c>
      <c r="I751" t="str">
        <f>IFERROR(VLOOKUP(Master8[[#This Row],[Customer_ID]],CustomerData[],3,0),"None")</f>
        <v>Female</v>
      </c>
      <c r="J751" t="str">
        <f>IFERROR(VLOOKUP(Master8[[#This Row],[Customer_ID]],CustomerData[],4,0),"None")</f>
        <v>Croissant</v>
      </c>
      <c r="K751" s="1" t="str">
        <f>IFERROR(VLOOKUP(Master8[[#This Row],[Customer_ID]],Feedback[],3,0),"None ")</f>
        <v xml:space="preserve">None </v>
      </c>
      <c r="L751" t="str">
        <f>_xlfn.IFNA(VLOOKUP(Master8[[#This Row],[Customer_ID]],Feedback[],4,0),"None")</f>
        <v>None</v>
      </c>
    </row>
    <row r="752" spans="1:12" x14ac:dyDescent="0.25">
      <c r="A752" s="2" t="s">
        <v>1561</v>
      </c>
      <c r="B752" s="2" t="s">
        <v>677</v>
      </c>
      <c r="C752" s="2">
        <v>3</v>
      </c>
      <c r="D752" s="4">
        <v>4.05</v>
      </c>
      <c r="E752" s="2" t="s">
        <v>682</v>
      </c>
      <c r="F752" s="3">
        <v>46042</v>
      </c>
      <c r="G752" s="7">
        <v>12.15</v>
      </c>
      <c r="H752" s="37" t="str">
        <f>IFERROR(VLOOKUP(Master8[[#This Row],[Customer_ID]],CustomerData[],2,0),"None")</f>
        <v>None</v>
      </c>
      <c r="I752" t="str">
        <f>IFERROR(VLOOKUP(Master8[[#This Row],[Customer_ID]],CustomerData[],3,0),"None")</f>
        <v>None</v>
      </c>
      <c r="J752" t="str">
        <f>IFERROR(VLOOKUP(Master8[[#This Row],[Customer_ID]],CustomerData[],4,0),"None")</f>
        <v>None</v>
      </c>
      <c r="K752" s="1" t="str">
        <f>IFERROR(VLOOKUP(Master8[[#This Row],[Customer_ID]],Feedback[],3,0),"None ")</f>
        <v>Negative</v>
      </c>
      <c r="L752" t="str">
        <f>_xlfn.IFNA(VLOOKUP(Master8[[#This Row],[Customer_ID]],Feedback[],4,0),"None")</f>
        <v>Great product!</v>
      </c>
    </row>
    <row r="753" spans="1:12" x14ac:dyDescent="0.25">
      <c r="A753" s="2" t="s">
        <v>1439</v>
      </c>
      <c r="B753" s="2" t="s">
        <v>676</v>
      </c>
      <c r="C753" s="2">
        <v>1</v>
      </c>
      <c r="D753" s="4">
        <v>3.73</v>
      </c>
      <c r="E753" s="2" t="s">
        <v>684</v>
      </c>
      <c r="F753" s="3">
        <v>46043</v>
      </c>
      <c r="G753" s="7">
        <v>3.73</v>
      </c>
      <c r="H753" s="37" t="str">
        <f>IFERROR(VLOOKUP(Master8[[#This Row],[Customer_ID]],CustomerData[],2,0),"None")</f>
        <v>None</v>
      </c>
      <c r="I753" t="str">
        <f>IFERROR(VLOOKUP(Master8[[#This Row],[Customer_ID]],CustomerData[],3,0),"None")</f>
        <v>None</v>
      </c>
      <c r="J753" t="str">
        <f>IFERROR(VLOOKUP(Master8[[#This Row],[Customer_ID]],CustomerData[],4,0),"None")</f>
        <v>None</v>
      </c>
      <c r="K753" s="1" t="str">
        <f>IFERROR(VLOOKUP(Master8[[#This Row],[Customer_ID]],Feedback[],3,0),"None ")</f>
        <v xml:space="preserve">None </v>
      </c>
      <c r="L753" t="str">
        <f>_xlfn.IFNA(VLOOKUP(Master8[[#This Row],[Customer_ID]],Feedback[],4,0),"None")</f>
        <v>None</v>
      </c>
    </row>
    <row r="754" spans="1:12" x14ac:dyDescent="0.25">
      <c r="A754" s="2" t="s">
        <v>1409</v>
      </c>
      <c r="B754" s="2" t="s">
        <v>679</v>
      </c>
      <c r="C754" s="2">
        <v>3</v>
      </c>
      <c r="D754" s="4">
        <v>3.6</v>
      </c>
      <c r="E754" s="2" t="s">
        <v>683</v>
      </c>
      <c r="F754" s="3">
        <v>46044</v>
      </c>
      <c r="G754" s="7">
        <v>10.8</v>
      </c>
      <c r="H754" s="37" t="str">
        <f>IFERROR(VLOOKUP(Master8[[#This Row],[Customer_ID]],CustomerData[],2,0),"None")</f>
        <v>None</v>
      </c>
      <c r="I754" t="str">
        <f>IFERROR(VLOOKUP(Master8[[#This Row],[Customer_ID]],CustomerData[],3,0),"None")</f>
        <v>None</v>
      </c>
      <c r="J754" t="str">
        <f>IFERROR(VLOOKUP(Master8[[#This Row],[Customer_ID]],CustomerData[],4,0),"None")</f>
        <v>None</v>
      </c>
      <c r="K754" s="1" t="str">
        <f>IFERROR(VLOOKUP(Master8[[#This Row],[Customer_ID]],Feedback[],3,0),"None ")</f>
        <v xml:space="preserve">None </v>
      </c>
      <c r="L754" t="str">
        <f>_xlfn.IFNA(VLOOKUP(Master8[[#This Row],[Customer_ID]],Feedback[],4,0),"None")</f>
        <v>None</v>
      </c>
    </row>
    <row r="755" spans="1:12" hidden="1" x14ac:dyDescent="0.25">
      <c r="A755" s="2" t="s">
        <v>1154</v>
      </c>
      <c r="B755" s="2" t="s">
        <v>676</v>
      </c>
      <c r="C755" s="2">
        <v>5</v>
      </c>
      <c r="D755" s="4">
        <v>5.97</v>
      </c>
      <c r="E755" s="2" t="s">
        <v>682</v>
      </c>
      <c r="F755" s="3">
        <v>46045</v>
      </c>
      <c r="G755" s="7">
        <v>29.85</v>
      </c>
      <c r="H755" s="37">
        <f>IFERROR(VLOOKUP(Master8[[#This Row],[Customer_ID]],CustomerData[],2,0),"None")</f>
        <v>55</v>
      </c>
      <c r="I755" t="str">
        <f>IFERROR(VLOOKUP(Master8[[#This Row],[Customer_ID]],CustomerData[],3,0),"None")</f>
        <v>Male</v>
      </c>
      <c r="J755" t="str">
        <f>IFERROR(VLOOKUP(Master8[[#This Row],[Customer_ID]],CustomerData[],4,0),"None")</f>
        <v>Iced Tea</v>
      </c>
      <c r="K755" s="1" t="str">
        <f>IFERROR(VLOOKUP(Master8[[#This Row],[Customer_ID]],Feedback[],3,0),"None ")</f>
        <v>Neutral</v>
      </c>
      <c r="L755" t="str">
        <f>_xlfn.IFNA(VLOOKUP(Master8[[#This Row],[Customer_ID]],Feedback[],4,0),"None")</f>
        <v>Great product!</v>
      </c>
    </row>
    <row r="756" spans="1:12" hidden="1" x14ac:dyDescent="0.25">
      <c r="A756" s="2" t="s">
        <v>1152</v>
      </c>
      <c r="B756" s="2" t="s">
        <v>677</v>
      </c>
      <c r="C756" s="2">
        <v>4</v>
      </c>
      <c r="D756" s="4">
        <v>3.64</v>
      </c>
      <c r="E756" s="2" t="s">
        <v>682</v>
      </c>
      <c r="F756" s="3">
        <v>46046</v>
      </c>
      <c r="G756" s="7">
        <v>14.56</v>
      </c>
      <c r="H756" s="37">
        <f>IFERROR(VLOOKUP(Master8[[#This Row],[Customer_ID]],CustomerData[],2,0),"None")</f>
        <v>20</v>
      </c>
      <c r="I756" t="str">
        <f>IFERROR(VLOOKUP(Master8[[#This Row],[Customer_ID]],CustomerData[],3,0),"None")</f>
        <v>Male</v>
      </c>
      <c r="J756" t="str">
        <f>IFERROR(VLOOKUP(Master8[[#This Row],[Customer_ID]],CustomerData[],4,0),"None")</f>
        <v>Cappuccino</v>
      </c>
      <c r="K756" s="1" t="str">
        <f>IFERROR(VLOOKUP(Master8[[#This Row],[Customer_ID]],Feedback[],3,0),"None ")</f>
        <v>Negative</v>
      </c>
      <c r="L756" t="str">
        <f>_xlfn.IFNA(VLOOKUP(Master8[[#This Row],[Customer_ID]],Feedback[],4,0),"None")</f>
        <v>Could be better</v>
      </c>
    </row>
    <row r="757" spans="1:12" hidden="1" x14ac:dyDescent="0.25">
      <c r="A757" s="2" t="s">
        <v>989</v>
      </c>
      <c r="B757" s="2" t="s">
        <v>676</v>
      </c>
      <c r="C757" s="2">
        <v>5</v>
      </c>
      <c r="D757" s="4">
        <v>3.8</v>
      </c>
      <c r="E757" s="2" t="s">
        <v>683</v>
      </c>
      <c r="F757" s="3">
        <v>46047</v>
      </c>
      <c r="G757" s="7">
        <v>19</v>
      </c>
      <c r="H757" s="37">
        <f>IFERROR(VLOOKUP(Master8[[#This Row],[Customer_ID]],CustomerData[],2,0),"None")</f>
        <v>33</v>
      </c>
      <c r="I757" t="str">
        <f>IFERROR(VLOOKUP(Master8[[#This Row],[Customer_ID]],CustomerData[],3,0),"None")</f>
        <v>Male</v>
      </c>
      <c r="J757" t="str">
        <f>IFERROR(VLOOKUP(Master8[[#This Row],[Customer_ID]],CustomerData[],4,0),"None")</f>
        <v>Iced Tea</v>
      </c>
      <c r="K757" s="1" t="str">
        <f>IFERROR(VLOOKUP(Master8[[#This Row],[Customer_ID]],Feedback[],3,0),"None ")</f>
        <v>Positive</v>
      </c>
      <c r="L757" t="str">
        <f>_xlfn.IFNA(VLOOKUP(Master8[[#This Row],[Customer_ID]],Feedback[],4,0),"None")</f>
        <v>Could be better</v>
      </c>
    </row>
    <row r="758" spans="1:12" x14ac:dyDescent="0.25">
      <c r="A758" s="2" t="s">
        <v>1368</v>
      </c>
      <c r="B758" s="2" t="s">
        <v>676</v>
      </c>
      <c r="C758" s="2">
        <v>5</v>
      </c>
      <c r="D758" s="4">
        <v>5.17</v>
      </c>
      <c r="E758" s="2" t="s">
        <v>684</v>
      </c>
      <c r="F758" s="3">
        <v>46048</v>
      </c>
      <c r="G758" s="7">
        <v>25.85</v>
      </c>
      <c r="H758" s="37" t="str">
        <f>IFERROR(VLOOKUP(Master8[[#This Row],[Customer_ID]],CustomerData[],2,0),"None")</f>
        <v>None</v>
      </c>
      <c r="I758" t="str">
        <f>IFERROR(VLOOKUP(Master8[[#This Row],[Customer_ID]],CustomerData[],3,0),"None")</f>
        <v>None</v>
      </c>
      <c r="J758" t="str">
        <f>IFERROR(VLOOKUP(Master8[[#This Row],[Customer_ID]],CustomerData[],4,0),"None")</f>
        <v>None</v>
      </c>
      <c r="K758" s="1" t="str">
        <f>IFERROR(VLOOKUP(Master8[[#This Row],[Customer_ID]],Feedback[],3,0),"None ")</f>
        <v xml:space="preserve">None </v>
      </c>
      <c r="L758" t="str">
        <f>_xlfn.IFNA(VLOOKUP(Master8[[#This Row],[Customer_ID]],Feedback[],4,0),"None")</f>
        <v>None</v>
      </c>
    </row>
    <row r="759" spans="1:12" x14ac:dyDescent="0.25">
      <c r="A759" s="2" t="s">
        <v>1513</v>
      </c>
      <c r="B759" s="2" t="s">
        <v>676</v>
      </c>
      <c r="C759" s="2">
        <v>4</v>
      </c>
      <c r="D759" s="4">
        <v>4.01</v>
      </c>
      <c r="E759" s="2" t="s">
        <v>685</v>
      </c>
      <c r="F759" s="3">
        <v>46049</v>
      </c>
      <c r="G759" s="7">
        <v>16.04</v>
      </c>
      <c r="H759" s="37" t="str">
        <f>IFERROR(VLOOKUP(Master8[[#This Row],[Customer_ID]],CustomerData[],2,0),"None")</f>
        <v>None</v>
      </c>
      <c r="I759" t="str">
        <f>IFERROR(VLOOKUP(Master8[[#This Row],[Customer_ID]],CustomerData[],3,0),"None")</f>
        <v>None</v>
      </c>
      <c r="J759" t="str">
        <f>IFERROR(VLOOKUP(Master8[[#This Row],[Customer_ID]],CustomerData[],4,0),"None")</f>
        <v>None</v>
      </c>
      <c r="K759" s="1" t="str">
        <f>IFERROR(VLOOKUP(Master8[[#This Row],[Customer_ID]],Feedback[],3,0),"None ")</f>
        <v>Neutral</v>
      </c>
      <c r="L759" t="str">
        <f>_xlfn.IFNA(VLOOKUP(Master8[[#This Row],[Customer_ID]],Feedback[],4,0),"None")</f>
        <v>Could be better</v>
      </c>
    </row>
    <row r="760" spans="1:12" hidden="1" x14ac:dyDescent="0.25">
      <c r="A760" s="2" t="s">
        <v>1267</v>
      </c>
      <c r="B760" s="2" t="s">
        <v>677</v>
      </c>
      <c r="C760" s="2">
        <v>5</v>
      </c>
      <c r="D760" s="4">
        <v>5.04</v>
      </c>
      <c r="E760" s="2" t="s">
        <v>684</v>
      </c>
      <c r="F760" s="3">
        <v>46050</v>
      </c>
      <c r="G760" s="7">
        <v>25.2</v>
      </c>
      <c r="H760" s="37">
        <f>IFERROR(VLOOKUP(Master8[[#This Row],[Customer_ID]],CustomerData[],2,0),"None")</f>
        <v>36</v>
      </c>
      <c r="I760" t="str">
        <f>IFERROR(VLOOKUP(Master8[[#This Row],[Customer_ID]],CustomerData[],3,0),"None")</f>
        <v>Female</v>
      </c>
      <c r="J760" t="str">
        <f>IFERROR(VLOOKUP(Master8[[#This Row],[Customer_ID]],CustomerData[],4,0),"None")</f>
        <v>Cappuccino</v>
      </c>
      <c r="K760" s="1" t="str">
        <f>IFERROR(VLOOKUP(Master8[[#This Row],[Customer_ID]],Feedback[],3,0),"None ")</f>
        <v xml:space="preserve">None </v>
      </c>
      <c r="L760" t="str">
        <f>_xlfn.IFNA(VLOOKUP(Master8[[#This Row],[Customer_ID]],Feedback[],4,0),"None")</f>
        <v>None</v>
      </c>
    </row>
    <row r="761" spans="1:12" hidden="1" x14ac:dyDescent="0.25">
      <c r="A761" s="2" t="s">
        <v>1183</v>
      </c>
      <c r="B761" s="2" t="s">
        <v>677</v>
      </c>
      <c r="C761" s="2">
        <v>3</v>
      </c>
      <c r="D761" s="4">
        <v>4.63</v>
      </c>
      <c r="E761" s="2" t="s">
        <v>683</v>
      </c>
      <c r="F761" s="3">
        <v>46051</v>
      </c>
      <c r="G761" s="7">
        <v>13.89</v>
      </c>
      <c r="H761" s="37">
        <f>IFERROR(VLOOKUP(Master8[[#This Row],[Customer_ID]],CustomerData[],2,0),"None")</f>
        <v>44</v>
      </c>
      <c r="I761" t="str">
        <f>IFERROR(VLOOKUP(Master8[[#This Row],[Customer_ID]],CustomerData[],3,0),"None")</f>
        <v>Female</v>
      </c>
      <c r="J761" t="str">
        <f>IFERROR(VLOOKUP(Master8[[#This Row],[Customer_ID]],CustomerData[],4,0),"None")</f>
        <v>Cappuccino</v>
      </c>
      <c r="K761" s="1" t="str">
        <f>IFERROR(VLOOKUP(Master8[[#This Row],[Customer_ID]],Feedback[],3,0),"None ")</f>
        <v>Negative</v>
      </c>
      <c r="L761" t="str">
        <f>_xlfn.IFNA(VLOOKUP(Master8[[#This Row],[Customer_ID]],Feedback[],4,0),"None")</f>
        <v>Could be better</v>
      </c>
    </row>
    <row r="762" spans="1:12" hidden="1" x14ac:dyDescent="0.25">
      <c r="A762" s="2" t="s">
        <v>741</v>
      </c>
      <c r="B762" s="2" t="s">
        <v>677</v>
      </c>
      <c r="C762" s="2">
        <v>4</v>
      </c>
      <c r="D762" s="4">
        <v>4.47</v>
      </c>
      <c r="E762" s="2" t="s">
        <v>684</v>
      </c>
      <c r="F762" s="3">
        <v>46052</v>
      </c>
      <c r="G762" s="7">
        <v>17.88</v>
      </c>
      <c r="H762" s="37">
        <f>IFERROR(VLOOKUP(Master8[[#This Row],[Customer_ID]],CustomerData[],2,0),"None")</f>
        <v>34</v>
      </c>
      <c r="I762" t="str">
        <f>IFERROR(VLOOKUP(Master8[[#This Row],[Customer_ID]],CustomerData[],3,0),"None")</f>
        <v>Female</v>
      </c>
      <c r="J762" t="str">
        <f>IFERROR(VLOOKUP(Master8[[#This Row],[Customer_ID]],CustomerData[],4,0),"None")</f>
        <v>Cappuccino</v>
      </c>
      <c r="K762" s="1" t="str">
        <f>IFERROR(VLOOKUP(Master8[[#This Row],[Customer_ID]],Feedback[],3,0),"None ")</f>
        <v>Negative</v>
      </c>
      <c r="L762" t="str">
        <f>_xlfn.IFNA(VLOOKUP(Master8[[#This Row],[Customer_ID]],Feedback[],4,0),"None")</f>
        <v>Could be better</v>
      </c>
    </row>
    <row r="763" spans="1:12" x14ac:dyDescent="0.25">
      <c r="A763" s="2" t="s">
        <v>1639</v>
      </c>
      <c r="B763" s="2" t="s">
        <v>679</v>
      </c>
      <c r="C763" s="2">
        <v>1</v>
      </c>
      <c r="D763" s="4">
        <v>3.25</v>
      </c>
      <c r="E763" s="2" t="s">
        <v>685</v>
      </c>
      <c r="F763" s="3">
        <v>46053</v>
      </c>
      <c r="G763" s="7">
        <v>3.25</v>
      </c>
      <c r="H763" s="37" t="str">
        <f>IFERROR(VLOOKUP(Master8[[#This Row],[Customer_ID]],CustomerData[],2,0),"None")</f>
        <v>None</v>
      </c>
      <c r="I763" t="str">
        <f>IFERROR(VLOOKUP(Master8[[#This Row],[Customer_ID]],CustomerData[],3,0),"None")</f>
        <v>None</v>
      </c>
      <c r="J763" t="str">
        <f>IFERROR(VLOOKUP(Master8[[#This Row],[Customer_ID]],CustomerData[],4,0),"None")</f>
        <v>None</v>
      </c>
      <c r="K763" s="1" t="str">
        <f>IFERROR(VLOOKUP(Master8[[#This Row],[Customer_ID]],Feedback[],3,0),"None ")</f>
        <v xml:space="preserve">None </v>
      </c>
      <c r="L763" t="str">
        <f>_xlfn.IFNA(VLOOKUP(Master8[[#This Row],[Customer_ID]],Feedback[],4,0),"None")</f>
        <v>None</v>
      </c>
    </row>
    <row r="764" spans="1:12" x14ac:dyDescent="0.25">
      <c r="A764" s="2" t="s">
        <v>1623</v>
      </c>
      <c r="B764" s="2" t="s">
        <v>678</v>
      </c>
      <c r="C764" s="2">
        <v>5</v>
      </c>
      <c r="D764" s="4">
        <v>5.18</v>
      </c>
      <c r="E764" s="2" t="s">
        <v>684</v>
      </c>
      <c r="F764" s="3">
        <v>46054</v>
      </c>
      <c r="G764" s="7">
        <v>25.9</v>
      </c>
      <c r="H764" s="37" t="str">
        <f>IFERROR(VLOOKUP(Master8[[#This Row],[Customer_ID]],CustomerData[],2,0),"None")</f>
        <v>None</v>
      </c>
      <c r="I764" t="str">
        <f>IFERROR(VLOOKUP(Master8[[#This Row],[Customer_ID]],CustomerData[],3,0),"None")</f>
        <v>None</v>
      </c>
      <c r="J764" t="str">
        <f>IFERROR(VLOOKUP(Master8[[#This Row],[Customer_ID]],CustomerData[],4,0),"None")</f>
        <v>None</v>
      </c>
      <c r="K764" s="1" t="str">
        <f>IFERROR(VLOOKUP(Master8[[#This Row],[Customer_ID]],Feedback[],3,0),"None ")</f>
        <v>Positive</v>
      </c>
      <c r="L764" t="str">
        <f>_xlfn.IFNA(VLOOKUP(Master8[[#This Row],[Customer_ID]],Feedback[],4,0),"None")</f>
        <v>Could be better</v>
      </c>
    </row>
    <row r="765" spans="1:12" hidden="1" x14ac:dyDescent="0.25">
      <c r="A765" s="2" t="s">
        <v>777</v>
      </c>
      <c r="B765" s="2" t="s">
        <v>681</v>
      </c>
      <c r="C765" s="2">
        <v>1</v>
      </c>
      <c r="D765" s="4">
        <v>5.74</v>
      </c>
      <c r="E765" s="2" t="s">
        <v>682</v>
      </c>
      <c r="F765" s="3">
        <v>46055</v>
      </c>
      <c r="G765" s="7">
        <v>5.74</v>
      </c>
      <c r="H765" s="37">
        <f>IFERROR(VLOOKUP(Master8[[#This Row],[Customer_ID]],CustomerData[],2,0),"None")</f>
        <v>61</v>
      </c>
      <c r="I765" t="str">
        <f>IFERROR(VLOOKUP(Master8[[#This Row],[Customer_ID]],CustomerData[],3,0),"None")</f>
        <v>Female</v>
      </c>
      <c r="J765" t="str">
        <f>IFERROR(VLOOKUP(Master8[[#This Row],[Customer_ID]],CustomerData[],4,0),"None")</f>
        <v>Muffin</v>
      </c>
      <c r="K765" s="1" t="str">
        <f>IFERROR(VLOOKUP(Master8[[#This Row],[Customer_ID]],Feedback[],3,0),"None ")</f>
        <v>Negative</v>
      </c>
      <c r="L765" t="str">
        <f>_xlfn.IFNA(VLOOKUP(Master8[[#This Row],[Customer_ID]],Feedback[],4,0),"None")</f>
        <v>Great product!</v>
      </c>
    </row>
    <row r="766" spans="1:12" x14ac:dyDescent="0.25">
      <c r="A766" s="2" t="s">
        <v>1664</v>
      </c>
      <c r="B766" s="2" t="s">
        <v>681</v>
      </c>
      <c r="C766" s="2">
        <v>1</v>
      </c>
      <c r="D766" s="4">
        <v>3.39</v>
      </c>
      <c r="E766" s="2" t="s">
        <v>684</v>
      </c>
      <c r="F766" s="3">
        <v>46056</v>
      </c>
      <c r="G766" s="7">
        <v>3.39</v>
      </c>
      <c r="H766" s="37" t="str">
        <f>IFERROR(VLOOKUP(Master8[[#This Row],[Customer_ID]],CustomerData[],2,0),"None")</f>
        <v>None</v>
      </c>
      <c r="I766" t="str">
        <f>IFERROR(VLOOKUP(Master8[[#This Row],[Customer_ID]],CustomerData[],3,0),"None")</f>
        <v>None</v>
      </c>
      <c r="J766" t="str">
        <f>IFERROR(VLOOKUP(Master8[[#This Row],[Customer_ID]],CustomerData[],4,0),"None")</f>
        <v>None</v>
      </c>
      <c r="K766" s="1" t="str">
        <f>IFERROR(VLOOKUP(Master8[[#This Row],[Customer_ID]],Feedback[],3,0),"None ")</f>
        <v>Neutral</v>
      </c>
      <c r="L766" t="str">
        <f>_xlfn.IFNA(VLOOKUP(Master8[[#This Row],[Customer_ID]],Feedback[],4,0),"None")</f>
        <v>Great product!</v>
      </c>
    </row>
    <row r="767" spans="1:12" hidden="1" x14ac:dyDescent="0.25">
      <c r="A767" s="2" t="s">
        <v>794</v>
      </c>
      <c r="B767" s="2" t="s">
        <v>681</v>
      </c>
      <c r="C767" s="2">
        <v>4</v>
      </c>
      <c r="D767" s="4">
        <v>5.87</v>
      </c>
      <c r="E767" s="2" t="s">
        <v>682</v>
      </c>
      <c r="F767" s="3">
        <v>46057</v>
      </c>
      <c r="G767" s="7">
        <v>23.48</v>
      </c>
      <c r="H767" s="37">
        <f>IFERROR(VLOOKUP(Master8[[#This Row],[Customer_ID]],CustomerData[],2,0),"None")</f>
        <v>61</v>
      </c>
      <c r="I767" t="str">
        <f>IFERROR(VLOOKUP(Master8[[#This Row],[Customer_ID]],CustomerData[],3,0),"None")</f>
        <v>Female</v>
      </c>
      <c r="J767" t="str">
        <f>IFERROR(VLOOKUP(Master8[[#This Row],[Customer_ID]],CustomerData[],4,0),"None")</f>
        <v>Muffin</v>
      </c>
      <c r="K767" s="1" t="str">
        <f>IFERROR(VLOOKUP(Master8[[#This Row],[Customer_ID]],Feedback[],3,0),"None ")</f>
        <v>Positive</v>
      </c>
      <c r="L767" t="str">
        <f>_xlfn.IFNA(VLOOKUP(Master8[[#This Row],[Customer_ID]],Feedback[],4,0),"None")</f>
        <v>Could be better</v>
      </c>
    </row>
    <row r="768" spans="1:12" hidden="1" x14ac:dyDescent="0.25">
      <c r="A768" s="2" t="s">
        <v>1136</v>
      </c>
      <c r="B768" s="2" t="s">
        <v>676</v>
      </c>
      <c r="C768" s="2">
        <v>2</v>
      </c>
      <c r="D768" s="4">
        <v>4.07</v>
      </c>
      <c r="E768" s="2" t="s">
        <v>685</v>
      </c>
      <c r="F768" s="3">
        <v>46058</v>
      </c>
      <c r="G768" s="7">
        <v>8.14</v>
      </c>
      <c r="H768" s="37">
        <f>IFERROR(VLOOKUP(Master8[[#This Row],[Customer_ID]],CustomerData[],2,0),"None")</f>
        <v>26</v>
      </c>
      <c r="I768" t="str">
        <f>IFERROR(VLOOKUP(Master8[[#This Row],[Customer_ID]],CustomerData[],3,0),"None")</f>
        <v>Male</v>
      </c>
      <c r="J768" t="str">
        <f>IFERROR(VLOOKUP(Master8[[#This Row],[Customer_ID]],CustomerData[],4,0),"None")</f>
        <v>Iced Tea</v>
      </c>
      <c r="K768" s="1" t="str">
        <f>IFERROR(VLOOKUP(Master8[[#This Row],[Customer_ID]],Feedback[],3,0),"None ")</f>
        <v>Negative</v>
      </c>
      <c r="L768" t="str">
        <f>_xlfn.IFNA(VLOOKUP(Master8[[#This Row],[Customer_ID]],Feedback[],4,0),"None")</f>
        <v>Could be better</v>
      </c>
    </row>
    <row r="769" spans="1:12" hidden="1" x14ac:dyDescent="0.25">
      <c r="A769" s="2" t="s">
        <v>1040</v>
      </c>
      <c r="B769" s="2" t="s">
        <v>680</v>
      </c>
      <c r="C769" s="2">
        <v>1</v>
      </c>
      <c r="D769" s="4">
        <v>3.89</v>
      </c>
      <c r="E769" s="2" t="s">
        <v>684</v>
      </c>
      <c r="F769" s="3">
        <v>46059</v>
      </c>
      <c r="G769" s="7">
        <v>3.89</v>
      </c>
      <c r="H769" s="37">
        <f>IFERROR(VLOOKUP(Master8[[#This Row],[Customer_ID]],CustomerData[],2,0),"None")</f>
        <v>50</v>
      </c>
      <c r="I769" t="str">
        <f>IFERROR(VLOOKUP(Master8[[#This Row],[Customer_ID]],CustomerData[],3,0),"None")</f>
        <v>Female</v>
      </c>
      <c r="J769" t="str">
        <f>IFERROR(VLOOKUP(Master8[[#This Row],[Customer_ID]],CustomerData[],4,0),"None")</f>
        <v>Croissant</v>
      </c>
      <c r="K769" s="1" t="str">
        <f>IFERROR(VLOOKUP(Master8[[#This Row],[Customer_ID]],Feedback[],3,0),"None ")</f>
        <v>Negative</v>
      </c>
      <c r="L769" t="str">
        <f>_xlfn.IFNA(VLOOKUP(Master8[[#This Row],[Customer_ID]],Feedback[],4,0),"None")</f>
        <v>Great product!</v>
      </c>
    </row>
    <row r="770" spans="1:12" x14ac:dyDescent="0.25">
      <c r="A770" s="2" t="s">
        <v>1465</v>
      </c>
      <c r="B770" s="2" t="s">
        <v>680</v>
      </c>
      <c r="C770" s="2">
        <v>1</v>
      </c>
      <c r="D770" s="4">
        <v>5.04</v>
      </c>
      <c r="E770" s="2" t="s">
        <v>682</v>
      </c>
      <c r="F770" s="3">
        <v>46060</v>
      </c>
      <c r="G770" s="7">
        <v>5.04</v>
      </c>
      <c r="H770" s="37" t="str">
        <f>IFERROR(VLOOKUP(Master8[[#This Row],[Customer_ID]],CustomerData[],2,0),"None")</f>
        <v>None</v>
      </c>
      <c r="I770" t="str">
        <f>IFERROR(VLOOKUP(Master8[[#This Row],[Customer_ID]],CustomerData[],3,0),"None")</f>
        <v>None</v>
      </c>
      <c r="J770" t="str">
        <f>IFERROR(VLOOKUP(Master8[[#This Row],[Customer_ID]],CustomerData[],4,0),"None")</f>
        <v>None</v>
      </c>
      <c r="K770" s="1" t="str">
        <f>IFERROR(VLOOKUP(Master8[[#This Row],[Customer_ID]],Feedback[],3,0),"None ")</f>
        <v>Neutral</v>
      </c>
      <c r="L770" t="str">
        <f>_xlfn.IFNA(VLOOKUP(Master8[[#This Row],[Customer_ID]],Feedback[],4,0),"None")</f>
        <v>Could be better</v>
      </c>
    </row>
    <row r="771" spans="1:12" hidden="1" x14ac:dyDescent="0.25">
      <c r="A771" s="2" t="s">
        <v>1293</v>
      </c>
      <c r="B771" s="2" t="s">
        <v>678</v>
      </c>
      <c r="C771" s="2">
        <v>2</v>
      </c>
      <c r="D771" s="4">
        <v>5.94</v>
      </c>
      <c r="E771" s="2" t="s">
        <v>685</v>
      </c>
      <c r="F771" s="3">
        <v>46061</v>
      </c>
      <c r="G771" s="7">
        <v>11.88</v>
      </c>
      <c r="H771" s="37">
        <f>IFERROR(VLOOKUP(Master8[[#This Row],[Customer_ID]],CustomerData[],2,0),"None")</f>
        <v>46</v>
      </c>
      <c r="I771" t="str">
        <f>IFERROR(VLOOKUP(Master8[[#This Row],[Customer_ID]],CustomerData[],3,0),"None")</f>
        <v>Female</v>
      </c>
      <c r="J771" t="str">
        <f>IFERROR(VLOOKUP(Master8[[#This Row],[Customer_ID]],CustomerData[],4,0),"None")</f>
        <v>Latte</v>
      </c>
      <c r="K771" s="1" t="str">
        <f>IFERROR(VLOOKUP(Master8[[#This Row],[Customer_ID]],Feedback[],3,0),"None ")</f>
        <v>Neutral</v>
      </c>
      <c r="L771" t="str">
        <f>_xlfn.IFNA(VLOOKUP(Master8[[#This Row],[Customer_ID]],Feedback[],4,0),"None")</f>
        <v>Could be better</v>
      </c>
    </row>
    <row r="772" spans="1:12" hidden="1" x14ac:dyDescent="0.25">
      <c r="A772" s="2" t="s">
        <v>1259</v>
      </c>
      <c r="B772" s="2" t="s">
        <v>676</v>
      </c>
      <c r="C772" s="2">
        <v>3</v>
      </c>
      <c r="D772" s="4">
        <v>4.59</v>
      </c>
      <c r="E772" s="2" t="s">
        <v>682</v>
      </c>
      <c r="F772" s="3">
        <v>46062</v>
      </c>
      <c r="G772" s="7">
        <v>13.77</v>
      </c>
      <c r="H772" s="37">
        <f>IFERROR(VLOOKUP(Master8[[#This Row],[Customer_ID]],CustomerData[],2,0),"None")</f>
        <v>37</v>
      </c>
      <c r="I772" t="str">
        <f>IFERROR(VLOOKUP(Master8[[#This Row],[Customer_ID]],CustomerData[],3,0),"None")</f>
        <v>Male</v>
      </c>
      <c r="J772" t="str">
        <f>IFERROR(VLOOKUP(Master8[[#This Row],[Customer_ID]],CustomerData[],4,0),"None")</f>
        <v>Iced Tea</v>
      </c>
      <c r="K772" s="1" t="str">
        <f>IFERROR(VLOOKUP(Master8[[#This Row],[Customer_ID]],Feedback[],3,0),"None ")</f>
        <v>Neutral</v>
      </c>
      <c r="L772" t="str">
        <f>_xlfn.IFNA(VLOOKUP(Master8[[#This Row],[Customer_ID]],Feedback[],4,0),"None")</f>
        <v>Could be better</v>
      </c>
    </row>
    <row r="773" spans="1:12" x14ac:dyDescent="0.25">
      <c r="A773" s="2" t="s">
        <v>1368</v>
      </c>
      <c r="B773" s="2" t="s">
        <v>676</v>
      </c>
      <c r="C773" s="2">
        <v>2</v>
      </c>
      <c r="D773" s="4">
        <v>4.3099999999999996</v>
      </c>
      <c r="E773" s="2" t="s">
        <v>682</v>
      </c>
      <c r="F773" s="3">
        <v>46063</v>
      </c>
      <c r="G773" s="7">
        <v>8.6199999999999992</v>
      </c>
      <c r="H773" s="37" t="str">
        <f>IFERROR(VLOOKUP(Master8[[#This Row],[Customer_ID]],CustomerData[],2,0),"None")</f>
        <v>None</v>
      </c>
      <c r="I773" t="str">
        <f>IFERROR(VLOOKUP(Master8[[#This Row],[Customer_ID]],CustomerData[],3,0),"None")</f>
        <v>None</v>
      </c>
      <c r="J773" t="str">
        <f>IFERROR(VLOOKUP(Master8[[#This Row],[Customer_ID]],CustomerData[],4,0),"None")</f>
        <v>None</v>
      </c>
      <c r="K773" s="1" t="str">
        <f>IFERROR(VLOOKUP(Master8[[#This Row],[Customer_ID]],Feedback[],3,0),"None ")</f>
        <v xml:space="preserve">None </v>
      </c>
      <c r="L773" t="str">
        <f>_xlfn.IFNA(VLOOKUP(Master8[[#This Row],[Customer_ID]],Feedback[],4,0),"None")</f>
        <v>None</v>
      </c>
    </row>
    <row r="774" spans="1:12" hidden="1" x14ac:dyDescent="0.25">
      <c r="A774" s="2" t="s">
        <v>945</v>
      </c>
      <c r="B774" s="2" t="s">
        <v>676</v>
      </c>
      <c r="C774" s="2">
        <v>3</v>
      </c>
      <c r="D774" s="4">
        <v>5.98</v>
      </c>
      <c r="E774" s="2" t="s">
        <v>682</v>
      </c>
      <c r="F774" s="3">
        <v>46064</v>
      </c>
      <c r="G774" s="7">
        <v>17.940000000000001</v>
      </c>
      <c r="H774" s="37">
        <f>IFERROR(VLOOKUP(Master8[[#This Row],[Customer_ID]],CustomerData[],2,0),"None")</f>
        <v>33</v>
      </c>
      <c r="I774" t="str">
        <f>IFERROR(VLOOKUP(Master8[[#This Row],[Customer_ID]],CustomerData[],3,0),"None")</f>
        <v>Male</v>
      </c>
      <c r="J774" t="str">
        <f>IFERROR(VLOOKUP(Master8[[#This Row],[Customer_ID]],CustomerData[],4,0),"None")</f>
        <v>Iced Tea</v>
      </c>
      <c r="K774" s="1" t="str">
        <f>IFERROR(VLOOKUP(Master8[[#This Row],[Customer_ID]],Feedback[],3,0),"None ")</f>
        <v xml:space="preserve">None </v>
      </c>
      <c r="L774" t="str">
        <f>_xlfn.IFNA(VLOOKUP(Master8[[#This Row],[Customer_ID]],Feedback[],4,0),"None")</f>
        <v>None</v>
      </c>
    </row>
    <row r="775" spans="1:12" x14ac:dyDescent="0.25">
      <c r="A775" s="2" t="s">
        <v>1532</v>
      </c>
      <c r="B775" s="2" t="s">
        <v>677</v>
      </c>
      <c r="C775" s="2">
        <v>3</v>
      </c>
      <c r="D775" s="4">
        <v>3.56</v>
      </c>
      <c r="E775" s="2" t="s">
        <v>684</v>
      </c>
      <c r="F775" s="3">
        <v>46065</v>
      </c>
      <c r="G775" s="7">
        <v>10.68</v>
      </c>
      <c r="H775" s="37" t="str">
        <f>IFERROR(VLOOKUP(Master8[[#This Row],[Customer_ID]],CustomerData[],2,0),"None")</f>
        <v>None</v>
      </c>
      <c r="I775" t="str">
        <f>IFERROR(VLOOKUP(Master8[[#This Row],[Customer_ID]],CustomerData[],3,0),"None")</f>
        <v>None</v>
      </c>
      <c r="J775" t="str">
        <f>IFERROR(VLOOKUP(Master8[[#This Row],[Customer_ID]],CustomerData[],4,0),"None")</f>
        <v>None</v>
      </c>
      <c r="K775" s="1" t="str">
        <f>IFERROR(VLOOKUP(Master8[[#This Row],[Customer_ID]],Feedback[],3,0),"None ")</f>
        <v>Neutral</v>
      </c>
      <c r="L775" t="str">
        <f>_xlfn.IFNA(VLOOKUP(Master8[[#This Row],[Customer_ID]],Feedback[],4,0),"None")</f>
        <v>Could be better</v>
      </c>
    </row>
    <row r="776" spans="1:12" hidden="1" x14ac:dyDescent="0.25">
      <c r="A776" s="2" t="s">
        <v>1019</v>
      </c>
      <c r="B776" s="2" t="s">
        <v>681</v>
      </c>
      <c r="C776" s="2">
        <v>2</v>
      </c>
      <c r="D776" s="4">
        <v>3.55</v>
      </c>
      <c r="E776" s="2" t="s">
        <v>682</v>
      </c>
      <c r="F776" s="3">
        <v>46066</v>
      </c>
      <c r="G776" s="7">
        <v>7.1</v>
      </c>
      <c r="H776" s="37">
        <f>IFERROR(VLOOKUP(Master8[[#This Row],[Customer_ID]],CustomerData[],2,0),"None")</f>
        <v>63</v>
      </c>
      <c r="I776" t="str">
        <f>IFERROR(VLOOKUP(Master8[[#This Row],[Customer_ID]],CustomerData[],3,0),"None")</f>
        <v>Male</v>
      </c>
      <c r="J776" t="str">
        <f>IFERROR(VLOOKUP(Master8[[#This Row],[Customer_ID]],CustomerData[],4,0),"None")</f>
        <v>Muffin</v>
      </c>
      <c r="K776" s="1" t="str">
        <f>IFERROR(VLOOKUP(Master8[[#This Row],[Customer_ID]],Feedback[],3,0),"None ")</f>
        <v>Positive</v>
      </c>
      <c r="L776" t="str">
        <f>_xlfn.IFNA(VLOOKUP(Master8[[#This Row],[Customer_ID]],Feedback[],4,0),"None")</f>
        <v>Could be better</v>
      </c>
    </row>
    <row r="777" spans="1:12" hidden="1" x14ac:dyDescent="0.25">
      <c r="A777" s="2" t="s">
        <v>1356</v>
      </c>
      <c r="B777" s="2" t="s">
        <v>679</v>
      </c>
      <c r="C777" s="2">
        <v>1</v>
      </c>
      <c r="D777" s="4">
        <v>3.28</v>
      </c>
      <c r="E777" s="2" t="s">
        <v>683</v>
      </c>
      <c r="F777" s="3">
        <v>46067</v>
      </c>
      <c r="G777" s="7">
        <v>3.28</v>
      </c>
      <c r="H777" s="37">
        <f>IFERROR(VLOOKUP(Master8[[#This Row],[Customer_ID]],CustomerData[],2,0),"None")</f>
        <v>57</v>
      </c>
      <c r="I777" t="str">
        <f>IFERROR(VLOOKUP(Master8[[#This Row],[Customer_ID]],CustomerData[],3,0),"None")</f>
        <v>Male</v>
      </c>
      <c r="J777" t="str">
        <f>IFERROR(VLOOKUP(Master8[[#This Row],[Customer_ID]],CustomerData[],4,0),"None")</f>
        <v>Sandwich</v>
      </c>
      <c r="K777" s="1" t="str">
        <f>IFERROR(VLOOKUP(Master8[[#This Row],[Customer_ID]],Feedback[],3,0),"None ")</f>
        <v xml:space="preserve">None </v>
      </c>
      <c r="L777" t="str">
        <f>_xlfn.IFNA(VLOOKUP(Master8[[#This Row],[Customer_ID]],Feedback[],4,0),"None")</f>
        <v>None</v>
      </c>
    </row>
    <row r="778" spans="1:12" hidden="1" x14ac:dyDescent="0.25">
      <c r="A778" s="2" t="s">
        <v>1283</v>
      </c>
      <c r="B778" s="2" t="s">
        <v>677</v>
      </c>
      <c r="C778" s="2">
        <v>3</v>
      </c>
      <c r="D778" s="4">
        <v>5.5</v>
      </c>
      <c r="E778" s="2" t="s">
        <v>685</v>
      </c>
      <c r="F778" s="3">
        <v>46068</v>
      </c>
      <c r="G778" s="7">
        <v>16.5</v>
      </c>
      <c r="H778" s="37">
        <f>IFERROR(VLOOKUP(Master8[[#This Row],[Customer_ID]],CustomerData[],2,0),"None")</f>
        <v>37</v>
      </c>
      <c r="I778" t="str">
        <f>IFERROR(VLOOKUP(Master8[[#This Row],[Customer_ID]],CustomerData[],3,0),"None")</f>
        <v>Male</v>
      </c>
      <c r="J778" t="str">
        <f>IFERROR(VLOOKUP(Master8[[#This Row],[Customer_ID]],CustomerData[],4,0),"None")</f>
        <v>Cappuccino</v>
      </c>
      <c r="K778" s="1" t="str">
        <f>IFERROR(VLOOKUP(Master8[[#This Row],[Customer_ID]],Feedback[],3,0),"None ")</f>
        <v>Neutral</v>
      </c>
      <c r="L778" t="str">
        <f>_xlfn.IFNA(VLOOKUP(Master8[[#This Row],[Customer_ID]],Feedback[],4,0),"None")</f>
        <v>Could be better</v>
      </c>
    </row>
    <row r="779" spans="1:12" hidden="1" x14ac:dyDescent="0.25">
      <c r="A779" s="2" t="s">
        <v>706</v>
      </c>
      <c r="B779" s="2" t="s">
        <v>676</v>
      </c>
      <c r="C779" s="2">
        <v>2</v>
      </c>
      <c r="D779" s="4">
        <v>2.58</v>
      </c>
      <c r="E779" s="2" t="s">
        <v>685</v>
      </c>
      <c r="F779" s="3">
        <v>46069</v>
      </c>
      <c r="G779" s="7">
        <v>5.16</v>
      </c>
      <c r="H779" s="37">
        <f>IFERROR(VLOOKUP(Master8[[#This Row],[Customer_ID]],CustomerData[],2,0),"None")</f>
        <v>20</v>
      </c>
      <c r="I779" t="str">
        <f>IFERROR(VLOOKUP(Master8[[#This Row],[Customer_ID]],CustomerData[],3,0),"None")</f>
        <v>Male</v>
      </c>
      <c r="J779" t="str">
        <f>IFERROR(VLOOKUP(Master8[[#This Row],[Customer_ID]],CustomerData[],4,0),"None")</f>
        <v>Iced Tea</v>
      </c>
      <c r="K779" s="1" t="str">
        <f>IFERROR(VLOOKUP(Master8[[#This Row],[Customer_ID]],Feedback[],3,0),"None ")</f>
        <v>Neutral</v>
      </c>
      <c r="L779" t="str">
        <f>_xlfn.IFNA(VLOOKUP(Master8[[#This Row],[Customer_ID]],Feedback[],4,0),"None")</f>
        <v>Could be better</v>
      </c>
    </row>
    <row r="780" spans="1:12" hidden="1" x14ac:dyDescent="0.25">
      <c r="A780" s="2" t="s">
        <v>1301</v>
      </c>
      <c r="B780" s="2" t="s">
        <v>678</v>
      </c>
      <c r="C780" s="2">
        <v>5</v>
      </c>
      <c r="D780" s="4">
        <v>5.38</v>
      </c>
      <c r="E780" s="2" t="s">
        <v>684</v>
      </c>
      <c r="F780" s="3">
        <v>46070</v>
      </c>
      <c r="G780" s="7">
        <v>26.9</v>
      </c>
      <c r="H780" s="37">
        <f>IFERROR(VLOOKUP(Master8[[#This Row],[Customer_ID]],CustomerData[],2,0),"None")</f>
        <v>23</v>
      </c>
      <c r="I780" t="str">
        <f>IFERROR(VLOOKUP(Master8[[#This Row],[Customer_ID]],CustomerData[],3,0),"None")</f>
        <v>Male</v>
      </c>
      <c r="J780" t="str">
        <f>IFERROR(VLOOKUP(Master8[[#This Row],[Customer_ID]],CustomerData[],4,0),"None")</f>
        <v>Latte</v>
      </c>
      <c r="K780" s="1" t="str">
        <f>IFERROR(VLOOKUP(Master8[[#This Row],[Customer_ID]],Feedback[],3,0),"None ")</f>
        <v>Neutral</v>
      </c>
      <c r="L780" t="str">
        <f>_xlfn.IFNA(VLOOKUP(Master8[[#This Row],[Customer_ID]],Feedback[],4,0),"None")</f>
        <v>Could be better</v>
      </c>
    </row>
    <row r="781" spans="1:12" hidden="1" x14ac:dyDescent="0.25">
      <c r="A781" s="2" t="s">
        <v>1159</v>
      </c>
      <c r="B781" s="2" t="s">
        <v>676</v>
      </c>
      <c r="C781" s="2">
        <v>1</v>
      </c>
      <c r="D781" s="4">
        <v>4.91</v>
      </c>
      <c r="E781" s="2" t="s">
        <v>684</v>
      </c>
      <c r="F781" s="3">
        <v>46071</v>
      </c>
      <c r="G781" s="7">
        <v>4.91</v>
      </c>
      <c r="H781" s="37">
        <f>IFERROR(VLOOKUP(Master8[[#This Row],[Customer_ID]],CustomerData[],2,0),"None")</f>
        <v>20</v>
      </c>
      <c r="I781" t="str">
        <f>IFERROR(VLOOKUP(Master8[[#This Row],[Customer_ID]],CustomerData[],3,0),"None")</f>
        <v>Male</v>
      </c>
      <c r="J781" t="str">
        <f>IFERROR(VLOOKUP(Master8[[#This Row],[Customer_ID]],CustomerData[],4,0),"None")</f>
        <v>Iced Tea</v>
      </c>
      <c r="K781" s="1" t="str">
        <f>IFERROR(VLOOKUP(Master8[[#This Row],[Customer_ID]],Feedback[],3,0),"None ")</f>
        <v>Positive</v>
      </c>
      <c r="L781" t="str">
        <f>_xlfn.IFNA(VLOOKUP(Master8[[#This Row],[Customer_ID]],Feedback[],4,0),"None")</f>
        <v>Great product!</v>
      </c>
    </row>
    <row r="782" spans="1:12" hidden="1" x14ac:dyDescent="0.25">
      <c r="A782" s="2" t="s">
        <v>1252</v>
      </c>
      <c r="B782" s="2" t="s">
        <v>676</v>
      </c>
      <c r="C782" s="2">
        <v>3</v>
      </c>
      <c r="D782" s="4">
        <v>3.47</v>
      </c>
      <c r="E782" s="2" t="s">
        <v>684</v>
      </c>
      <c r="F782" s="3">
        <v>46072</v>
      </c>
      <c r="G782" s="7">
        <v>10.41</v>
      </c>
      <c r="H782" s="37">
        <f>IFERROR(VLOOKUP(Master8[[#This Row],[Customer_ID]],CustomerData[],2,0),"None")</f>
        <v>60</v>
      </c>
      <c r="I782" t="str">
        <f>IFERROR(VLOOKUP(Master8[[#This Row],[Customer_ID]],CustomerData[],3,0),"None")</f>
        <v>Female</v>
      </c>
      <c r="J782" t="str">
        <f>IFERROR(VLOOKUP(Master8[[#This Row],[Customer_ID]],CustomerData[],4,0),"None")</f>
        <v>Iced Tea</v>
      </c>
      <c r="K782" s="1" t="str">
        <f>IFERROR(VLOOKUP(Master8[[#This Row],[Customer_ID]],Feedback[],3,0),"None ")</f>
        <v>Positive</v>
      </c>
      <c r="L782" t="str">
        <f>_xlfn.IFNA(VLOOKUP(Master8[[#This Row],[Customer_ID]],Feedback[],4,0),"None")</f>
        <v>Great product!</v>
      </c>
    </row>
    <row r="783" spans="1:12" hidden="1" x14ac:dyDescent="0.25">
      <c r="A783" s="2" t="s">
        <v>828</v>
      </c>
      <c r="B783" s="2" t="s">
        <v>679</v>
      </c>
      <c r="C783" s="2">
        <v>4</v>
      </c>
      <c r="D783" s="4">
        <v>4.4400000000000004</v>
      </c>
      <c r="E783" s="2" t="s">
        <v>683</v>
      </c>
      <c r="F783" s="3">
        <v>46073</v>
      </c>
      <c r="G783" s="7">
        <v>17.760000000000002</v>
      </c>
      <c r="H783" s="37">
        <f>IFERROR(VLOOKUP(Master8[[#This Row],[Customer_ID]],CustomerData[],2,0),"None")</f>
        <v>26</v>
      </c>
      <c r="I783" t="str">
        <f>IFERROR(VLOOKUP(Master8[[#This Row],[Customer_ID]],CustomerData[],3,0),"None")</f>
        <v>Female</v>
      </c>
      <c r="J783" t="str">
        <f>IFERROR(VLOOKUP(Master8[[#This Row],[Customer_ID]],CustomerData[],4,0),"None")</f>
        <v>Sandwich</v>
      </c>
      <c r="K783" s="1" t="str">
        <f>IFERROR(VLOOKUP(Master8[[#This Row],[Customer_ID]],Feedback[],3,0),"None ")</f>
        <v xml:space="preserve">None </v>
      </c>
      <c r="L783" t="str">
        <f>_xlfn.IFNA(VLOOKUP(Master8[[#This Row],[Customer_ID]],Feedback[],4,0),"None")</f>
        <v>None</v>
      </c>
    </row>
    <row r="784" spans="1:12" hidden="1" x14ac:dyDescent="0.25">
      <c r="A784" s="2" t="s">
        <v>1128</v>
      </c>
      <c r="B784" s="2" t="s">
        <v>676</v>
      </c>
      <c r="C784" s="2">
        <v>1</v>
      </c>
      <c r="D784" s="4">
        <v>4.45</v>
      </c>
      <c r="E784" s="2" t="s">
        <v>685</v>
      </c>
      <c r="F784" s="3">
        <v>46074</v>
      </c>
      <c r="G784" s="7">
        <v>4.45</v>
      </c>
      <c r="H784" s="37">
        <f>IFERROR(VLOOKUP(Master8[[#This Row],[Customer_ID]],CustomerData[],2,0),"None")</f>
        <v>21</v>
      </c>
      <c r="I784" t="str">
        <f>IFERROR(VLOOKUP(Master8[[#This Row],[Customer_ID]],CustomerData[],3,0),"None")</f>
        <v>Male</v>
      </c>
      <c r="J784" t="str">
        <f>IFERROR(VLOOKUP(Master8[[#This Row],[Customer_ID]],CustomerData[],4,0),"None")</f>
        <v>Iced Tea</v>
      </c>
      <c r="K784" s="1" t="str">
        <f>IFERROR(VLOOKUP(Master8[[#This Row],[Customer_ID]],Feedback[],3,0),"None ")</f>
        <v xml:space="preserve">None </v>
      </c>
      <c r="L784" t="str">
        <f>_xlfn.IFNA(VLOOKUP(Master8[[#This Row],[Customer_ID]],Feedback[],4,0),"None")</f>
        <v>None</v>
      </c>
    </row>
    <row r="785" spans="1:12" hidden="1" x14ac:dyDescent="0.25">
      <c r="A785" s="2" t="s">
        <v>1178</v>
      </c>
      <c r="B785" s="2" t="s">
        <v>677</v>
      </c>
      <c r="C785" s="2">
        <v>5</v>
      </c>
      <c r="D785" s="4">
        <v>5.74</v>
      </c>
      <c r="E785" s="2" t="s">
        <v>685</v>
      </c>
      <c r="F785" s="3">
        <v>46075</v>
      </c>
      <c r="G785" s="7">
        <v>28.7</v>
      </c>
      <c r="H785" s="37">
        <f>IFERROR(VLOOKUP(Master8[[#This Row],[Customer_ID]],CustomerData[],2,0),"None")</f>
        <v>44</v>
      </c>
      <c r="I785" t="str">
        <f>IFERROR(VLOOKUP(Master8[[#This Row],[Customer_ID]],CustomerData[],3,0),"None")</f>
        <v>Female</v>
      </c>
      <c r="J785" t="str">
        <f>IFERROR(VLOOKUP(Master8[[#This Row],[Customer_ID]],CustomerData[],4,0),"None")</f>
        <v>Cappuccino</v>
      </c>
      <c r="K785" s="1" t="str">
        <f>IFERROR(VLOOKUP(Master8[[#This Row],[Customer_ID]],Feedback[],3,0),"None ")</f>
        <v xml:space="preserve">None </v>
      </c>
      <c r="L785" t="str">
        <f>_xlfn.IFNA(VLOOKUP(Master8[[#This Row],[Customer_ID]],Feedback[],4,0),"None")</f>
        <v>None</v>
      </c>
    </row>
    <row r="786" spans="1:12" hidden="1" x14ac:dyDescent="0.25">
      <c r="A786" s="2" t="s">
        <v>955</v>
      </c>
      <c r="B786" s="2" t="s">
        <v>680</v>
      </c>
      <c r="C786" s="2">
        <v>5</v>
      </c>
      <c r="D786" s="4">
        <v>3.04</v>
      </c>
      <c r="E786" s="2" t="s">
        <v>684</v>
      </c>
      <c r="F786" s="3">
        <v>46076</v>
      </c>
      <c r="G786" s="7">
        <v>15.2</v>
      </c>
      <c r="H786" s="37">
        <f>IFERROR(VLOOKUP(Master8[[#This Row],[Customer_ID]],CustomerData[],2,0),"None")</f>
        <v>48</v>
      </c>
      <c r="I786" t="str">
        <f>IFERROR(VLOOKUP(Master8[[#This Row],[Customer_ID]],CustomerData[],3,0),"None")</f>
        <v>Female</v>
      </c>
      <c r="J786" t="str">
        <f>IFERROR(VLOOKUP(Master8[[#This Row],[Customer_ID]],CustomerData[],4,0),"None")</f>
        <v>Croissant</v>
      </c>
      <c r="K786" s="1" t="str">
        <f>IFERROR(VLOOKUP(Master8[[#This Row],[Customer_ID]],Feedback[],3,0),"None ")</f>
        <v>Negative</v>
      </c>
      <c r="L786" t="str">
        <f>_xlfn.IFNA(VLOOKUP(Master8[[#This Row],[Customer_ID]],Feedback[],4,0),"None")</f>
        <v>Could be better</v>
      </c>
    </row>
    <row r="787" spans="1:12" hidden="1" x14ac:dyDescent="0.25">
      <c r="A787" s="2" t="s">
        <v>953</v>
      </c>
      <c r="B787" s="2" t="s">
        <v>679</v>
      </c>
      <c r="C787" s="2">
        <v>2</v>
      </c>
      <c r="D787" s="4">
        <v>2.63</v>
      </c>
      <c r="E787" s="2" t="s">
        <v>684</v>
      </c>
      <c r="F787" s="3">
        <v>46077</v>
      </c>
      <c r="G787" s="7">
        <v>5.26</v>
      </c>
      <c r="H787" s="37">
        <f>IFERROR(VLOOKUP(Master8[[#This Row],[Customer_ID]],CustomerData[],2,0),"None")</f>
        <v>54</v>
      </c>
      <c r="I787" t="str">
        <f>IFERROR(VLOOKUP(Master8[[#This Row],[Customer_ID]],CustomerData[],3,0),"None")</f>
        <v>Male</v>
      </c>
      <c r="J787" t="str">
        <f>IFERROR(VLOOKUP(Master8[[#This Row],[Customer_ID]],CustomerData[],4,0),"None")</f>
        <v>Sandwich</v>
      </c>
      <c r="K787" s="1" t="str">
        <f>IFERROR(VLOOKUP(Master8[[#This Row],[Customer_ID]],Feedback[],3,0),"None ")</f>
        <v>Positive</v>
      </c>
      <c r="L787" t="str">
        <f>_xlfn.IFNA(VLOOKUP(Master8[[#This Row],[Customer_ID]],Feedback[],4,0),"None")</f>
        <v>Could be better</v>
      </c>
    </row>
    <row r="788" spans="1:12" hidden="1" x14ac:dyDescent="0.25">
      <c r="A788" s="2" t="s">
        <v>1328</v>
      </c>
      <c r="B788" s="2" t="s">
        <v>681</v>
      </c>
      <c r="C788" s="2">
        <v>5</v>
      </c>
      <c r="D788" s="4">
        <v>3.74</v>
      </c>
      <c r="E788" s="2" t="s">
        <v>682</v>
      </c>
      <c r="F788" s="3">
        <v>46078</v>
      </c>
      <c r="G788" s="7">
        <v>18.7</v>
      </c>
      <c r="H788" s="37">
        <f>IFERROR(VLOOKUP(Master8[[#This Row],[Customer_ID]],CustomerData[],2,0),"None")</f>
        <v>42</v>
      </c>
      <c r="I788" t="str">
        <f>IFERROR(VLOOKUP(Master8[[#This Row],[Customer_ID]],CustomerData[],3,0),"None")</f>
        <v>Male</v>
      </c>
      <c r="J788" t="str">
        <f>IFERROR(VLOOKUP(Master8[[#This Row],[Customer_ID]],CustomerData[],4,0),"None")</f>
        <v>Muffin</v>
      </c>
      <c r="K788" s="1" t="str">
        <f>IFERROR(VLOOKUP(Master8[[#This Row],[Customer_ID]],Feedback[],3,0),"None ")</f>
        <v>Positive</v>
      </c>
      <c r="L788" t="str">
        <f>_xlfn.IFNA(VLOOKUP(Master8[[#This Row],[Customer_ID]],Feedback[],4,0),"None")</f>
        <v>Could be better</v>
      </c>
    </row>
    <row r="789" spans="1:12" x14ac:dyDescent="0.25">
      <c r="A789" s="2" t="s">
        <v>1618</v>
      </c>
      <c r="B789" s="2" t="s">
        <v>679</v>
      </c>
      <c r="C789" s="2">
        <v>4</v>
      </c>
      <c r="D789" s="4">
        <v>2.98</v>
      </c>
      <c r="E789" s="2" t="s">
        <v>684</v>
      </c>
      <c r="F789" s="3">
        <v>46079</v>
      </c>
      <c r="G789" s="7">
        <v>11.92</v>
      </c>
      <c r="H789" s="37" t="str">
        <f>IFERROR(VLOOKUP(Master8[[#This Row],[Customer_ID]],CustomerData[],2,0),"None")</f>
        <v>None</v>
      </c>
      <c r="I789" t="str">
        <f>IFERROR(VLOOKUP(Master8[[#This Row],[Customer_ID]],CustomerData[],3,0),"None")</f>
        <v>None</v>
      </c>
      <c r="J789" t="str">
        <f>IFERROR(VLOOKUP(Master8[[#This Row],[Customer_ID]],CustomerData[],4,0),"None")</f>
        <v>None</v>
      </c>
      <c r="K789" s="1" t="str">
        <f>IFERROR(VLOOKUP(Master8[[#This Row],[Customer_ID]],Feedback[],3,0),"None ")</f>
        <v>Negative</v>
      </c>
      <c r="L789" t="str">
        <f>_xlfn.IFNA(VLOOKUP(Master8[[#This Row],[Customer_ID]],Feedback[],4,0),"None")</f>
        <v>Could be better</v>
      </c>
    </row>
    <row r="790" spans="1:12" hidden="1" x14ac:dyDescent="0.25">
      <c r="A790" s="2" t="s">
        <v>1174</v>
      </c>
      <c r="B790" s="2" t="s">
        <v>679</v>
      </c>
      <c r="C790" s="2">
        <v>2</v>
      </c>
      <c r="D790" s="4">
        <v>3.78</v>
      </c>
      <c r="E790" s="2" t="s">
        <v>685</v>
      </c>
      <c r="F790" s="3">
        <v>46080</v>
      </c>
      <c r="G790" s="7">
        <v>7.56</v>
      </c>
      <c r="H790" s="37">
        <f>IFERROR(VLOOKUP(Master8[[#This Row],[Customer_ID]],CustomerData[],2,0),"None")</f>
        <v>27</v>
      </c>
      <c r="I790" t="str">
        <f>IFERROR(VLOOKUP(Master8[[#This Row],[Customer_ID]],CustomerData[],3,0),"None")</f>
        <v>Female</v>
      </c>
      <c r="J790" t="str">
        <f>IFERROR(VLOOKUP(Master8[[#This Row],[Customer_ID]],CustomerData[],4,0),"None")</f>
        <v>Sandwich</v>
      </c>
      <c r="K790" s="1" t="str">
        <f>IFERROR(VLOOKUP(Master8[[#This Row],[Customer_ID]],Feedback[],3,0),"None ")</f>
        <v>Positive</v>
      </c>
      <c r="L790" t="str">
        <f>_xlfn.IFNA(VLOOKUP(Master8[[#This Row],[Customer_ID]],Feedback[],4,0),"None")</f>
        <v>Could be better</v>
      </c>
    </row>
    <row r="791" spans="1:12" x14ac:dyDescent="0.25">
      <c r="A791" s="2" t="s">
        <v>1426</v>
      </c>
      <c r="B791" s="2" t="s">
        <v>676</v>
      </c>
      <c r="C791" s="2">
        <v>5</v>
      </c>
      <c r="D791" s="4">
        <v>4.54</v>
      </c>
      <c r="E791" s="2" t="s">
        <v>682</v>
      </c>
      <c r="F791" s="3">
        <v>46081</v>
      </c>
      <c r="G791" s="7">
        <v>22.7</v>
      </c>
      <c r="H791" s="37" t="str">
        <f>IFERROR(VLOOKUP(Master8[[#This Row],[Customer_ID]],CustomerData[],2,0),"None")</f>
        <v>None</v>
      </c>
      <c r="I791" t="str">
        <f>IFERROR(VLOOKUP(Master8[[#This Row],[Customer_ID]],CustomerData[],3,0),"None")</f>
        <v>None</v>
      </c>
      <c r="J791" t="str">
        <f>IFERROR(VLOOKUP(Master8[[#This Row],[Customer_ID]],CustomerData[],4,0),"None")</f>
        <v>None</v>
      </c>
      <c r="K791" s="1" t="str">
        <f>IFERROR(VLOOKUP(Master8[[#This Row],[Customer_ID]],Feedback[],3,0),"None ")</f>
        <v xml:space="preserve">None </v>
      </c>
      <c r="L791" t="str">
        <f>_xlfn.IFNA(VLOOKUP(Master8[[#This Row],[Customer_ID]],Feedback[],4,0),"None")</f>
        <v>None</v>
      </c>
    </row>
    <row r="792" spans="1:12" hidden="1" x14ac:dyDescent="0.25">
      <c r="A792" s="2" t="s">
        <v>736</v>
      </c>
      <c r="B792" s="2" t="s">
        <v>679</v>
      </c>
      <c r="C792" s="2">
        <v>3</v>
      </c>
      <c r="D792" s="4">
        <v>3.32</v>
      </c>
      <c r="E792" s="2" t="s">
        <v>683</v>
      </c>
      <c r="F792" s="3">
        <v>46082</v>
      </c>
      <c r="G792" s="7">
        <v>9.9599999999999991</v>
      </c>
      <c r="H792" s="37">
        <f>IFERROR(VLOOKUP(Master8[[#This Row],[Customer_ID]],CustomerData[],2,0),"None")</f>
        <v>42</v>
      </c>
      <c r="I792" t="str">
        <f>IFERROR(VLOOKUP(Master8[[#This Row],[Customer_ID]],CustomerData[],3,0),"None")</f>
        <v>Female</v>
      </c>
      <c r="J792" t="str">
        <f>IFERROR(VLOOKUP(Master8[[#This Row],[Customer_ID]],CustomerData[],4,0),"None")</f>
        <v>Sandwich</v>
      </c>
      <c r="K792" s="1" t="str">
        <f>IFERROR(VLOOKUP(Master8[[#This Row],[Customer_ID]],Feedback[],3,0),"None ")</f>
        <v>Negative</v>
      </c>
      <c r="L792" t="str">
        <f>_xlfn.IFNA(VLOOKUP(Master8[[#This Row],[Customer_ID]],Feedback[],4,0),"None")</f>
        <v>Could be better</v>
      </c>
    </row>
    <row r="793" spans="1:12" hidden="1" x14ac:dyDescent="0.25">
      <c r="A793" s="2" t="s">
        <v>1071</v>
      </c>
      <c r="B793" s="2" t="s">
        <v>681</v>
      </c>
      <c r="C793" s="2">
        <v>1</v>
      </c>
      <c r="D793" s="4">
        <v>5.34</v>
      </c>
      <c r="E793" s="2" t="s">
        <v>683</v>
      </c>
      <c r="F793" s="3">
        <v>46083</v>
      </c>
      <c r="G793" s="7">
        <v>5.34</v>
      </c>
      <c r="H793" s="37">
        <f>IFERROR(VLOOKUP(Master8[[#This Row],[Customer_ID]],CustomerData[],2,0),"None")</f>
        <v>26</v>
      </c>
      <c r="I793" t="str">
        <f>IFERROR(VLOOKUP(Master8[[#This Row],[Customer_ID]],CustomerData[],3,0),"None")</f>
        <v>Female</v>
      </c>
      <c r="J793" t="str">
        <f>IFERROR(VLOOKUP(Master8[[#This Row],[Customer_ID]],CustomerData[],4,0),"None")</f>
        <v>Muffin</v>
      </c>
      <c r="K793" s="1" t="str">
        <f>IFERROR(VLOOKUP(Master8[[#This Row],[Customer_ID]],Feedback[],3,0),"None ")</f>
        <v xml:space="preserve">None </v>
      </c>
      <c r="L793" t="str">
        <f>_xlfn.IFNA(VLOOKUP(Master8[[#This Row],[Customer_ID]],Feedback[],4,0),"None")</f>
        <v>None</v>
      </c>
    </row>
    <row r="794" spans="1:12" hidden="1" x14ac:dyDescent="0.25">
      <c r="A794" s="2" t="s">
        <v>811</v>
      </c>
      <c r="B794" s="2" t="s">
        <v>679</v>
      </c>
      <c r="C794" s="2">
        <v>4</v>
      </c>
      <c r="D794" s="4">
        <v>2.82</v>
      </c>
      <c r="E794" s="2" t="s">
        <v>685</v>
      </c>
      <c r="F794" s="3">
        <v>46084</v>
      </c>
      <c r="G794" s="7">
        <v>11.28</v>
      </c>
      <c r="H794" s="37">
        <f>IFERROR(VLOOKUP(Master8[[#This Row],[Customer_ID]],CustomerData[],2,0),"None")</f>
        <v>59</v>
      </c>
      <c r="I794" t="str">
        <f>IFERROR(VLOOKUP(Master8[[#This Row],[Customer_ID]],CustomerData[],3,0),"None")</f>
        <v>Female</v>
      </c>
      <c r="J794" t="str">
        <f>IFERROR(VLOOKUP(Master8[[#This Row],[Customer_ID]],CustomerData[],4,0),"None")</f>
        <v>Sandwich</v>
      </c>
      <c r="K794" s="1" t="str">
        <f>IFERROR(VLOOKUP(Master8[[#This Row],[Customer_ID]],Feedback[],3,0),"None ")</f>
        <v>Positive</v>
      </c>
      <c r="L794" t="str">
        <f>_xlfn.IFNA(VLOOKUP(Master8[[#This Row],[Customer_ID]],Feedback[],4,0),"None")</f>
        <v>Could be better</v>
      </c>
    </row>
    <row r="795" spans="1:12" x14ac:dyDescent="0.25">
      <c r="A795" s="2" t="s">
        <v>1457</v>
      </c>
      <c r="B795" s="2" t="s">
        <v>677</v>
      </c>
      <c r="C795" s="2">
        <v>4</v>
      </c>
      <c r="D795" s="4">
        <v>3.9</v>
      </c>
      <c r="E795" s="2" t="s">
        <v>682</v>
      </c>
      <c r="F795" s="3">
        <v>46085</v>
      </c>
      <c r="G795" s="7">
        <v>15.6</v>
      </c>
      <c r="H795" s="37" t="str">
        <f>IFERROR(VLOOKUP(Master8[[#This Row],[Customer_ID]],CustomerData[],2,0),"None")</f>
        <v>None</v>
      </c>
      <c r="I795" t="str">
        <f>IFERROR(VLOOKUP(Master8[[#This Row],[Customer_ID]],CustomerData[],3,0),"None")</f>
        <v>None</v>
      </c>
      <c r="J795" t="str">
        <f>IFERROR(VLOOKUP(Master8[[#This Row],[Customer_ID]],CustomerData[],4,0),"None")</f>
        <v>None</v>
      </c>
      <c r="K795" s="1" t="str">
        <f>IFERROR(VLOOKUP(Master8[[#This Row],[Customer_ID]],Feedback[],3,0),"None ")</f>
        <v xml:space="preserve">None </v>
      </c>
      <c r="L795" t="str">
        <f>_xlfn.IFNA(VLOOKUP(Master8[[#This Row],[Customer_ID]],Feedback[],4,0),"None")</f>
        <v>None</v>
      </c>
    </row>
    <row r="796" spans="1:12" x14ac:dyDescent="0.25">
      <c r="A796" s="2" t="s">
        <v>1455</v>
      </c>
      <c r="B796" s="2" t="s">
        <v>678</v>
      </c>
      <c r="C796" s="2">
        <v>4</v>
      </c>
      <c r="D796" s="4">
        <v>5.71</v>
      </c>
      <c r="E796" s="2" t="s">
        <v>684</v>
      </c>
      <c r="F796" s="3">
        <v>46086</v>
      </c>
      <c r="G796" s="7">
        <v>22.84</v>
      </c>
      <c r="H796" s="37" t="str">
        <f>IFERROR(VLOOKUP(Master8[[#This Row],[Customer_ID]],CustomerData[],2,0),"None")</f>
        <v>None</v>
      </c>
      <c r="I796" t="str">
        <f>IFERROR(VLOOKUP(Master8[[#This Row],[Customer_ID]],CustomerData[],3,0),"None")</f>
        <v>None</v>
      </c>
      <c r="J796" t="str">
        <f>IFERROR(VLOOKUP(Master8[[#This Row],[Customer_ID]],CustomerData[],4,0),"None")</f>
        <v>None</v>
      </c>
      <c r="K796" s="1" t="str">
        <f>IFERROR(VLOOKUP(Master8[[#This Row],[Customer_ID]],Feedback[],3,0),"None ")</f>
        <v>Negative</v>
      </c>
      <c r="L796" t="str">
        <f>_xlfn.IFNA(VLOOKUP(Master8[[#This Row],[Customer_ID]],Feedback[],4,0),"None")</f>
        <v>Could be better</v>
      </c>
    </row>
    <row r="797" spans="1:12" hidden="1" x14ac:dyDescent="0.25">
      <c r="A797" s="2" t="s">
        <v>1322</v>
      </c>
      <c r="B797" s="2" t="s">
        <v>677</v>
      </c>
      <c r="C797" s="2">
        <v>3</v>
      </c>
      <c r="D797" s="4">
        <v>5.07</v>
      </c>
      <c r="E797" s="2" t="s">
        <v>684</v>
      </c>
      <c r="F797" s="3">
        <v>46087</v>
      </c>
      <c r="G797" s="7">
        <v>15.21</v>
      </c>
      <c r="H797" s="37">
        <f>IFERROR(VLOOKUP(Master8[[#This Row],[Customer_ID]],CustomerData[],2,0),"None")</f>
        <v>44</v>
      </c>
      <c r="I797" t="str">
        <f>IFERROR(VLOOKUP(Master8[[#This Row],[Customer_ID]],CustomerData[],3,0),"None")</f>
        <v>Male</v>
      </c>
      <c r="J797" t="str">
        <f>IFERROR(VLOOKUP(Master8[[#This Row],[Customer_ID]],CustomerData[],4,0),"None")</f>
        <v>Cappuccino</v>
      </c>
      <c r="K797" s="1" t="str">
        <f>IFERROR(VLOOKUP(Master8[[#This Row],[Customer_ID]],Feedback[],3,0),"None ")</f>
        <v xml:space="preserve">None </v>
      </c>
      <c r="L797" t="str">
        <f>_xlfn.IFNA(VLOOKUP(Master8[[#This Row],[Customer_ID]],Feedback[],4,0),"None")</f>
        <v>None</v>
      </c>
    </row>
    <row r="798" spans="1:12" hidden="1" x14ac:dyDescent="0.25">
      <c r="A798" s="2" t="s">
        <v>1226</v>
      </c>
      <c r="B798" s="2" t="s">
        <v>677</v>
      </c>
      <c r="C798" s="2">
        <v>5</v>
      </c>
      <c r="D798" s="4">
        <v>5.03</v>
      </c>
      <c r="E798" s="2" t="s">
        <v>682</v>
      </c>
      <c r="F798" s="3">
        <v>46088</v>
      </c>
      <c r="G798" s="7">
        <v>25.15</v>
      </c>
      <c r="H798" s="37">
        <f>IFERROR(VLOOKUP(Master8[[#This Row],[Customer_ID]],CustomerData[],2,0),"None")</f>
        <v>40</v>
      </c>
      <c r="I798" t="str">
        <f>IFERROR(VLOOKUP(Master8[[#This Row],[Customer_ID]],CustomerData[],3,0),"None")</f>
        <v>Male</v>
      </c>
      <c r="J798" t="str">
        <f>IFERROR(VLOOKUP(Master8[[#This Row],[Customer_ID]],CustomerData[],4,0),"None")</f>
        <v>Cappuccino</v>
      </c>
      <c r="K798" s="1" t="str">
        <f>IFERROR(VLOOKUP(Master8[[#This Row],[Customer_ID]],Feedback[],3,0),"None ")</f>
        <v xml:space="preserve">None </v>
      </c>
      <c r="L798" t="str">
        <f>_xlfn.IFNA(VLOOKUP(Master8[[#This Row],[Customer_ID]],Feedback[],4,0),"None")</f>
        <v>None</v>
      </c>
    </row>
    <row r="799" spans="1:12" hidden="1" x14ac:dyDescent="0.25">
      <c r="A799" s="2" t="s">
        <v>1340</v>
      </c>
      <c r="B799" s="2" t="s">
        <v>678</v>
      </c>
      <c r="C799" s="2">
        <v>1</v>
      </c>
      <c r="D799" s="4">
        <v>5.28</v>
      </c>
      <c r="E799" s="2" t="s">
        <v>682</v>
      </c>
      <c r="F799" s="3">
        <v>46089</v>
      </c>
      <c r="G799" s="7">
        <v>5.28</v>
      </c>
      <c r="H799" s="37">
        <f>IFERROR(VLOOKUP(Master8[[#This Row],[Customer_ID]],CustomerData[],2,0),"None")</f>
        <v>62</v>
      </c>
      <c r="I799" t="str">
        <f>IFERROR(VLOOKUP(Master8[[#This Row],[Customer_ID]],CustomerData[],3,0),"None")</f>
        <v>Female</v>
      </c>
      <c r="J799" t="str">
        <f>IFERROR(VLOOKUP(Master8[[#This Row],[Customer_ID]],CustomerData[],4,0),"None")</f>
        <v>Latte</v>
      </c>
      <c r="K799" s="1" t="str">
        <f>IFERROR(VLOOKUP(Master8[[#This Row],[Customer_ID]],Feedback[],3,0),"None ")</f>
        <v xml:space="preserve">None </v>
      </c>
      <c r="L799" t="str">
        <f>_xlfn.IFNA(VLOOKUP(Master8[[#This Row],[Customer_ID]],Feedback[],4,0),"None")</f>
        <v>None</v>
      </c>
    </row>
    <row r="800" spans="1:12" hidden="1" x14ac:dyDescent="0.25">
      <c r="A800" s="2" t="s">
        <v>843</v>
      </c>
      <c r="B800" s="2" t="s">
        <v>678</v>
      </c>
      <c r="C800" s="2">
        <v>1</v>
      </c>
      <c r="D800" s="4">
        <v>3.11</v>
      </c>
      <c r="E800" s="2" t="s">
        <v>683</v>
      </c>
      <c r="F800" s="3">
        <v>46090</v>
      </c>
      <c r="G800" s="7">
        <v>3.11</v>
      </c>
      <c r="H800" s="37">
        <f>IFERROR(VLOOKUP(Master8[[#This Row],[Customer_ID]],CustomerData[],2,0),"None")</f>
        <v>56</v>
      </c>
      <c r="I800" t="str">
        <f>IFERROR(VLOOKUP(Master8[[#This Row],[Customer_ID]],CustomerData[],3,0),"None")</f>
        <v>Male</v>
      </c>
      <c r="J800" t="str">
        <f>IFERROR(VLOOKUP(Master8[[#This Row],[Customer_ID]],CustomerData[],4,0),"None")</f>
        <v>Latte</v>
      </c>
      <c r="K800" s="1" t="str">
        <f>IFERROR(VLOOKUP(Master8[[#This Row],[Customer_ID]],Feedback[],3,0),"None ")</f>
        <v xml:space="preserve">None </v>
      </c>
      <c r="L800" t="str">
        <f>_xlfn.IFNA(VLOOKUP(Master8[[#This Row],[Customer_ID]],Feedback[],4,0),"None")</f>
        <v>None</v>
      </c>
    </row>
    <row r="801" spans="1:12" hidden="1" x14ac:dyDescent="0.25">
      <c r="A801" s="2" t="s">
        <v>953</v>
      </c>
      <c r="B801" s="2" t="s">
        <v>679</v>
      </c>
      <c r="C801" s="2">
        <v>3</v>
      </c>
      <c r="D801" s="4">
        <v>5.39</v>
      </c>
      <c r="E801" s="2" t="s">
        <v>684</v>
      </c>
      <c r="F801" s="3">
        <v>46091</v>
      </c>
      <c r="G801" s="7">
        <v>16.170000000000002</v>
      </c>
      <c r="H801" s="37">
        <f>IFERROR(VLOOKUP(Master8[[#This Row],[Customer_ID]],CustomerData[],2,0),"None")</f>
        <v>54</v>
      </c>
      <c r="I801" t="str">
        <f>IFERROR(VLOOKUP(Master8[[#This Row],[Customer_ID]],CustomerData[],3,0),"None")</f>
        <v>Male</v>
      </c>
      <c r="J801" t="str">
        <f>IFERROR(VLOOKUP(Master8[[#This Row],[Customer_ID]],CustomerData[],4,0),"None")</f>
        <v>Sandwich</v>
      </c>
      <c r="K801" s="1" t="str">
        <f>IFERROR(VLOOKUP(Master8[[#This Row],[Customer_ID]],Feedback[],3,0),"None ")</f>
        <v>Positive</v>
      </c>
      <c r="L801" t="str">
        <f>_xlfn.IFNA(VLOOKUP(Master8[[#This Row],[Customer_ID]],Feedback[],4,0),"None")</f>
        <v>Could be better</v>
      </c>
    </row>
    <row r="802" spans="1:12" hidden="1" x14ac:dyDescent="0.25">
      <c r="A802" s="2" t="s">
        <v>1133</v>
      </c>
      <c r="B802" s="2" t="s">
        <v>677</v>
      </c>
      <c r="C802" s="2">
        <v>2</v>
      </c>
      <c r="D802" s="4">
        <v>4.91</v>
      </c>
      <c r="E802" s="2" t="s">
        <v>685</v>
      </c>
      <c r="F802" s="3">
        <v>46092</v>
      </c>
      <c r="G802" s="7">
        <v>9.82</v>
      </c>
      <c r="H802" s="37">
        <f>IFERROR(VLOOKUP(Master8[[#This Row],[Customer_ID]],CustomerData[],2,0),"None")</f>
        <v>20</v>
      </c>
      <c r="I802" t="str">
        <f>IFERROR(VLOOKUP(Master8[[#This Row],[Customer_ID]],CustomerData[],3,0),"None")</f>
        <v>Female</v>
      </c>
      <c r="J802" t="str">
        <f>IFERROR(VLOOKUP(Master8[[#This Row],[Customer_ID]],CustomerData[],4,0),"None")</f>
        <v>Cappuccino</v>
      </c>
      <c r="K802" s="1" t="str">
        <f>IFERROR(VLOOKUP(Master8[[#This Row],[Customer_ID]],Feedback[],3,0),"None ")</f>
        <v xml:space="preserve">None </v>
      </c>
      <c r="L802" t="str">
        <f>_xlfn.IFNA(VLOOKUP(Master8[[#This Row],[Customer_ID]],Feedback[],4,0),"None")</f>
        <v>None</v>
      </c>
    </row>
    <row r="803" spans="1:12" x14ac:dyDescent="0.25">
      <c r="A803" s="2" t="s">
        <v>1543</v>
      </c>
      <c r="B803" s="2" t="s">
        <v>676</v>
      </c>
      <c r="C803" s="2">
        <v>5</v>
      </c>
      <c r="D803" s="4">
        <v>4.5199999999999996</v>
      </c>
      <c r="E803" s="2" t="s">
        <v>684</v>
      </c>
      <c r="F803" s="3">
        <v>46093</v>
      </c>
      <c r="G803" s="7">
        <v>22.6</v>
      </c>
      <c r="H803" s="37" t="str">
        <f>IFERROR(VLOOKUP(Master8[[#This Row],[Customer_ID]],CustomerData[],2,0),"None")</f>
        <v>None</v>
      </c>
      <c r="I803" t="str">
        <f>IFERROR(VLOOKUP(Master8[[#This Row],[Customer_ID]],CustomerData[],3,0),"None")</f>
        <v>None</v>
      </c>
      <c r="J803" t="str">
        <f>IFERROR(VLOOKUP(Master8[[#This Row],[Customer_ID]],CustomerData[],4,0),"None")</f>
        <v>None</v>
      </c>
      <c r="K803" s="1" t="str">
        <f>IFERROR(VLOOKUP(Master8[[#This Row],[Customer_ID]],Feedback[],3,0),"None ")</f>
        <v>Positive</v>
      </c>
      <c r="L803" t="str">
        <f>_xlfn.IFNA(VLOOKUP(Master8[[#This Row],[Customer_ID]],Feedback[],4,0),"None")</f>
        <v>Great product!</v>
      </c>
    </row>
    <row r="804" spans="1:12" hidden="1" x14ac:dyDescent="0.25">
      <c r="A804" s="2" t="s">
        <v>752</v>
      </c>
      <c r="B804" s="2" t="s">
        <v>680</v>
      </c>
      <c r="C804" s="2">
        <v>4</v>
      </c>
      <c r="D804" s="4">
        <v>5.68</v>
      </c>
      <c r="E804" s="2" t="s">
        <v>683</v>
      </c>
      <c r="F804" s="3">
        <v>46094</v>
      </c>
      <c r="G804" s="7">
        <v>22.72</v>
      </c>
      <c r="H804" s="37">
        <f>IFERROR(VLOOKUP(Master8[[#This Row],[Customer_ID]],CustomerData[],2,0),"None")</f>
        <v>57</v>
      </c>
      <c r="I804" t="str">
        <f>IFERROR(VLOOKUP(Master8[[#This Row],[Customer_ID]],CustomerData[],3,0),"None")</f>
        <v>Male</v>
      </c>
      <c r="J804" t="str">
        <f>IFERROR(VLOOKUP(Master8[[#This Row],[Customer_ID]],CustomerData[],4,0),"None")</f>
        <v>Croissant</v>
      </c>
      <c r="K804" s="1" t="str">
        <f>IFERROR(VLOOKUP(Master8[[#This Row],[Customer_ID]],Feedback[],3,0),"None ")</f>
        <v>Neutral</v>
      </c>
      <c r="L804" t="str">
        <f>_xlfn.IFNA(VLOOKUP(Master8[[#This Row],[Customer_ID]],Feedback[],4,0),"None")</f>
        <v>Great product!</v>
      </c>
    </row>
    <row r="805" spans="1:12" hidden="1" x14ac:dyDescent="0.25">
      <c r="A805" s="2" t="s">
        <v>1177</v>
      </c>
      <c r="B805" s="2" t="s">
        <v>680</v>
      </c>
      <c r="C805" s="2">
        <v>2</v>
      </c>
      <c r="D805" s="4">
        <v>4.58</v>
      </c>
      <c r="E805" s="2" t="s">
        <v>682</v>
      </c>
      <c r="F805" s="3">
        <v>46095</v>
      </c>
      <c r="G805" s="7">
        <v>9.16</v>
      </c>
      <c r="H805" s="37">
        <f>IFERROR(VLOOKUP(Master8[[#This Row],[Customer_ID]],CustomerData[],2,0),"None")</f>
        <v>29</v>
      </c>
      <c r="I805" t="str">
        <f>IFERROR(VLOOKUP(Master8[[#This Row],[Customer_ID]],CustomerData[],3,0),"None")</f>
        <v>Male</v>
      </c>
      <c r="J805" t="str">
        <f>IFERROR(VLOOKUP(Master8[[#This Row],[Customer_ID]],CustomerData[],4,0),"None")</f>
        <v>Croissant</v>
      </c>
      <c r="K805" s="1" t="str">
        <f>IFERROR(VLOOKUP(Master8[[#This Row],[Customer_ID]],Feedback[],3,0),"None ")</f>
        <v>Negative</v>
      </c>
      <c r="L805" t="str">
        <f>_xlfn.IFNA(VLOOKUP(Master8[[#This Row],[Customer_ID]],Feedback[],4,0),"None")</f>
        <v>Could be better</v>
      </c>
    </row>
    <row r="806" spans="1:12" hidden="1" x14ac:dyDescent="0.25">
      <c r="A806" s="2" t="s">
        <v>1261</v>
      </c>
      <c r="B806" s="2" t="s">
        <v>680</v>
      </c>
      <c r="C806" s="2">
        <v>3</v>
      </c>
      <c r="D806" s="4">
        <v>3.55</v>
      </c>
      <c r="E806" s="2" t="s">
        <v>684</v>
      </c>
      <c r="F806" s="3">
        <v>46096</v>
      </c>
      <c r="G806" s="7">
        <v>10.65</v>
      </c>
      <c r="H806" s="37">
        <f>IFERROR(VLOOKUP(Master8[[#This Row],[Customer_ID]],CustomerData[],2,0),"None")</f>
        <v>37</v>
      </c>
      <c r="I806" t="str">
        <f>IFERROR(VLOOKUP(Master8[[#This Row],[Customer_ID]],CustomerData[],3,0),"None")</f>
        <v>Female</v>
      </c>
      <c r="J806" t="str">
        <f>IFERROR(VLOOKUP(Master8[[#This Row],[Customer_ID]],CustomerData[],4,0),"None")</f>
        <v>Croissant</v>
      </c>
      <c r="K806" s="1" t="str">
        <f>IFERROR(VLOOKUP(Master8[[#This Row],[Customer_ID]],Feedback[],3,0),"None ")</f>
        <v xml:space="preserve">None </v>
      </c>
      <c r="L806" t="str">
        <f>_xlfn.IFNA(VLOOKUP(Master8[[#This Row],[Customer_ID]],Feedback[],4,0),"None")</f>
        <v>None</v>
      </c>
    </row>
    <row r="807" spans="1:12" x14ac:dyDescent="0.25">
      <c r="A807" s="2" t="s">
        <v>1646</v>
      </c>
      <c r="B807" s="2" t="s">
        <v>677</v>
      </c>
      <c r="C807" s="2">
        <v>5</v>
      </c>
      <c r="D807" s="4">
        <v>5.0599999999999996</v>
      </c>
      <c r="E807" s="2" t="s">
        <v>682</v>
      </c>
      <c r="F807" s="3">
        <v>46097</v>
      </c>
      <c r="G807" s="7">
        <v>25.3</v>
      </c>
      <c r="H807" s="37" t="str">
        <f>IFERROR(VLOOKUP(Master8[[#This Row],[Customer_ID]],CustomerData[],2,0),"None")</f>
        <v>None</v>
      </c>
      <c r="I807" t="str">
        <f>IFERROR(VLOOKUP(Master8[[#This Row],[Customer_ID]],CustomerData[],3,0),"None")</f>
        <v>None</v>
      </c>
      <c r="J807" t="str">
        <f>IFERROR(VLOOKUP(Master8[[#This Row],[Customer_ID]],CustomerData[],4,0),"None")</f>
        <v>None</v>
      </c>
      <c r="K807" s="1" t="str">
        <f>IFERROR(VLOOKUP(Master8[[#This Row],[Customer_ID]],Feedback[],3,0),"None ")</f>
        <v>Negative</v>
      </c>
      <c r="L807" t="str">
        <f>_xlfn.IFNA(VLOOKUP(Master8[[#This Row],[Customer_ID]],Feedback[],4,0),"None")</f>
        <v>Great product!</v>
      </c>
    </row>
    <row r="808" spans="1:12" x14ac:dyDescent="0.25">
      <c r="A808" s="2" t="s">
        <v>1469</v>
      </c>
      <c r="B808" s="2" t="s">
        <v>681</v>
      </c>
      <c r="C808" s="2">
        <v>5</v>
      </c>
      <c r="D808" s="4">
        <v>4.5199999999999996</v>
      </c>
      <c r="E808" s="2" t="s">
        <v>684</v>
      </c>
      <c r="F808" s="3">
        <v>46098</v>
      </c>
      <c r="G808" s="7">
        <v>22.6</v>
      </c>
      <c r="H808" s="37" t="str">
        <f>IFERROR(VLOOKUP(Master8[[#This Row],[Customer_ID]],CustomerData[],2,0),"None")</f>
        <v>None</v>
      </c>
      <c r="I808" t="str">
        <f>IFERROR(VLOOKUP(Master8[[#This Row],[Customer_ID]],CustomerData[],3,0),"None")</f>
        <v>None</v>
      </c>
      <c r="J808" t="str">
        <f>IFERROR(VLOOKUP(Master8[[#This Row],[Customer_ID]],CustomerData[],4,0),"None")</f>
        <v>None</v>
      </c>
      <c r="K808" s="1" t="str">
        <f>IFERROR(VLOOKUP(Master8[[#This Row],[Customer_ID]],Feedback[],3,0),"None ")</f>
        <v>Positive</v>
      </c>
      <c r="L808" t="str">
        <f>_xlfn.IFNA(VLOOKUP(Master8[[#This Row],[Customer_ID]],Feedback[],4,0),"None")</f>
        <v>Could be better</v>
      </c>
    </row>
    <row r="809" spans="1:12" hidden="1" x14ac:dyDescent="0.25">
      <c r="A809" s="2" t="s">
        <v>1199</v>
      </c>
      <c r="B809" s="2" t="s">
        <v>678</v>
      </c>
      <c r="C809" s="2">
        <v>5</v>
      </c>
      <c r="D809" s="4">
        <v>2.77</v>
      </c>
      <c r="E809" s="2" t="s">
        <v>685</v>
      </c>
      <c r="F809" s="3">
        <v>46099</v>
      </c>
      <c r="G809" s="7">
        <v>13.85</v>
      </c>
      <c r="H809" s="37">
        <f>IFERROR(VLOOKUP(Master8[[#This Row],[Customer_ID]],CustomerData[],2,0),"None")</f>
        <v>32</v>
      </c>
      <c r="I809" t="str">
        <f>IFERROR(VLOOKUP(Master8[[#This Row],[Customer_ID]],CustomerData[],3,0),"None")</f>
        <v>Female</v>
      </c>
      <c r="J809" t="str">
        <f>IFERROR(VLOOKUP(Master8[[#This Row],[Customer_ID]],CustomerData[],4,0),"None")</f>
        <v>Latte</v>
      </c>
      <c r="K809" s="1" t="str">
        <f>IFERROR(VLOOKUP(Master8[[#This Row],[Customer_ID]],Feedback[],3,0),"None ")</f>
        <v xml:space="preserve">None </v>
      </c>
      <c r="L809" t="str">
        <f>_xlfn.IFNA(VLOOKUP(Master8[[#This Row],[Customer_ID]],Feedback[],4,0),"None")</f>
        <v>None</v>
      </c>
    </row>
    <row r="810" spans="1:12" x14ac:dyDescent="0.25">
      <c r="A810" s="2" t="s">
        <v>1375</v>
      </c>
      <c r="B810" s="2" t="s">
        <v>679</v>
      </c>
      <c r="C810" s="2">
        <v>2</v>
      </c>
      <c r="D810" s="4">
        <v>2.7</v>
      </c>
      <c r="E810" s="2" t="s">
        <v>685</v>
      </c>
      <c r="F810" s="3">
        <v>46100</v>
      </c>
      <c r="G810" s="7">
        <v>5.4</v>
      </c>
      <c r="H810" s="37" t="str">
        <f>IFERROR(VLOOKUP(Master8[[#This Row],[Customer_ID]],CustomerData[],2,0),"None")</f>
        <v>None</v>
      </c>
      <c r="I810" t="str">
        <f>IFERROR(VLOOKUP(Master8[[#This Row],[Customer_ID]],CustomerData[],3,0),"None")</f>
        <v>None</v>
      </c>
      <c r="J810" t="str">
        <f>IFERROR(VLOOKUP(Master8[[#This Row],[Customer_ID]],CustomerData[],4,0),"None")</f>
        <v>None</v>
      </c>
      <c r="K810" s="1" t="str">
        <f>IFERROR(VLOOKUP(Master8[[#This Row],[Customer_ID]],Feedback[],3,0),"None ")</f>
        <v xml:space="preserve">None </v>
      </c>
      <c r="L810" t="str">
        <f>_xlfn.IFNA(VLOOKUP(Master8[[#This Row],[Customer_ID]],Feedback[],4,0),"None")</f>
        <v>None</v>
      </c>
    </row>
    <row r="811" spans="1:12" hidden="1" x14ac:dyDescent="0.25">
      <c r="A811" s="2" t="s">
        <v>727</v>
      </c>
      <c r="B811" s="2" t="s">
        <v>679</v>
      </c>
      <c r="C811" s="2">
        <v>2</v>
      </c>
      <c r="D811" s="4">
        <v>5.2</v>
      </c>
      <c r="E811" s="2" t="s">
        <v>684</v>
      </c>
      <c r="F811" s="3">
        <v>46101</v>
      </c>
      <c r="G811" s="7">
        <v>10.4</v>
      </c>
      <c r="H811" s="37">
        <f>IFERROR(VLOOKUP(Master8[[#This Row],[Customer_ID]],CustomerData[],2,0),"None")</f>
        <v>62</v>
      </c>
      <c r="I811" t="str">
        <f>IFERROR(VLOOKUP(Master8[[#This Row],[Customer_ID]],CustomerData[],3,0),"None")</f>
        <v>Female</v>
      </c>
      <c r="J811" t="str">
        <f>IFERROR(VLOOKUP(Master8[[#This Row],[Customer_ID]],CustomerData[],4,0),"None")</f>
        <v>Sandwich</v>
      </c>
      <c r="K811" s="1" t="str">
        <f>IFERROR(VLOOKUP(Master8[[#This Row],[Customer_ID]],Feedback[],3,0),"None ")</f>
        <v>Positive</v>
      </c>
      <c r="L811" t="str">
        <f>_xlfn.IFNA(VLOOKUP(Master8[[#This Row],[Customer_ID]],Feedback[],4,0),"None")</f>
        <v>Could be better</v>
      </c>
    </row>
    <row r="812" spans="1:12" hidden="1" x14ac:dyDescent="0.25">
      <c r="A812" s="2" t="s">
        <v>745</v>
      </c>
      <c r="B812" s="2" t="s">
        <v>680</v>
      </c>
      <c r="C812" s="2">
        <v>3</v>
      </c>
      <c r="D812" s="4">
        <v>3.72</v>
      </c>
      <c r="E812" s="2" t="s">
        <v>684</v>
      </c>
      <c r="F812" s="3">
        <v>46102</v>
      </c>
      <c r="G812" s="7">
        <v>11.16</v>
      </c>
      <c r="H812" s="37">
        <f>IFERROR(VLOOKUP(Master8[[#This Row],[Customer_ID]],CustomerData[],2,0),"None")</f>
        <v>52</v>
      </c>
      <c r="I812" t="str">
        <f>IFERROR(VLOOKUP(Master8[[#This Row],[Customer_ID]],CustomerData[],3,0),"None")</f>
        <v>Female</v>
      </c>
      <c r="J812" t="str">
        <f>IFERROR(VLOOKUP(Master8[[#This Row],[Customer_ID]],CustomerData[],4,0),"None")</f>
        <v>Croissant</v>
      </c>
      <c r="K812" s="1" t="str">
        <f>IFERROR(VLOOKUP(Master8[[#This Row],[Customer_ID]],Feedback[],3,0),"None ")</f>
        <v xml:space="preserve">None </v>
      </c>
      <c r="L812" t="str">
        <f>_xlfn.IFNA(VLOOKUP(Master8[[#This Row],[Customer_ID]],Feedback[],4,0),"None")</f>
        <v>None</v>
      </c>
    </row>
    <row r="813" spans="1:12" x14ac:dyDescent="0.25">
      <c r="A813" s="2" t="s">
        <v>1636</v>
      </c>
      <c r="B813" s="2" t="s">
        <v>679</v>
      </c>
      <c r="C813" s="2">
        <v>4</v>
      </c>
      <c r="D813" s="4">
        <v>5.36</v>
      </c>
      <c r="E813" s="2" t="s">
        <v>682</v>
      </c>
      <c r="F813" s="3">
        <v>46103</v>
      </c>
      <c r="G813" s="7">
        <v>21.44</v>
      </c>
      <c r="H813" s="37" t="str">
        <f>IFERROR(VLOOKUP(Master8[[#This Row],[Customer_ID]],CustomerData[],2,0),"None")</f>
        <v>None</v>
      </c>
      <c r="I813" t="str">
        <f>IFERROR(VLOOKUP(Master8[[#This Row],[Customer_ID]],CustomerData[],3,0),"None")</f>
        <v>None</v>
      </c>
      <c r="J813" t="str">
        <f>IFERROR(VLOOKUP(Master8[[#This Row],[Customer_ID]],CustomerData[],4,0),"None")</f>
        <v>None</v>
      </c>
      <c r="K813" s="1" t="str">
        <f>IFERROR(VLOOKUP(Master8[[#This Row],[Customer_ID]],Feedback[],3,0),"None ")</f>
        <v xml:space="preserve">None </v>
      </c>
      <c r="L813" t="str">
        <f>_xlfn.IFNA(VLOOKUP(Master8[[#This Row],[Customer_ID]],Feedback[],4,0),"None")</f>
        <v>None</v>
      </c>
    </row>
    <row r="814" spans="1:12" hidden="1" x14ac:dyDescent="0.25">
      <c r="A814" s="2" t="s">
        <v>1068</v>
      </c>
      <c r="B814" s="2" t="s">
        <v>676</v>
      </c>
      <c r="C814" s="2">
        <v>2</v>
      </c>
      <c r="D814" s="4">
        <v>3.96</v>
      </c>
      <c r="E814" s="2" t="s">
        <v>682</v>
      </c>
      <c r="F814" s="3">
        <v>46104</v>
      </c>
      <c r="G814" s="7">
        <v>7.92</v>
      </c>
      <c r="H814" s="37">
        <f>IFERROR(VLOOKUP(Master8[[#This Row],[Customer_ID]],CustomerData[],2,0),"None")</f>
        <v>33</v>
      </c>
      <c r="I814" t="str">
        <f>IFERROR(VLOOKUP(Master8[[#This Row],[Customer_ID]],CustomerData[],3,0),"None")</f>
        <v>Female</v>
      </c>
      <c r="J814" t="str">
        <f>IFERROR(VLOOKUP(Master8[[#This Row],[Customer_ID]],CustomerData[],4,0),"None")</f>
        <v>Iced Tea</v>
      </c>
      <c r="K814" s="1" t="str">
        <f>IFERROR(VLOOKUP(Master8[[#This Row],[Customer_ID]],Feedback[],3,0),"None ")</f>
        <v>Neutral</v>
      </c>
      <c r="L814" t="str">
        <f>_xlfn.IFNA(VLOOKUP(Master8[[#This Row],[Customer_ID]],Feedback[],4,0),"None")</f>
        <v>Could be better</v>
      </c>
    </row>
    <row r="815" spans="1:12" x14ac:dyDescent="0.25">
      <c r="A815" s="2" t="s">
        <v>1462</v>
      </c>
      <c r="B815" s="2" t="s">
        <v>676</v>
      </c>
      <c r="C815" s="2">
        <v>1</v>
      </c>
      <c r="D815" s="4">
        <v>5.54</v>
      </c>
      <c r="E815" s="2" t="s">
        <v>683</v>
      </c>
      <c r="F815" s="3">
        <v>46105</v>
      </c>
      <c r="G815" s="7">
        <v>5.54</v>
      </c>
      <c r="H815" s="37" t="str">
        <f>IFERROR(VLOOKUP(Master8[[#This Row],[Customer_ID]],CustomerData[],2,0),"None")</f>
        <v>None</v>
      </c>
      <c r="I815" t="str">
        <f>IFERROR(VLOOKUP(Master8[[#This Row],[Customer_ID]],CustomerData[],3,0),"None")</f>
        <v>None</v>
      </c>
      <c r="J815" t="str">
        <f>IFERROR(VLOOKUP(Master8[[#This Row],[Customer_ID]],CustomerData[],4,0),"None")</f>
        <v>None</v>
      </c>
      <c r="K815" s="1" t="str">
        <f>IFERROR(VLOOKUP(Master8[[#This Row],[Customer_ID]],Feedback[],3,0),"None ")</f>
        <v xml:space="preserve">None </v>
      </c>
      <c r="L815" t="str">
        <f>_xlfn.IFNA(VLOOKUP(Master8[[#This Row],[Customer_ID]],Feedback[],4,0),"None")</f>
        <v>None</v>
      </c>
    </row>
    <row r="816" spans="1:12" hidden="1" x14ac:dyDescent="0.25">
      <c r="A816" s="2" t="s">
        <v>872</v>
      </c>
      <c r="B816" s="2" t="s">
        <v>678</v>
      </c>
      <c r="C816" s="2">
        <v>2</v>
      </c>
      <c r="D816" s="4">
        <v>5.54</v>
      </c>
      <c r="E816" s="2" t="s">
        <v>683</v>
      </c>
      <c r="F816" s="3">
        <v>46106</v>
      </c>
      <c r="G816" s="7">
        <v>11.08</v>
      </c>
      <c r="H816" s="37">
        <f>IFERROR(VLOOKUP(Master8[[#This Row],[Customer_ID]],CustomerData[],2,0),"None")</f>
        <v>58</v>
      </c>
      <c r="I816" t="str">
        <f>IFERROR(VLOOKUP(Master8[[#This Row],[Customer_ID]],CustomerData[],3,0),"None")</f>
        <v>Male</v>
      </c>
      <c r="J816" t="str">
        <f>IFERROR(VLOOKUP(Master8[[#This Row],[Customer_ID]],CustomerData[],4,0),"None")</f>
        <v>Latte</v>
      </c>
      <c r="K816" s="1" t="str">
        <f>IFERROR(VLOOKUP(Master8[[#This Row],[Customer_ID]],Feedback[],3,0),"None ")</f>
        <v xml:space="preserve">None </v>
      </c>
      <c r="L816" t="str">
        <f>_xlfn.IFNA(VLOOKUP(Master8[[#This Row],[Customer_ID]],Feedback[],4,0),"None")</f>
        <v>None</v>
      </c>
    </row>
    <row r="817" spans="1:12" hidden="1" x14ac:dyDescent="0.25">
      <c r="A817" s="2" t="s">
        <v>690</v>
      </c>
      <c r="B817" s="2" t="s">
        <v>679</v>
      </c>
      <c r="C817" s="2">
        <v>2</v>
      </c>
      <c r="D817" s="4">
        <v>3.29</v>
      </c>
      <c r="E817" s="2" t="s">
        <v>684</v>
      </c>
      <c r="F817" s="3">
        <v>46107</v>
      </c>
      <c r="G817" s="7">
        <v>6.58</v>
      </c>
      <c r="H817" s="37">
        <f>IFERROR(VLOOKUP(Master8[[#This Row],[Customer_ID]],CustomerData[],2,0),"None")</f>
        <v>58</v>
      </c>
      <c r="I817" t="str">
        <f>IFERROR(VLOOKUP(Master8[[#This Row],[Customer_ID]],CustomerData[],3,0),"None")</f>
        <v>Female</v>
      </c>
      <c r="J817" t="str">
        <f>IFERROR(VLOOKUP(Master8[[#This Row],[Customer_ID]],CustomerData[],4,0),"None")</f>
        <v>Sandwich</v>
      </c>
      <c r="K817" s="1" t="str">
        <f>IFERROR(VLOOKUP(Master8[[#This Row],[Customer_ID]],Feedback[],3,0),"None ")</f>
        <v>Neutral</v>
      </c>
      <c r="L817" t="str">
        <f>_xlfn.IFNA(VLOOKUP(Master8[[#This Row],[Customer_ID]],Feedback[],4,0),"None")</f>
        <v>Could be better</v>
      </c>
    </row>
    <row r="818" spans="1:12" hidden="1" x14ac:dyDescent="0.25">
      <c r="A818" s="2" t="s">
        <v>1310</v>
      </c>
      <c r="B818" s="2" t="s">
        <v>677</v>
      </c>
      <c r="C818" s="2">
        <v>5</v>
      </c>
      <c r="D818" s="4">
        <v>4.78</v>
      </c>
      <c r="E818" s="2" t="s">
        <v>685</v>
      </c>
      <c r="F818" s="3">
        <v>46108</v>
      </c>
      <c r="G818" s="7">
        <v>23.9</v>
      </c>
      <c r="H818" s="37">
        <f>IFERROR(VLOOKUP(Master8[[#This Row],[Customer_ID]],CustomerData[],2,0),"None")</f>
        <v>61</v>
      </c>
      <c r="I818" t="str">
        <f>IFERROR(VLOOKUP(Master8[[#This Row],[Customer_ID]],CustomerData[],3,0),"None")</f>
        <v>Female</v>
      </c>
      <c r="J818" t="str">
        <f>IFERROR(VLOOKUP(Master8[[#This Row],[Customer_ID]],CustomerData[],4,0),"None")</f>
        <v>Cappuccino</v>
      </c>
      <c r="K818" s="1" t="str">
        <f>IFERROR(VLOOKUP(Master8[[#This Row],[Customer_ID]],Feedback[],3,0),"None ")</f>
        <v xml:space="preserve">None </v>
      </c>
      <c r="L818" t="str">
        <f>_xlfn.IFNA(VLOOKUP(Master8[[#This Row],[Customer_ID]],Feedback[],4,0),"None")</f>
        <v>None</v>
      </c>
    </row>
    <row r="819" spans="1:12" hidden="1" x14ac:dyDescent="0.25">
      <c r="A819" s="2" t="s">
        <v>1015</v>
      </c>
      <c r="B819" s="2" t="s">
        <v>679</v>
      </c>
      <c r="C819" s="2">
        <v>1</v>
      </c>
      <c r="D819" s="4">
        <v>4.6100000000000003</v>
      </c>
      <c r="E819" s="2" t="s">
        <v>683</v>
      </c>
      <c r="F819" s="3">
        <v>46109</v>
      </c>
      <c r="G819" s="7">
        <v>4.6100000000000003</v>
      </c>
      <c r="H819" s="37">
        <f>IFERROR(VLOOKUP(Master8[[#This Row],[Customer_ID]],CustomerData[],2,0),"None")</f>
        <v>62</v>
      </c>
      <c r="I819" t="str">
        <f>IFERROR(VLOOKUP(Master8[[#This Row],[Customer_ID]],CustomerData[],3,0),"None")</f>
        <v>Female</v>
      </c>
      <c r="J819" t="str">
        <f>IFERROR(VLOOKUP(Master8[[#This Row],[Customer_ID]],CustomerData[],4,0),"None")</f>
        <v>Sandwich</v>
      </c>
      <c r="K819" s="1" t="str">
        <f>IFERROR(VLOOKUP(Master8[[#This Row],[Customer_ID]],Feedback[],3,0),"None ")</f>
        <v>Neutral</v>
      </c>
      <c r="L819" t="str">
        <f>_xlfn.IFNA(VLOOKUP(Master8[[#This Row],[Customer_ID]],Feedback[],4,0),"None")</f>
        <v>Could be better</v>
      </c>
    </row>
    <row r="820" spans="1:12" hidden="1" x14ac:dyDescent="0.25">
      <c r="A820" s="2" t="s">
        <v>1183</v>
      </c>
      <c r="B820" s="2" t="s">
        <v>677</v>
      </c>
      <c r="C820" s="2">
        <v>4</v>
      </c>
      <c r="D820" s="4">
        <v>2.54</v>
      </c>
      <c r="E820" s="2" t="s">
        <v>683</v>
      </c>
      <c r="F820" s="3">
        <v>46110</v>
      </c>
      <c r="G820" s="7">
        <v>10.16</v>
      </c>
      <c r="H820" s="37">
        <f>IFERROR(VLOOKUP(Master8[[#This Row],[Customer_ID]],CustomerData[],2,0),"None")</f>
        <v>44</v>
      </c>
      <c r="I820" t="str">
        <f>IFERROR(VLOOKUP(Master8[[#This Row],[Customer_ID]],CustomerData[],3,0),"None")</f>
        <v>Female</v>
      </c>
      <c r="J820" t="str">
        <f>IFERROR(VLOOKUP(Master8[[#This Row],[Customer_ID]],CustomerData[],4,0),"None")</f>
        <v>Cappuccino</v>
      </c>
      <c r="K820" s="1" t="str">
        <f>IFERROR(VLOOKUP(Master8[[#This Row],[Customer_ID]],Feedback[],3,0),"None ")</f>
        <v>Negative</v>
      </c>
      <c r="L820" t="str">
        <f>_xlfn.IFNA(VLOOKUP(Master8[[#This Row],[Customer_ID]],Feedback[],4,0),"None")</f>
        <v>Could be better</v>
      </c>
    </row>
    <row r="821" spans="1:12" hidden="1" x14ac:dyDescent="0.25">
      <c r="A821" s="2" t="s">
        <v>1126</v>
      </c>
      <c r="B821" s="2" t="s">
        <v>681</v>
      </c>
      <c r="C821" s="2">
        <v>1</v>
      </c>
      <c r="D821" s="4">
        <v>5.22</v>
      </c>
      <c r="E821" s="2" t="s">
        <v>685</v>
      </c>
      <c r="F821" s="3">
        <v>46111</v>
      </c>
      <c r="G821" s="7">
        <v>5.22</v>
      </c>
      <c r="H821" s="37">
        <f>IFERROR(VLOOKUP(Master8[[#This Row],[Customer_ID]],CustomerData[],2,0),"None")</f>
        <v>49</v>
      </c>
      <c r="I821" t="str">
        <f>IFERROR(VLOOKUP(Master8[[#This Row],[Customer_ID]],CustomerData[],3,0),"None")</f>
        <v>Male</v>
      </c>
      <c r="J821" t="str">
        <f>IFERROR(VLOOKUP(Master8[[#This Row],[Customer_ID]],CustomerData[],4,0),"None")</f>
        <v>Muffin</v>
      </c>
      <c r="K821" s="1" t="str">
        <f>IFERROR(VLOOKUP(Master8[[#This Row],[Customer_ID]],Feedback[],3,0),"None ")</f>
        <v xml:space="preserve">None </v>
      </c>
      <c r="L821" t="str">
        <f>_xlfn.IFNA(VLOOKUP(Master8[[#This Row],[Customer_ID]],Feedback[],4,0),"None")</f>
        <v>None</v>
      </c>
    </row>
    <row r="822" spans="1:12" x14ac:dyDescent="0.25">
      <c r="A822" s="2" t="s">
        <v>1489</v>
      </c>
      <c r="B822" s="2" t="s">
        <v>680</v>
      </c>
      <c r="C822" s="2">
        <v>4</v>
      </c>
      <c r="D822" s="4">
        <v>3.84</v>
      </c>
      <c r="E822" s="2" t="s">
        <v>682</v>
      </c>
      <c r="F822" s="3">
        <v>46112</v>
      </c>
      <c r="G822" s="7">
        <v>15.36</v>
      </c>
      <c r="H822" s="37" t="str">
        <f>IFERROR(VLOOKUP(Master8[[#This Row],[Customer_ID]],CustomerData[],2,0),"None")</f>
        <v>None</v>
      </c>
      <c r="I822" t="str">
        <f>IFERROR(VLOOKUP(Master8[[#This Row],[Customer_ID]],CustomerData[],3,0),"None")</f>
        <v>None</v>
      </c>
      <c r="J822" t="str">
        <f>IFERROR(VLOOKUP(Master8[[#This Row],[Customer_ID]],CustomerData[],4,0),"None")</f>
        <v>None</v>
      </c>
      <c r="K822" s="1" t="str">
        <f>IFERROR(VLOOKUP(Master8[[#This Row],[Customer_ID]],Feedback[],3,0),"None ")</f>
        <v xml:space="preserve">None </v>
      </c>
      <c r="L822" t="str">
        <f>_xlfn.IFNA(VLOOKUP(Master8[[#This Row],[Customer_ID]],Feedback[],4,0),"None")</f>
        <v>None</v>
      </c>
    </row>
    <row r="823" spans="1:12" hidden="1" x14ac:dyDescent="0.25">
      <c r="A823" s="2" t="s">
        <v>851</v>
      </c>
      <c r="B823" s="2" t="s">
        <v>677</v>
      </c>
      <c r="C823" s="2">
        <v>3</v>
      </c>
      <c r="D823" s="4">
        <v>3.57</v>
      </c>
      <c r="E823" s="2" t="s">
        <v>682</v>
      </c>
      <c r="F823" s="3">
        <v>46113</v>
      </c>
      <c r="G823" s="7">
        <v>10.71</v>
      </c>
      <c r="H823" s="37">
        <f>IFERROR(VLOOKUP(Master8[[#This Row],[Customer_ID]],CustomerData[],2,0),"None")</f>
        <v>25</v>
      </c>
      <c r="I823" t="str">
        <f>IFERROR(VLOOKUP(Master8[[#This Row],[Customer_ID]],CustomerData[],3,0),"None")</f>
        <v>Male</v>
      </c>
      <c r="J823" t="str">
        <f>IFERROR(VLOOKUP(Master8[[#This Row],[Customer_ID]],CustomerData[],4,0),"None")</f>
        <v>Cappuccino</v>
      </c>
      <c r="K823" s="1" t="str">
        <f>IFERROR(VLOOKUP(Master8[[#This Row],[Customer_ID]],Feedback[],3,0),"None ")</f>
        <v xml:space="preserve">None </v>
      </c>
      <c r="L823" t="str">
        <f>_xlfn.IFNA(VLOOKUP(Master8[[#This Row],[Customer_ID]],Feedback[],4,0),"None")</f>
        <v>None</v>
      </c>
    </row>
    <row r="824" spans="1:12" hidden="1" x14ac:dyDescent="0.25">
      <c r="A824" s="2" t="s">
        <v>856</v>
      </c>
      <c r="B824" s="2" t="s">
        <v>681</v>
      </c>
      <c r="C824" s="2">
        <v>5</v>
      </c>
      <c r="D824" s="4">
        <v>2.64</v>
      </c>
      <c r="E824" s="2" t="s">
        <v>682</v>
      </c>
      <c r="F824" s="3">
        <v>46114</v>
      </c>
      <c r="G824" s="7">
        <v>13.2</v>
      </c>
      <c r="H824" s="37">
        <f>IFERROR(VLOOKUP(Master8[[#This Row],[Customer_ID]],CustomerData[],2,0),"None")</f>
        <v>39</v>
      </c>
      <c r="I824" t="str">
        <f>IFERROR(VLOOKUP(Master8[[#This Row],[Customer_ID]],CustomerData[],3,0),"None")</f>
        <v>Female</v>
      </c>
      <c r="J824" t="str">
        <f>IFERROR(VLOOKUP(Master8[[#This Row],[Customer_ID]],CustomerData[],4,0),"None")</f>
        <v>Muffin</v>
      </c>
      <c r="K824" s="1" t="str">
        <f>IFERROR(VLOOKUP(Master8[[#This Row],[Customer_ID]],Feedback[],3,0),"None ")</f>
        <v>Negative</v>
      </c>
      <c r="L824" t="str">
        <f>_xlfn.IFNA(VLOOKUP(Master8[[#This Row],[Customer_ID]],Feedback[],4,0),"None")</f>
        <v>Great product!</v>
      </c>
    </row>
    <row r="825" spans="1:12" hidden="1" x14ac:dyDescent="0.25">
      <c r="A825" s="2" t="s">
        <v>862</v>
      </c>
      <c r="B825" s="2" t="s">
        <v>680</v>
      </c>
      <c r="C825" s="2">
        <v>3</v>
      </c>
      <c r="D825" s="4">
        <v>4.3899999999999997</v>
      </c>
      <c r="E825" s="2" t="s">
        <v>684</v>
      </c>
      <c r="F825" s="3">
        <v>46115</v>
      </c>
      <c r="G825" s="7">
        <v>13.17</v>
      </c>
      <c r="H825" s="37">
        <f>IFERROR(VLOOKUP(Master8[[#This Row],[Customer_ID]],CustomerData[],2,0),"None")</f>
        <v>18</v>
      </c>
      <c r="I825" t="str">
        <f>IFERROR(VLOOKUP(Master8[[#This Row],[Customer_ID]],CustomerData[],3,0),"None")</f>
        <v>Female</v>
      </c>
      <c r="J825" t="str">
        <f>IFERROR(VLOOKUP(Master8[[#This Row],[Customer_ID]],CustomerData[],4,0),"None")</f>
        <v>Croissant</v>
      </c>
      <c r="K825" s="1" t="str">
        <f>IFERROR(VLOOKUP(Master8[[#This Row],[Customer_ID]],Feedback[],3,0),"None ")</f>
        <v xml:space="preserve">None </v>
      </c>
      <c r="L825" t="str">
        <f>_xlfn.IFNA(VLOOKUP(Master8[[#This Row],[Customer_ID]],Feedback[],4,0),"None")</f>
        <v>None</v>
      </c>
    </row>
    <row r="826" spans="1:12" hidden="1" x14ac:dyDescent="0.25">
      <c r="A826" s="2" t="s">
        <v>1154</v>
      </c>
      <c r="B826" s="2" t="s">
        <v>676</v>
      </c>
      <c r="C826" s="2">
        <v>2</v>
      </c>
      <c r="D826" s="4">
        <v>3.02</v>
      </c>
      <c r="E826" s="2" t="s">
        <v>684</v>
      </c>
      <c r="F826" s="3">
        <v>46116</v>
      </c>
      <c r="G826" s="7">
        <v>6.04</v>
      </c>
      <c r="H826" s="37">
        <f>IFERROR(VLOOKUP(Master8[[#This Row],[Customer_ID]],CustomerData[],2,0),"None")</f>
        <v>55</v>
      </c>
      <c r="I826" t="str">
        <f>IFERROR(VLOOKUP(Master8[[#This Row],[Customer_ID]],CustomerData[],3,0),"None")</f>
        <v>Male</v>
      </c>
      <c r="J826" t="str">
        <f>IFERROR(VLOOKUP(Master8[[#This Row],[Customer_ID]],CustomerData[],4,0),"None")</f>
        <v>Iced Tea</v>
      </c>
      <c r="K826" s="1" t="str">
        <f>IFERROR(VLOOKUP(Master8[[#This Row],[Customer_ID]],Feedback[],3,0),"None ")</f>
        <v>Neutral</v>
      </c>
      <c r="L826" t="str">
        <f>_xlfn.IFNA(VLOOKUP(Master8[[#This Row],[Customer_ID]],Feedback[],4,0),"None")</f>
        <v>Great product!</v>
      </c>
    </row>
    <row r="827" spans="1:12" x14ac:dyDescent="0.25">
      <c r="A827" s="2" t="s">
        <v>1483</v>
      </c>
      <c r="B827" s="2" t="s">
        <v>679</v>
      </c>
      <c r="C827" s="2">
        <v>2</v>
      </c>
      <c r="D827" s="4">
        <v>4.26</v>
      </c>
      <c r="E827" s="2" t="s">
        <v>682</v>
      </c>
      <c r="F827" s="3">
        <v>46117</v>
      </c>
      <c r="G827" s="7">
        <v>8.52</v>
      </c>
      <c r="H827" s="37" t="str">
        <f>IFERROR(VLOOKUP(Master8[[#This Row],[Customer_ID]],CustomerData[],2,0),"None")</f>
        <v>None</v>
      </c>
      <c r="I827" t="str">
        <f>IFERROR(VLOOKUP(Master8[[#This Row],[Customer_ID]],CustomerData[],3,0),"None")</f>
        <v>None</v>
      </c>
      <c r="J827" t="str">
        <f>IFERROR(VLOOKUP(Master8[[#This Row],[Customer_ID]],CustomerData[],4,0),"None")</f>
        <v>None</v>
      </c>
      <c r="K827" s="1" t="str">
        <f>IFERROR(VLOOKUP(Master8[[#This Row],[Customer_ID]],Feedback[],3,0),"None ")</f>
        <v>Positive</v>
      </c>
      <c r="L827" t="str">
        <f>_xlfn.IFNA(VLOOKUP(Master8[[#This Row],[Customer_ID]],Feedback[],4,0),"None")</f>
        <v>Could be better</v>
      </c>
    </row>
    <row r="828" spans="1:12" x14ac:dyDescent="0.25">
      <c r="A828" s="2" t="s">
        <v>1647</v>
      </c>
      <c r="B828" s="2" t="s">
        <v>681</v>
      </c>
      <c r="C828" s="2">
        <v>5</v>
      </c>
      <c r="D828" s="4">
        <v>3.27</v>
      </c>
      <c r="E828" s="2" t="s">
        <v>685</v>
      </c>
      <c r="F828" s="3">
        <v>46118</v>
      </c>
      <c r="G828" s="7">
        <v>16.350000000000001</v>
      </c>
      <c r="H828" s="37" t="str">
        <f>IFERROR(VLOOKUP(Master8[[#This Row],[Customer_ID]],CustomerData[],2,0),"None")</f>
        <v>None</v>
      </c>
      <c r="I828" t="str">
        <f>IFERROR(VLOOKUP(Master8[[#This Row],[Customer_ID]],CustomerData[],3,0),"None")</f>
        <v>None</v>
      </c>
      <c r="J828" t="str">
        <f>IFERROR(VLOOKUP(Master8[[#This Row],[Customer_ID]],CustomerData[],4,0),"None")</f>
        <v>None</v>
      </c>
      <c r="K828" s="1" t="str">
        <f>IFERROR(VLOOKUP(Master8[[#This Row],[Customer_ID]],Feedback[],3,0),"None ")</f>
        <v xml:space="preserve">None </v>
      </c>
      <c r="L828" t="str">
        <f>_xlfn.IFNA(VLOOKUP(Master8[[#This Row],[Customer_ID]],Feedback[],4,0),"None")</f>
        <v>None</v>
      </c>
    </row>
    <row r="829" spans="1:12" hidden="1" x14ac:dyDescent="0.25">
      <c r="A829" s="2" t="s">
        <v>865</v>
      </c>
      <c r="B829" s="2" t="s">
        <v>678</v>
      </c>
      <c r="C829" s="2">
        <v>3</v>
      </c>
      <c r="D829" s="4">
        <v>2.68</v>
      </c>
      <c r="E829" s="2" t="s">
        <v>682</v>
      </c>
      <c r="F829" s="3">
        <v>46119</v>
      </c>
      <c r="G829" s="7">
        <v>8.0400000000000009</v>
      </c>
      <c r="H829" s="37">
        <f>IFERROR(VLOOKUP(Master8[[#This Row],[Customer_ID]],CustomerData[],2,0),"None")</f>
        <v>34</v>
      </c>
      <c r="I829" t="str">
        <f>IFERROR(VLOOKUP(Master8[[#This Row],[Customer_ID]],CustomerData[],3,0),"None")</f>
        <v>Female</v>
      </c>
      <c r="J829" t="str">
        <f>IFERROR(VLOOKUP(Master8[[#This Row],[Customer_ID]],CustomerData[],4,0),"None")</f>
        <v>Latte</v>
      </c>
      <c r="K829" s="1" t="str">
        <f>IFERROR(VLOOKUP(Master8[[#This Row],[Customer_ID]],Feedback[],3,0),"None ")</f>
        <v>Positive</v>
      </c>
      <c r="L829" t="str">
        <f>_xlfn.IFNA(VLOOKUP(Master8[[#This Row],[Customer_ID]],Feedback[],4,0),"None")</f>
        <v>Could be better</v>
      </c>
    </row>
    <row r="830" spans="1:12" x14ac:dyDescent="0.25">
      <c r="A830" s="2" t="s">
        <v>1577</v>
      </c>
      <c r="B830" s="2" t="s">
        <v>679</v>
      </c>
      <c r="C830" s="2">
        <v>1</v>
      </c>
      <c r="D830" s="4">
        <v>5.0599999999999996</v>
      </c>
      <c r="E830" s="2" t="s">
        <v>682</v>
      </c>
      <c r="F830" s="3">
        <v>46120</v>
      </c>
      <c r="G830" s="7">
        <v>5.0599999999999996</v>
      </c>
      <c r="H830" s="37" t="str">
        <f>IFERROR(VLOOKUP(Master8[[#This Row],[Customer_ID]],CustomerData[],2,0),"None")</f>
        <v>None</v>
      </c>
      <c r="I830" t="str">
        <f>IFERROR(VLOOKUP(Master8[[#This Row],[Customer_ID]],CustomerData[],3,0),"None")</f>
        <v>None</v>
      </c>
      <c r="J830" t="str">
        <f>IFERROR(VLOOKUP(Master8[[#This Row],[Customer_ID]],CustomerData[],4,0),"None")</f>
        <v>None</v>
      </c>
      <c r="K830" s="1" t="str">
        <f>IFERROR(VLOOKUP(Master8[[#This Row],[Customer_ID]],Feedback[],3,0),"None ")</f>
        <v>Negative</v>
      </c>
      <c r="L830" t="str">
        <f>_xlfn.IFNA(VLOOKUP(Master8[[#This Row],[Customer_ID]],Feedback[],4,0),"None")</f>
        <v>Could be better</v>
      </c>
    </row>
    <row r="831" spans="1:12" x14ac:dyDescent="0.25">
      <c r="A831" s="2" t="s">
        <v>1670</v>
      </c>
      <c r="B831" s="2" t="s">
        <v>680</v>
      </c>
      <c r="C831" s="2">
        <v>3</v>
      </c>
      <c r="D831" s="4">
        <v>3.88</v>
      </c>
      <c r="E831" s="2" t="s">
        <v>684</v>
      </c>
      <c r="F831" s="3">
        <v>46121</v>
      </c>
      <c r="G831" s="7">
        <v>11.64</v>
      </c>
      <c r="H831" s="37" t="str">
        <f>IFERROR(VLOOKUP(Master8[[#This Row],[Customer_ID]],CustomerData[],2,0),"None")</f>
        <v>None</v>
      </c>
      <c r="I831" t="str">
        <f>IFERROR(VLOOKUP(Master8[[#This Row],[Customer_ID]],CustomerData[],3,0),"None")</f>
        <v>None</v>
      </c>
      <c r="J831" t="str">
        <f>IFERROR(VLOOKUP(Master8[[#This Row],[Customer_ID]],CustomerData[],4,0),"None")</f>
        <v>None</v>
      </c>
      <c r="K831" s="1" t="str">
        <f>IFERROR(VLOOKUP(Master8[[#This Row],[Customer_ID]],Feedback[],3,0),"None ")</f>
        <v>Negative</v>
      </c>
      <c r="L831" t="str">
        <f>_xlfn.IFNA(VLOOKUP(Master8[[#This Row],[Customer_ID]],Feedback[],4,0),"None")</f>
        <v>Could be better</v>
      </c>
    </row>
    <row r="832" spans="1:12" hidden="1" x14ac:dyDescent="0.25">
      <c r="A832" s="2" t="s">
        <v>1305</v>
      </c>
      <c r="B832" s="2" t="s">
        <v>679</v>
      </c>
      <c r="C832" s="2">
        <v>4</v>
      </c>
      <c r="D832" s="4">
        <v>4.0599999999999996</v>
      </c>
      <c r="E832" s="2" t="s">
        <v>685</v>
      </c>
      <c r="F832" s="3">
        <v>46122</v>
      </c>
      <c r="G832" s="7">
        <v>16.239999999999998</v>
      </c>
      <c r="H832" s="37">
        <f>IFERROR(VLOOKUP(Master8[[#This Row],[Customer_ID]],CustomerData[],2,0),"None")</f>
        <v>58</v>
      </c>
      <c r="I832" t="str">
        <f>IFERROR(VLOOKUP(Master8[[#This Row],[Customer_ID]],CustomerData[],3,0),"None")</f>
        <v>Male</v>
      </c>
      <c r="J832" t="str">
        <f>IFERROR(VLOOKUP(Master8[[#This Row],[Customer_ID]],CustomerData[],4,0),"None")</f>
        <v>Sandwich</v>
      </c>
      <c r="K832" s="1" t="str">
        <f>IFERROR(VLOOKUP(Master8[[#This Row],[Customer_ID]],Feedback[],3,0),"None ")</f>
        <v xml:space="preserve">None </v>
      </c>
      <c r="L832" t="str">
        <f>_xlfn.IFNA(VLOOKUP(Master8[[#This Row],[Customer_ID]],Feedback[],4,0),"None")</f>
        <v>None</v>
      </c>
    </row>
    <row r="833" spans="1:12" hidden="1" x14ac:dyDescent="0.25">
      <c r="A833" s="2" t="s">
        <v>1192</v>
      </c>
      <c r="B833" s="2" t="s">
        <v>678</v>
      </c>
      <c r="C833" s="2">
        <v>2</v>
      </c>
      <c r="D833" s="4">
        <v>4.58</v>
      </c>
      <c r="E833" s="2" t="s">
        <v>683</v>
      </c>
      <c r="F833" s="3">
        <v>46123</v>
      </c>
      <c r="G833" s="7">
        <v>9.16</v>
      </c>
      <c r="H833" s="37">
        <f>IFERROR(VLOOKUP(Master8[[#This Row],[Customer_ID]],CustomerData[],2,0),"None")</f>
        <v>20</v>
      </c>
      <c r="I833" t="str">
        <f>IFERROR(VLOOKUP(Master8[[#This Row],[Customer_ID]],CustomerData[],3,0),"None")</f>
        <v>Male</v>
      </c>
      <c r="J833" t="str">
        <f>IFERROR(VLOOKUP(Master8[[#This Row],[Customer_ID]],CustomerData[],4,0),"None")</f>
        <v>Latte</v>
      </c>
      <c r="K833" s="1" t="str">
        <f>IFERROR(VLOOKUP(Master8[[#This Row],[Customer_ID]],Feedback[],3,0),"None ")</f>
        <v>Positive</v>
      </c>
      <c r="L833" t="str">
        <f>_xlfn.IFNA(VLOOKUP(Master8[[#This Row],[Customer_ID]],Feedback[],4,0),"None")</f>
        <v>Could be better</v>
      </c>
    </row>
    <row r="834" spans="1:12" hidden="1" x14ac:dyDescent="0.25">
      <c r="A834" s="2" t="s">
        <v>1314</v>
      </c>
      <c r="B834" s="2" t="s">
        <v>680</v>
      </c>
      <c r="C834" s="2">
        <v>1</v>
      </c>
      <c r="D834" s="4">
        <v>4.2699999999999996</v>
      </c>
      <c r="E834" s="2" t="s">
        <v>685</v>
      </c>
      <c r="F834" s="3">
        <v>46124</v>
      </c>
      <c r="G834" s="7">
        <v>4.2699999999999996</v>
      </c>
      <c r="H834" s="37">
        <f>IFERROR(VLOOKUP(Master8[[#This Row],[Customer_ID]],CustomerData[],2,0),"None")</f>
        <v>27</v>
      </c>
      <c r="I834" t="str">
        <f>IFERROR(VLOOKUP(Master8[[#This Row],[Customer_ID]],CustomerData[],3,0),"None")</f>
        <v>Female</v>
      </c>
      <c r="J834" t="str">
        <f>IFERROR(VLOOKUP(Master8[[#This Row],[Customer_ID]],CustomerData[],4,0),"None")</f>
        <v>Croissant</v>
      </c>
      <c r="K834" s="1" t="str">
        <f>IFERROR(VLOOKUP(Master8[[#This Row],[Customer_ID]],Feedback[],3,0),"None ")</f>
        <v>Negative</v>
      </c>
      <c r="L834" t="str">
        <f>_xlfn.IFNA(VLOOKUP(Master8[[#This Row],[Customer_ID]],Feedback[],4,0),"None")</f>
        <v>Great product!</v>
      </c>
    </row>
    <row r="835" spans="1:12" x14ac:dyDescent="0.25">
      <c r="A835" s="2" t="s">
        <v>1365</v>
      </c>
      <c r="B835" s="2" t="s">
        <v>680</v>
      </c>
      <c r="C835" s="2">
        <v>2</v>
      </c>
      <c r="D835" s="4">
        <v>3.28</v>
      </c>
      <c r="E835" s="2" t="s">
        <v>684</v>
      </c>
      <c r="F835" s="3">
        <v>46125</v>
      </c>
      <c r="G835" s="7">
        <v>6.56</v>
      </c>
      <c r="H835" s="37" t="str">
        <f>IFERROR(VLOOKUP(Master8[[#This Row],[Customer_ID]],CustomerData[],2,0),"None")</f>
        <v>None</v>
      </c>
      <c r="I835" t="str">
        <f>IFERROR(VLOOKUP(Master8[[#This Row],[Customer_ID]],CustomerData[],3,0),"None")</f>
        <v>None</v>
      </c>
      <c r="J835" t="str">
        <f>IFERROR(VLOOKUP(Master8[[#This Row],[Customer_ID]],CustomerData[],4,0),"None")</f>
        <v>None</v>
      </c>
      <c r="K835" s="1" t="str">
        <f>IFERROR(VLOOKUP(Master8[[#This Row],[Customer_ID]],Feedback[],3,0),"None ")</f>
        <v xml:space="preserve">None </v>
      </c>
      <c r="L835" t="str">
        <f>_xlfn.IFNA(VLOOKUP(Master8[[#This Row],[Customer_ID]],Feedback[],4,0),"None")</f>
        <v>None</v>
      </c>
    </row>
    <row r="836" spans="1:12" hidden="1" x14ac:dyDescent="0.25">
      <c r="A836" s="2" t="s">
        <v>872</v>
      </c>
      <c r="B836" s="2" t="s">
        <v>678</v>
      </c>
      <c r="C836" s="2">
        <v>3</v>
      </c>
      <c r="D836" s="4">
        <v>3.51</v>
      </c>
      <c r="E836" s="2" t="s">
        <v>683</v>
      </c>
      <c r="F836" s="3">
        <v>46126</v>
      </c>
      <c r="G836" s="7">
        <v>10.53</v>
      </c>
      <c r="H836" s="37">
        <f>IFERROR(VLOOKUP(Master8[[#This Row],[Customer_ID]],CustomerData[],2,0),"None")</f>
        <v>58</v>
      </c>
      <c r="I836" t="str">
        <f>IFERROR(VLOOKUP(Master8[[#This Row],[Customer_ID]],CustomerData[],3,0),"None")</f>
        <v>Male</v>
      </c>
      <c r="J836" t="str">
        <f>IFERROR(VLOOKUP(Master8[[#This Row],[Customer_ID]],CustomerData[],4,0),"None")</f>
        <v>Latte</v>
      </c>
      <c r="K836" s="1" t="str">
        <f>IFERROR(VLOOKUP(Master8[[#This Row],[Customer_ID]],Feedback[],3,0),"None ")</f>
        <v xml:space="preserve">None </v>
      </c>
      <c r="L836" t="str">
        <f>_xlfn.IFNA(VLOOKUP(Master8[[#This Row],[Customer_ID]],Feedback[],4,0),"None")</f>
        <v>None</v>
      </c>
    </row>
    <row r="837" spans="1:12" hidden="1" x14ac:dyDescent="0.25">
      <c r="A837" s="2" t="s">
        <v>1099</v>
      </c>
      <c r="B837" s="2" t="s">
        <v>679</v>
      </c>
      <c r="C837" s="2">
        <v>5</v>
      </c>
      <c r="D837" s="4">
        <v>3.88</v>
      </c>
      <c r="E837" s="2" t="s">
        <v>684</v>
      </c>
      <c r="F837" s="3">
        <v>46127</v>
      </c>
      <c r="G837" s="7">
        <v>19.399999999999999</v>
      </c>
      <c r="H837" s="37">
        <f>IFERROR(VLOOKUP(Master8[[#This Row],[Customer_ID]],CustomerData[],2,0),"None")</f>
        <v>57</v>
      </c>
      <c r="I837" t="str">
        <f>IFERROR(VLOOKUP(Master8[[#This Row],[Customer_ID]],CustomerData[],3,0),"None")</f>
        <v>Female</v>
      </c>
      <c r="J837" t="str">
        <f>IFERROR(VLOOKUP(Master8[[#This Row],[Customer_ID]],CustomerData[],4,0),"None")</f>
        <v>Sandwich</v>
      </c>
      <c r="K837" s="1" t="str">
        <f>IFERROR(VLOOKUP(Master8[[#This Row],[Customer_ID]],Feedback[],3,0),"None ")</f>
        <v xml:space="preserve">None </v>
      </c>
      <c r="L837" t="str">
        <f>_xlfn.IFNA(VLOOKUP(Master8[[#This Row],[Customer_ID]],Feedback[],4,0),"None")</f>
        <v>None</v>
      </c>
    </row>
    <row r="838" spans="1:12" hidden="1" x14ac:dyDescent="0.25">
      <c r="A838" s="2" t="s">
        <v>925</v>
      </c>
      <c r="B838" s="2" t="s">
        <v>678</v>
      </c>
      <c r="C838" s="2">
        <v>1</v>
      </c>
      <c r="D838" s="4">
        <v>2.96</v>
      </c>
      <c r="E838" s="2" t="s">
        <v>682</v>
      </c>
      <c r="F838" s="3">
        <v>46128</v>
      </c>
      <c r="G838" s="7">
        <v>2.96</v>
      </c>
      <c r="H838" s="37">
        <f>IFERROR(VLOOKUP(Master8[[#This Row],[Customer_ID]],CustomerData[],2,0),"None")</f>
        <v>32</v>
      </c>
      <c r="I838" t="str">
        <f>IFERROR(VLOOKUP(Master8[[#This Row],[Customer_ID]],CustomerData[],3,0),"None")</f>
        <v>Female</v>
      </c>
      <c r="J838" t="str">
        <f>IFERROR(VLOOKUP(Master8[[#This Row],[Customer_ID]],CustomerData[],4,0),"None")</f>
        <v>Latte</v>
      </c>
      <c r="K838" s="1" t="str">
        <f>IFERROR(VLOOKUP(Master8[[#This Row],[Customer_ID]],Feedback[],3,0),"None ")</f>
        <v>Positive</v>
      </c>
      <c r="L838" t="str">
        <f>_xlfn.IFNA(VLOOKUP(Master8[[#This Row],[Customer_ID]],Feedback[],4,0),"None")</f>
        <v>Great product!</v>
      </c>
    </row>
    <row r="839" spans="1:12" x14ac:dyDescent="0.25">
      <c r="A839" s="2" t="s">
        <v>1628</v>
      </c>
      <c r="B839" s="2" t="s">
        <v>677</v>
      </c>
      <c r="C839" s="2">
        <v>5</v>
      </c>
      <c r="D839" s="4">
        <v>2.79</v>
      </c>
      <c r="E839" s="2" t="s">
        <v>683</v>
      </c>
      <c r="F839" s="3">
        <v>46129</v>
      </c>
      <c r="G839" s="7">
        <v>13.95</v>
      </c>
      <c r="H839" s="37" t="str">
        <f>IFERROR(VLOOKUP(Master8[[#This Row],[Customer_ID]],CustomerData[],2,0),"None")</f>
        <v>None</v>
      </c>
      <c r="I839" t="str">
        <f>IFERROR(VLOOKUP(Master8[[#This Row],[Customer_ID]],CustomerData[],3,0),"None")</f>
        <v>None</v>
      </c>
      <c r="J839" t="str">
        <f>IFERROR(VLOOKUP(Master8[[#This Row],[Customer_ID]],CustomerData[],4,0),"None")</f>
        <v>None</v>
      </c>
      <c r="K839" s="1" t="str">
        <f>IFERROR(VLOOKUP(Master8[[#This Row],[Customer_ID]],Feedback[],3,0),"None ")</f>
        <v xml:space="preserve">None </v>
      </c>
      <c r="L839" t="str">
        <f>_xlfn.IFNA(VLOOKUP(Master8[[#This Row],[Customer_ID]],Feedback[],4,0),"None")</f>
        <v>None</v>
      </c>
    </row>
    <row r="840" spans="1:12" hidden="1" x14ac:dyDescent="0.25">
      <c r="A840" s="2" t="s">
        <v>1306</v>
      </c>
      <c r="B840" s="2" t="s">
        <v>676</v>
      </c>
      <c r="C840" s="2">
        <v>3</v>
      </c>
      <c r="D840" s="4">
        <v>4.5</v>
      </c>
      <c r="E840" s="2" t="s">
        <v>684</v>
      </c>
      <c r="F840" s="3">
        <v>46130</v>
      </c>
      <c r="G840" s="7">
        <v>13.5</v>
      </c>
      <c r="H840" s="37">
        <f>IFERROR(VLOOKUP(Master8[[#This Row],[Customer_ID]],CustomerData[],2,0),"None")</f>
        <v>57</v>
      </c>
      <c r="I840" t="str">
        <f>IFERROR(VLOOKUP(Master8[[#This Row],[Customer_ID]],CustomerData[],3,0),"None")</f>
        <v>Female</v>
      </c>
      <c r="J840" t="str">
        <f>IFERROR(VLOOKUP(Master8[[#This Row],[Customer_ID]],CustomerData[],4,0),"None")</f>
        <v>Iced Tea</v>
      </c>
      <c r="K840" s="1" t="str">
        <f>IFERROR(VLOOKUP(Master8[[#This Row],[Customer_ID]],Feedback[],3,0),"None ")</f>
        <v>Positive</v>
      </c>
      <c r="L840" t="str">
        <f>_xlfn.IFNA(VLOOKUP(Master8[[#This Row],[Customer_ID]],Feedback[],4,0),"None")</f>
        <v>Could be better</v>
      </c>
    </row>
    <row r="841" spans="1:12" hidden="1" x14ac:dyDescent="0.25">
      <c r="A841" s="2" t="s">
        <v>1108</v>
      </c>
      <c r="B841" s="2" t="s">
        <v>678</v>
      </c>
      <c r="C841" s="2">
        <v>4</v>
      </c>
      <c r="D841" s="4">
        <v>2.67</v>
      </c>
      <c r="E841" s="2" t="s">
        <v>682</v>
      </c>
      <c r="F841" s="3">
        <v>46131</v>
      </c>
      <c r="G841" s="7">
        <v>10.68</v>
      </c>
      <c r="H841" s="37">
        <f>IFERROR(VLOOKUP(Master8[[#This Row],[Customer_ID]],CustomerData[],2,0),"None")</f>
        <v>26</v>
      </c>
      <c r="I841" t="str">
        <f>IFERROR(VLOOKUP(Master8[[#This Row],[Customer_ID]],CustomerData[],3,0),"None")</f>
        <v>Male</v>
      </c>
      <c r="J841" t="str">
        <f>IFERROR(VLOOKUP(Master8[[#This Row],[Customer_ID]],CustomerData[],4,0),"None")</f>
        <v>Latte</v>
      </c>
      <c r="K841" s="1" t="str">
        <f>IFERROR(VLOOKUP(Master8[[#This Row],[Customer_ID]],Feedback[],3,0),"None ")</f>
        <v>Positive</v>
      </c>
      <c r="L841" t="str">
        <f>_xlfn.IFNA(VLOOKUP(Master8[[#This Row],[Customer_ID]],Feedback[],4,0),"None")</f>
        <v>Could be better</v>
      </c>
    </row>
    <row r="842" spans="1:12" hidden="1" x14ac:dyDescent="0.25">
      <c r="A842" s="2" t="s">
        <v>932</v>
      </c>
      <c r="B842" s="2" t="s">
        <v>680</v>
      </c>
      <c r="C842" s="2">
        <v>5</v>
      </c>
      <c r="D842" s="4">
        <v>3.9</v>
      </c>
      <c r="E842" s="2" t="s">
        <v>684</v>
      </c>
      <c r="F842" s="3">
        <v>46132</v>
      </c>
      <c r="G842" s="7">
        <v>19.5</v>
      </c>
      <c r="H842" s="37">
        <f>IFERROR(VLOOKUP(Master8[[#This Row],[Customer_ID]],CustomerData[],2,0),"None")</f>
        <v>55</v>
      </c>
      <c r="I842" t="str">
        <f>IFERROR(VLOOKUP(Master8[[#This Row],[Customer_ID]],CustomerData[],3,0),"None")</f>
        <v>Male</v>
      </c>
      <c r="J842" t="str">
        <f>IFERROR(VLOOKUP(Master8[[#This Row],[Customer_ID]],CustomerData[],4,0),"None")</f>
        <v>Croissant</v>
      </c>
      <c r="K842" s="1" t="str">
        <f>IFERROR(VLOOKUP(Master8[[#This Row],[Customer_ID]],Feedback[],3,0),"None ")</f>
        <v>Positive</v>
      </c>
      <c r="L842" t="str">
        <f>_xlfn.IFNA(VLOOKUP(Master8[[#This Row],[Customer_ID]],Feedback[],4,0),"None")</f>
        <v>Could be better</v>
      </c>
    </row>
    <row r="843" spans="1:12" hidden="1" x14ac:dyDescent="0.25">
      <c r="A843" s="2" t="s">
        <v>851</v>
      </c>
      <c r="B843" s="2" t="s">
        <v>677</v>
      </c>
      <c r="C843" s="2">
        <v>5</v>
      </c>
      <c r="D843" s="4">
        <v>2.8</v>
      </c>
      <c r="E843" s="2" t="s">
        <v>685</v>
      </c>
      <c r="F843" s="3">
        <v>46133</v>
      </c>
      <c r="G843" s="7">
        <v>14</v>
      </c>
      <c r="H843" s="37">
        <f>IFERROR(VLOOKUP(Master8[[#This Row],[Customer_ID]],CustomerData[],2,0),"None")</f>
        <v>25</v>
      </c>
      <c r="I843" t="str">
        <f>IFERROR(VLOOKUP(Master8[[#This Row],[Customer_ID]],CustomerData[],3,0),"None")</f>
        <v>Male</v>
      </c>
      <c r="J843" t="str">
        <f>IFERROR(VLOOKUP(Master8[[#This Row],[Customer_ID]],CustomerData[],4,0),"None")</f>
        <v>Cappuccino</v>
      </c>
      <c r="K843" s="1" t="str">
        <f>IFERROR(VLOOKUP(Master8[[#This Row],[Customer_ID]],Feedback[],3,0),"None ")</f>
        <v xml:space="preserve">None </v>
      </c>
      <c r="L843" t="str">
        <f>_xlfn.IFNA(VLOOKUP(Master8[[#This Row],[Customer_ID]],Feedback[],4,0),"None")</f>
        <v>None</v>
      </c>
    </row>
    <row r="844" spans="1:12" x14ac:dyDescent="0.25">
      <c r="A844" s="2" t="s">
        <v>1431</v>
      </c>
      <c r="B844" s="2" t="s">
        <v>676</v>
      </c>
      <c r="C844" s="2">
        <v>3</v>
      </c>
      <c r="D844" s="4">
        <v>4.26</v>
      </c>
      <c r="E844" s="2" t="s">
        <v>684</v>
      </c>
      <c r="F844" s="3">
        <v>46134</v>
      </c>
      <c r="G844" s="7">
        <v>12.78</v>
      </c>
      <c r="H844" s="37" t="str">
        <f>IFERROR(VLOOKUP(Master8[[#This Row],[Customer_ID]],CustomerData[],2,0),"None")</f>
        <v>None</v>
      </c>
      <c r="I844" t="str">
        <f>IFERROR(VLOOKUP(Master8[[#This Row],[Customer_ID]],CustomerData[],3,0),"None")</f>
        <v>None</v>
      </c>
      <c r="J844" t="str">
        <f>IFERROR(VLOOKUP(Master8[[#This Row],[Customer_ID]],CustomerData[],4,0),"None")</f>
        <v>None</v>
      </c>
      <c r="K844" s="1" t="str">
        <f>IFERROR(VLOOKUP(Master8[[#This Row],[Customer_ID]],Feedback[],3,0),"None ")</f>
        <v xml:space="preserve">None </v>
      </c>
      <c r="L844" t="str">
        <f>_xlfn.IFNA(VLOOKUP(Master8[[#This Row],[Customer_ID]],Feedback[],4,0),"None")</f>
        <v>None</v>
      </c>
    </row>
    <row r="845" spans="1:12" hidden="1" x14ac:dyDescent="0.25">
      <c r="A845" s="2" t="s">
        <v>1285</v>
      </c>
      <c r="B845" s="2" t="s">
        <v>678</v>
      </c>
      <c r="C845" s="2">
        <v>1</v>
      </c>
      <c r="D845" s="4">
        <v>5.21</v>
      </c>
      <c r="E845" s="2" t="s">
        <v>685</v>
      </c>
      <c r="F845" s="3">
        <v>46135</v>
      </c>
      <c r="G845" s="7">
        <v>5.21</v>
      </c>
      <c r="H845" s="37">
        <f>IFERROR(VLOOKUP(Master8[[#This Row],[Customer_ID]],CustomerData[],2,0),"None")</f>
        <v>31</v>
      </c>
      <c r="I845" t="str">
        <f>IFERROR(VLOOKUP(Master8[[#This Row],[Customer_ID]],CustomerData[],3,0),"None")</f>
        <v>Female</v>
      </c>
      <c r="J845" t="str">
        <f>IFERROR(VLOOKUP(Master8[[#This Row],[Customer_ID]],CustomerData[],4,0),"None")</f>
        <v>Latte</v>
      </c>
      <c r="K845" s="1" t="str">
        <f>IFERROR(VLOOKUP(Master8[[#This Row],[Customer_ID]],Feedback[],3,0),"None ")</f>
        <v xml:space="preserve">None </v>
      </c>
      <c r="L845" t="str">
        <f>_xlfn.IFNA(VLOOKUP(Master8[[#This Row],[Customer_ID]],Feedback[],4,0),"None")</f>
        <v>None</v>
      </c>
    </row>
    <row r="846" spans="1:12" hidden="1" x14ac:dyDescent="0.25">
      <c r="A846" s="2" t="s">
        <v>1057</v>
      </c>
      <c r="B846" s="2" t="s">
        <v>676</v>
      </c>
      <c r="C846" s="2">
        <v>3</v>
      </c>
      <c r="D846" s="4">
        <v>2.96</v>
      </c>
      <c r="E846" s="2" t="s">
        <v>684</v>
      </c>
      <c r="F846" s="3">
        <v>46136</v>
      </c>
      <c r="G846" s="7">
        <v>8.879999999999999</v>
      </c>
      <c r="H846" s="37">
        <f>IFERROR(VLOOKUP(Master8[[#This Row],[Customer_ID]],CustomerData[],2,0),"None")</f>
        <v>44</v>
      </c>
      <c r="I846" t="str">
        <f>IFERROR(VLOOKUP(Master8[[#This Row],[Customer_ID]],CustomerData[],3,0),"None")</f>
        <v>Female</v>
      </c>
      <c r="J846" t="str">
        <f>IFERROR(VLOOKUP(Master8[[#This Row],[Customer_ID]],CustomerData[],4,0),"None")</f>
        <v>Iced Tea</v>
      </c>
      <c r="K846" s="1" t="str">
        <f>IFERROR(VLOOKUP(Master8[[#This Row],[Customer_ID]],Feedback[],3,0),"None ")</f>
        <v>Neutral</v>
      </c>
      <c r="L846" t="str">
        <f>_xlfn.IFNA(VLOOKUP(Master8[[#This Row],[Customer_ID]],Feedback[],4,0),"None")</f>
        <v>Could be better</v>
      </c>
    </row>
    <row r="847" spans="1:12" hidden="1" x14ac:dyDescent="0.25">
      <c r="A847" s="2" t="s">
        <v>1287</v>
      </c>
      <c r="B847" s="2" t="s">
        <v>679</v>
      </c>
      <c r="C847" s="2">
        <v>5</v>
      </c>
      <c r="D847" s="4">
        <v>2.97</v>
      </c>
      <c r="E847" s="2" t="s">
        <v>682</v>
      </c>
      <c r="F847" s="3">
        <v>46137</v>
      </c>
      <c r="G847" s="7">
        <v>14.85</v>
      </c>
      <c r="H847" s="37">
        <f>IFERROR(VLOOKUP(Master8[[#This Row],[Customer_ID]],CustomerData[],2,0),"None")</f>
        <v>55</v>
      </c>
      <c r="I847" t="str">
        <f>IFERROR(VLOOKUP(Master8[[#This Row],[Customer_ID]],CustomerData[],3,0),"None")</f>
        <v>Female</v>
      </c>
      <c r="J847" t="str">
        <f>IFERROR(VLOOKUP(Master8[[#This Row],[Customer_ID]],CustomerData[],4,0),"None")</f>
        <v>Sandwich</v>
      </c>
      <c r="K847" s="1" t="str">
        <f>IFERROR(VLOOKUP(Master8[[#This Row],[Customer_ID]],Feedback[],3,0),"None ")</f>
        <v>Negative</v>
      </c>
      <c r="L847" t="str">
        <f>_xlfn.IFNA(VLOOKUP(Master8[[#This Row],[Customer_ID]],Feedback[],4,0),"None")</f>
        <v>Could be better</v>
      </c>
    </row>
    <row r="848" spans="1:12" hidden="1" x14ac:dyDescent="0.25">
      <c r="A848" s="2" t="s">
        <v>1201</v>
      </c>
      <c r="B848" s="2" t="s">
        <v>680</v>
      </c>
      <c r="C848" s="2">
        <v>2</v>
      </c>
      <c r="D848" s="4">
        <v>4.46</v>
      </c>
      <c r="E848" s="2" t="s">
        <v>685</v>
      </c>
      <c r="F848" s="3">
        <v>46138</v>
      </c>
      <c r="G848" s="7">
        <v>8.92</v>
      </c>
      <c r="H848" s="37">
        <f>IFERROR(VLOOKUP(Master8[[#This Row],[Customer_ID]],CustomerData[],2,0),"None")</f>
        <v>19</v>
      </c>
      <c r="I848" t="str">
        <f>IFERROR(VLOOKUP(Master8[[#This Row],[Customer_ID]],CustomerData[],3,0),"None")</f>
        <v>Male</v>
      </c>
      <c r="J848" t="str">
        <f>IFERROR(VLOOKUP(Master8[[#This Row],[Customer_ID]],CustomerData[],4,0),"None")</f>
        <v>Croissant</v>
      </c>
      <c r="K848" s="1" t="str">
        <f>IFERROR(VLOOKUP(Master8[[#This Row],[Customer_ID]],Feedback[],3,0),"None ")</f>
        <v>Positive</v>
      </c>
      <c r="L848" t="str">
        <f>_xlfn.IFNA(VLOOKUP(Master8[[#This Row],[Customer_ID]],Feedback[],4,0),"None")</f>
        <v>Could be better</v>
      </c>
    </row>
    <row r="849" spans="1:12" x14ac:dyDescent="0.25">
      <c r="A849" s="2" t="s">
        <v>1594</v>
      </c>
      <c r="B849" s="2" t="s">
        <v>678</v>
      </c>
      <c r="C849" s="2">
        <v>2</v>
      </c>
      <c r="D849" s="4">
        <v>4.21</v>
      </c>
      <c r="E849" s="2" t="s">
        <v>685</v>
      </c>
      <c r="F849" s="3">
        <v>46139</v>
      </c>
      <c r="G849" s="7">
        <v>8.42</v>
      </c>
      <c r="H849" s="37" t="str">
        <f>IFERROR(VLOOKUP(Master8[[#This Row],[Customer_ID]],CustomerData[],2,0),"None")</f>
        <v>None</v>
      </c>
      <c r="I849" t="str">
        <f>IFERROR(VLOOKUP(Master8[[#This Row],[Customer_ID]],CustomerData[],3,0),"None")</f>
        <v>None</v>
      </c>
      <c r="J849" t="str">
        <f>IFERROR(VLOOKUP(Master8[[#This Row],[Customer_ID]],CustomerData[],4,0),"None")</f>
        <v>None</v>
      </c>
      <c r="K849" s="1" t="str">
        <f>IFERROR(VLOOKUP(Master8[[#This Row],[Customer_ID]],Feedback[],3,0),"None ")</f>
        <v>Positive</v>
      </c>
      <c r="L849" t="str">
        <f>_xlfn.IFNA(VLOOKUP(Master8[[#This Row],[Customer_ID]],Feedback[],4,0),"None")</f>
        <v>Could be better</v>
      </c>
    </row>
    <row r="850" spans="1:12" hidden="1" x14ac:dyDescent="0.25">
      <c r="A850" s="2" t="s">
        <v>980</v>
      </c>
      <c r="B850" s="2" t="s">
        <v>680</v>
      </c>
      <c r="C850" s="2">
        <v>5</v>
      </c>
      <c r="D850" s="4">
        <v>4.78</v>
      </c>
      <c r="E850" s="2" t="s">
        <v>682</v>
      </c>
      <c r="F850" s="3">
        <v>46140</v>
      </c>
      <c r="G850" s="7">
        <v>23.9</v>
      </c>
      <c r="H850" s="37">
        <f>IFERROR(VLOOKUP(Master8[[#This Row],[Customer_ID]],CustomerData[],2,0),"None")</f>
        <v>30</v>
      </c>
      <c r="I850" t="str">
        <f>IFERROR(VLOOKUP(Master8[[#This Row],[Customer_ID]],CustomerData[],3,0),"None")</f>
        <v>Male</v>
      </c>
      <c r="J850" t="str">
        <f>IFERROR(VLOOKUP(Master8[[#This Row],[Customer_ID]],CustomerData[],4,0),"None")</f>
        <v>Croissant</v>
      </c>
      <c r="K850" s="1" t="str">
        <f>IFERROR(VLOOKUP(Master8[[#This Row],[Customer_ID]],Feedback[],3,0),"None ")</f>
        <v>Negative</v>
      </c>
      <c r="L850" t="str">
        <f>_xlfn.IFNA(VLOOKUP(Master8[[#This Row],[Customer_ID]],Feedback[],4,0),"None")</f>
        <v>Could be better</v>
      </c>
    </row>
    <row r="851" spans="1:12" hidden="1" x14ac:dyDescent="0.25">
      <c r="A851" s="2" t="s">
        <v>741</v>
      </c>
      <c r="B851" s="2" t="s">
        <v>677</v>
      </c>
      <c r="C851" s="2">
        <v>1</v>
      </c>
      <c r="D851" s="4">
        <v>3.19</v>
      </c>
      <c r="E851" s="2" t="s">
        <v>685</v>
      </c>
      <c r="F851" s="3">
        <v>46141</v>
      </c>
      <c r="G851" s="7">
        <v>3.19</v>
      </c>
      <c r="H851" s="37">
        <f>IFERROR(VLOOKUP(Master8[[#This Row],[Customer_ID]],CustomerData[],2,0),"None")</f>
        <v>34</v>
      </c>
      <c r="I851" t="str">
        <f>IFERROR(VLOOKUP(Master8[[#This Row],[Customer_ID]],CustomerData[],3,0),"None")</f>
        <v>Female</v>
      </c>
      <c r="J851" t="str">
        <f>IFERROR(VLOOKUP(Master8[[#This Row],[Customer_ID]],CustomerData[],4,0),"None")</f>
        <v>Cappuccino</v>
      </c>
      <c r="K851" s="1" t="str">
        <f>IFERROR(VLOOKUP(Master8[[#This Row],[Customer_ID]],Feedback[],3,0),"None ")</f>
        <v>Negative</v>
      </c>
      <c r="L851" t="str">
        <f>_xlfn.IFNA(VLOOKUP(Master8[[#This Row],[Customer_ID]],Feedback[],4,0),"None")</f>
        <v>Could be better</v>
      </c>
    </row>
    <row r="852" spans="1:12" hidden="1" x14ac:dyDescent="0.25">
      <c r="A852" s="2" t="s">
        <v>741</v>
      </c>
      <c r="B852" s="2" t="s">
        <v>677</v>
      </c>
      <c r="C852" s="2">
        <v>5</v>
      </c>
      <c r="D852" s="4">
        <v>4.66</v>
      </c>
      <c r="E852" s="2" t="s">
        <v>684</v>
      </c>
      <c r="F852" s="3">
        <v>46142</v>
      </c>
      <c r="G852" s="7">
        <v>23.3</v>
      </c>
      <c r="H852" s="37">
        <f>IFERROR(VLOOKUP(Master8[[#This Row],[Customer_ID]],CustomerData[],2,0),"None")</f>
        <v>34</v>
      </c>
      <c r="I852" t="str">
        <f>IFERROR(VLOOKUP(Master8[[#This Row],[Customer_ID]],CustomerData[],3,0),"None")</f>
        <v>Female</v>
      </c>
      <c r="J852" t="str">
        <f>IFERROR(VLOOKUP(Master8[[#This Row],[Customer_ID]],CustomerData[],4,0),"None")</f>
        <v>Cappuccino</v>
      </c>
      <c r="K852" s="1" t="str">
        <f>IFERROR(VLOOKUP(Master8[[#This Row],[Customer_ID]],Feedback[],3,0),"None ")</f>
        <v>Negative</v>
      </c>
      <c r="L852" t="str">
        <f>_xlfn.IFNA(VLOOKUP(Master8[[#This Row],[Customer_ID]],Feedback[],4,0),"None")</f>
        <v>Could be better</v>
      </c>
    </row>
    <row r="853" spans="1:12" x14ac:dyDescent="0.25">
      <c r="A853" s="2" t="s">
        <v>1673</v>
      </c>
      <c r="B853" s="2" t="s">
        <v>676</v>
      </c>
      <c r="C853" s="2">
        <v>2</v>
      </c>
      <c r="D853" s="4">
        <v>5.07</v>
      </c>
      <c r="E853" s="2" t="s">
        <v>684</v>
      </c>
      <c r="F853" s="3">
        <v>46143</v>
      </c>
      <c r="G853" s="7">
        <v>10.14</v>
      </c>
      <c r="H853" s="37" t="str">
        <f>IFERROR(VLOOKUP(Master8[[#This Row],[Customer_ID]],CustomerData[],2,0),"None")</f>
        <v>None</v>
      </c>
      <c r="I853" t="str">
        <f>IFERROR(VLOOKUP(Master8[[#This Row],[Customer_ID]],CustomerData[],3,0),"None")</f>
        <v>None</v>
      </c>
      <c r="J853" t="str">
        <f>IFERROR(VLOOKUP(Master8[[#This Row],[Customer_ID]],CustomerData[],4,0),"None")</f>
        <v>None</v>
      </c>
      <c r="K853" s="1" t="str">
        <f>IFERROR(VLOOKUP(Master8[[#This Row],[Customer_ID]],Feedback[],3,0),"None ")</f>
        <v xml:space="preserve">None </v>
      </c>
      <c r="L853" t="str">
        <f>_xlfn.IFNA(VLOOKUP(Master8[[#This Row],[Customer_ID]],Feedback[],4,0),"None")</f>
        <v>None</v>
      </c>
    </row>
    <row r="854" spans="1:12" x14ac:dyDescent="0.25">
      <c r="A854" s="2" t="s">
        <v>1652</v>
      </c>
      <c r="B854" s="2" t="s">
        <v>677</v>
      </c>
      <c r="C854" s="2">
        <v>4</v>
      </c>
      <c r="D854" s="4">
        <v>3.36</v>
      </c>
      <c r="E854" s="2" t="s">
        <v>685</v>
      </c>
      <c r="F854" s="3">
        <v>46144</v>
      </c>
      <c r="G854" s="7">
        <v>13.44</v>
      </c>
      <c r="H854" s="37" t="str">
        <f>IFERROR(VLOOKUP(Master8[[#This Row],[Customer_ID]],CustomerData[],2,0),"None")</f>
        <v>None</v>
      </c>
      <c r="I854" t="str">
        <f>IFERROR(VLOOKUP(Master8[[#This Row],[Customer_ID]],CustomerData[],3,0),"None")</f>
        <v>None</v>
      </c>
      <c r="J854" t="str">
        <f>IFERROR(VLOOKUP(Master8[[#This Row],[Customer_ID]],CustomerData[],4,0),"None")</f>
        <v>None</v>
      </c>
      <c r="K854" s="1" t="str">
        <f>IFERROR(VLOOKUP(Master8[[#This Row],[Customer_ID]],Feedback[],3,0),"None ")</f>
        <v>Negative</v>
      </c>
      <c r="L854" t="str">
        <f>_xlfn.IFNA(VLOOKUP(Master8[[#This Row],[Customer_ID]],Feedback[],4,0),"None")</f>
        <v>Could be better</v>
      </c>
    </row>
    <row r="855" spans="1:12" x14ac:dyDescent="0.25">
      <c r="A855" s="2" t="s">
        <v>1617</v>
      </c>
      <c r="B855" s="2" t="s">
        <v>681</v>
      </c>
      <c r="C855" s="2">
        <v>5</v>
      </c>
      <c r="D855" s="4">
        <v>2.75</v>
      </c>
      <c r="E855" s="2" t="s">
        <v>684</v>
      </c>
      <c r="F855" s="3">
        <v>46145</v>
      </c>
      <c r="G855" s="7">
        <v>13.75</v>
      </c>
      <c r="H855" s="37" t="str">
        <f>IFERROR(VLOOKUP(Master8[[#This Row],[Customer_ID]],CustomerData[],2,0),"None")</f>
        <v>None</v>
      </c>
      <c r="I855" t="str">
        <f>IFERROR(VLOOKUP(Master8[[#This Row],[Customer_ID]],CustomerData[],3,0),"None")</f>
        <v>None</v>
      </c>
      <c r="J855" t="str">
        <f>IFERROR(VLOOKUP(Master8[[#This Row],[Customer_ID]],CustomerData[],4,0),"None")</f>
        <v>None</v>
      </c>
      <c r="K855" s="1" t="str">
        <f>IFERROR(VLOOKUP(Master8[[#This Row],[Customer_ID]],Feedback[],3,0),"None ")</f>
        <v>Negative</v>
      </c>
      <c r="L855" t="str">
        <f>_xlfn.IFNA(VLOOKUP(Master8[[#This Row],[Customer_ID]],Feedback[],4,0),"None")</f>
        <v>Could be better</v>
      </c>
    </row>
    <row r="856" spans="1:12" hidden="1" x14ac:dyDescent="0.25">
      <c r="A856" s="2" t="s">
        <v>1064</v>
      </c>
      <c r="B856" s="2" t="s">
        <v>677</v>
      </c>
      <c r="C856" s="2">
        <v>5</v>
      </c>
      <c r="D856" s="4">
        <v>5.22</v>
      </c>
      <c r="E856" s="2" t="s">
        <v>685</v>
      </c>
      <c r="F856" s="3">
        <v>46146</v>
      </c>
      <c r="G856" s="7">
        <v>26.1</v>
      </c>
      <c r="H856" s="37">
        <f>IFERROR(VLOOKUP(Master8[[#This Row],[Customer_ID]],CustomerData[],2,0),"None")</f>
        <v>31</v>
      </c>
      <c r="I856" t="str">
        <f>IFERROR(VLOOKUP(Master8[[#This Row],[Customer_ID]],CustomerData[],3,0),"None")</f>
        <v>Female</v>
      </c>
      <c r="J856" t="str">
        <f>IFERROR(VLOOKUP(Master8[[#This Row],[Customer_ID]],CustomerData[],4,0),"None")</f>
        <v>Cappuccino</v>
      </c>
      <c r="K856" s="1" t="str">
        <f>IFERROR(VLOOKUP(Master8[[#This Row],[Customer_ID]],Feedback[],3,0),"None ")</f>
        <v>Positive</v>
      </c>
      <c r="L856" t="str">
        <f>_xlfn.IFNA(VLOOKUP(Master8[[#This Row],[Customer_ID]],Feedback[],4,0),"None")</f>
        <v>Could be better</v>
      </c>
    </row>
    <row r="857" spans="1:12" hidden="1" x14ac:dyDescent="0.25">
      <c r="A857" s="2" t="s">
        <v>831</v>
      </c>
      <c r="B857" s="2" t="s">
        <v>678</v>
      </c>
      <c r="C857" s="2">
        <v>4</v>
      </c>
      <c r="D857" s="4">
        <v>3.63</v>
      </c>
      <c r="E857" s="2" t="s">
        <v>683</v>
      </c>
      <c r="F857" s="3">
        <v>46147</v>
      </c>
      <c r="G857" s="7">
        <v>14.52</v>
      </c>
      <c r="H857" s="37">
        <f>IFERROR(VLOOKUP(Master8[[#This Row],[Customer_ID]],CustomerData[],2,0),"None")</f>
        <v>23</v>
      </c>
      <c r="I857" t="str">
        <f>IFERROR(VLOOKUP(Master8[[#This Row],[Customer_ID]],CustomerData[],3,0),"None")</f>
        <v>Female</v>
      </c>
      <c r="J857" t="str">
        <f>IFERROR(VLOOKUP(Master8[[#This Row],[Customer_ID]],CustomerData[],4,0),"None")</f>
        <v>Latte</v>
      </c>
      <c r="K857" s="1" t="str">
        <f>IFERROR(VLOOKUP(Master8[[#This Row],[Customer_ID]],Feedback[],3,0),"None ")</f>
        <v xml:space="preserve">None </v>
      </c>
      <c r="L857" t="str">
        <f>_xlfn.IFNA(VLOOKUP(Master8[[#This Row],[Customer_ID]],Feedback[],4,0),"None")</f>
        <v>None</v>
      </c>
    </row>
    <row r="858" spans="1:12" hidden="1" x14ac:dyDescent="0.25">
      <c r="A858" s="2" t="s">
        <v>1327</v>
      </c>
      <c r="B858" s="2" t="s">
        <v>680</v>
      </c>
      <c r="C858" s="2">
        <v>1</v>
      </c>
      <c r="D858" s="4">
        <v>5.73</v>
      </c>
      <c r="E858" s="2" t="s">
        <v>684</v>
      </c>
      <c r="F858" s="3">
        <v>46148</v>
      </c>
      <c r="G858" s="7">
        <v>5.73</v>
      </c>
      <c r="H858" s="37">
        <f>IFERROR(VLOOKUP(Master8[[#This Row],[Customer_ID]],CustomerData[],2,0),"None")</f>
        <v>62</v>
      </c>
      <c r="I858" t="str">
        <f>IFERROR(VLOOKUP(Master8[[#This Row],[Customer_ID]],CustomerData[],3,0),"None")</f>
        <v>Female</v>
      </c>
      <c r="J858" t="str">
        <f>IFERROR(VLOOKUP(Master8[[#This Row],[Customer_ID]],CustomerData[],4,0),"None")</f>
        <v>Croissant</v>
      </c>
      <c r="K858" s="1" t="str">
        <f>IFERROR(VLOOKUP(Master8[[#This Row],[Customer_ID]],Feedback[],3,0),"None ")</f>
        <v xml:space="preserve">None </v>
      </c>
      <c r="L858" t="str">
        <f>_xlfn.IFNA(VLOOKUP(Master8[[#This Row],[Customer_ID]],Feedback[],4,0),"None")</f>
        <v>None</v>
      </c>
    </row>
    <row r="859" spans="1:12" hidden="1" x14ac:dyDescent="0.25">
      <c r="A859" s="2" t="s">
        <v>968</v>
      </c>
      <c r="B859" s="2" t="s">
        <v>681</v>
      </c>
      <c r="C859" s="2">
        <v>3</v>
      </c>
      <c r="D859" s="4">
        <v>2.81</v>
      </c>
      <c r="E859" s="2" t="s">
        <v>685</v>
      </c>
      <c r="F859" s="3">
        <v>46149</v>
      </c>
      <c r="G859" s="7">
        <v>8.43</v>
      </c>
      <c r="H859" s="37">
        <f>IFERROR(VLOOKUP(Master8[[#This Row],[Customer_ID]],CustomerData[],2,0),"None")</f>
        <v>64</v>
      </c>
      <c r="I859" t="str">
        <f>IFERROR(VLOOKUP(Master8[[#This Row],[Customer_ID]],CustomerData[],3,0),"None")</f>
        <v>Female</v>
      </c>
      <c r="J859" t="str">
        <f>IFERROR(VLOOKUP(Master8[[#This Row],[Customer_ID]],CustomerData[],4,0),"None")</f>
        <v>Muffin</v>
      </c>
      <c r="K859" s="1" t="str">
        <f>IFERROR(VLOOKUP(Master8[[#This Row],[Customer_ID]],Feedback[],3,0),"None ")</f>
        <v xml:space="preserve">None </v>
      </c>
      <c r="L859" t="str">
        <f>_xlfn.IFNA(VLOOKUP(Master8[[#This Row],[Customer_ID]],Feedback[],4,0),"None")</f>
        <v>None</v>
      </c>
    </row>
    <row r="860" spans="1:12" hidden="1" x14ac:dyDescent="0.25">
      <c r="A860" s="2" t="s">
        <v>1163</v>
      </c>
      <c r="B860" s="2" t="s">
        <v>676</v>
      </c>
      <c r="C860" s="2">
        <v>2</v>
      </c>
      <c r="D860" s="4">
        <v>4.8499999999999996</v>
      </c>
      <c r="E860" s="2" t="s">
        <v>684</v>
      </c>
      <c r="F860" s="3">
        <v>46150</v>
      </c>
      <c r="G860" s="7">
        <v>9.6999999999999993</v>
      </c>
      <c r="H860" s="37">
        <f>IFERROR(VLOOKUP(Master8[[#This Row],[Customer_ID]],CustomerData[],2,0),"None")</f>
        <v>40</v>
      </c>
      <c r="I860" t="str">
        <f>IFERROR(VLOOKUP(Master8[[#This Row],[Customer_ID]],CustomerData[],3,0),"None")</f>
        <v>Male</v>
      </c>
      <c r="J860" t="str">
        <f>IFERROR(VLOOKUP(Master8[[#This Row],[Customer_ID]],CustomerData[],4,0),"None")</f>
        <v>Iced Tea</v>
      </c>
      <c r="K860" s="1" t="str">
        <f>IFERROR(VLOOKUP(Master8[[#This Row],[Customer_ID]],Feedback[],3,0),"None ")</f>
        <v>Positive</v>
      </c>
      <c r="L860" t="str">
        <f>_xlfn.IFNA(VLOOKUP(Master8[[#This Row],[Customer_ID]],Feedback[],4,0),"None")</f>
        <v>Could be better</v>
      </c>
    </row>
    <row r="861" spans="1:12" hidden="1" x14ac:dyDescent="0.25">
      <c r="A861" s="2" t="s">
        <v>979</v>
      </c>
      <c r="B861" s="2" t="s">
        <v>677</v>
      </c>
      <c r="C861" s="2">
        <v>2</v>
      </c>
      <c r="D861" s="4">
        <v>3.98</v>
      </c>
      <c r="E861" s="2" t="s">
        <v>683</v>
      </c>
      <c r="F861" s="3">
        <v>46151</v>
      </c>
      <c r="G861" s="7">
        <v>7.96</v>
      </c>
      <c r="H861" s="37">
        <f>IFERROR(VLOOKUP(Master8[[#This Row],[Customer_ID]],CustomerData[],2,0),"None")</f>
        <v>33</v>
      </c>
      <c r="I861" t="str">
        <f>IFERROR(VLOOKUP(Master8[[#This Row],[Customer_ID]],CustomerData[],3,0),"None")</f>
        <v>Male</v>
      </c>
      <c r="J861" t="str">
        <f>IFERROR(VLOOKUP(Master8[[#This Row],[Customer_ID]],CustomerData[],4,0),"None")</f>
        <v>Cappuccino</v>
      </c>
      <c r="K861" s="1" t="str">
        <f>IFERROR(VLOOKUP(Master8[[#This Row],[Customer_ID]],Feedback[],3,0),"None ")</f>
        <v>Negative</v>
      </c>
      <c r="L861" t="str">
        <f>_xlfn.IFNA(VLOOKUP(Master8[[#This Row],[Customer_ID]],Feedback[],4,0),"None")</f>
        <v>Could be better</v>
      </c>
    </row>
    <row r="862" spans="1:12" hidden="1" x14ac:dyDescent="0.25">
      <c r="A862" s="2" t="s">
        <v>737</v>
      </c>
      <c r="B862" s="2" t="s">
        <v>680</v>
      </c>
      <c r="C862" s="2">
        <v>3</v>
      </c>
      <c r="D862" s="4">
        <v>3.72</v>
      </c>
      <c r="E862" s="2" t="s">
        <v>683</v>
      </c>
      <c r="F862" s="3">
        <v>46152</v>
      </c>
      <c r="G862" s="7">
        <v>11.16</v>
      </c>
      <c r="H862" s="37">
        <f>IFERROR(VLOOKUP(Master8[[#This Row],[Customer_ID]],CustomerData[],2,0),"None")</f>
        <v>24</v>
      </c>
      <c r="I862" t="str">
        <f>IFERROR(VLOOKUP(Master8[[#This Row],[Customer_ID]],CustomerData[],3,0),"None")</f>
        <v>Female</v>
      </c>
      <c r="J862" t="str">
        <f>IFERROR(VLOOKUP(Master8[[#This Row],[Customer_ID]],CustomerData[],4,0),"None")</f>
        <v>Croissant</v>
      </c>
      <c r="K862" s="1" t="str">
        <f>IFERROR(VLOOKUP(Master8[[#This Row],[Customer_ID]],Feedback[],3,0),"None ")</f>
        <v>Neutral</v>
      </c>
      <c r="L862" t="str">
        <f>_xlfn.IFNA(VLOOKUP(Master8[[#This Row],[Customer_ID]],Feedback[],4,0),"None")</f>
        <v>Could be better</v>
      </c>
    </row>
    <row r="863" spans="1:12" hidden="1" x14ac:dyDescent="0.25">
      <c r="A863" s="2" t="s">
        <v>1296</v>
      </c>
      <c r="B863" s="2" t="s">
        <v>679</v>
      </c>
      <c r="C863" s="2">
        <v>3</v>
      </c>
      <c r="D863" s="4">
        <v>3.62</v>
      </c>
      <c r="E863" s="2" t="s">
        <v>684</v>
      </c>
      <c r="F863" s="3">
        <v>46153</v>
      </c>
      <c r="G863" s="7">
        <v>10.86</v>
      </c>
      <c r="H863" s="37">
        <f>IFERROR(VLOOKUP(Master8[[#This Row],[Customer_ID]],CustomerData[],2,0),"None")</f>
        <v>50</v>
      </c>
      <c r="I863" t="str">
        <f>IFERROR(VLOOKUP(Master8[[#This Row],[Customer_ID]],CustomerData[],3,0),"None")</f>
        <v>Female</v>
      </c>
      <c r="J863" t="str">
        <f>IFERROR(VLOOKUP(Master8[[#This Row],[Customer_ID]],CustomerData[],4,0),"None")</f>
        <v>Sandwich</v>
      </c>
      <c r="K863" s="1" t="str">
        <f>IFERROR(VLOOKUP(Master8[[#This Row],[Customer_ID]],Feedback[],3,0),"None ")</f>
        <v xml:space="preserve">None </v>
      </c>
      <c r="L863" t="str">
        <f>_xlfn.IFNA(VLOOKUP(Master8[[#This Row],[Customer_ID]],Feedback[],4,0),"None")</f>
        <v>None</v>
      </c>
    </row>
    <row r="864" spans="1:12" x14ac:dyDescent="0.25">
      <c r="A864" s="2" t="s">
        <v>1648</v>
      </c>
      <c r="B864" s="2" t="s">
        <v>678</v>
      </c>
      <c r="C864" s="2">
        <v>3</v>
      </c>
      <c r="D864" s="4">
        <v>4.58</v>
      </c>
      <c r="E864" s="2" t="s">
        <v>683</v>
      </c>
      <c r="F864" s="3">
        <v>46154</v>
      </c>
      <c r="G864" s="7">
        <v>13.74</v>
      </c>
      <c r="H864" s="37" t="str">
        <f>IFERROR(VLOOKUP(Master8[[#This Row],[Customer_ID]],CustomerData[],2,0),"None")</f>
        <v>None</v>
      </c>
      <c r="I864" t="str">
        <f>IFERROR(VLOOKUP(Master8[[#This Row],[Customer_ID]],CustomerData[],3,0),"None")</f>
        <v>None</v>
      </c>
      <c r="J864" t="str">
        <f>IFERROR(VLOOKUP(Master8[[#This Row],[Customer_ID]],CustomerData[],4,0),"None")</f>
        <v>None</v>
      </c>
      <c r="K864" s="1" t="str">
        <f>IFERROR(VLOOKUP(Master8[[#This Row],[Customer_ID]],Feedback[],3,0),"None ")</f>
        <v xml:space="preserve">None </v>
      </c>
      <c r="L864" t="str">
        <f>_xlfn.IFNA(VLOOKUP(Master8[[#This Row],[Customer_ID]],Feedback[],4,0),"None")</f>
        <v>None</v>
      </c>
    </row>
    <row r="865" spans="1:12" hidden="1" x14ac:dyDescent="0.25">
      <c r="A865" s="2" t="s">
        <v>1342</v>
      </c>
      <c r="B865" s="2" t="s">
        <v>677</v>
      </c>
      <c r="C865" s="2">
        <v>3</v>
      </c>
      <c r="D865" s="4">
        <v>2.58</v>
      </c>
      <c r="E865" s="2" t="s">
        <v>684</v>
      </c>
      <c r="F865" s="3">
        <v>46155</v>
      </c>
      <c r="G865" s="7">
        <v>7.74</v>
      </c>
      <c r="H865" s="37">
        <f>IFERROR(VLOOKUP(Master8[[#This Row],[Customer_ID]],CustomerData[],2,0),"None")</f>
        <v>47</v>
      </c>
      <c r="I865" t="str">
        <f>IFERROR(VLOOKUP(Master8[[#This Row],[Customer_ID]],CustomerData[],3,0),"None")</f>
        <v>Female</v>
      </c>
      <c r="J865" t="str">
        <f>IFERROR(VLOOKUP(Master8[[#This Row],[Customer_ID]],CustomerData[],4,0),"None")</f>
        <v>Cappuccino</v>
      </c>
      <c r="K865" s="1" t="str">
        <f>IFERROR(VLOOKUP(Master8[[#This Row],[Customer_ID]],Feedback[],3,0),"None ")</f>
        <v xml:space="preserve">None </v>
      </c>
      <c r="L865" t="str">
        <f>_xlfn.IFNA(VLOOKUP(Master8[[#This Row],[Customer_ID]],Feedback[],4,0),"None")</f>
        <v>None</v>
      </c>
    </row>
    <row r="866" spans="1:12" x14ac:dyDescent="0.25">
      <c r="A866" s="2" t="s">
        <v>1638</v>
      </c>
      <c r="B866" s="2" t="s">
        <v>677</v>
      </c>
      <c r="C866" s="2">
        <v>2</v>
      </c>
      <c r="D866" s="4">
        <v>3.57</v>
      </c>
      <c r="E866" s="2" t="s">
        <v>682</v>
      </c>
      <c r="F866" s="3">
        <v>46156</v>
      </c>
      <c r="G866" s="7">
        <v>7.14</v>
      </c>
      <c r="H866" s="37" t="str">
        <f>IFERROR(VLOOKUP(Master8[[#This Row],[Customer_ID]],CustomerData[],2,0),"None")</f>
        <v>None</v>
      </c>
      <c r="I866" t="str">
        <f>IFERROR(VLOOKUP(Master8[[#This Row],[Customer_ID]],CustomerData[],3,0),"None")</f>
        <v>None</v>
      </c>
      <c r="J866" t="str">
        <f>IFERROR(VLOOKUP(Master8[[#This Row],[Customer_ID]],CustomerData[],4,0),"None")</f>
        <v>None</v>
      </c>
      <c r="K866" s="1" t="str">
        <f>IFERROR(VLOOKUP(Master8[[#This Row],[Customer_ID]],Feedback[],3,0),"None ")</f>
        <v>Positive</v>
      </c>
      <c r="L866" t="str">
        <f>_xlfn.IFNA(VLOOKUP(Master8[[#This Row],[Customer_ID]],Feedback[],4,0),"None")</f>
        <v>Great product!</v>
      </c>
    </row>
    <row r="867" spans="1:12" hidden="1" x14ac:dyDescent="0.25">
      <c r="A867" s="2" t="s">
        <v>1133</v>
      </c>
      <c r="B867" s="2" t="s">
        <v>677</v>
      </c>
      <c r="C867" s="2">
        <v>5</v>
      </c>
      <c r="D867" s="4">
        <v>5.96</v>
      </c>
      <c r="E867" s="2" t="s">
        <v>682</v>
      </c>
      <c r="F867" s="3">
        <v>46157</v>
      </c>
      <c r="G867" s="7">
        <v>29.8</v>
      </c>
      <c r="H867" s="37">
        <f>IFERROR(VLOOKUP(Master8[[#This Row],[Customer_ID]],CustomerData[],2,0),"None")</f>
        <v>20</v>
      </c>
      <c r="I867" t="str">
        <f>IFERROR(VLOOKUP(Master8[[#This Row],[Customer_ID]],CustomerData[],3,0),"None")</f>
        <v>Female</v>
      </c>
      <c r="J867" t="str">
        <f>IFERROR(VLOOKUP(Master8[[#This Row],[Customer_ID]],CustomerData[],4,0),"None")</f>
        <v>Cappuccino</v>
      </c>
      <c r="K867" s="1" t="str">
        <f>IFERROR(VLOOKUP(Master8[[#This Row],[Customer_ID]],Feedback[],3,0),"None ")</f>
        <v xml:space="preserve">None </v>
      </c>
      <c r="L867" t="str">
        <f>_xlfn.IFNA(VLOOKUP(Master8[[#This Row],[Customer_ID]],Feedback[],4,0),"None")</f>
        <v>None</v>
      </c>
    </row>
    <row r="868" spans="1:12" hidden="1" x14ac:dyDescent="0.25">
      <c r="A868" s="2" t="s">
        <v>844</v>
      </c>
      <c r="B868" s="2" t="s">
        <v>680</v>
      </c>
      <c r="C868" s="2">
        <v>5</v>
      </c>
      <c r="D868" s="4">
        <v>4.66</v>
      </c>
      <c r="E868" s="2" t="s">
        <v>683</v>
      </c>
      <c r="F868" s="3">
        <v>46158</v>
      </c>
      <c r="G868" s="7">
        <v>23.3</v>
      </c>
      <c r="H868" s="37">
        <f>IFERROR(VLOOKUP(Master8[[#This Row],[Customer_ID]],CustomerData[],2,0),"None")</f>
        <v>47</v>
      </c>
      <c r="I868" t="str">
        <f>IFERROR(VLOOKUP(Master8[[#This Row],[Customer_ID]],CustomerData[],3,0),"None")</f>
        <v>Female</v>
      </c>
      <c r="J868" t="str">
        <f>IFERROR(VLOOKUP(Master8[[#This Row],[Customer_ID]],CustomerData[],4,0),"None")</f>
        <v>Croissant</v>
      </c>
      <c r="K868" s="1" t="str">
        <f>IFERROR(VLOOKUP(Master8[[#This Row],[Customer_ID]],Feedback[],3,0),"None ")</f>
        <v xml:space="preserve">None </v>
      </c>
      <c r="L868" t="str">
        <f>_xlfn.IFNA(VLOOKUP(Master8[[#This Row],[Customer_ID]],Feedback[],4,0),"None")</f>
        <v>None</v>
      </c>
    </row>
    <row r="869" spans="1:12" hidden="1" x14ac:dyDescent="0.25">
      <c r="A869" s="2" t="s">
        <v>831</v>
      </c>
      <c r="B869" s="2" t="s">
        <v>678</v>
      </c>
      <c r="C869" s="2">
        <v>4</v>
      </c>
      <c r="D869" s="4">
        <v>5.97</v>
      </c>
      <c r="E869" s="2" t="s">
        <v>684</v>
      </c>
      <c r="F869" s="3">
        <v>46159</v>
      </c>
      <c r="G869" s="7">
        <v>23.88</v>
      </c>
      <c r="H869" s="37">
        <f>IFERROR(VLOOKUP(Master8[[#This Row],[Customer_ID]],CustomerData[],2,0),"None")</f>
        <v>23</v>
      </c>
      <c r="I869" t="str">
        <f>IFERROR(VLOOKUP(Master8[[#This Row],[Customer_ID]],CustomerData[],3,0),"None")</f>
        <v>Female</v>
      </c>
      <c r="J869" t="str">
        <f>IFERROR(VLOOKUP(Master8[[#This Row],[Customer_ID]],CustomerData[],4,0),"None")</f>
        <v>Latte</v>
      </c>
      <c r="K869" s="1" t="str">
        <f>IFERROR(VLOOKUP(Master8[[#This Row],[Customer_ID]],Feedback[],3,0),"None ")</f>
        <v xml:space="preserve">None </v>
      </c>
      <c r="L869" t="str">
        <f>_xlfn.IFNA(VLOOKUP(Master8[[#This Row],[Customer_ID]],Feedback[],4,0),"None")</f>
        <v>None</v>
      </c>
    </row>
    <row r="870" spans="1:12" hidden="1" x14ac:dyDescent="0.25">
      <c r="A870" s="2" t="s">
        <v>1206</v>
      </c>
      <c r="B870" s="2" t="s">
        <v>681</v>
      </c>
      <c r="C870" s="2">
        <v>5</v>
      </c>
      <c r="D870" s="4">
        <v>4.05</v>
      </c>
      <c r="E870" s="2" t="s">
        <v>682</v>
      </c>
      <c r="F870" s="3">
        <v>46160</v>
      </c>
      <c r="G870" s="7">
        <v>20.25</v>
      </c>
      <c r="H870" s="37">
        <f>IFERROR(VLOOKUP(Master8[[#This Row],[Customer_ID]],CustomerData[],2,0),"None")</f>
        <v>35</v>
      </c>
      <c r="I870" t="str">
        <f>IFERROR(VLOOKUP(Master8[[#This Row],[Customer_ID]],CustomerData[],3,0),"None")</f>
        <v>Female</v>
      </c>
      <c r="J870" t="str">
        <f>IFERROR(VLOOKUP(Master8[[#This Row],[Customer_ID]],CustomerData[],4,0),"None")</f>
        <v>Muffin</v>
      </c>
      <c r="K870" s="1" t="str">
        <f>IFERROR(VLOOKUP(Master8[[#This Row],[Customer_ID]],Feedback[],3,0),"None ")</f>
        <v>Positive</v>
      </c>
      <c r="L870" t="str">
        <f>_xlfn.IFNA(VLOOKUP(Master8[[#This Row],[Customer_ID]],Feedback[],4,0),"None")</f>
        <v>Could be better</v>
      </c>
    </row>
    <row r="871" spans="1:12" hidden="1" x14ac:dyDescent="0.25">
      <c r="A871" s="2" t="s">
        <v>926</v>
      </c>
      <c r="B871" s="2" t="s">
        <v>681</v>
      </c>
      <c r="C871" s="2">
        <v>1</v>
      </c>
      <c r="D871" s="4">
        <v>3.01</v>
      </c>
      <c r="E871" s="2" t="s">
        <v>685</v>
      </c>
      <c r="F871" s="3">
        <v>46161</v>
      </c>
      <c r="G871" s="7">
        <v>3.01</v>
      </c>
      <c r="H871" s="37">
        <f>IFERROR(VLOOKUP(Master8[[#This Row],[Customer_ID]],CustomerData[],2,0),"None")</f>
        <v>22</v>
      </c>
      <c r="I871" t="str">
        <f>IFERROR(VLOOKUP(Master8[[#This Row],[Customer_ID]],CustomerData[],3,0),"None")</f>
        <v>Female</v>
      </c>
      <c r="J871" t="str">
        <f>IFERROR(VLOOKUP(Master8[[#This Row],[Customer_ID]],CustomerData[],4,0),"None")</f>
        <v>Muffin</v>
      </c>
      <c r="K871" s="1" t="str">
        <f>IFERROR(VLOOKUP(Master8[[#This Row],[Customer_ID]],Feedback[],3,0),"None ")</f>
        <v xml:space="preserve">None </v>
      </c>
      <c r="L871" t="str">
        <f>_xlfn.IFNA(VLOOKUP(Master8[[#This Row],[Customer_ID]],Feedback[],4,0),"None")</f>
        <v>None</v>
      </c>
    </row>
    <row r="872" spans="1:12" x14ac:dyDescent="0.25">
      <c r="A872" s="2" t="s">
        <v>1591</v>
      </c>
      <c r="B872" s="2" t="s">
        <v>678</v>
      </c>
      <c r="C872" s="2">
        <v>1</v>
      </c>
      <c r="D872" s="4">
        <v>2.66</v>
      </c>
      <c r="E872" s="2" t="s">
        <v>685</v>
      </c>
      <c r="F872" s="3">
        <v>46162</v>
      </c>
      <c r="G872" s="7">
        <v>2.66</v>
      </c>
      <c r="H872" s="37" t="str">
        <f>IFERROR(VLOOKUP(Master8[[#This Row],[Customer_ID]],CustomerData[],2,0),"None")</f>
        <v>None</v>
      </c>
      <c r="I872" t="str">
        <f>IFERROR(VLOOKUP(Master8[[#This Row],[Customer_ID]],CustomerData[],3,0),"None")</f>
        <v>None</v>
      </c>
      <c r="J872" t="str">
        <f>IFERROR(VLOOKUP(Master8[[#This Row],[Customer_ID]],CustomerData[],4,0),"None")</f>
        <v>None</v>
      </c>
      <c r="K872" s="1" t="str">
        <f>IFERROR(VLOOKUP(Master8[[#This Row],[Customer_ID]],Feedback[],3,0),"None ")</f>
        <v>Neutral</v>
      </c>
      <c r="L872" t="str">
        <f>_xlfn.IFNA(VLOOKUP(Master8[[#This Row],[Customer_ID]],Feedback[],4,0),"None")</f>
        <v>Could be better</v>
      </c>
    </row>
    <row r="873" spans="1:12" hidden="1" x14ac:dyDescent="0.25">
      <c r="A873" s="2" t="s">
        <v>802</v>
      </c>
      <c r="B873" s="2" t="s">
        <v>680</v>
      </c>
      <c r="C873" s="2">
        <v>3</v>
      </c>
      <c r="D873" s="4">
        <v>5.36</v>
      </c>
      <c r="E873" s="2" t="s">
        <v>685</v>
      </c>
      <c r="F873" s="3">
        <v>46163</v>
      </c>
      <c r="G873" s="7">
        <v>16.079999999999998</v>
      </c>
      <c r="H873" s="37">
        <f>IFERROR(VLOOKUP(Master8[[#This Row],[Customer_ID]],CustomerData[],2,0),"None")</f>
        <v>22</v>
      </c>
      <c r="I873" t="str">
        <f>IFERROR(VLOOKUP(Master8[[#This Row],[Customer_ID]],CustomerData[],3,0),"None")</f>
        <v>Female</v>
      </c>
      <c r="J873" t="str">
        <f>IFERROR(VLOOKUP(Master8[[#This Row],[Customer_ID]],CustomerData[],4,0),"None")</f>
        <v>Croissant</v>
      </c>
      <c r="K873" s="1" t="str">
        <f>IFERROR(VLOOKUP(Master8[[#This Row],[Customer_ID]],Feedback[],3,0),"None ")</f>
        <v xml:space="preserve">None </v>
      </c>
      <c r="L873" t="str">
        <f>_xlfn.IFNA(VLOOKUP(Master8[[#This Row],[Customer_ID]],Feedback[],4,0),"None")</f>
        <v>None</v>
      </c>
    </row>
    <row r="874" spans="1:12" hidden="1" x14ac:dyDescent="0.25">
      <c r="A874" s="2" t="s">
        <v>708</v>
      </c>
      <c r="B874" s="2" t="s">
        <v>676</v>
      </c>
      <c r="C874" s="2">
        <v>4</v>
      </c>
      <c r="D874" s="4">
        <v>3.2</v>
      </c>
      <c r="E874" s="2" t="s">
        <v>684</v>
      </c>
      <c r="F874" s="3">
        <v>46164</v>
      </c>
      <c r="G874" s="7">
        <v>12.8</v>
      </c>
      <c r="H874" s="37">
        <f>IFERROR(VLOOKUP(Master8[[#This Row],[Customer_ID]],CustomerData[],2,0),"None")</f>
        <v>23</v>
      </c>
      <c r="I874" t="str">
        <f>IFERROR(VLOOKUP(Master8[[#This Row],[Customer_ID]],CustomerData[],3,0),"None")</f>
        <v>Male</v>
      </c>
      <c r="J874" t="str">
        <f>IFERROR(VLOOKUP(Master8[[#This Row],[Customer_ID]],CustomerData[],4,0),"None")</f>
        <v>Iced Tea</v>
      </c>
      <c r="K874" s="1" t="str">
        <f>IFERROR(VLOOKUP(Master8[[#This Row],[Customer_ID]],Feedback[],3,0),"None ")</f>
        <v>Positive</v>
      </c>
      <c r="L874" t="str">
        <f>_xlfn.IFNA(VLOOKUP(Master8[[#This Row],[Customer_ID]],Feedback[],4,0),"None")</f>
        <v>Great product!</v>
      </c>
    </row>
    <row r="875" spans="1:12" x14ac:dyDescent="0.25">
      <c r="A875" s="2" t="s">
        <v>1429</v>
      </c>
      <c r="B875" s="2" t="s">
        <v>681</v>
      </c>
      <c r="C875" s="2">
        <v>2</v>
      </c>
      <c r="D875" s="4">
        <v>3.81</v>
      </c>
      <c r="E875" s="2" t="s">
        <v>683</v>
      </c>
      <c r="F875" s="3">
        <v>46165</v>
      </c>
      <c r="G875" s="7">
        <v>7.62</v>
      </c>
      <c r="H875" s="37" t="str">
        <f>IFERROR(VLOOKUP(Master8[[#This Row],[Customer_ID]],CustomerData[],2,0),"None")</f>
        <v>None</v>
      </c>
      <c r="I875" t="str">
        <f>IFERROR(VLOOKUP(Master8[[#This Row],[Customer_ID]],CustomerData[],3,0),"None")</f>
        <v>None</v>
      </c>
      <c r="J875" t="str">
        <f>IFERROR(VLOOKUP(Master8[[#This Row],[Customer_ID]],CustomerData[],4,0),"None")</f>
        <v>None</v>
      </c>
      <c r="K875" s="1" t="str">
        <f>IFERROR(VLOOKUP(Master8[[#This Row],[Customer_ID]],Feedback[],3,0),"None ")</f>
        <v xml:space="preserve">None </v>
      </c>
      <c r="L875" t="str">
        <f>_xlfn.IFNA(VLOOKUP(Master8[[#This Row],[Customer_ID]],Feedback[],4,0),"None")</f>
        <v>None</v>
      </c>
    </row>
    <row r="876" spans="1:12" hidden="1" x14ac:dyDescent="0.25">
      <c r="A876" s="2" t="s">
        <v>1316</v>
      </c>
      <c r="B876" s="2" t="s">
        <v>681</v>
      </c>
      <c r="C876" s="2">
        <v>5</v>
      </c>
      <c r="D876" s="4">
        <v>5.15</v>
      </c>
      <c r="E876" s="2" t="s">
        <v>684</v>
      </c>
      <c r="F876" s="3">
        <v>46166</v>
      </c>
      <c r="G876" s="7">
        <v>25.75</v>
      </c>
      <c r="H876" s="37">
        <f>IFERROR(VLOOKUP(Master8[[#This Row],[Customer_ID]],CustomerData[],2,0),"None")</f>
        <v>20</v>
      </c>
      <c r="I876" t="str">
        <f>IFERROR(VLOOKUP(Master8[[#This Row],[Customer_ID]],CustomerData[],3,0),"None")</f>
        <v>Male</v>
      </c>
      <c r="J876" t="str">
        <f>IFERROR(VLOOKUP(Master8[[#This Row],[Customer_ID]],CustomerData[],4,0),"None")</f>
        <v>Muffin</v>
      </c>
      <c r="K876" s="1" t="str">
        <f>IFERROR(VLOOKUP(Master8[[#This Row],[Customer_ID]],Feedback[],3,0),"None ")</f>
        <v xml:space="preserve">None </v>
      </c>
      <c r="L876" t="str">
        <f>_xlfn.IFNA(VLOOKUP(Master8[[#This Row],[Customer_ID]],Feedback[],4,0),"None")</f>
        <v>None</v>
      </c>
    </row>
    <row r="877" spans="1:12" x14ac:dyDescent="0.25">
      <c r="A877" s="2" t="s">
        <v>1414</v>
      </c>
      <c r="B877" s="2" t="s">
        <v>678</v>
      </c>
      <c r="C877" s="2">
        <v>5</v>
      </c>
      <c r="D877" s="4">
        <v>5.48</v>
      </c>
      <c r="E877" s="2" t="s">
        <v>683</v>
      </c>
      <c r="F877" s="3">
        <v>46167</v>
      </c>
      <c r="G877" s="7">
        <v>27.4</v>
      </c>
      <c r="H877" s="37" t="str">
        <f>IFERROR(VLOOKUP(Master8[[#This Row],[Customer_ID]],CustomerData[],2,0),"None")</f>
        <v>None</v>
      </c>
      <c r="I877" t="str">
        <f>IFERROR(VLOOKUP(Master8[[#This Row],[Customer_ID]],CustomerData[],3,0),"None")</f>
        <v>None</v>
      </c>
      <c r="J877" t="str">
        <f>IFERROR(VLOOKUP(Master8[[#This Row],[Customer_ID]],CustomerData[],4,0),"None")</f>
        <v>None</v>
      </c>
      <c r="K877" s="1" t="str">
        <f>IFERROR(VLOOKUP(Master8[[#This Row],[Customer_ID]],Feedback[],3,0),"None ")</f>
        <v>Neutral</v>
      </c>
      <c r="L877" t="str">
        <f>_xlfn.IFNA(VLOOKUP(Master8[[#This Row],[Customer_ID]],Feedback[],4,0),"None")</f>
        <v>Could be better</v>
      </c>
    </row>
    <row r="878" spans="1:12" x14ac:dyDescent="0.25">
      <c r="A878" s="2" t="s">
        <v>1662</v>
      </c>
      <c r="B878" s="2" t="s">
        <v>680</v>
      </c>
      <c r="C878" s="2">
        <v>2</v>
      </c>
      <c r="D878" s="4">
        <v>2.89</v>
      </c>
      <c r="E878" s="2" t="s">
        <v>684</v>
      </c>
      <c r="F878" s="3">
        <v>46168</v>
      </c>
      <c r="G878" s="7">
        <v>5.78</v>
      </c>
      <c r="H878" s="37" t="str">
        <f>IFERROR(VLOOKUP(Master8[[#This Row],[Customer_ID]],CustomerData[],2,0),"None")</f>
        <v>None</v>
      </c>
      <c r="I878" t="str">
        <f>IFERROR(VLOOKUP(Master8[[#This Row],[Customer_ID]],CustomerData[],3,0),"None")</f>
        <v>None</v>
      </c>
      <c r="J878" t="str">
        <f>IFERROR(VLOOKUP(Master8[[#This Row],[Customer_ID]],CustomerData[],4,0),"None")</f>
        <v>None</v>
      </c>
      <c r="K878" s="1" t="str">
        <f>IFERROR(VLOOKUP(Master8[[#This Row],[Customer_ID]],Feedback[],3,0),"None ")</f>
        <v>Neutral</v>
      </c>
      <c r="L878" t="str">
        <f>_xlfn.IFNA(VLOOKUP(Master8[[#This Row],[Customer_ID]],Feedback[],4,0),"None")</f>
        <v>Could be better</v>
      </c>
    </row>
    <row r="879" spans="1:12" x14ac:dyDescent="0.25">
      <c r="A879" s="2" t="s">
        <v>1379</v>
      </c>
      <c r="B879" s="2" t="s">
        <v>680</v>
      </c>
      <c r="C879" s="2">
        <v>1</v>
      </c>
      <c r="D879" s="4">
        <v>2.69</v>
      </c>
      <c r="E879" s="2" t="s">
        <v>684</v>
      </c>
      <c r="F879" s="3">
        <v>46169</v>
      </c>
      <c r="G879" s="7">
        <v>2.69</v>
      </c>
      <c r="H879" s="37" t="str">
        <f>IFERROR(VLOOKUP(Master8[[#This Row],[Customer_ID]],CustomerData[],2,0),"None")</f>
        <v>None</v>
      </c>
      <c r="I879" t="str">
        <f>IFERROR(VLOOKUP(Master8[[#This Row],[Customer_ID]],CustomerData[],3,0),"None")</f>
        <v>None</v>
      </c>
      <c r="J879" t="str">
        <f>IFERROR(VLOOKUP(Master8[[#This Row],[Customer_ID]],CustomerData[],4,0),"None")</f>
        <v>None</v>
      </c>
      <c r="K879" s="1" t="str">
        <f>IFERROR(VLOOKUP(Master8[[#This Row],[Customer_ID]],Feedback[],3,0),"None ")</f>
        <v xml:space="preserve">None </v>
      </c>
      <c r="L879" t="str">
        <f>_xlfn.IFNA(VLOOKUP(Master8[[#This Row],[Customer_ID]],Feedback[],4,0),"None")</f>
        <v>None</v>
      </c>
    </row>
    <row r="880" spans="1:12" hidden="1" x14ac:dyDescent="0.25">
      <c r="A880" s="2" t="s">
        <v>904</v>
      </c>
      <c r="B880" s="2" t="s">
        <v>677</v>
      </c>
      <c r="C880" s="2">
        <v>3</v>
      </c>
      <c r="D880" s="4">
        <v>5.82</v>
      </c>
      <c r="E880" s="2" t="s">
        <v>684</v>
      </c>
      <c r="F880" s="3">
        <v>46170</v>
      </c>
      <c r="G880" s="7">
        <v>17.46</v>
      </c>
      <c r="H880" s="37">
        <f>IFERROR(VLOOKUP(Master8[[#This Row],[Customer_ID]],CustomerData[],2,0),"None")</f>
        <v>28</v>
      </c>
      <c r="I880" t="str">
        <f>IFERROR(VLOOKUP(Master8[[#This Row],[Customer_ID]],CustomerData[],3,0),"None")</f>
        <v>Female</v>
      </c>
      <c r="J880" t="str">
        <f>IFERROR(VLOOKUP(Master8[[#This Row],[Customer_ID]],CustomerData[],4,0),"None")</f>
        <v>Cappuccino</v>
      </c>
      <c r="K880" s="1" t="str">
        <f>IFERROR(VLOOKUP(Master8[[#This Row],[Customer_ID]],Feedback[],3,0),"None ")</f>
        <v xml:space="preserve">None </v>
      </c>
      <c r="L880" t="str">
        <f>_xlfn.IFNA(VLOOKUP(Master8[[#This Row],[Customer_ID]],Feedback[],4,0),"None")</f>
        <v>None</v>
      </c>
    </row>
    <row r="881" spans="1:12" hidden="1" x14ac:dyDescent="0.25">
      <c r="A881" s="2" t="s">
        <v>980</v>
      </c>
      <c r="B881" s="2" t="s">
        <v>680</v>
      </c>
      <c r="C881" s="2">
        <v>4</v>
      </c>
      <c r="D881" s="4">
        <v>5.74</v>
      </c>
      <c r="E881" s="2" t="s">
        <v>682</v>
      </c>
      <c r="F881" s="3">
        <v>46171</v>
      </c>
      <c r="G881" s="7">
        <v>22.96</v>
      </c>
      <c r="H881" s="37">
        <f>IFERROR(VLOOKUP(Master8[[#This Row],[Customer_ID]],CustomerData[],2,0),"None")</f>
        <v>30</v>
      </c>
      <c r="I881" t="str">
        <f>IFERROR(VLOOKUP(Master8[[#This Row],[Customer_ID]],CustomerData[],3,0),"None")</f>
        <v>Male</v>
      </c>
      <c r="J881" t="str">
        <f>IFERROR(VLOOKUP(Master8[[#This Row],[Customer_ID]],CustomerData[],4,0),"None")</f>
        <v>Croissant</v>
      </c>
      <c r="K881" s="1" t="str">
        <f>IFERROR(VLOOKUP(Master8[[#This Row],[Customer_ID]],Feedback[],3,0),"None ")</f>
        <v>Negative</v>
      </c>
      <c r="L881" t="str">
        <f>_xlfn.IFNA(VLOOKUP(Master8[[#This Row],[Customer_ID]],Feedback[],4,0),"None")</f>
        <v>Could be better</v>
      </c>
    </row>
    <row r="882" spans="1:12" hidden="1" x14ac:dyDescent="0.25">
      <c r="A882" s="2" t="s">
        <v>1031</v>
      </c>
      <c r="B882" s="2" t="s">
        <v>677</v>
      </c>
      <c r="C882" s="2">
        <v>1</v>
      </c>
      <c r="D882" s="4">
        <v>5.54</v>
      </c>
      <c r="E882" s="2" t="s">
        <v>685</v>
      </c>
      <c r="F882" s="3">
        <v>46172</v>
      </c>
      <c r="G882" s="7">
        <v>5.54</v>
      </c>
      <c r="H882" s="37">
        <f>IFERROR(VLOOKUP(Master8[[#This Row],[Customer_ID]],CustomerData[],2,0),"None")</f>
        <v>38</v>
      </c>
      <c r="I882" t="str">
        <f>IFERROR(VLOOKUP(Master8[[#This Row],[Customer_ID]],CustomerData[],3,0),"None")</f>
        <v>Male</v>
      </c>
      <c r="J882" t="str">
        <f>IFERROR(VLOOKUP(Master8[[#This Row],[Customer_ID]],CustomerData[],4,0),"None")</f>
        <v>Cappuccino</v>
      </c>
      <c r="K882" s="1" t="str">
        <f>IFERROR(VLOOKUP(Master8[[#This Row],[Customer_ID]],Feedback[],3,0),"None ")</f>
        <v>Neutral</v>
      </c>
      <c r="L882" t="str">
        <f>_xlfn.IFNA(VLOOKUP(Master8[[#This Row],[Customer_ID]],Feedback[],4,0),"None")</f>
        <v>Could be better</v>
      </c>
    </row>
    <row r="883" spans="1:12" hidden="1" x14ac:dyDescent="0.25">
      <c r="A883" s="2" t="s">
        <v>992</v>
      </c>
      <c r="B883" s="2" t="s">
        <v>679</v>
      </c>
      <c r="C883" s="2">
        <v>4</v>
      </c>
      <c r="D883" s="4">
        <v>5.37</v>
      </c>
      <c r="E883" s="2" t="s">
        <v>685</v>
      </c>
      <c r="F883" s="3">
        <v>46173</v>
      </c>
      <c r="G883" s="7">
        <v>21.48</v>
      </c>
      <c r="H883" s="37">
        <f>IFERROR(VLOOKUP(Master8[[#This Row],[Customer_ID]],CustomerData[],2,0),"None")</f>
        <v>53</v>
      </c>
      <c r="I883" t="str">
        <f>IFERROR(VLOOKUP(Master8[[#This Row],[Customer_ID]],CustomerData[],3,0),"None")</f>
        <v>Male</v>
      </c>
      <c r="J883" t="str">
        <f>IFERROR(VLOOKUP(Master8[[#This Row],[Customer_ID]],CustomerData[],4,0),"None")</f>
        <v>Sandwich</v>
      </c>
      <c r="K883" s="1" t="str">
        <f>IFERROR(VLOOKUP(Master8[[#This Row],[Customer_ID]],Feedback[],3,0),"None ")</f>
        <v>Neutral</v>
      </c>
      <c r="L883" t="str">
        <f>_xlfn.IFNA(VLOOKUP(Master8[[#This Row],[Customer_ID]],Feedback[],4,0),"None")</f>
        <v>Could be better</v>
      </c>
    </row>
    <row r="884" spans="1:12" hidden="1" x14ac:dyDescent="0.25">
      <c r="A884" s="2" t="s">
        <v>1051</v>
      </c>
      <c r="B884" s="2" t="s">
        <v>680</v>
      </c>
      <c r="C884" s="2">
        <v>3</v>
      </c>
      <c r="D884" s="4">
        <v>2.5499999999999998</v>
      </c>
      <c r="E884" s="2" t="s">
        <v>684</v>
      </c>
      <c r="F884" s="3">
        <v>46174</v>
      </c>
      <c r="G884" s="7">
        <v>7.6499999999999986</v>
      </c>
      <c r="H884" s="37">
        <f>IFERROR(VLOOKUP(Master8[[#This Row],[Customer_ID]],CustomerData[],2,0),"None")</f>
        <v>33</v>
      </c>
      <c r="I884" t="str">
        <f>IFERROR(VLOOKUP(Master8[[#This Row],[Customer_ID]],CustomerData[],3,0),"None")</f>
        <v>Female</v>
      </c>
      <c r="J884" t="str">
        <f>IFERROR(VLOOKUP(Master8[[#This Row],[Customer_ID]],CustomerData[],4,0),"None")</f>
        <v>Croissant</v>
      </c>
      <c r="K884" s="1" t="str">
        <f>IFERROR(VLOOKUP(Master8[[#This Row],[Customer_ID]],Feedback[],3,0),"None ")</f>
        <v>Positive</v>
      </c>
      <c r="L884" t="str">
        <f>_xlfn.IFNA(VLOOKUP(Master8[[#This Row],[Customer_ID]],Feedback[],4,0),"None")</f>
        <v>Great product!</v>
      </c>
    </row>
    <row r="885" spans="1:12" hidden="1" x14ac:dyDescent="0.25">
      <c r="A885" s="2" t="s">
        <v>1116</v>
      </c>
      <c r="B885" s="2" t="s">
        <v>678</v>
      </c>
      <c r="C885" s="2">
        <v>5</v>
      </c>
      <c r="D885" s="4">
        <v>4.93</v>
      </c>
      <c r="E885" s="2" t="s">
        <v>685</v>
      </c>
      <c r="F885" s="3">
        <v>46175</v>
      </c>
      <c r="G885" s="7">
        <v>24.65</v>
      </c>
      <c r="H885" s="37">
        <f>IFERROR(VLOOKUP(Master8[[#This Row],[Customer_ID]],CustomerData[],2,0),"None")</f>
        <v>36</v>
      </c>
      <c r="I885" t="str">
        <f>IFERROR(VLOOKUP(Master8[[#This Row],[Customer_ID]],CustomerData[],3,0),"None")</f>
        <v>Male</v>
      </c>
      <c r="J885" t="str">
        <f>IFERROR(VLOOKUP(Master8[[#This Row],[Customer_ID]],CustomerData[],4,0),"None")</f>
        <v>Latte</v>
      </c>
      <c r="K885" s="1" t="str">
        <f>IFERROR(VLOOKUP(Master8[[#This Row],[Customer_ID]],Feedback[],3,0),"None ")</f>
        <v xml:space="preserve">None </v>
      </c>
      <c r="L885" t="str">
        <f>_xlfn.IFNA(VLOOKUP(Master8[[#This Row],[Customer_ID]],Feedback[],4,0),"None")</f>
        <v>None</v>
      </c>
    </row>
    <row r="886" spans="1:12" x14ac:dyDescent="0.25">
      <c r="A886" s="2" t="s">
        <v>1459</v>
      </c>
      <c r="B886" s="2" t="s">
        <v>677</v>
      </c>
      <c r="C886" s="2">
        <v>3</v>
      </c>
      <c r="D886" s="4">
        <v>2.89</v>
      </c>
      <c r="E886" s="2" t="s">
        <v>685</v>
      </c>
      <c r="F886" s="3">
        <v>46176</v>
      </c>
      <c r="G886" s="7">
        <v>8.67</v>
      </c>
      <c r="H886" s="37" t="str">
        <f>IFERROR(VLOOKUP(Master8[[#This Row],[Customer_ID]],CustomerData[],2,0),"None")</f>
        <v>None</v>
      </c>
      <c r="I886" t="str">
        <f>IFERROR(VLOOKUP(Master8[[#This Row],[Customer_ID]],CustomerData[],3,0),"None")</f>
        <v>None</v>
      </c>
      <c r="J886" t="str">
        <f>IFERROR(VLOOKUP(Master8[[#This Row],[Customer_ID]],CustomerData[],4,0),"None")</f>
        <v>None</v>
      </c>
      <c r="K886" s="1" t="str">
        <f>IFERROR(VLOOKUP(Master8[[#This Row],[Customer_ID]],Feedback[],3,0),"None ")</f>
        <v>Neutral</v>
      </c>
      <c r="L886" t="str">
        <f>_xlfn.IFNA(VLOOKUP(Master8[[#This Row],[Customer_ID]],Feedback[],4,0),"None")</f>
        <v>Great product!</v>
      </c>
    </row>
    <row r="887" spans="1:12" hidden="1" x14ac:dyDescent="0.25">
      <c r="A887" s="2" t="s">
        <v>1266</v>
      </c>
      <c r="B887" s="2" t="s">
        <v>679</v>
      </c>
      <c r="C887" s="2">
        <v>1</v>
      </c>
      <c r="D887" s="4">
        <v>4.08</v>
      </c>
      <c r="E887" s="2" t="s">
        <v>683</v>
      </c>
      <c r="F887" s="3">
        <v>46177</v>
      </c>
      <c r="G887" s="7">
        <v>4.08</v>
      </c>
      <c r="H887" s="37">
        <f>IFERROR(VLOOKUP(Master8[[#This Row],[Customer_ID]],CustomerData[],2,0),"None")</f>
        <v>62</v>
      </c>
      <c r="I887" t="str">
        <f>IFERROR(VLOOKUP(Master8[[#This Row],[Customer_ID]],CustomerData[],3,0),"None")</f>
        <v>Male</v>
      </c>
      <c r="J887" t="str">
        <f>IFERROR(VLOOKUP(Master8[[#This Row],[Customer_ID]],CustomerData[],4,0),"None")</f>
        <v>Sandwich</v>
      </c>
      <c r="K887" s="1" t="str">
        <f>IFERROR(VLOOKUP(Master8[[#This Row],[Customer_ID]],Feedback[],3,0),"None ")</f>
        <v>Neutral</v>
      </c>
      <c r="L887" t="str">
        <f>_xlfn.IFNA(VLOOKUP(Master8[[#This Row],[Customer_ID]],Feedback[],4,0),"None")</f>
        <v>Could be better</v>
      </c>
    </row>
    <row r="888" spans="1:12" hidden="1" x14ac:dyDescent="0.25">
      <c r="A888" s="2" t="s">
        <v>950</v>
      </c>
      <c r="B888" s="2" t="s">
        <v>676</v>
      </c>
      <c r="C888" s="2">
        <v>5</v>
      </c>
      <c r="D888" s="4">
        <v>2.58</v>
      </c>
      <c r="E888" s="2" t="s">
        <v>682</v>
      </c>
      <c r="F888" s="3">
        <v>46178</v>
      </c>
      <c r="G888" s="7">
        <v>12.9</v>
      </c>
      <c r="H888" s="37">
        <f>IFERROR(VLOOKUP(Master8[[#This Row],[Customer_ID]],CustomerData[],2,0),"None")</f>
        <v>52</v>
      </c>
      <c r="I888" t="str">
        <f>IFERROR(VLOOKUP(Master8[[#This Row],[Customer_ID]],CustomerData[],3,0),"None")</f>
        <v>Female</v>
      </c>
      <c r="J888" t="str">
        <f>IFERROR(VLOOKUP(Master8[[#This Row],[Customer_ID]],CustomerData[],4,0),"None")</f>
        <v>Iced Tea</v>
      </c>
      <c r="K888" s="1" t="str">
        <f>IFERROR(VLOOKUP(Master8[[#This Row],[Customer_ID]],Feedback[],3,0),"None ")</f>
        <v>Positive</v>
      </c>
      <c r="L888" t="str">
        <f>_xlfn.IFNA(VLOOKUP(Master8[[#This Row],[Customer_ID]],Feedback[],4,0),"None")</f>
        <v>Could be better</v>
      </c>
    </row>
    <row r="889" spans="1:12" x14ac:dyDescent="0.25">
      <c r="A889" s="2" t="s">
        <v>1447</v>
      </c>
      <c r="B889" s="2" t="s">
        <v>676</v>
      </c>
      <c r="C889" s="2">
        <v>3</v>
      </c>
      <c r="D889" s="4">
        <v>3.23</v>
      </c>
      <c r="E889" s="2" t="s">
        <v>685</v>
      </c>
      <c r="F889" s="3">
        <v>46179</v>
      </c>
      <c r="G889" s="7">
        <v>9.69</v>
      </c>
      <c r="H889" s="37" t="str">
        <f>IFERROR(VLOOKUP(Master8[[#This Row],[Customer_ID]],CustomerData[],2,0),"None")</f>
        <v>None</v>
      </c>
      <c r="I889" t="str">
        <f>IFERROR(VLOOKUP(Master8[[#This Row],[Customer_ID]],CustomerData[],3,0),"None")</f>
        <v>None</v>
      </c>
      <c r="J889" t="str">
        <f>IFERROR(VLOOKUP(Master8[[#This Row],[Customer_ID]],CustomerData[],4,0),"None")</f>
        <v>None</v>
      </c>
      <c r="K889" s="1" t="str">
        <f>IFERROR(VLOOKUP(Master8[[#This Row],[Customer_ID]],Feedback[],3,0),"None ")</f>
        <v xml:space="preserve">None </v>
      </c>
      <c r="L889" t="str">
        <f>_xlfn.IFNA(VLOOKUP(Master8[[#This Row],[Customer_ID]],Feedback[],4,0),"None")</f>
        <v>None</v>
      </c>
    </row>
    <row r="890" spans="1:12" hidden="1" x14ac:dyDescent="0.25">
      <c r="A890" s="2" t="s">
        <v>1093</v>
      </c>
      <c r="B890" s="2" t="s">
        <v>676</v>
      </c>
      <c r="C890" s="2">
        <v>5</v>
      </c>
      <c r="D890" s="4">
        <v>4.38</v>
      </c>
      <c r="E890" s="2" t="s">
        <v>684</v>
      </c>
      <c r="F890" s="3">
        <v>46180</v>
      </c>
      <c r="G890" s="7">
        <v>21.9</v>
      </c>
      <c r="H890" s="37">
        <f>IFERROR(VLOOKUP(Master8[[#This Row],[Customer_ID]],CustomerData[],2,0),"None")</f>
        <v>36</v>
      </c>
      <c r="I890" t="str">
        <f>IFERROR(VLOOKUP(Master8[[#This Row],[Customer_ID]],CustomerData[],3,0),"None")</f>
        <v>Female</v>
      </c>
      <c r="J890" t="str">
        <f>IFERROR(VLOOKUP(Master8[[#This Row],[Customer_ID]],CustomerData[],4,0),"None")</f>
        <v>Iced Tea</v>
      </c>
      <c r="K890" s="1" t="str">
        <f>IFERROR(VLOOKUP(Master8[[#This Row],[Customer_ID]],Feedback[],3,0),"None ")</f>
        <v xml:space="preserve">None </v>
      </c>
      <c r="L890" t="str">
        <f>_xlfn.IFNA(VLOOKUP(Master8[[#This Row],[Customer_ID]],Feedback[],4,0),"None")</f>
        <v>None</v>
      </c>
    </row>
    <row r="891" spans="1:12" x14ac:dyDescent="0.25">
      <c r="A891" s="2" t="s">
        <v>1638</v>
      </c>
      <c r="B891" s="2" t="s">
        <v>677</v>
      </c>
      <c r="C891" s="2">
        <v>5</v>
      </c>
      <c r="D891" s="4">
        <v>3.21</v>
      </c>
      <c r="E891" s="2" t="s">
        <v>684</v>
      </c>
      <c r="F891" s="3">
        <v>46181</v>
      </c>
      <c r="G891" s="7">
        <v>16.05</v>
      </c>
      <c r="H891" s="37" t="str">
        <f>IFERROR(VLOOKUP(Master8[[#This Row],[Customer_ID]],CustomerData[],2,0),"None")</f>
        <v>None</v>
      </c>
      <c r="I891" t="str">
        <f>IFERROR(VLOOKUP(Master8[[#This Row],[Customer_ID]],CustomerData[],3,0),"None")</f>
        <v>None</v>
      </c>
      <c r="J891" t="str">
        <f>IFERROR(VLOOKUP(Master8[[#This Row],[Customer_ID]],CustomerData[],4,0),"None")</f>
        <v>None</v>
      </c>
      <c r="K891" s="1" t="str">
        <f>IFERROR(VLOOKUP(Master8[[#This Row],[Customer_ID]],Feedback[],3,0),"None ")</f>
        <v>Positive</v>
      </c>
      <c r="L891" t="str">
        <f>_xlfn.IFNA(VLOOKUP(Master8[[#This Row],[Customer_ID]],Feedback[],4,0),"None")</f>
        <v>Great product!</v>
      </c>
    </row>
    <row r="892" spans="1:12" hidden="1" x14ac:dyDescent="0.25">
      <c r="A892" s="2" t="s">
        <v>959</v>
      </c>
      <c r="B892" s="2" t="s">
        <v>680</v>
      </c>
      <c r="C892" s="2">
        <v>4</v>
      </c>
      <c r="D892" s="4">
        <v>4.33</v>
      </c>
      <c r="E892" s="2" t="s">
        <v>683</v>
      </c>
      <c r="F892" s="3">
        <v>46182</v>
      </c>
      <c r="G892" s="7">
        <v>17.32</v>
      </c>
      <c r="H892" s="37">
        <f>IFERROR(VLOOKUP(Master8[[#This Row],[Customer_ID]],CustomerData[],2,0),"None")</f>
        <v>30</v>
      </c>
      <c r="I892" t="str">
        <f>IFERROR(VLOOKUP(Master8[[#This Row],[Customer_ID]],CustomerData[],3,0),"None")</f>
        <v>Female</v>
      </c>
      <c r="J892" t="str">
        <f>IFERROR(VLOOKUP(Master8[[#This Row],[Customer_ID]],CustomerData[],4,0),"None")</f>
        <v>Croissant</v>
      </c>
      <c r="K892" s="1" t="str">
        <f>IFERROR(VLOOKUP(Master8[[#This Row],[Customer_ID]],Feedback[],3,0),"None ")</f>
        <v xml:space="preserve">None </v>
      </c>
      <c r="L892" t="str">
        <f>_xlfn.IFNA(VLOOKUP(Master8[[#This Row],[Customer_ID]],Feedback[],4,0),"None")</f>
        <v>None</v>
      </c>
    </row>
    <row r="893" spans="1:12" hidden="1" x14ac:dyDescent="0.25">
      <c r="A893" s="2" t="s">
        <v>1160</v>
      </c>
      <c r="B893" s="2" t="s">
        <v>677</v>
      </c>
      <c r="C893" s="2">
        <v>4</v>
      </c>
      <c r="D893" s="4">
        <v>3.41</v>
      </c>
      <c r="E893" s="2" t="s">
        <v>685</v>
      </c>
      <c r="F893" s="3">
        <v>46183</v>
      </c>
      <c r="G893" s="7">
        <v>13.64</v>
      </c>
      <c r="H893" s="37">
        <f>IFERROR(VLOOKUP(Master8[[#This Row],[Customer_ID]],CustomerData[],2,0),"None")</f>
        <v>37</v>
      </c>
      <c r="I893" t="str">
        <f>IFERROR(VLOOKUP(Master8[[#This Row],[Customer_ID]],CustomerData[],3,0),"None")</f>
        <v>Female</v>
      </c>
      <c r="J893" t="str">
        <f>IFERROR(VLOOKUP(Master8[[#This Row],[Customer_ID]],CustomerData[],4,0),"None")</f>
        <v>Cappuccino</v>
      </c>
      <c r="K893" s="1" t="str">
        <f>IFERROR(VLOOKUP(Master8[[#This Row],[Customer_ID]],Feedback[],3,0),"None ")</f>
        <v>Neutral</v>
      </c>
      <c r="L893" t="str">
        <f>_xlfn.IFNA(VLOOKUP(Master8[[#This Row],[Customer_ID]],Feedback[],4,0),"None")</f>
        <v>Great product!</v>
      </c>
    </row>
    <row r="894" spans="1:12" hidden="1" x14ac:dyDescent="0.25">
      <c r="A894" s="2" t="s">
        <v>1074</v>
      </c>
      <c r="B894" s="2" t="s">
        <v>676</v>
      </c>
      <c r="C894" s="2">
        <v>1</v>
      </c>
      <c r="D894" s="4">
        <v>4.1900000000000004</v>
      </c>
      <c r="E894" s="2" t="s">
        <v>684</v>
      </c>
      <c r="F894" s="3">
        <v>46184</v>
      </c>
      <c r="G894" s="7">
        <v>4.1900000000000004</v>
      </c>
      <c r="H894" s="37">
        <f>IFERROR(VLOOKUP(Master8[[#This Row],[Customer_ID]],CustomerData[],2,0),"None")</f>
        <v>37</v>
      </c>
      <c r="I894" t="str">
        <f>IFERROR(VLOOKUP(Master8[[#This Row],[Customer_ID]],CustomerData[],3,0),"None")</f>
        <v>Male</v>
      </c>
      <c r="J894" t="str">
        <f>IFERROR(VLOOKUP(Master8[[#This Row],[Customer_ID]],CustomerData[],4,0),"None")</f>
        <v>Iced Tea</v>
      </c>
      <c r="K894" s="1" t="str">
        <f>IFERROR(VLOOKUP(Master8[[#This Row],[Customer_ID]],Feedback[],3,0),"None ")</f>
        <v>Positive</v>
      </c>
      <c r="L894" t="str">
        <f>_xlfn.IFNA(VLOOKUP(Master8[[#This Row],[Customer_ID]],Feedback[],4,0),"None")</f>
        <v>Could be better</v>
      </c>
    </row>
    <row r="895" spans="1:12" hidden="1" x14ac:dyDescent="0.25">
      <c r="A895" s="2" t="s">
        <v>1261</v>
      </c>
      <c r="B895" s="2" t="s">
        <v>680</v>
      </c>
      <c r="C895" s="2">
        <v>3</v>
      </c>
      <c r="D895" s="4">
        <v>5.05</v>
      </c>
      <c r="E895" s="2" t="s">
        <v>684</v>
      </c>
      <c r="F895" s="3">
        <v>46185</v>
      </c>
      <c r="G895" s="7">
        <v>15.15</v>
      </c>
      <c r="H895" s="37">
        <f>IFERROR(VLOOKUP(Master8[[#This Row],[Customer_ID]],CustomerData[],2,0),"None")</f>
        <v>37</v>
      </c>
      <c r="I895" t="str">
        <f>IFERROR(VLOOKUP(Master8[[#This Row],[Customer_ID]],CustomerData[],3,0),"None")</f>
        <v>Female</v>
      </c>
      <c r="J895" t="str">
        <f>IFERROR(VLOOKUP(Master8[[#This Row],[Customer_ID]],CustomerData[],4,0),"None")</f>
        <v>Croissant</v>
      </c>
      <c r="K895" s="1" t="str">
        <f>IFERROR(VLOOKUP(Master8[[#This Row],[Customer_ID]],Feedback[],3,0),"None ")</f>
        <v xml:space="preserve">None </v>
      </c>
      <c r="L895" t="str">
        <f>_xlfn.IFNA(VLOOKUP(Master8[[#This Row],[Customer_ID]],Feedback[],4,0),"None")</f>
        <v>None</v>
      </c>
    </row>
    <row r="896" spans="1:12" hidden="1" x14ac:dyDescent="0.25">
      <c r="A896" s="2" t="s">
        <v>983</v>
      </c>
      <c r="B896" s="2" t="s">
        <v>679</v>
      </c>
      <c r="C896" s="2">
        <v>2</v>
      </c>
      <c r="D896" s="4">
        <v>2.99</v>
      </c>
      <c r="E896" s="2" t="s">
        <v>682</v>
      </c>
      <c r="F896" s="3">
        <v>46186</v>
      </c>
      <c r="G896" s="7">
        <v>5.98</v>
      </c>
      <c r="H896" s="37">
        <f>IFERROR(VLOOKUP(Master8[[#This Row],[Customer_ID]],CustomerData[],2,0),"None")</f>
        <v>46</v>
      </c>
      <c r="I896" t="str">
        <f>IFERROR(VLOOKUP(Master8[[#This Row],[Customer_ID]],CustomerData[],3,0),"None")</f>
        <v>Female</v>
      </c>
      <c r="J896" t="str">
        <f>IFERROR(VLOOKUP(Master8[[#This Row],[Customer_ID]],CustomerData[],4,0),"None")</f>
        <v>Sandwich</v>
      </c>
      <c r="K896" s="1" t="str">
        <f>IFERROR(VLOOKUP(Master8[[#This Row],[Customer_ID]],Feedback[],3,0),"None ")</f>
        <v>Neutral</v>
      </c>
      <c r="L896" t="str">
        <f>_xlfn.IFNA(VLOOKUP(Master8[[#This Row],[Customer_ID]],Feedback[],4,0),"None")</f>
        <v>Great product!</v>
      </c>
    </row>
    <row r="897" spans="1:12" x14ac:dyDescent="0.25">
      <c r="A897" s="2" t="s">
        <v>1426</v>
      </c>
      <c r="B897" s="2" t="s">
        <v>676</v>
      </c>
      <c r="C897" s="2">
        <v>3</v>
      </c>
      <c r="D897" s="4">
        <v>4.95</v>
      </c>
      <c r="E897" s="2" t="s">
        <v>685</v>
      </c>
      <c r="F897" s="3">
        <v>46187</v>
      </c>
      <c r="G897" s="7">
        <v>14.85</v>
      </c>
      <c r="H897" s="37" t="str">
        <f>IFERROR(VLOOKUP(Master8[[#This Row],[Customer_ID]],CustomerData[],2,0),"None")</f>
        <v>None</v>
      </c>
      <c r="I897" t="str">
        <f>IFERROR(VLOOKUP(Master8[[#This Row],[Customer_ID]],CustomerData[],3,0),"None")</f>
        <v>None</v>
      </c>
      <c r="J897" t="str">
        <f>IFERROR(VLOOKUP(Master8[[#This Row],[Customer_ID]],CustomerData[],4,0),"None")</f>
        <v>None</v>
      </c>
      <c r="K897" s="1" t="str">
        <f>IFERROR(VLOOKUP(Master8[[#This Row],[Customer_ID]],Feedback[],3,0),"None ")</f>
        <v xml:space="preserve">None </v>
      </c>
      <c r="L897" t="str">
        <f>_xlfn.IFNA(VLOOKUP(Master8[[#This Row],[Customer_ID]],Feedback[],4,0),"None")</f>
        <v>None</v>
      </c>
    </row>
    <row r="898" spans="1:12" hidden="1" x14ac:dyDescent="0.25">
      <c r="A898" s="2" t="s">
        <v>879</v>
      </c>
      <c r="B898" s="2" t="s">
        <v>678</v>
      </c>
      <c r="C898" s="2">
        <v>5</v>
      </c>
      <c r="D898" s="4">
        <v>2.56</v>
      </c>
      <c r="E898" s="2" t="s">
        <v>682</v>
      </c>
      <c r="F898" s="3">
        <v>46188</v>
      </c>
      <c r="G898" s="7">
        <v>12.8</v>
      </c>
      <c r="H898" s="37">
        <f>IFERROR(VLOOKUP(Master8[[#This Row],[Customer_ID]],CustomerData[],2,0),"None")</f>
        <v>52</v>
      </c>
      <c r="I898" t="str">
        <f>IFERROR(VLOOKUP(Master8[[#This Row],[Customer_ID]],CustomerData[],3,0),"None")</f>
        <v>Male</v>
      </c>
      <c r="J898" t="str">
        <f>IFERROR(VLOOKUP(Master8[[#This Row],[Customer_ID]],CustomerData[],4,0),"None")</f>
        <v>Latte</v>
      </c>
      <c r="K898" s="1" t="str">
        <f>IFERROR(VLOOKUP(Master8[[#This Row],[Customer_ID]],Feedback[],3,0),"None ")</f>
        <v xml:space="preserve">None </v>
      </c>
      <c r="L898" t="str">
        <f>_xlfn.IFNA(VLOOKUP(Master8[[#This Row],[Customer_ID]],Feedback[],4,0),"None")</f>
        <v>None</v>
      </c>
    </row>
    <row r="899" spans="1:12" hidden="1" x14ac:dyDescent="0.25">
      <c r="A899" s="2" t="s">
        <v>721</v>
      </c>
      <c r="B899" s="2" t="s">
        <v>680</v>
      </c>
      <c r="C899" s="2">
        <v>1</v>
      </c>
      <c r="D899" s="4">
        <v>4.54</v>
      </c>
      <c r="E899" s="2" t="s">
        <v>682</v>
      </c>
      <c r="F899" s="3">
        <v>46189</v>
      </c>
      <c r="G899" s="7">
        <v>4.54</v>
      </c>
      <c r="H899" s="37">
        <f>IFERROR(VLOOKUP(Master8[[#This Row],[Customer_ID]],CustomerData[],2,0),"None")</f>
        <v>32</v>
      </c>
      <c r="I899" t="str">
        <f>IFERROR(VLOOKUP(Master8[[#This Row],[Customer_ID]],CustomerData[],3,0),"None")</f>
        <v>Female</v>
      </c>
      <c r="J899" t="str">
        <f>IFERROR(VLOOKUP(Master8[[#This Row],[Customer_ID]],CustomerData[],4,0),"None")</f>
        <v>Croissant</v>
      </c>
      <c r="K899" s="1" t="str">
        <f>IFERROR(VLOOKUP(Master8[[#This Row],[Customer_ID]],Feedback[],3,0),"None ")</f>
        <v>Negative</v>
      </c>
      <c r="L899" t="str">
        <f>_xlfn.IFNA(VLOOKUP(Master8[[#This Row],[Customer_ID]],Feedback[],4,0),"None")</f>
        <v>Could be better</v>
      </c>
    </row>
    <row r="900" spans="1:12" hidden="1" x14ac:dyDescent="0.25">
      <c r="A900" s="2" t="s">
        <v>1171</v>
      </c>
      <c r="B900" s="2" t="s">
        <v>677</v>
      </c>
      <c r="C900" s="2">
        <v>1</v>
      </c>
      <c r="D900" s="4">
        <v>4.82</v>
      </c>
      <c r="E900" s="2" t="s">
        <v>685</v>
      </c>
      <c r="F900" s="3">
        <v>46190</v>
      </c>
      <c r="G900" s="7">
        <v>4.82</v>
      </c>
      <c r="H900" s="37">
        <f>IFERROR(VLOOKUP(Master8[[#This Row],[Customer_ID]],CustomerData[],2,0),"None")</f>
        <v>44</v>
      </c>
      <c r="I900" t="str">
        <f>IFERROR(VLOOKUP(Master8[[#This Row],[Customer_ID]],CustomerData[],3,0),"None")</f>
        <v>Female</v>
      </c>
      <c r="J900" t="str">
        <f>IFERROR(VLOOKUP(Master8[[#This Row],[Customer_ID]],CustomerData[],4,0),"None")</f>
        <v>Cappuccino</v>
      </c>
      <c r="K900" s="1" t="str">
        <f>IFERROR(VLOOKUP(Master8[[#This Row],[Customer_ID]],Feedback[],3,0),"None ")</f>
        <v xml:space="preserve">None </v>
      </c>
      <c r="L900" t="str">
        <f>_xlfn.IFNA(VLOOKUP(Master8[[#This Row],[Customer_ID]],Feedback[],4,0),"None")</f>
        <v>None</v>
      </c>
    </row>
    <row r="901" spans="1:12" hidden="1" x14ac:dyDescent="0.25">
      <c r="A901" s="2" t="s">
        <v>1135</v>
      </c>
      <c r="B901" s="2" t="s">
        <v>677</v>
      </c>
      <c r="C901" s="2">
        <v>2</v>
      </c>
      <c r="D901" s="4">
        <v>2.65</v>
      </c>
      <c r="E901" s="2" t="s">
        <v>682</v>
      </c>
      <c r="F901" s="3">
        <v>46191</v>
      </c>
      <c r="G901" s="7">
        <v>5.3</v>
      </c>
      <c r="H901" s="37">
        <f>IFERROR(VLOOKUP(Master8[[#This Row],[Customer_ID]],CustomerData[],2,0),"None")</f>
        <v>39</v>
      </c>
      <c r="I901" t="str">
        <f>IFERROR(VLOOKUP(Master8[[#This Row],[Customer_ID]],CustomerData[],3,0),"None")</f>
        <v>Female</v>
      </c>
      <c r="J901" t="str">
        <f>IFERROR(VLOOKUP(Master8[[#This Row],[Customer_ID]],CustomerData[],4,0),"None")</f>
        <v>Cappuccino</v>
      </c>
      <c r="K901" s="1" t="str">
        <f>IFERROR(VLOOKUP(Master8[[#This Row],[Customer_ID]],Feedback[],3,0),"None ")</f>
        <v>Neutral</v>
      </c>
      <c r="L901" t="str">
        <f>_xlfn.IFNA(VLOOKUP(Master8[[#This Row],[Customer_ID]],Feedback[],4,0),"None")</f>
        <v>Could be better</v>
      </c>
    </row>
    <row r="902" spans="1:12" hidden="1" x14ac:dyDescent="0.25">
      <c r="A902" s="2" t="s">
        <v>1007</v>
      </c>
      <c r="B902" s="2" t="s">
        <v>678</v>
      </c>
      <c r="C902" s="2">
        <v>5</v>
      </c>
      <c r="D902" s="4">
        <v>3.1</v>
      </c>
      <c r="E902" s="2" t="s">
        <v>685</v>
      </c>
      <c r="F902" s="3">
        <v>46192</v>
      </c>
      <c r="G902" s="7">
        <v>15.5</v>
      </c>
      <c r="H902" s="37">
        <f>IFERROR(VLOOKUP(Master8[[#This Row],[Customer_ID]],CustomerData[],2,0),"None")</f>
        <v>28</v>
      </c>
      <c r="I902" t="str">
        <f>IFERROR(VLOOKUP(Master8[[#This Row],[Customer_ID]],CustomerData[],3,0),"None")</f>
        <v>Female</v>
      </c>
      <c r="J902" t="str">
        <f>IFERROR(VLOOKUP(Master8[[#This Row],[Customer_ID]],CustomerData[],4,0),"None")</f>
        <v>Latte</v>
      </c>
      <c r="K902" s="1" t="str">
        <f>IFERROR(VLOOKUP(Master8[[#This Row],[Customer_ID]],Feedback[],3,0),"None ")</f>
        <v>Neutral</v>
      </c>
      <c r="L902" t="str">
        <f>_xlfn.IFNA(VLOOKUP(Master8[[#This Row],[Customer_ID]],Feedback[],4,0),"None")</f>
        <v>Could be better</v>
      </c>
    </row>
    <row r="903" spans="1:12" x14ac:dyDescent="0.25">
      <c r="A903" s="2" t="s">
        <v>1615</v>
      </c>
      <c r="B903" s="2" t="s">
        <v>681</v>
      </c>
      <c r="C903" s="2">
        <v>5</v>
      </c>
      <c r="D903" s="4">
        <v>3.49</v>
      </c>
      <c r="E903" s="2" t="s">
        <v>685</v>
      </c>
      <c r="F903" s="3">
        <v>46193</v>
      </c>
      <c r="G903" s="7">
        <v>17.45</v>
      </c>
      <c r="H903" s="37" t="str">
        <f>IFERROR(VLOOKUP(Master8[[#This Row],[Customer_ID]],CustomerData[],2,0),"None")</f>
        <v>None</v>
      </c>
      <c r="I903" t="str">
        <f>IFERROR(VLOOKUP(Master8[[#This Row],[Customer_ID]],CustomerData[],3,0),"None")</f>
        <v>None</v>
      </c>
      <c r="J903" t="str">
        <f>IFERROR(VLOOKUP(Master8[[#This Row],[Customer_ID]],CustomerData[],4,0),"None")</f>
        <v>None</v>
      </c>
      <c r="K903" s="1" t="str">
        <f>IFERROR(VLOOKUP(Master8[[#This Row],[Customer_ID]],Feedback[],3,0),"None ")</f>
        <v>Negative</v>
      </c>
      <c r="L903" t="str">
        <f>_xlfn.IFNA(VLOOKUP(Master8[[#This Row],[Customer_ID]],Feedback[],4,0),"None")</f>
        <v>Could be better</v>
      </c>
    </row>
    <row r="904" spans="1:12" x14ac:dyDescent="0.25">
      <c r="A904" s="2" t="s">
        <v>1393</v>
      </c>
      <c r="B904" s="2" t="s">
        <v>677</v>
      </c>
      <c r="C904" s="2">
        <v>1</v>
      </c>
      <c r="D904" s="4">
        <v>5.26</v>
      </c>
      <c r="E904" s="2" t="s">
        <v>685</v>
      </c>
      <c r="F904" s="3">
        <v>46194</v>
      </c>
      <c r="G904" s="7">
        <v>5.26</v>
      </c>
      <c r="H904" s="37" t="str">
        <f>IFERROR(VLOOKUP(Master8[[#This Row],[Customer_ID]],CustomerData[],2,0),"None")</f>
        <v>None</v>
      </c>
      <c r="I904" t="str">
        <f>IFERROR(VLOOKUP(Master8[[#This Row],[Customer_ID]],CustomerData[],3,0),"None")</f>
        <v>None</v>
      </c>
      <c r="J904" t="str">
        <f>IFERROR(VLOOKUP(Master8[[#This Row],[Customer_ID]],CustomerData[],4,0),"None")</f>
        <v>None</v>
      </c>
      <c r="K904" s="1" t="str">
        <f>IFERROR(VLOOKUP(Master8[[#This Row],[Customer_ID]],Feedback[],3,0),"None ")</f>
        <v>Neutral</v>
      </c>
      <c r="L904" t="str">
        <f>_xlfn.IFNA(VLOOKUP(Master8[[#This Row],[Customer_ID]],Feedback[],4,0),"None")</f>
        <v>Could be better</v>
      </c>
    </row>
    <row r="905" spans="1:12" hidden="1" x14ac:dyDescent="0.25">
      <c r="A905" s="2" t="s">
        <v>1022</v>
      </c>
      <c r="B905" s="2" t="s">
        <v>678</v>
      </c>
      <c r="C905" s="2">
        <v>1</v>
      </c>
      <c r="D905" s="4">
        <v>4.66</v>
      </c>
      <c r="E905" s="2" t="s">
        <v>682</v>
      </c>
      <c r="F905" s="3">
        <v>46195</v>
      </c>
      <c r="G905" s="7">
        <v>4.66</v>
      </c>
      <c r="H905" s="37">
        <f>IFERROR(VLOOKUP(Master8[[#This Row],[Customer_ID]],CustomerData[],2,0),"None")</f>
        <v>30</v>
      </c>
      <c r="I905" t="str">
        <f>IFERROR(VLOOKUP(Master8[[#This Row],[Customer_ID]],CustomerData[],3,0),"None")</f>
        <v>Male</v>
      </c>
      <c r="J905" t="str">
        <f>IFERROR(VLOOKUP(Master8[[#This Row],[Customer_ID]],CustomerData[],4,0),"None")</f>
        <v>Latte</v>
      </c>
      <c r="K905" s="1" t="str">
        <f>IFERROR(VLOOKUP(Master8[[#This Row],[Customer_ID]],Feedback[],3,0),"None ")</f>
        <v>Negative</v>
      </c>
      <c r="L905" t="str">
        <f>_xlfn.IFNA(VLOOKUP(Master8[[#This Row],[Customer_ID]],Feedback[],4,0),"None")</f>
        <v>Could be better</v>
      </c>
    </row>
    <row r="906" spans="1:12" x14ac:dyDescent="0.25">
      <c r="A906" s="2" t="s">
        <v>1377</v>
      </c>
      <c r="B906" s="2" t="s">
        <v>676</v>
      </c>
      <c r="C906" s="2">
        <v>2</v>
      </c>
      <c r="D906" s="4">
        <v>2.69</v>
      </c>
      <c r="E906" s="2" t="s">
        <v>685</v>
      </c>
      <c r="F906" s="3">
        <v>46196</v>
      </c>
      <c r="G906" s="7">
        <v>5.38</v>
      </c>
      <c r="H906" s="37" t="str">
        <f>IFERROR(VLOOKUP(Master8[[#This Row],[Customer_ID]],CustomerData[],2,0),"None")</f>
        <v>None</v>
      </c>
      <c r="I906" t="str">
        <f>IFERROR(VLOOKUP(Master8[[#This Row],[Customer_ID]],CustomerData[],3,0),"None")</f>
        <v>None</v>
      </c>
      <c r="J906" t="str">
        <f>IFERROR(VLOOKUP(Master8[[#This Row],[Customer_ID]],CustomerData[],4,0),"None")</f>
        <v>None</v>
      </c>
      <c r="K906" s="1" t="str">
        <f>IFERROR(VLOOKUP(Master8[[#This Row],[Customer_ID]],Feedback[],3,0),"None ")</f>
        <v>Negative</v>
      </c>
      <c r="L906" t="str">
        <f>_xlfn.IFNA(VLOOKUP(Master8[[#This Row],[Customer_ID]],Feedback[],4,0),"None")</f>
        <v>Could be better</v>
      </c>
    </row>
    <row r="907" spans="1:12" x14ac:dyDescent="0.25">
      <c r="A907" s="2" t="s">
        <v>1485</v>
      </c>
      <c r="B907" s="2" t="s">
        <v>676</v>
      </c>
      <c r="C907" s="2">
        <v>2</v>
      </c>
      <c r="D907" s="4">
        <v>4.79</v>
      </c>
      <c r="E907" s="2" t="s">
        <v>685</v>
      </c>
      <c r="F907" s="3">
        <v>46197</v>
      </c>
      <c r="G907" s="7">
        <v>9.58</v>
      </c>
      <c r="H907" s="37" t="str">
        <f>IFERROR(VLOOKUP(Master8[[#This Row],[Customer_ID]],CustomerData[],2,0),"None")</f>
        <v>None</v>
      </c>
      <c r="I907" t="str">
        <f>IFERROR(VLOOKUP(Master8[[#This Row],[Customer_ID]],CustomerData[],3,0),"None")</f>
        <v>None</v>
      </c>
      <c r="J907" t="str">
        <f>IFERROR(VLOOKUP(Master8[[#This Row],[Customer_ID]],CustomerData[],4,0),"None")</f>
        <v>None</v>
      </c>
      <c r="K907" s="1" t="str">
        <f>IFERROR(VLOOKUP(Master8[[#This Row],[Customer_ID]],Feedback[],3,0),"None ")</f>
        <v xml:space="preserve">None </v>
      </c>
      <c r="L907" t="str">
        <f>_xlfn.IFNA(VLOOKUP(Master8[[#This Row],[Customer_ID]],Feedback[],4,0),"None")</f>
        <v>None</v>
      </c>
    </row>
    <row r="908" spans="1:12" hidden="1" x14ac:dyDescent="0.25">
      <c r="A908" s="2" t="s">
        <v>851</v>
      </c>
      <c r="B908" s="2" t="s">
        <v>677</v>
      </c>
      <c r="C908" s="2">
        <v>4</v>
      </c>
      <c r="D908" s="4">
        <v>2.5299999999999998</v>
      </c>
      <c r="E908" s="2" t="s">
        <v>684</v>
      </c>
      <c r="F908" s="3">
        <v>46198</v>
      </c>
      <c r="G908" s="7">
        <v>10.119999999999999</v>
      </c>
      <c r="H908" s="37">
        <f>IFERROR(VLOOKUP(Master8[[#This Row],[Customer_ID]],CustomerData[],2,0),"None")</f>
        <v>25</v>
      </c>
      <c r="I908" t="str">
        <f>IFERROR(VLOOKUP(Master8[[#This Row],[Customer_ID]],CustomerData[],3,0),"None")</f>
        <v>Male</v>
      </c>
      <c r="J908" t="str">
        <f>IFERROR(VLOOKUP(Master8[[#This Row],[Customer_ID]],CustomerData[],4,0),"None")</f>
        <v>Cappuccino</v>
      </c>
      <c r="K908" s="1" t="str">
        <f>IFERROR(VLOOKUP(Master8[[#This Row],[Customer_ID]],Feedback[],3,0),"None ")</f>
        <v xml:space="preserve">None </v>
      </c>
      <c r="L908" t="str">
        <f>_xlfn.IFNA(VLOOKUP(Master8[[#This Row],[Customer_ID]],Feedback[],4,0),"None")</f>
        <v>None</v>
      </c>
    </row>
    <row r="909" spans="1:12" hidden="1" x14ac:dyDescent="0.25">
      <c r="A909" s="2" t="s">
        <v>709</v>
      </c>
      <c r="B909" s="2" t="s">
        <v>680</v>
      </c>
      <c r="C909" s="2">
        <v>1</v>
      </c>
      <c r="D909" s="4">
        <v>3.86</v>
      </c>
      <c r="E909" s="2" t="s">
        <v>682</v>
      </c>
      <c r="F909" s="3">
        <v>46199</v>
      </c>
      <c r="G909" s="7">
        <v>3.86</v>
      </c>
      <c r="H909" s="37">
        <f>IFERROR(VLOOKUP(Master8[[#This Row],[Customer_ID]],CustomerData[],2,0),"None")</f>
        <v>31</v>
      </c>
      <c r="I909" t="str">
        <f>IFERROR(VLOOKUP(Master8[[#This Row],[Customer_ID]],CustomerData[],3,0),"None")</f>
        <v>Male</v>
      </c>
      <c r="J909" t="str">
        <f>IFERROR(VLOOKUP(Master8[[#This Row],[Customer_ID]],CustomerData[],4,0),"None")</f>
        <v>Croissant</v>
      </c>
      <c r="K909" s="1" t="str">
        <f>IFERROR(VLOOKUP(Master8[[#This Row],[Customer_ID]],Feedback[],3,0),"None ")</f>
        <v xml:space="preserve">None </v>
      </c>
      <c r="L909" t="str">
        <f>_xlfn.IFNA(VLOOKUP(Master8[[#This Row],[Customer_ID]],Feedback[],4,0),"None")</f>
        <v>None</v>
      </c>
    </row>
    <row r="910" spans="1:12" hidden="1" x14ac:dyDescent="0.25">
      <c r="A910" s="2" t="s">
        <v>1353</v>
      </c>
      <c r="B910" s="2" t="s">
        <v>681</v>
      </c>
      <c r="C910" s="2">
        <v>2</v>
      </c>
      <c r="D910" s="4">
        <v>3.45</v>
      </c>
      <c r="E910" s="2" t="s">
        <v>682</v>
      </c>
      <c r="F910" s="3">
        <v>46200</v>
      </c>
      <c r="G910" s="7">
        <v>6.9</v>
      </c>
      <c r="H910" s="37">
        <f>IFERROR(VLOOKUP(Master8[[#This Row],[Customer_ID]],CustomerData[],2,0),"None")</f>
        <v>56</v>
      </c>
      <c r="I910" t="str">
        <f>IFERROR(VLOOKUP(Master8[[#This Row],[Customer_ID]],CustomerData[],3,0),"None")</f>
        <v>Female</v>
      </c>
      <c r="J910" t="str">
        <f>IFERROR(VLOOKUP(Master8[[#This Row],[Customer_ID]],CustomerData[],4,0),"None")</f>
        <v>Muffin</v>
      </c>
      <c r="K910" s="1" t="str">
        <f>IFERROR(VLOOKUP(Master8[[#This Row],[Customer_ID]],Feedback[],3,0),"None ")</f>
        <v>Negative</v>
      </c>
      <c r="L910" t="str">
        <f>_xlfn.IFNA(VLOOKUP(Master8[[#This Row],[Customer_ID]],Feedback[],4,0),"None")</f>
        <v>Could be better</v>
      </c>
    </row>
    <row r="911" spans="1:12" hidden="1" x14ac:dyDescent="0.25">
      <c r="A911" s="2" t="s">
        <v>931</v>
      </c>
      <c r="B911" s="2" t="s">
        <v>677</v>
      </c>
      <c r="C911" s="2">
        <v>5</v>
      </c>
      <c r="D911" s="4">
        <v>5.48</v>
      </c>
      <c r="E911" s="2" t="s">
        <v>685</v>
      </c>
      <c r="F911" s="3">
        <v>46201</v>
      </c>
      <c r="G911" s="7">
        <v>27.4</v>
      </c>
      <c r="H911" s="37">
        <f>IFERROR(VLOOKUP(Master8[[#This Row],[Customer_ID]],CustomerData[],2,0),"None")</f>
        <v>32</v>
      </c>
      <c r="I911" t="str">
        <f>IFERROR(VLOOKUP(Master8[[#This Row],[Customer_ID]],CustomerData[],3,0),"None")</f>
        <v>Male</v>
      </c>
      <c r="J911" t="str">
        <f>IFERROR(VLOOKUP(Master8[[#This Row],[Customer_ID]],CustomerData[],4,0),"None")</f>
        <v>Cappuccino</v>
      </c>
      <c r="K911" s="1" t="str">
        <f>IFERROR(VLOOKUP(Master8[[#This Row],[Customer_ID]],Feedback[],3,0),"None ")</f>
        <v>Negative</v>
      </c>
      <c r="L911" t="str">
        <f>_xlfn.IFNA(VLOOKUP(Master8[[#This Row],[Customer_ID]],Feedback[],4,0),"None")</f>
        <v>Could be better</v>
      </c>
    </row>
    <row r="912" spans="1:12" hidden="1" x14ac:dyDescent="0.25">
      <c r="A912" s="2" t="s">
        <v>1298</v>
      </c>
      <c r="B912" s="2" t="s">
        <v>676</v>
      </c>
      <c r="C912" s="2">
        <v>4</v>
      </c>
      <c r="D912" s="4">
        <v>4.8099999999999996</v>
      </c>
      <c r="E912" s="2" t="s">
        <v>684</v>
      </c>
      <c r="F912" s="3">
        <v>46202</v>
      </c>
      <c r="G912" s="7">
        <v>19.239999999999998</v>
      </c>
      <c r="H912" s="37">
        <f>IFERROR(VLOOKUP(Master8[[#This Row],[Customer_ID]],CustomerData[],2,0),"None")</f>
        <v>65</v>
      </c>
      <c r="I912" t="str">
        <f>IFERROR(VLOOKUP(Master8[[#This Row],[Customer_ID]],CustomerData[],3,0),"None")</f>
        <v>Female</v>
      </c>
      <c r="J912" t="str">
        <f>IFERROR(VLOOKUP(Master8[[#This Row],[Customer_ID]],CustomerData[],4,0),"None")</f>
        <v>Iced Tea</v>
      </c>
      <c r="K912" s="1" t="str">
        <f>IFERROR(VLOOKUP(Master8[[#This Row],[Customer_ID]],Feedback[],3,0),"None ")</f>
        <v>Negative</v>
      </c>
      <c r="L912" t="str">
        <f>_xlfn.IFNA(VLOOKUP(Master8[[#This Row],[Customer_ID]],Feedback[],4,0),"None")</f>
        <v>Could be better</v>
      </c>
    </row>
    <row r="913" spans="1:12" x14ac:dyDescent="0.25">
      <c r="A913" s="2" t="s">
        <v>1681</v>
      </c>
      <c r="B913" s="2" t="s">
        <v>680</v>
      </c>
      <c r="C913" s="2">
        <v>1</v>
      </c>
      <c r="D913" s="4">
        <v>5.52</v>
      </c>
      <c r="E913" s="2" t="s">
        <v>684</v>
      </c>
      <c r="F913" s="3">
        <v>46203</v>
      </c>
      <c r="G913" s="7">
        <v>5.52</v>
      </c>
      <c r="H913" s="37" t="str">
        <f>IFERROR(VLOOKUP(Master8[[#This Row],[Customer_ID]],CustomerData[],2,0),"None")</f>
        <v>None</v>
      </c>
      <c r="I913" t="str">
        <f>IFERROR(VLOOKUP(Master8[[#This Row],[Customer_ID]],CustomerData[],3,0),"None")</f>
        <v>None</v>
      </c>
      <c r="J913" t="str">
        <f>IFERROR(VLOOKUP(Master8[[#This Row],[Customer_ID]],CustomerData[],4,0),"None")</f>
        <v>None</v>
      </c>
      <c r="K913" s="1" t="str">
        <f>IFERROR(VLOOKUP(Master8[[#This Row],[Customer_ID]],Feedback[],3,0),"None ")</f>
        <v xml:space="preserve">None </v>
      </c>
      <c r="L913" t="str">
        <f>_xlfn.IFNA(VLOOKUP(Master8[[#This Row],[Customer_ID]],Feedback[],4,0),"None")</f>
        <v>None</v>
      </c>
    </row>
    <row r="914" spans="1:12" hidden="1" x14ac:dyDescent="0.25">
      <c r="A914" s="2" t="s">
        <v>1303</v>
      </c>
      <c r="B914" s="2" t="s">
        <v>678</v>
      </c>
      <c r="C914" s="2">
        <v>2</v>
      </c>
      <c r="D914" s="4">
        <v>2.57</v>
      </c>
      <c r="E914" s="2" t="s">
        <v>683</v>
      </c>
      <c r="F914" s="3">
        <v>46204</v>
      </c>
      <c r="G914" s="7">
        <v>5.14</v>
      </c>
      <c r="H914" s="37">
        <f>IFERROR(VLOOKUP(Master8[[#This Row],[Customer_ID]],CustomerData[],2,0),"None")</f>
        <v>50</v>
      </c>
      <c r="I914" t="str">
        <f>IFERROR(VLOOKUP(Master8[[#This Row],[Customer_ID]],CustomerData[],3,0),"None")</f>
        <v>Male</v>
      </c>
      <c r="J914" t="str">
        <f>IFERROR(VLOOKUP(Master8[[#This Row],[Customer_ID]],CustomerData[],4,0),"None")</f>
        <v>Latte</v>
      </c>
      <c r="K914" s="1" t="str">
        <f>IFERROR(VLOOKUP(Master8[[#This Row],[Customer_ID]],Feedback[],3,0),"None ")</f>
        <v>Negative</v>
      </c>
      <c r="L914" t="str">
        <f>_xlfn.IFNA(VLOOKUP(Master8[[#This Row],[Customer_ID]],Feedback[],4,0),"None")</f>
        <v>Could be better</v>
      </c>
    </row>
    <row r="915" spans="1:12" hidden="1" x14ac:dyDescent="0.25">
      <c r="A915" s="2" t="s">
        <v>1098</v>
      </c>
      <c r="B915" s="2" t="s">
        <v>676</v>
      </c>
      <c r="C915" s="2">
        <v>1</v>
      </c>
      <c r="D915" s="4">
        <v>5.54</v>
      </c>
      <c r="E915" s="2" t="s">
        <v>683</v>
      </c>
      <c r="F915" s="3">
        <v>46205</v>
      </c>
      <c r="G915" s="7">
        <v>5.54</v>
      </c>
      <c r="H915" s="37">
        <f>IFERROR(VLOOKUP(Master8[[#This Row],[Customer_ID]],CustomerData[],2,0),"None")</f>
        <v>37</v>
      </c>
      <c r="I915" t="str">
        <f>IFERROR(VLOOKUP(Master8[[#This Row],[Customer_ID]],CustomerData[],3,0),"None")</f>
        <v>Female</v>
      </c>
      <c r="J915" t="str">
        <f>IFERROR(VLOOKUP(Master8[[#This Row],[Customer_ID]],CustomerData[],4,0),"None")</f>
        <v>Iced Tea</v>
      </c>
      <c r="K915" s="1" t="str">
        <f>IFERROR(VLOOKUP(Master8[[#This Row],[Customer_ID]],Feedback[],3,0),"None ")</f>
        <v xml:space="preserve">None </v>
      </c>
      <c r="L915" t="str">
        <f>_xlfn.IFNA(VLOOKUP(Master8[[#This Row],[Customer_ID]],Feedback[],4,0),"None")</f>
        <v>None</v>
      </c>
    </row>
    <row r="916" spans="1:12" hidden="1" x14ac:dyDescent="0.25">
      <c r="A916" s="2" t="s">
        <v>1293</v>
      </c>
      <c r="B916" s="2" t="s">
        <v>678</v>
      </c>
      <c r="C916" s="2">
        <v>4</v>
      </c>
      <c r="D916" s="4">
        <v>4.7699999999999996</v>
      </c>
      <c r="E916" s="2" t="s">
        <v>684</v>
      </c>
      <c r="F916" s="3">
        <v>46206</v>
      </c>
      <c r="G916" s="7">
        <v>19.079999999999998</v>
      </c>
      <c r="H916" s="37">
        <f>IFERROR(VLOOKUP(Master8[[#This Row],[Customer_ID]],CustomerData[],2,0),"None")</f>
        <v>46</v>
      </c>
      <c r="I916" t="str">
        <f>IFERROR(VLOOKUP(Master8[[#This Row],[Customer_ID]],CustomerData[],3,0),"None")</f>
        <v>Female</v>
      </c>
      <c r="J916" t="str">
        <f>IFERROR(VLOOKUP(Master8[[#This Row],[Customer_ID]],CustomerData[],4,0),"None")</f>
        <v>Latte</v>
      </c>
      <c r="K916" s="1" t="str">
        <f>IFERROR(VLOOKUP(Master8[[#This Row],[Customer_ID]],Feedback[],3,0),"None ")</f>
        <v>Neutral</v>
      </c>
      <c r="L916" t="str">
        <f>_xlfn.IFNA(VLOOKUP(Master8[[#This Row],[Customer_ID]],Feedback[],4,0),"None")</f>
        <v>Could be better</v>
      </c>
    </row>
    <row r="917" spans="1:12" hidden="1" x14ac:dyDescent="0.25">
      <c r="A917" s="2" t="s">
        <v>1290</v>
      </c>
      <c r="B917" s="2" t="s">
        <v>681</v>
      </c>
      <c r="C917" s="2">
        <v>3</v>
      </c>
      <c r="D917" s="4">
        <v>3.31</v>
      </c>
      <c r="E917" s="2" t="s">
        <v>682</v>
      </c>
      <c r="F917" s="3">
        <v>46207</v>
      </c>
      <c r="G917" s="7">
        <v>9.93</v>
      </c>
      <c r="H917" s="37">
        <f>IFERROR(VLOOKUP(Master8[[#This Row],[Customer_ID]],CustomerData[],2,0),"None")</f>
        <v>38</v>
      </c>
      <c r="I917" t="str">
        <f>IFERROR(VLOOKUP(Master8[[#This Row],[Customer_ID]],CustomerData[],3,0),"None")</f>
        <v>Male</v>
      </c>
      <c r="J917" t="str">
        <f>IFERROR(VLOOKUP(Master8[[#This Row],[Customer_ID]],CustomerData[],4,0),"None")</f>
        <v>Muffin</v>
      </c>
      <c r="K917" s="1" t="str">
        <f>IFERROR(VLOOKUP(Master8[[#This Row],[Customer_ID]],Feedback[],3,0),"None ")</f>
        <v xml:space="preserve">None </v>
      </c>
      <c r="L917" t="str">
        <f>_xlfn.IFNA(VLOOKUP(Master8[[#This Row],[Customer_ID]],Feedback[],4,0),"None")</f>
        <v>None</v>
      </c>
    </row>
    <row r="918" spans="1:12" x14ac:dyDescent="0.25">
      <c r="A918" s="2" t="s">
        <v>1556</v>
      </c>
      <c r="B918" s="2" t="s">
        <v>681</v>
      </c>
      <c r="C918" s="2">
        <v>1</v>
      </c>
      <c r="D918" s="4">
        <v>3.83</v>
      </c>
      <c r="E918" s="2" t="s">
        <v>682</v>
      </c>
      <c r="F918" s="3">
        <v>46208</v>
      </c>
      <c r="G918" s="7">
        <v>3.83</v>
      </c>
      <c r="H918" s="37" t="str">
        <f>IFERROR(VLOOKUP(Master8[[#This Row],[Customer_ID]],CustomerData[],2,0),"None")</f>
        <v>None</v>
      </c>
      <c r="I918" t="str">
        <f>IFERROR(VLOOKUP(Master8[[#This Row],[Customer_ID]],CustomerData[],3,0),"None")</f>
        <v>None</v>
      </c>
      <c r="J918" t="str">
        <f>IFERROR(VLOOKUP(Master8[[#This Row],[Customer_ID]],CustomerData[],4,0),"None")</f>
        <v>None</v>
      </c>
      <c r="K918" s="1" t="str">
        <f>IFERROR(VLOOKUP(Master8[[#This Row],[Customer_ID]],Feedback[],3,0),"None ")</f>
        <v xml:space="preserve">None </v>
      </c>
      <c r="L918" t="str">
        <f>_xlfn.IFNA(VLOOKUP(Master8[[#This Row],[Customer_ID]],Feedback[],4,0),"None")</f>
        <v>None</v>
      </c>
    </row>
    <row r="919" spans="1:12" hidden="1" x14ac:dyDescent="0.25">
      <c r="A919" s="2" t="s">
        <v>1091</v>
      </c>
      <c r="B919" s="2" t="s">
        <v>679</v>
      </c>
      <c r="C919" s="2">
        <v>1</v>
      </c>
      <c r="D919" s="4">
        <v>5.92</v>
      </c>
      <c r="E919" s="2" t="s">
        <v>685</v>
      </c>
      <c r="F919" s="3">
        <v>46209</v>
      </c>
      <c r="G919" s="7">
        <v>5.92</v>
      </c>
      <c r="H919" s="37">
        <f>IFERROR(VLOOKUP(Master8[[#This Row],[Customer_ID]],CustomerData[],2,0),"None")</f>
        <v>33</v>
      </c>
      <c r="I919" t="str">
        <f>IFERROR(VLOOKUP(Master8[[#This Row],[Customer_ID]],CustomerData[],3,0),"None")</f>
        <v>Male</v>
      </c>
      <c r="J919" t="str">
        <f>IFERROR(VLOOKUP(Master8[[#This Row],[Customer_ID]],CustomerData[],4,0),"None")</f>
        <v>Sandwich</v>
      </c>
      <c r="K919" s="1" t="str">
        <f>IFERROR(VLOOKUP(Master8[[#This Row],[Customer_ID]],Feedback[],3,0),"None ")</f>
        <v>Negative</v>
      </c>
      <c r="L919" t="str">
        <f>_xlfn.IFNA(VLOOKUP(Master8[[#This Row],[Customer_ID]],Feedback[],4,0),"None")</f>
        <v>Great product!</v>
      </c>
    </row>
    <row r="920" spans="1:12" hidden="1" x14ac:dyDescent="0.25">
      <c r="A920" s="2" t="s">
        <v>759</v>
      </c>
      <c r="B920" s="2" t="s">
        <v>680</v>
      </c>
      <c r="C920" s="2">
        <v>1</v>
      </c>
      <c r="D920" s="4">
        <v>2.85</v>
      </c>
      <c r="E920" s="2" t="s">
        <v>683</v>
      </c>
      <c r="F920" s="3">
        <v>46210</v>
      </c>
      <c r="G920" s="7">
        <v>2.85</v>
      </c>
      <c r="H920" s="37">
        <f>IFERROR(VLOOKUP(Master8[[#This Row],[Customer_ID]],CustomerData[],2,0),"None")</f>
        <v>60</v>
      </c>
      <c r="I920" t="str">
        <f>IFERROR(VLOOKUP(Master8[[#This Row],[Customer_ID]],CustomerData[],3,0),"None")</f>
        <v>Female</v>
      </c>
      <c r="J920" t="str">
        <f>IFERROR(VLOOKUP(Master8[[#This Row],[Customer_ID]],CustomerData[],4,0),"None")</f>
        <v>Croissant</v>
      </c>
      <c r="K920" s="1" t="str">
        <f>IFERROR(VLOOKUP(Master8[[#This Row],[Customer_ID]],Feedback[],3,0),"None ")</f>
        <v>Neutral</v>
      </c>
      <c r="L920" t="str">
        <f>_xlfn.IFNA(VLOOKUP(Master8[[#This Row],[Customer_ID]],Feedback[],4,0),"None")</f>
        <v>Could be better</v>
      </c>
    </row>
    <row r="921" spans="1:12" hidden="1" x14ac:dyDescent="0.25">
      <c r="A921" s="2" t="s">
        <v>906</v>
      </c>
      <c r="B921" s="2" t="s">
        <v>676</v>
      </c>
      <c r="C921" s="2">
        <v>1</v>
      </c>
      <c r="D921" s="4">
        <v>3.6</v>
      </c>
      <c r="E921" s="2" t="s">
        <v>684</v>
      </c>
      <c r="F921" s="3">
        <v>46211</v>
      </c>
      <c r="G921" s="7">
        <v>3.6</v>
      </c>
      <c r="H921" s="37">
        <f>IFERROR(VLOOKUP(Master8[[#This Row],[Customer_ID]],CustomerData[],2,0),"None")</f>
        <v>51</v>
      </c>
      <c r="I921" t="str">
        <f>IFERROR(VLOOKUP(Master8[[#This Row],[Customer_ID]],CustomerData[],3,0),"None")</f>
        <v>Female</v>
      </c>
      <c r="J921" t="str">
        <f>IFERROR(VLOOKUP(Master8[[#This Row],[Customer_ID]],CustomerData[],4,0),"None")</f>
        <v>Iced Tea</v>
      </c>
      <c r="K921" s="1" t="str">
        <f>IFERROR(VLOOKUP(Master8[[#This Row],[Customer_ID]],Feedback[],3,0),"None ")</f>
        <v>Positive</v>
      </c>
      <c r="L921" t="str">
        <f>_xlfn.IFNA(VLOOKUP(Master8[[#This Row],[Customer_ID]],Feedback[],4,0),"None")</f>
        <v>Great product!</v>
      </c>
    </row>
    <row r="922" spans="1:12" x14ac:dyDescent="0.25">
      <c r="A922" s="2" t="s">
        <v>1576</v>
      </c>
      <c r="B922" s="2" t="s">
        <v>678</v>
      </c>
      <c r="C922" s="2">
        <v>2</v>
      </c>
      <c r="D922" s="4">
        <v>5.53</v>
      </c>
      <c r="E922" s="2" t="s">
        <v>685</v>
      </c>
      <c r="F922" s="3">
        <v>46212</v>
      </c>
      <c r="G922" s="7">
        <v>11.06</v>
      </c>
      <c r="H922" s="37" t="str">
        <f>IFERROR(VLOOKUP(Master8[[#This Row],[Customer_ID]],CustomerData[],2,0),"None")</f>
        <v>None</v>
      </c>
      <c r="I922" t="str">
        <f>IFERROR(VLOOKUP(Master8[[#This Row],[Customer_ID]],CustomerData[],3,0),"None")</f>
        <v>None</v>
      </c>
      <c r="J922" t="str">
        <f>IFERROR(VLOOKUP(Master8[[#This Row],[Customer_ID]],CustomerData[],4,0),"None")</f>
        <v>None</v>
      </c>
      <c r="K922" s="1" t="str">
        <f>IFERROR(VLOOKUP(Master8[[#This Row],[Customer_ID]],Feedback[],3,0),"None ")</f>
        <v>Negative</v>
      </c>
      <c r="L922" t="str">
        <f>_xlfn.IFNA(VLOOKUP(Master8[[#This Row],[Customer_ID]],Feedback[],4,0),"None")</f>
        <v>Great product!</v>
      </c>
    </row>
    <row r="923" spans="1:12" hidden="1" x14ac:dyDescent="0.25">
      <c r="A923" s="2" t="s">
        <v>767</v>
      </c>
      <c r="B923" s="2" t="s">
        <v>678</v>
      </c>
      <c r="C923" s="2">
        <v>3</v>
      </c>
      <c r="D923" s="4">
        <v>4.3600000000000003</v>
      </c>
      <c r="E923" s="2" t="s">
        <v>682</v>
      </c>
      <c r="F923" s="3">
        <v>46213</v>
      </c>
      <c r="G923" s="7">
        <v>13.08</v>
      </c>
      <c r="H923" s="37">
        <f>IFERROR(VLOOKUP(Master8[[#This Row],[Customer_ID]],CustomerData[],2,0),"None")</f>
        <v>47</v>
      </c>
      <c r="I923" t="str">
        <f>IFERROR(VLOOKUP(Master8[[#This Row],[Customer_ID]],CustomerData[],3,0),"None")</f>
        <v>Male</v>
      </c>
      <c r="J923" t="str">
        <f>IFERROR(VLOOKUP(Master8[[#This Row],[Customer_ID]],CustomerData[],4,0),"None")</f>
        <v>Latte</v>
      </c>
      <c r="K923" s="1" t="str">
        <f>IFERROR(VLOOKUP(Master8[[#This Row],[Customer_ID]],Feedback[],3,0),"None ")</f>
        <v>Neutral</v>
      </c>
      <c r="L923" t="str">
        <f>_xlfn.IFNA(VLOOKUP(Master8[[#This Row],[Customer_ID]],Feedback[],4,0),"None")</f>
        <v>Could be better</v>
      </c>
    </row>
    <row r="924" spans="1:12" hidden="1" x14ac:dyDescent="0.25">
      <c r="A924" s="2" t="s">
        <v>758</v>
      </c>
      <c r="B924" s="2" t="s">
        <v>678</v>
      </c>
      <c r="C924" s="2">
        <v>5</v>
      </c>
      <c r="D924" s="4">
        <v>3.15</v>
      </c>
      <c r="E924" s="2" t="s">
        <v>685</v>
      </c>
      <c r="F924" s="3">
        <v>46214</v>
      </c>
      <c r="G924" s="7">
        <v>15.75</v>
      </c>
      <c r="H924" s="37">
        <f>IFERROR(VLOOKUP(Master8[[#This Row],[Customer_ID]],CustomerData[],2,0),"None")</f>
        <v>20</v>
      </c>
      <c r="I924" t="str">
        <f>IFERROR(VLOOKUP(Master8[[#This Row],[Customer_ID]],CustomerData[],3,0),"None")</f>
        <v>Female</v>
      </c>
      <c r="J924" t="str">
        <f>IFERROR(VLOOKUP(Master8[[#This Row],[Customer_ID]],CustomerData[],4,0),"None")</f>
        <v>Latte</v>
      </c>
      <c r="K924" s="1" t="str">
        <f>IFERROR(VLOOKUP(Master8[[#This Row],[Customer_ID]],Feedback[],3,0),"None ")</f>
        <v>Negative</v>
      </c>
      <c r="L924" t="str">
        <f>_xlfn.IFNA(VLOOKUP(Master8[[#This Row],[Customer_ID]],Feedback[],4,0),"None")</f>
        <v>Could be better</v>
      </c>
    </row>
    <row r="925" spans="1:12" hidden="1" x14ac:dyDescent="0.25">
      <c r="A925" s="2" t="s">
        <v>1226</v>
      </c>
      <c r="B925" s="2" t="s">
        <v>677</v>
      </c>
      <c r="C925" s="2">
        <v>1</v>
      </c>
      <c r="D925" s="4">
        <v>4.25</v>
      </c>
      <c r="E925" s="2" t="s">
        <v>685</v>
      </c>
      <c r="F925" s="3">
        <v>46215</v>
      </c>
      <c r="G925" s="7">
        <v>4.25</v>
      </c>
      <c r="H925" s="37">
        <f>IFERROR(VLOOKUP(Master8[[#This Row],[Customer_ID]],CustomerData[],2,0),"None")</f>
        <v>40</v>
      </c>
      <c r="I925" t="str">
        <f>IFERROR(VLOOKUP(Master8[[#This Row],[Customer_ID]],CustomerData[],3,0),"None")</f>
        <v>Male</v>
      </c>
      <c r="J925" t="str">
        <f>IFERROR(VLOOKUP(Master8[[#This Row],[Customer_ID]],CustomerData[],4,0),"None")</f>
        <v>Cappuccino</v>
      </c>
      <c r="K925" s="1" t="str">
        <f>IFERROR(VLOOKUP(Master8[[#This Row],[Customer_ID]],Feedback[],3,0),"None ")</f>
        <v xml:space="preserve">None </v>
      </c>
      <c r="L925" t="str">
        <f>_xlfn.IFNA(VLOOKUP(Master8[[#This Row],[Customer_ID]],Feedback[],4,0),"None")</f>
        <v>None</v>
      </c>
    </row>
    <row r="926" spans="1:12" hidden="1" x14ac:dyDescent="0.25">
      <c r="A926" s="2" t="s">
        <v>1079</v>
      </c>
      <c r="B926" s="2" t="s">
        <v>677</v>
      </c>
      <c r="C926" s="2">
        <v>5</v>
      </c>
      <c r="D926" s="4">
        <v>4.0999999999999996</v>
      </c>
      <c r="E926" s="2" t="s">
        <v>684</v>
      </c>
      <c r="F926" s="3">
        <v>46216</v>
      </c>
      <c r="G926" s="7">
        <v>20.5</v>
      </c>
      <c r="H926" s="37">
        <f>IFERROR(VLOOKUP(Master8[[#This Row],[Customer_ID]],CustomerData[],2,0),"None")</f>
        <v>47</v>
      </c>
      <c r="I926" t="str">
        <f>IFERROR(VLOOKUP(Master8[[#This Row],[Customer_ID]],CustomerData[],3,0),"None")</f>
        <v>Female</v>
      </c>
      <c r="J926" t="str">
        <f>IFERROR(VLOOKUP(Master8[[#This Row],[Customer_ID]],CustomerData[],4,0),"None")</f>
        <v>Cappuccino</v>
      </c>
      <c r="K926" s="1" t="str">
        <f>IFERROR(VLOOKUP(Master8[[#This Row],[Customer_ID]],Feedback[],3,0),"None ")</f>
        <v>Neutral</v>
      </c>
      <c r="L926" t="str">
        <f>_xlfn.IFNA(VLOOKUP(Master8[[#This Row],[Customer_ID]],Feedback[],4,0),"None")</f>
        <v>Could be better</v>
      </c>
    </row>
    <row r="927" spans="1:12" hidden="1" x14ac:dyDescent="0.25">
      <c r="A927" s="2" t="s">
        <v>1353</v>
      </c>
      <c r="B927" s="2" t="s">
        <v>681</v>
      </c>
      <c r="C927" s="2">
        <v>2</v>
      </c>
      <c r="D927" s="4">
        <v>5.74</v>
      </c>
      <c r="E927" s="2" t="s">
        <v>685</v>
      </c>
      <c r="F927" s="3">
        <v>46217</v>
      </c>
      <c r="G927" s="7">
        <v>11.48</v>
      </c>
      <c r="H927" s="37">
        <f>IFERROR(VLOOKUP(Master8[[#This Row],[Customer_ID]],CustomerData[],2,0),"None")</f>
        <v>56</v>
      </c>
      <c r="I927" t="str">
        <f>IFERROR(VLOOKUP(Master8[[#This Row],[Customer_ID]],CustomerData[],3,0),"None")</f>
        <v>Female</v>
      </c>
      <c r="J927" t="str">
        <f>IFERROR(VLOOKUP(Master8[[#This Row],[Customer_ID]],CustomerData[],4,0),"None")</f>
        <v>Muffin</v>
      </c>
      <c r="K927" s="1" t="str">
        <f>IFERROR(VLOOKUP(Master8[[#This Row],[Customer_ID]],Feedback[],3,0),"None ")</f>
        <v>Negative</v>
      </c>
      <c r="L927" t="str">
        <f>_xlfn.IFNA(VLOOKUP(Master8[[#This Row],[Customer_ID]],Feedback[],4,0),"None")</f>
        <v>Could be better</v>
      </c>
    </row>
    <row r="928" spans="1:12" hidden="1" x14ac:dyDescent="0.25">
      <c r="A928" s="2" t="s">
        <v>1225</v>
      </c>
      <c r="B928" s="2" t="s">
        <v>679</v>
      </c>
      <c r="C928" s="2">
        <v>3</v>
      </c>
      <c r="D928" s="4">
        <v>2.58</v>
      </c>
      <c r="E928" s="2" t="s">
        <v>684</v>
      </c>
      <c r="F928" s="3">
        <v>46218</v>
      </c>
      <c r="G928" s="7">
        <v>7.74</v>
      </c>
      <c r="H928" s="37">
        <f>IFERROR(VLOOKUP(Master8[[#This Row],[Customer_ID]],CustomerData[],2,0),"None")</f>
        <v>45</v>
      </c>
      <c r="I928" t="str">
        <f>IFERROR(VLOOKUP(Master8[[#This Row],[Customer_ID]],CustomerData[],3,0),"None")</f>
        <v>Female</v>
      </c>
      <c r="J928" t="str">
        <f>IFERROR(VLOOKUP(Master8[[#This Row],[Customer_ID]],CustomerData[],4,0),"None")</f>
        <v>Sandwich</v>
      </c>
      <c r="K928" s="1" t="str">
        <f>IFERROR(VLOOKUP(Master8[[#This Row],[Customer_ID]],Feedback[],3,0),"None ")</f>
        <v>Positive</v>
      </c>
      <c r="L928" t="str">
        <f>_xlfn.IFNA(VLOOKUP(Master8[[#This Row],[Customer_ID]],Feedback[],4,0),"None")</f>
        <v>Could be better</v>
      </c>
    </row>
    <row r="929" spans="1:12" x14ac:dyDescent="0.25">
      <c r="A929" s="2" t="s">
        <v>1583</v>
      </c>
      <c r="B929" s="2" t="s">
        <v>681</v>
      </c>
      <c r="C929" s="2">
        <v>4</v>
      </c>
      <c r="D929" s="4">
        <v>3.37</v>
      </c>
      <c r="E929" s="2" t="s">
        <v>683</v>
      </c>
      <c r="F929" s="3">
        <v>46219</v>
      </c>
      <c r="G929" s="7">
        <v>13.48</v>
      </c>
      <c r="H929" s="37" t="str">
        <f>IFERROR(VLOOKUP(Master8[[#This Row],[Customer_ID]],CustomerData[],2,0),"None")</f>
        <v>None</v>
      </c>
      <c r="I929" t="str">
        <f>IFERROR(VLOOKUP(Master8[[#This Row],[Customer_ID]],CustomerData[],3,0),"None")</f>
        <v>None</v>
      </c>
      <c r="J929" t="str">
        <f>IFERROR(VLOOKUP(Master8[[#This Row],[Customer_ID]],CustomerData[],4,0),"None")</f>
        <v>None</v>
      </c>
      <c r="K929" s="1" t="str">
        <f>IFERROR(VLOOKUP(Master8[[#This Row],[Customer_ID]],Feedback[],3,0),"None ")</f>
        <v>Neutral</v>
      </c>
      <c r="L929" t="str">
        <f>_xlfn.IFNA(VLOOKUP(Master8[[#This Row],[Customer_ID]],Feedback[],4,0),"None")</f>
        <v>Great product!</v>
      </c>
    </row>
    <row r="930" spans="1:12" x14ac:dyDescent="0.25">
      <c r="A930" s="2" t="s">
        <v>1659</v>
      </c>
      <c r="B930" s="2" t="s">
        <v>679</v>
      </c>
      <c r="C930" s="2">
        <v>4</v>
      </c>
      <c r="D930" s="4">
        <v>4.3499999999999996</v>
      </c>
      <c r="E930" s="2" t="s">
        <v>685</v>
      </c>
      <c r="F930" s="3">
        <v>46220</v>
      </c>
      <c r="G930" s="7">
        <v>17.399999999999999</v>
      </c>
      <c r="H930" s="37" t="str">
        <f>IFERROR(VLOOKUP(Master8[[#This Row],[Customer_ID]],CustomerData[],2,0),"None")</f>
        <v>None</v>
      </c>
      <c r="I930" t="str">
        <f>IFERROR(VLOOKUP(Master8[[#This Row],[Customer_ID]],CustomerData[],3,0),"None")</f>
        <v>None</v>
      </c>
      <c r="J930" t="str">
        <f>IFERROR(VLOOKUP(Master8[[#This Row],[Customer_ID]],CustomerData[],4,0),"None")</f>
        <v>None</v>
      </c>
      <c r="K930" s="1" t="str">
        <f>IFERROR(VLOOKUP(Master8[[#This Row],[Customer_ID]],Feedback[],3,0),"None ")</f>
        <v>Negative</v>
      </c>
      <c r="L930" t="str">
        <f>_xlfn.IFNA(VLOOKUP(Master8[[#This Row],[Customer_ID]],Feedback[],4,0),"None")</f>
        <v>Could be better</v>
      </c>
    </row>
    <row r="931" spans="1:12" x14ac:dyDescent="0.25">
      <c r="A931" s="2" t="s">
        <v>1562</v>
      </c>
      <c r="B931" s="2" t="s">
        <v>681</v>
      </c>
      <c r="C931" s="2">
        <v>4</v>
      </c>
      <c r="D931" s="4">
        <v>3.67</v>
      </c>
      <c r="E931" s="2" t="s">
        <v>682</v>
      </c>
      <c r="F931" s="3">
        <v>46221</v>
      </c>
      <c r="G931" s="7">
        <v>14.68</v>
      </c>
      <c r="H931" s="37" t="str">
        <f>IFERROR(VLOOKUP(Master8[[#This Row],[Customer_ID]],CustomerData[],2,0),"None")</f>
        <v>None</v>
      </c>
      <c r="I931" t="str">
        <f>IFERROR(VLOOKUP(Master8[[#This Row],[Customer_ID]],CustomerData[],3,0),"None")</f>
        <v>None</v>
      </c>
      <c r="J931" t="str">
        <f>IFERROR(VLOOKUP(Master8[[#This Row],[Customer_ID]],CustomerData[],4,0),"None")</f>
        <v>None</v>
      </c>
      <c r="K931" s="1" t="str">
        <f>IFERROR(VLOOKUP(Master8[[#This Row],[Customer_ID]],Feedback[],3,0),"None ")</f>
        <v>Positive</v>
      </c>
      <c r="L931" t="str">
        <f>_xlfn.IFNA(VLOOKUP(Master8[[#This Row],[Customer_ID]],Feedback[],4,0),"None")</f>
        <v>Great product!</v>
      </c>
    </row>
    <row r="932" spans="1:12" hidden="1" x14ac:dyDescent="0.25">
      <c r="A932" s="2" t="s">
        <v>751</v>
      </c>
      <c r="B932" s="2" t="s">
        <v>678</v>
      </c>
      <c r="C932" s="2">
        <v>4</v>
      </c>
      <c r="D932" s="4">
        <v>3.88</v>
      </c>
      <c r="E932" s="2" t="s">
        <v>682</v>
      </c>
      <c r="F932" s="3">
        <v>46222</v>
      </c>
      <c r="G932" s="7">
        <v>15.52</v>
      </c>
      <c r="H932" s="37">
        <f>IFERROR(VLOOKUP(Master8[[#This Row],[Customer_ID]],CustomerData[],2,0),"None")</f>
        <v>58</v>
      </c>
      <c r="I932" t="str">
        <f>IFERROR(VLOOKUP(Master8[[#This Row],[Customer_ID]],CustomerData[],3,0),"None")</f>
        <v>Female</v>
      </c>
      <c r="J932" t="str">
        <f>IFERROR(VLOOKUP(Master8[[#This Row],[Customer_ID]],CustomerData[],4,0),"None")</f>
        <v>Latte</v>
      </c>
      <c r="K932" s="1" t="str">
        <f>IFERROR(VLOOKUP(Master8[[#This Row],[Customer_ID]],Feedback[],3,0),"None ")</f>
        <v>Negative</v>
      </c>
      <c r="L932" t="str">
        <f>_xlfn.IFNA(VLOOKUP(Master8[[#This Row],[Customer_ID]],Feedback[],4,0),"None")</f>
        <v>Could be better</v>
      </c>
    </row>
    <row r="933" spans="1:12" hidden="1" x14ac:dyDescent="0.25">
      <c r="A933" s="2" t="s">
        <v>711</v>
      </c>
      <c r="B933" s="2" t="s">
        <v>677</v>
      </c>
      <c r="C933" s="2">
        <v>4</v>
      </c>
      <c r="D933" s="4">
        <v>3.05</v>
      </c>
      <c r="E933" s="2" t="s">
        <v>685</v>
      </c>
      <c r="F933" s="3">
        <v>46223</v>
      </c>
      <c r="G933" s="7">
        <v>12.2</v>
      </c>
      <c r="H933" s="37">
        <f>IFERROR(VLOOKUP(Master8[[#This Row],[Customer_ID]],CustomerData[],2,0),"None")</f>
        <v>50</v>
      </c>
      <c r="I933" t="str">
        <f>IFERROR(VLOOKUP(Master8[[#This Row],[Customer_ID]],CustomerData[],3,0),"None")</f>
        <v>Female</v>
      </c>
      <c r="J933" t="str">
        <f>IFERROR(VLOOKUP(Master8[[#This Row],[Customer_ID]],CustomerData[],4,0),"None")</f>
        <v>Cappuccino</v>
      </c>
      <c r="K933" s="1" t="str">
        <f>IFERROR(VLOOKUP(Master8[[#This Row],[Customer_ID]],Feedback[],3,0),"None ")</f>
        <v>Neutral</v>
      </c>
      <c r="L933" t="str">
        <f>_xlfn.IFNA(VLOOKUP(Master8[[#This Row],[Customer_ID]],Feedback[],4,0),"None")</f>
        <v>Great product!</v>
      </c>
    </row>
    <row r="934" spans="1:12" hidden="1" x14ac:dyDescent="0.25">
      <c r="A934" s="2" t="s">
        <v>1035</v>
      </c>
      <c r="B934" s="2" t="s">
        <v>681</v>
      </c>
      <c r="C934" s="2">
        <v>3</v>
      </c>
      <c r="D934" s="4">
        <v>3.71</v>
      </c>
      <c r="E934" s="2" t="s">
        <v>683</v>
      </c>
      <c r="F934" s="3">
        <v>46224</v>
      </c>
      <c r="G934" s="7">
        <v>11.13</v>
      </c>
      <c r="H934" s="37">
        <f>IFERROR(VLOOKUP(Master8[[#This Row],[Customer_ID]],CustomerData[],2,0),"None")</f>
        <v>48</v>
      </c>
      <c r="I934" t="str">
        <f>IFERROR(VLOOKUP(Master8[[#This Row],[Customer_ID]],CustomerData[],3,0),"None")</f>
        <v>Male</v>
      </c>
      <c r="J934" t="str">
        <f>IFERROR(VLOOKUP(Master8[[#This Row],[Customer_ID]],CustomerData[],4,0),"None")</f>
        <v>Muffin</v>
      </c>
      <c r="K934" s="1" t="str">
        <f>IFERROR(VLOOKUP(Master8[[#This Row],[Customer_ID]],Feedback[],3,0),"None ")</f>
        <v xml:space="preserve">None </v>
      </c>
      <c r="L934" t="str">
        <f>_xlfn.IFNA(VLOOKUP(Master8[[#This Row],[Customer_ID]],Feedback[],4,0),"None")</f>
        <v>None</v>
      </c>
    </row>
    <row r="935" spans="1:12" x14ac:dyDescent="0.25">
      <c r="A935" s="2" t="s">
        <v>1389</v>
      </c>
      <c r="B935" s="2" t="s">
        <v>680</v>
      </c>
      <c r="C935" s="2">
        <v>1</v>
      </c>
      <c r="D935" s="4">
        <v>3.73</v>
      </c>
      <c r="E935" s="2" t="s">
        <v>682</v>
      </c>
      <c r="F935" s="3">
        <v>46225</v>
      </c>
      <c r="G935" s="7">
        <v>3.73</v>
      </c>
      <c r="H935" s="37" t="str">
        <f>IFERROR(VLOOKUP(Master8[[#This Row],[Customer_ID]],CustomerData[],2,0),"None")</f>
        <v>None</v>
      </c>
      <c r="I935" t="str">
        <f>IFERROR(VLOOKUP(Master8[[#This Row],[Customer_ID]],CustomerData[],3,0),"None")</f>
        <v>None</v>
      </c>
      <c r="J935" t="str">
        <f>IFERROR(VLOOKUP(Master8[[#This Row],[Customer_ID]],CustomerData[],4,0),"None")</f>
        <v>None</v>
      </c>
      <c r="K935" s="1" t="str">
        <f>IFERROR(VLOOKUP(Master8[[#This Row],[Customer_ID]],Feedback[],3,0),"None ")</f>
        <v>Neutral</v>
      </c>
      <c r="L935" t="str">
        <f>_xlfn.IFNA(VLOOKUP(Master8[[#This Row],[Customer_ID]],Feedback[],4,0),"None")</f>
        <v>Could be better</v>
      </c>
    </row>
    <row r="936" spans="1:12" x14ac:dyDescent="0.25">
      <c r="A936" s="2" t="s">
        <v>1615</v>
      </c>
      <c r="B936" s="2" t="s">
        <v>681</v>
      </c>
      <c r="C936" s="2">
        <v>4</v>
      </c>
      <c r="D936" s="4">
        <v>4.6900000000000004</v>
      </c>
      <c r="E936" s="2" t="s">
        <v>683</v>
      </c>
      <c r="F936" s="3">
        <v>46226</v>
      </c>
      <c r="G936" s="7">
        <v>18.760000000000002</v>
      </c>
      <c r="H936" s="37" t="str">
        <f>IFERROR(VLOOKUP(Master8[[#This Row],[Customer_ID]],CustomerData[],2,0),"None")</f>
        <v>None</v>
      </c>
      <c r="I936" t="str">
        <f>IFERROR(VLOOKUP(Master8[[#This Row],[Customer_ID]],CustomerData[],3,0),"None")</f>
        <v>None</v>
      </c>
      <c r="J936" t="str">
        <f>IFERROR(VLOOKUP(Master8[[#This Row],[Customer_ID]],CustomerData[],4,0),"None")</f>
        <v>None</v>
      </c>
      <c r="K936" s="1" t="str">
        <f>IFERROR(VLOOKUP(Master8[[#This Row],[Customer_ID]],Feedback[],3,0),"None ")</f>
        <v>Negative</v>
      </c>
      <c r="L936" t="str">
        <f>_xlfn.IFNA(VLOOKUP(Master8[[#This Row],[Customer_ID]],Feedback[],4,0),"None")</f>
        <v>Could be better</v>
      </c>
    </row>
    <row r="937" spans="1:12" hidden="1" x14ac:dyDescent="0.25">
      <c r="A937" s="2" t="s">
        <v>1202</v>
      </c>
      <c r="B937" s="2" t="s">
        <v>680</v>
      </c>
      <c r="C937" s="2">
        <v>1</v>
      </c>
      <c r="D937" s="4">
        <v>3.33</v>
      </c>
      <c r="E937" s="2" t="s">
        <v>685</v>
      </c>
      <c r="F937" s="3">
        <v>46227</v>
      </c>
      <c r="G937" s="7">
        <v>3.33</v>
      </c>
      <c r="H937" s="37">
        <f>IFERROR(VLOOKUP(Master8[[#This Row],[Customer_ID]],CustomerData[],2,0),"None")</f>
        <v>60</v>
      </c>
      <c r="I937" t="str">
        <f>IFERROR(VLOOKUP(Master8[[#This Row],[Customer_ID]],CustomerData[],3,0),"None")</f>
        <v>Female</v>
      </c>
      <c r="J937" t="str">
        <f>IFERROR(VLOOKUP(Master8[[#This Row],[Customer_ID]],CustomerData[],4,0),"None")</f>
        <v>Croissant</v>
      </c>
      <c r="K937" s="1" t="str">
        <f>IFERROR(VLOOKUP(Master8[[#This Row],[Customer_ID]],Feedback[],3,0),"None ")</f>
        <v>Negative</v>
      </c>
      <c r="L937" t="str">
        <f>_xlfn.IFNA(VLOOKUP(Master8[[#This Row],[Customer_ID]],Feedback[],4,0),"None")</f>
        <v>Great product!</v>
      </c>
    </row>
    <row r="938" spans="1:12" hidden="1" x14ac:dyDescent="0.25">
      <c r="A938" s="2" t="s">
        <v>1151</v>
      </c>
      <c r="B938" s="2" t="s">
        <v>678</v>
      </c>
      <c r="C938" s="2">
        <v>5</v>
      </c>
      <c r="D938" s="4">
        <v>5.92</v>
      </c>
      <c r="E938" s="2" t="s">
        <v>683</v>
      </c>
      <c r="F938" s="3">
        <v>46228</v>
      </c>
      <c r="G938" s="7">
        <v>29.6</v>
      </c>
      <c r="H938" s="37">
        <f>IFERROR(VLOOKUP(Master8[[#This Row],[Customer_ID]],CustomerData[],2,0),"None")</f>
        <v>52</v>
      </c>
      <c r="I938" t="str">
        <f>IFERROR(VLOOKUP(Master8[[#This Row],[Customer_ID]],CustomerData[],3,0),"None")</f>
        <v>Male</v>
      </c>
      <c r="J938" t="str">
        <f>IFERROR(VLOOKUP(Master8[[#This Row],[Customer_ID]],CustomerData[],4,0),"None")</f>
        <v>Latte</v>
      </c>
      <c r="K938" s="1" t="str">
        <f>IFERROR(VLOOKUP(Master8[[#This Row],[Customer_ID]],Feedback[],3,0),"None ")</f>
        <v xml:space="preserve">None </v>
      </c>
      <c r="L938" t="str">
        <f>_xlfn.IFNA(VLOOKUP(Master8[[#This Row],[Customer_ID]],Feedback[],4,0),"None")</f>
        <v>None</v>
      </c>
    </row>
    <row r="939" spans="1:12" hidden="1" x14ac:dyDescent="0.25">
      <c r="A939" s="2" t="s">
        <v>1308</v>
      </c>
      <c r="B939" s="2" t="s">
        <v>677</v>
      </c>
      <c r="C939" s="2">
        <v>1</v>
      </c>
      <c r="D939" s="4">
        <v>4.25</v>
      </c>
      <c r="E939" s="2" t="s">
        <v>684</v>
      </c>
      <c r="F939" s="3">
        <v>46229</v>
      </c>
      <c r="G939" s="7">
        <v>4.25</v>
      </c>
      <c r="H939" s="37">
        <f>IFERROR(VLOOKUP(Master8[[#This Row],[Customer_ID]],CustomerData[],2,0),"None")</f>
        <v>23</v>
      </c>
      <c r="I939" t="str">
        <f>IFERROR(VLOOKUP(Master8[[#This Row],[Customer_ID]],CustomerData[],3,0),"None")</f>
        <v>Female</v>
      </c>
      <c r="J939" t="str">
        <f>IFERROR(VLOOKUP(Master8[[#This Row],[Customer_ID]],CustomerData[],4,0),"None")</f>
        <v>Cappuccino</v>
      </c>
      <c r="K939" s="1" t="str">
        <f>IFERROR(VLOOKUP(Master8[[#This Row],[Customer_ID]],Feedback[],3,0),"None ")</f>
        <v>Negative</v>
      </c>
      <c r="L939" t="str">
        <f>_xlfn.IFNA(VLOOKUP(Master8[[#This Row],[Customer_ID]],Feedback[],4,0),"None")</f>
        <v>Great product!</v>
      </c>
    </row>
    <row r="940" spans="1:12" x14ac:dyDescent="0.25">
      <c r="A940" s="2" t="s">
        <v>1672</v>
      </c>
      <c r="B940" s="2" t="s">
        <v>681</v>
      </c>
      <c r="C940" s="2">
        <v>5</v>
      </c>
      <c r="D940" s="4">
        <v>5.34</v>
      </c>
      <c r="E940" s="2" t="s">
        <v>682</v>
      </c>
      <c r="F940" s="3">
        <v>46230</v>
      </c>
      <c r="G940" s="7">
        <v>26.7</v>
      </c>
      <c r="H940" s="37" t="str">
        <f>IFERROR(VLOOKUP(Master8[[#This Row],[Customer_ID]],CustomerData[],2,0),"None")</f>
        <v>None</v>
      </c>
      <c r="I940" t="str">
        <f>IFERROR(VLOOKUP(Master8[[#This Row],[Customer_ID]],CustomerData[],3,0),"None")</f>
        <v>None</v>
      </c>
      <c r="J940" t="str">
        <f>IFERROR(VLOOKUP(Master8[[#This Row],[Customer_ID]],CustomerData[],4,0),"None")</f>
        <v>None</v>
      </c>
      <c r="K940" s="1" t="str">
        <f>IFERROR(VLOOKUP(Master8[[#This Row],[Customer_ID]],Feedback[],3,0),"None ")</f>
        <v>Negative</v>
      </c>
      <c r="L940" t="str">
        <f>_xlfn.IFNA(VLOOKUP(Master8[[#This Row],[Customer_ID]],Feedback[],4,0),"None")</f>
        <v>Could be better</v>
      </c>
    </row>
    <row r="941" spans="1:12" hidden="1" x14ac:dyDescent="0.25">
      <c r="A941" s="2" t="s">
        <v>1188</v>
      </c>
      <c r="B941" s="2" t="s">
        <v>680</v>
      </c>
      <c r="C941" s="2">
        <v>1</v>
      </c>
      <c r="D941" s="4">
        <v>4.6900000000000004</v>
      </c>
      <c r="E941" s="2" t="s">
        <v>683</v>
      </c>
      <c r="F941" s="3">
        <v>46231</v>
      </c>
      <c r="G941" s="7">
        <v>4.6900000000000004</v>
      </c>
      <c r="H941" s="37">
        <f>IFERROR(VLOOKUP(Master8[[#This Row],[Customer_ID]],CustomerData[],2,0),"None")</f>
        <v>28</v>
      </c>
      <c r="I941" t="str">
        <f>IFERROR(VLOOKUP(Master8[[#This Row],[Customer_ID]],CustomerData[],3,0),"None")</f>
        <v>Male</v>
      </c>
      <c r="J941" t="str">
        <f>IFERROR(VLOOKUP(Master8[[#This Row],[Customer_ID]],CustomerData[],4,0),"None")</f>
        <v>Croissant</v>
      </c>
      <c r="K941" s="1" t="str">
        <f>IFERROR(VLOOKUP(Master8[[#This Row],[Customer_ID]],Feedback[],3,0),"None ")</f>
        <v xml:space="preserve">None </v>
      </c>
      <c r="L941" t="str">
        <f>_xlfn.IFNA(VLOOKUP(Master8[[#This Row],[Customer_ID]],Feedback[],4,0),"None")</f>
        <v>None</v>
      </c>
    </row>
    <row r="942" spans="1:12" hidden="1" x14ac:dyDescent="0.25">
      <c r="A942" s="2" t="s">
        <v>922</v>
      </c>
      <c r="B942" s="2" t="s">
        <v>677</v>
      </c>
      <c r="C942" s="2">
        <v>5</v>
      </c>
      <c r="D942" s="4">
        <v>5.58</v>
      </c>
      <c r="E942" s="2" t="s">
        <v>682</v>
      </c>
      <c r="F942" s="3">
        <v>46232</v>
      </c>
      <c r="G942" s="7">
        <v>27.9</v>
      </c>
      <c r="H942" s="37">
        <f>IFERROR(VLOOKUP(Master8[[#This Row],[Customer_ID]],CustomerData[],2,0),"None")</f>
        <v>46</v>
      </c>
      <c r="I942" t="str">
        <f>IFERROR(VLOOKUP(Master8[[#This Row],[Customer_ID]],CustomerData[],3,0),"None")</f>
        <v>Male</v>
      </c>
      <c r="J942" t="str">
        <f>IFERROR(VLOOKUP(Master8[[#This Row],[Customer_ID]],CustomerData[],4,0),"None")</f>
        <v>Cappuccino</v>
      </c>
      <c r="K942" s="1" t="str">
        <f>IFERROR(VLOOKUP(Master8[[#This Row],[Customer_ID]],Feedback[],3,0),"None ")</f>
        <v xml:space="preserve">None </v>
      </c>
      <c r="L942" t="str">
        <f>_xlfn.IFNA(VLOOKUP(Master8[[#This Row],[Customer_ID]],Feedback[],4,0),"None")</f>
        <v>None</v>
      </c>
    </row>
    <row r="943" spans="1:12" x14ac:dyDescent="0.25">
      <c r="A943" s="2" t="s">
        <v>1536</v>
      </c>
      <c r="B943" s="2" t="s">
        <v>679</v>
      </c>
      <c r="C943" s="2">
        <v>1</v>
      </c>
      <c r="D943" s="4">
        <v>5.62</v>
      </c>
      <c r="E943" s="2" t="s">
        <v>683</v>
      </c>
      <c r="F943" s="3">
        <v>46233</v>
      </c>
      <c r="G943" s="7">
        <v>5.62</v>
      </c>
      <c r="H943" s="37" t="str">
        <f>IFERROR(VLOOKUP(Master8[[#This Row],[Customer_ID]],CustomerData[],2,0),"None")</f>
        <v>None</v>
      </c>
      <c r="I943" t="str">
        <f>IFERROR(VLOOKUP(Master8[[#This Row],[Customer_ID]],CustomerData[],3,0),"None")</f>
        <v>None</v>
      </c>
      <c r="J943" t="str">
        <f>IFERROR(VLOOKUP(Master8[[#This Row],[Customer_ID]],CustomerData[],4,0),"None")</f>
        <v>None</v>
      </c>
      <c r="K943" s="1" t="str">
        <f>IFERROR(VLOOKUP(Master8[[#This Row],[Customer_ID]],Feedback[],3,0),"None ")</f>
        <v xml:space="preserve">None </v>
      </c>
      <c r="L943" t="str">
        <f>_xlfn.IFNA(VLOOKUP(Master8[[#This Row],[Customer_ID]],Feedback[],4,0),"None")</f>
        <v>None</v>
      </c>
    </row>
    <row r="944" spans="1:12" hidden="1" x14ac:dyDescent="0.25">
      <c r="A944" s="2" t="s">
        <v>743</v>
      </c>
      <c r="B944" s="2" t="s">
        <v>678</v>
      </c>
      <c r="C944" s="2">
        <v>1</v>
      </c>
      <c r="D944" s="4">
        <v>5.35</v>
      </c>
      <c r="E944" s="2" t="s">
        <v>682</v>
      </c>
      <c r="F944" s="3">
        <v>46234</v>
      </c>
      <c r="G944" s="7">
        <v>5.35</v>
      </c>
      <c r="H944" s="37">
        <f>IFERROR(VLOOKUP(Master8[[#This Row],[Customer_ID]],CustomerData[],2,0),"None")</f>
        <v>64</v>
      </c>
      <c r="I944" t="str">
        <f>IFERROR(VLOOKUP(Master8[[#This Row],[Customer_ID]],CustomerData[],3,0),"None")</f>
        <v>Male</v>
      </c>
      <c r="J944" t="str">
        <f>IFERROR(VLOOKUP(Master8[[#This Row],[Customer_ID]],CustomerData[],4,0),"None")</f>
        <v>Latte</v>
      </c>
      <c r="K944" s="1" t="str">
        <f>IFERROR(VLOOKUP(Master8[[#This Row],[Customer_ID]],Feedback[],3,0),"None ")</f>
        <v xml:space="preserve">None </v>
      </c>
      <c r="L944" t="str">
        <f>_xlfn.IFNA(VLOOKUP(Master8[[#This Row],[Customer_ID]],Feedback[],4,0),"None")</f>
        <v>None</v>
      </c>
    </row>
    <row r="945" spans="1:12" x14ac:dyDescent="0.25">
      <c r="A945" s="2" t="s">
        <v>1511</v>
      </c>
      <c r="B945" s="2" t="s">
        <v>681</v>
      </c>
      <c r="C945" s="2">
        <v>3</v>
      </c>
      <c r="D945" s="4">
        <v>2.6</v>
      </c>
      <c r="E945" s="2" t="s">
        <v>682</v>
      </c>
      <c r="F945" s="3">
        <v>46235</v>
      </c>
      <c r="G945" s="7">
        <v>7.8000000000000007</v>
      </c>
      <c r="H945" s="37" t="str">
        <f>IFERROR(VLOOKUP(Master8[[#This Row],[Customer_ID]],CustomerData[],2,0),"None")</f>
        <v>None</v>
      </c>
      <c r="I945" t="str">
        <f>IFERROR(VLOOKUP(Master8[[#This Row],[Customer_ID]],CustomerData[],3,0),"None")</f>
        <v>None</v>
      </c>
      <c r="J945" t="str">
        <f>IFERROR(VLOOKUP(Master8[[#This Row],[Customer_ID]],CustomerData[],4,0),"None")</f>
        <v>None</v>
      </c>
      <c r="K945" s="1" t="str">
        <f>IFERROR(VLOOKUP(Master8[[#This Row],[Customer_ID]],Feedback[],3,0),"None ")</f>
        <v xml:space="preserve">None </v>
      </c>
      <c r="L945" t="str">
        <f>_xlfn.IFNA(VLOOKUP(Master8[[#This Row],[Customer_ID]],Feedback[],4,0),"None")</f>
        <v>None</v>
      </c>
    </row>
    <row r="946" spans="1:12" hidden="1" x14ac:dyDescent="0.25">
      <c r="A946" s="2" t="s">
        <v>933</v>
      </c>
      <c r="B946" s="2" t="s">
        <v>681</v>
      </c>
      <c r="C946" s="2">
        <v>5</v>
      </c>
      <c r="D946" s="4">
        <v>4.4400000000000004</v>
      </c>
      <c r="E946" s="2" t="s">
        <v>685</v>
      </c>
      <c r="F946" s="3">
        <v>46236</v>
      </c>
      <c r="G946" s="7">
        <v>22.2</v>
      </c>
      <c r="H946" s="37">
        <f>IFERROR(VLOOKUP(Master8[[#This Row],[Customer_ID]],CustomerData[],2,0),"None")</f>
        <v>32</v>
      </c>
      <c r="I946" t="str">
        <f>IFERROR(VLOOKUP(Master8[[#This Row],[Customer_ID]],CustomerData[],3,0),"None")</f>
        <v>Female</v>
      </c>
      <c r="J946" t="str">
        <f>IFERROR(VLOOKUP(Master8[[#This Row],[Customer_ID]],CustomerData[],4,0),"None")</f>
        <v>Muffin</v>
      </c>
      <c r="K946" s="1" t="str">
        <f>IFERROR(VLOOKUP(Master8[[#This Row],[Customer_ID]],Feedback[],3,0),"None ")</f>
        <v xml:space="preserve">None </v>
      </c>
      <c r="L946" t="str">
        <f>_xlfn.IFNA(VLOOKUP(Master8[[#This Row],[Customer_ID]],Feedback[],4,0),"None")</f>
        <v>None</v>
      </c>
    </row>
    <row r="947" spans="1:12" hidden="1" x14ac:dyDescent="0.25">
      <c r="A947" s="2" t="s">
        <v>1037</v>
      </c>
      <c r="B947" s="2" t="s">
        <v>678</v>
      </c>
      <c r="C947" s="2">
        <v>1</v>
      </c>
      <c r="D947" s="4">
        <v>3.48</v>
      </c>
      <c r="E947" s="2" t="s">
        <v>683</v>
      </c>
      <c r="F947" s="3">
        <v>46237</v>
      </c>
      <c r="G947" s="7">
        <v>3.48</v>
      </c>
      <c r="H947" s="37">
        <f>IFERROR(VLOOKUP(Master8[[#This Row],[Customer_ID]],CustomerData[],2,0),"None")</f>
        <v>51</v>
      </c>
      <c r="I947" t="str">
        <f>IFERROR(VLOOKUP(Master8[[#This Row],[Customer_ID]],CustomerData[],3,0),"None")</f>
        <v>Female</v>
      </c>
      <c r="J947" t="str">
        <f>IFERROR(VLOOKUP(Master8[[#This Row],[Customer_ID]],CustomerData[],4,0),"None")</f>
        <v>Latte</v>
      </c>
      <c r="K947" s="1" t="str">
        <f>IFERROR(VLOOKUP(Master8[[#This Row],[Customer_ID]],Feedback[],3,0),"None ")</f>
        <v>Positive</v>
      </c>
      <c r="L947" t="str">
        <f>_xlfn.IFNA(VLOOKUP(Master8[[#This Row],[Customer_ID]],Feedback[],4,0),"None")</f>
        <v>Could be better</v>
      </c>
    </row>
    <row r="948" spans="1:12" hidden="1" x14ac:dyDescent="0.25">
      <c r="A948" s="2" t="s">
        <v>979</v>
      </c>
      <c r="B948" s="2" t="s">
        <v>677</v>
      </c>
      <c r="C948" s="2">
        <v>3</v>
      </c>
      <c r="D948" s="4">
        <v>3.03</v>
      </c>
      <c r="E948" s="2" t="s">
        <v>685</v>
      </c>
      <c r="F948" s="3">
        <v>46238</v>
      </c>
      <c r="G948" s="7">
        <v>9.09</v>
      </c>
      <c r="H948" s="37">
        <f>IFERROR(VLOOKUP(Master8[[#This Row],[Customer_ID]],CustomerData[],2,0),"None")</f>
        <v>33</v>
      </c>
      <c r="I948" t="str">
        <f>IFERROR(VLOOKUP(Master8[[#This Row],[Customer_ID]],CustomerData[],3,0),"None")</f>
        <v>Male</v>
      </c>
      <c r="J948" t="str">
        <f>IFERROR(VLOOKUP(Master8[[#This Row],[Customer_ID]],CustomerData[],4,0),"None")</f>
        <v>Cappuccino</v>
      </c>
      <c r="K948" s="1" t="str">
        <f>IFERROR(VLOOKUP(Master8[[#This Row],[Customer_ID]],Feedback[],3,0),"None ")</f>
        <v>Negative</v>
      </c>
      <c r="L948" t="str">
        <f>_xlfn.IFNA(VLOOKUP(Master8[[#This Row],[Customer_ID]],Feedback[],4,0),"None")</f>
        <v>Could be better</v>
      </c>
    </row>
    <row r="949" spans="1:12" x14ac:dyDescent="0.25">
      <c r="A949" s="2" t="s">
        <v>1466</v>
      </c>
      <c r="B949" s="2" t="s">
        <v>677</v>
      </c>
      <c r="C949" s="2">
        <v>3</v>
      </c>
      <c r="D949" s="4">
        <v>5.64</v>
      </c>
      <c r="E949" s="2" t="s">
        <v>682</v>
      </c>
      <c r="F949" s="3">
        <v>46239</v>
      </c>
      <c r="G949" s="7">
        <v>16.920000000000002</v>
      </c>
      <c r="H949" s="37" t="str">
        <f>IFERROR(VLOOKUP(Master8[[#This Row],[Customer_ID]],CustomerData[],2,0),"None")</f>
        <v>None</v>
      </c>
      <c r="I949" t="str">
        <f>IFERROR(VLOOKUP(Master8[[#This Row],[Customer_ID]],CustomerData[],3,0),"None")</f>
        <v>None</v>
      </c>
      <c r="J949" t="str">
        <f>IFERROR(VLOOKUP(Master8[[#This Row],[Customer_ID]],CustomerData[],4,0),"None")</f>
        <v>None</v>
      </c>
      <c r="K949" s="1" t="str">
        <f>IFERROR(VLOOKUP(Master8[[#This Row],[Customer_ID]],Feedback[],3,0),"None ")</f>
        <v xml:space="preserve">None </v>
      </c>
      <c r="L949" t="str">
        <f>_xlfn.IFNA(VLOOKUP(Master8[[#This Row],[Customer_ID]],Feedback[],4,0),"None")</f>
        <v>None</v>
      </c>
    </row>
    <row r="950" spans="1:12" x14ac:dyDescent="0.25">
      <c r="A950" s="2" t="s">
        <v>1384</v>
      </c>
      <c r="B950" s="2" t="s">
        <v>681</v>
      </c>
      <c r="C950" s="2">
        <v>5</v>
      </c>
      <c r="D950" s="4">
        <v>4.8</v>
      </c>
      <c r="E950" s="2" t="s">
        <v>683</v>
      </c>
      <c r="F950" s="3">
        <v>46240</v>
      </c>
      <c r="G950" s="7">
        <v>24</v>
      </c>
      <c r="H950" s="37" t="str">
        <f>IFERROR(VLOOKUP(Master8[[#This Row],[Customer_ID]],CustomerData[],2,0),"None")</f>
        <v>None</v>
      </c>
      <c r="I950" t="str">
        <f>IFERROR(VLOOKUP(Master8[[#This Row],[Customer_ID]],CustomerData[],3,0),"None")</f>
        <v>None</v>
      </c>
      <c r="J950" t="str">
        <f>IFERROR(VLOOKUP(Master8[[#This Row],[Customer_ID]],CustomerData[],4,0),"None")</f>
        <v>None</v>
      </c>
      <c r="K950" s="1" t="str">
        <f>IFERROR(VLOOKUP(Master8[[#This Row],[Customer_ID]],Feedback[],3,0),"None ")</f>
        <v xml:space="preserve">None </v>
      </c>
      <c r="L950" t="str">
        <f>_xlfn.IFNA(VLOOKUP(Master8[[#This Row],[Customer_ID]],Feedback[],4,0),"None")</f>
        <v>None</v>
      </c>
    </row>
    <row r="951" spans="1:12" hidden="1" x14ac:dyDescent="0.25">
      <c r="A951" s="2" t="s">
        <v>1351</v>
      </c>
      <c r="B951" s="2" t="s">
        <v>676</v>
      </c>
      <c r="C951" s="2">
        <v>1</v>
      </c>
      <c r="D951" s="4">
        <v>2.81</v>
      </c>
      <c r="E951" s="2" t="s">
        <v>683</v>
      </c>
      <c r="F951" s="3">
        <v>46241</v>
      </c>
      <c r="G951" s="7">
        <v>2.81</v>
      </c>
      <c r="H951" s="37">
        <f>IFERROR(VLOOKUP(Master8[[#This Row],[Customer_ID]],CustomerData[],2,0),"None")</f>
        <v>51</v>
      </c>
      <c r="I951" t="str">
        <f>IFERROR(VLOOKUP(Master8[[#This Row],[Customer_ID]],CustomerData[],3,0),"None")</f>
        <v>Male</v>
      </c>
      <c r="J951" t="str">
        <f>IFERROR(VLOOKUP(Master8[[#This Row],[Customer_ID]],CustomerData[],4,0),"None")</f>
        <v>Iced Tea</v>
      </c>
      <c r="K951" s="1" t="str">
        <f>IFERROR(VLOOKUP(Master8[[#This Row],[Customer_ID]],Feedback[],3,0),"None ")</f>
        <v xml:space="preserve">None </v>
      </c>
      <c r="L951" t="str">
        <f>_xlfn.IFNA(VLOOKUP(Master8[[#This Row],[Customer_ID]],Feedback[],4,0),"None")</f>
        <v>None</v>
      </c>
    </row>
    <row r="952" spans="1:12" hidden="1" x14ac:dyDescent="0.25">
      <c r="A952" s="2" t="s">
        <v>1348</v>
      </c>
      <c r="B952" s="2" t="s">
        <v>681</v>
      </c>
      <c r="C952" s="2">
        <v>3</v>
      </c>
      <c r="D952" s="4">
        <v>3.84</v>
      </c>
      <c r="E952" s="2" t="s">
        <v>684</v>
      </c>
      <c r="F952" s="3">
        <v>46242</v>
      </c>
      <c r="G952" s="7">
        <v>11.52</v>
      </c>
      <c r="H952" s="37">
        <f>IFERROR(VLOOKUP(Master8[[#This Row],[Customer_ID]],CustomerData[],2,0),"None")</f>
        <v>26</v>
      </c>
      <c r="I952" t="str">
        <f>IFERROR(VLOOKUP(Master8[[#This Row],[Customer_ID]],CustomerData[],3,0),"None")</f>
        <v>Male</v>
      </c>
      <c r="J952" t="str">
        <f>IFERROR(VLOOKUP(Master8[[#This Row],[Customer_ID]],CustomerData[],4,0),"None")</f>
        <v>Muffin</v>
      </c>
      <c r="K952" s="1" t="str">
        <f>IFERROR(VLOOKUP(Master8[[#This Row],[Customer_ID]],Feedback[],3,0),"None ")</f>
        <v xml:space="preserve">None </v>
      </c>
      <c r="L952" t="str">
        <f>_xlfn.IFNA(VLOOKUP(Master8[[#This Row],[Customer_ID]],Feedback[],4,0),"None")</f>
        <v>None</v>
      </c>
    </row>
    <row r="953" spans="1:12" hidden="1" x14ac:dyDescent="0.25">
      <c r="A953" s="2" t="s">
        <v>823</v>
      </c>
      <c r="B953" s="2" t="s">
        <v>680</v>
      </c>
      <c r="C953" s="2">
        <v>4</v>
      </c>
      <c r="D953" s="4">
        <v>5.86</v>
      </c>
      <c r="E953" s="2" t="s">
        <v>682</v>
      </c>
      <c r="F953" s="3">
        <v>46243</v>
      </c>
      <c r="G953" s="7">
        <v>23.44</v>
      </c>
      <c r="H953" s="37">
        <f>IFERROR(VLOOKUP(Master8[[#This Row],[Customer_ID]],CustomerData[],2,0),"None")</f>
        <v>45</v>
      </c>
      <c r="I953" t="str">
        <f>IFERROR(VLOOKUP(Master8[[#This Row],[Customer_ID]],CustomerData[],3,0),"None")</f>
        <v>Female</v>
      </c>
      <c r="J953" t="str">
        <f>IFERROR(VLOOKUP(Master8[[#This Row],[Customer_ID]],CustomerData[],4,0),"None")</f>
        <v>Croissant</v>
      </c>
      <c r="K953" s="1" t="str">
        <f>IFERROR(VLOOKUP(Master8[[#This Row],[Customer_ID]],Feedback[],3,0),"None ")</f>
        <v>Negative</v>
      </c>
      <c r="L953" t="str">
        <f>_xlfn.IFNA(VLOOKUP(Master8[[#This Row],[Customer_ID]],Feedback[],4,0),"None")</f>
        <v>Could be better</v>
      </c>
    </row>
    <row r="954" spans="1:12" hidden="1" x14ac:dyDescent="0.25">
      <c r="A954" s="2" t="s">
        <v>817</v>
      </c>
      <c r="B954" s="2" t="s">
        <v>679</v>
      </c>
      <c r="C954" s="2">
        <v>4</v>
      </c>
      <c r="D954" s="4">
        <v>4.6399999999999997</v>
      </c>
      <c r="E954" s="2" t="s">
        <v>684</v>
      </c>
      <c r="F954" s="3">
        <v>46244</v>
      </c>
      <c r="G954" s="7">
        <v>18.559999999999999</v>
      </c>
      <c r="H954" s="37">
        <f>IFERROR(VLOOKUP(Master8[[#This Row],[Customer_ID]],CustomerData[],2,0),"None")</f>
        <v>65</v>
      </c>
      <c r="I954" t="str">
        <f>IFERROR(VLOOKUP(Master8[[#This Row],[Customer_ID]],CustomerData[],3,0),"None")</f>
        <v>Male</v>
      </c>
      <c r="J954" t="str">
        <f>IFERROR(VLOOKUP(Master8[[#This Row],[Customer_ID]],CustomerData[],4,0),"None")</f>
        <v>Sandwich</v>
      </c>
      <c r="K954" s="1" t="str">
        <f>IFERROR(VLOOKUP(Master8[[#This Row],[Customer_ID]],Feedback[],3,0),"None ")</f>
        <v xml:space="preserve">None </v>
      </c>
      <c r="L954" t="str">
        <f>_xlfn.IFNA(VLOOKUP(Master8[[#This Row],[Customer_ID]],Feedback[],4,0),"None")</f>
        <v>None</v>
      </c>
    </row>
    <row r="955" spans="1:12" hidden="1" x14ac:dyDescent="0.25">
      <c r="A955" s="2" t="s">
        <v>1103</v>
      </c>
      <c r="B955" s="2" t="s">
        <v>680</v>
      </c>
      <c r="C955" s="2">
        <v>4</v>
      </c>
      <c r="D955" s="4">
        <v>4.6900000000000004</v>
      </c>
      <c r="E955" s="2" t="s">
        <v>684</v>
      </c>
      <c r="F955" s="3">
        <v>46245</v>
      </c>
      <c r="G955" s="7">
        <v>18.760000000000002</v>
      </c>
      <c r="H955" s="37">
        <f>IFERROR(VLOOKUP(Master8[[#This Row],[Customer_ID]],CustomerData[],2,0),"None")</f>
        <v>60</v>
      </c>
      <c r="I955" t="str">
        <f>IFERROR(VLOOKUP(Master8[[#This Row],[Customer_ID]],CustomerData[],3,0),"None")</f>
        <v>Female</v>
      </c>
      <c r="J955" t="str">
        <f>IFERROR(VLOOKUP(Master8[[#This Row],[Customer_ID]],CustomerData[],4,0),"None")</f>
        <v>Croissant</v>
      </c>
      <c r="K955" s="1" t="str">
        <f>IFERROR(VLOOKUP(Master8[[#This Row],[Customer_ID]],Feedback[],3,0),"None ")</f>
        <v xml:space="preserve">None </v>
      </c>
      <c r="L955" t="str">
        <f>_xlfn.IFNA(VLOOKUP(Master8[[#This Row],[Customer_ID]],Feedback[],4,0),"None")</f>
        <v>None</v>
      </c>
    </row>
    <row r="956" spans="1:12" x14ac:dyDescent="0.25">
      <c r="A956" s="2" t="s">
        <v>1589</v>
      </c>
      <c r="B956" s="2" t="s">
        <v>676</v>
      </c>
      <c r="C956" s="2">
        <v>1</v>
      </c>
      <c r="D956" s="4">
        <v>3.3</v>
      </c>
      <c r="E956" s="2" t="s">
        <v>683</v>
      </c>
      <c r="F956" s="3">
        <v>46246</v>
      </c>
      <c r="G956" s="7">
        <v>3.3</v>
      </c>
      <c r="H956" s="37" t="str">
        <f>IFERROR(VLOOKUP(Master8[[#This Row],[Customer_ID]],CustomerData[],2,0),"None")</f>
        <v>None</v>
      </c>
      <c r="I956" t="str">
        <f>IFERROR(VLOOKUP(Master8[[#This Row],[Customer_ID]],CustomerData[],3,0),"None")</f>
        <v>None</v>
      </c>
      <c r="J956" t="str">
        <f>IFERROR(VLOOKUP(Master8[[#This Row],[Customer_ID]],CustomerData[],4,0),"None")</f>
        <v>None</v>
      </c>
      <c r="K956" s="1" t="str">
        <f>IFERROR(VLOOKUP(Master8[[#This Row],[Customer_ID]],Feedback[],3,0),"None ")</f>
        <v xml:space="preserve">None </v>
      </c>
      <c r="L956" t="str">
        <f>_xlfn.IFNA(VLOOKUP(Master8[[#This Row],[Customer_ID]],Feedback[],4,0),"None")</f>
        <v>None</v>
      </c>
    </row>
    <row r="957" spans="1:12" hidden="1" x14ac:dyDescent="0.25">
      <c r="A957" s="2" t="s">
        <v>1346</v>
      </c>
      <c r="B957" s="2" t="s">
        <v>677</v>
      </c>
      <c r="C957" s="2">
        <v>4</v>
      </c>
      <c r="D957" s="4">
        <v>3.34</v>
      </c>
      <c r="E957" s="2" t="s">
        <v>684</v>
      </c>
      <c r="F957" s="3">
        <v>46247</v>
      </c>
      <c r="G957" s="7">
        <v>13.36</v>
      </c>
      <c r="H957" s="37">
        <f>IFERROR(VLOOKUP(Master8[[#This Row],[Customer_ID]],CustomerData[],2,0),"None")</f>
        <v>25</v>
      </c>
      <c r="I957" t="str">
        <f>IFERROR(VLOOKUP(Master8[[#This Row],[Customer_ID]],CustomerData[],3,0),"None")</f>
        <v>Male</v>
      </c>
      <c r="J957" t="str">
        <f>IFERROR(VLOOKUP(Master8[[#This Row],[Customer_ID]],CustomerData[],4,0),"None")</f>
        <v>Cappuccino</v>
      </c>
      <c r="K957" s="1" t="str">
        <f>IFERROR(VLOOKUP(Master8[[#This Row],[Customer_ID]],Feedback[],3,0),"None ")</f>
        <v>Positive</v>
      </c>
      <c r="L957" t="str">
        <f>_xlfn.IFNA(VLOOKUP(Master8[[#This Row],[Customer_ID]],Feedback[],4,0),"None")</f>
        <v>Could be better</v>
      </c>
    </row>
    <row r="958" spans="1:12" hidden="1" x14ac:dyDescent="0.25">
      <c r="A958" s="2" t="s">
        <v>834</v>
      </c>
      <c r="B958" s="2" t="s">
        <v>680</v>
      </c>
      <c r="C958" s="2">
        <v>2</v>
      </c>
      <c r="D958" s="4">
        <v>3.03</v>
      </c>
      <c r="E958" s="2" t="s">
        <v>682</v>
      </c>
      <c r="F958" s="3">
        <v>46248</v>
      </c>
      <c r="G958" s="7">
        <v>6.06</v>
      </c>
      <c r="H958" s="37">
        <f>IFERROR(VLOOKUP(Master8[[#This Row],[Customer_ID]],CustomerData[],2,0),"None")</f>
        <v>27</v>
      </c>
      <c r="I958" t="str">
        <f>IFERROR(VLOOKUP(Master8[[#This Row],[Customer_ID]],CustomerData[],3,0),"None")</f>
        <v>Female</v>
      </c>
      <c r="J958" t="str">
        <f>IFERROR(VLOOKUP(Master8[[#This Row],[Customer_ID]],CustomerData[],4,0),"None")</f>
        <v>Croissant</v>
      </c>
      <c r="K958" s="1" t="str">
        <f>IFERROR(VLOOKUP(Master8[[#This Row],[Customer_ID]],Feedback[],3,0),"None ")</f>
        <v>Negative</v>
      </c>
      <c r="L958" t="str">
        <f>_xlfn.IFNA(VLOOKUP(Master8[[#This Row],[Customer_ID]],Feedback[],4,0),"None")</f>
        <v>Great product!</v>
      </c>
    </row>
    <row r="959" spans="1:12" hidden="1" x14ac:dyDescent="0.25">
      <c r="A959" s="2" t="s">
        <v>1037</v>
      </c>
      <c r="B959" s="2" t="s">
        <v>678</v>
      </c>
      <c r="C959" s="2">
        <v>5</v>
      </c>
      <c r="D959" s="4">
        <v>5.9</v>
      </c>
      <c r="E959" s="2" t="s">
        <v>685</v>
      </c>
      <c r="F959" s="3">
        <v>46249</v>
      </c>
      <c r="G959" s="7">
        <v>29.5</v>
      </c>
      <c r="H959" s="37">
        <f>IFERROR(VLOOKUP(Master8[[#This Row],[Customer_ID]],CustomerData[],2,0),"None")</f>
        <v>51</v>
      </c>
      <c r="I959" t="str">
        <f>IFERROR(VLOOKUP(Master8[[#This Row],[Customer_ID]],CustomerData[],3,0),"None")</f>
        <v>Female</v>
      </c>
      <c r="J959" t="str">
        <f>IFERROR(VLOOKUP(Master8[[#This Row],[Customer_ID]],CustomerData[],4,0),"None")</f>
        <v>Latte</v>
      </c>
      <c r="K959" s="1" t="str">
        <f>IFERROR(VLOOKUP(Master8[[#This Row],[Customer_ID]],Feedback[],3,0),"None ")</f>
        <v>Positive</v>
      </c>
      <c r="L959" t="str">
        <f>_xlfn.IFNA(VLOOKUP(Master8[[#This Row],[Customer_ID]],Feedback[],4,0),"None")</f>
        <v>Could be better</v>
      </c>
    </row>
    <row r="960" spans="1:12" hidden="1" x14ac:dyDescent="0.25">
      <c r="A960" s="2" t="s">
        <v>796</v>
      </c>
      <c r="B960" s="2" t="s">
        <v>680</v>
      </c>
      <c r="C960" s="2">
        <v>2</v>
      </c>
      <c r="D960" s="4">
        <v>5.68</v>
      </c>
      <c r="E960" s="2" t="s">
        <v>684</v>
      </c>
      <c r="F960" s="3">
        <v>46250</v>
      </c>
      <c r="G960" s="7">
        <v>11.36</v>
      </c>
      <c r="H960" s="37">
        <f>IFERROR(VLOOKUP(Master8[[#This Row],[Customer_ID]],CustomerData[],2,0),"None")</f>
        <v>21</v>
      </c>
      <c r="I960" t="str">
        <f>IFERROR(VLOOKUP(Master8[[#This Row],[Customer_ID]],CustomerData[],3,0),"None")</f>
        <v>Male</v>
      </c>
      <c r="J960" t="str">
        <f>IFERROR(VLOOKUP(Master8[[#This Row],[Customer_ID]],CustomerData[],4,0),"None")</f>
        <v>Croissant</v>
      </c>
      <c r="K960" s="1" t="str">
        <f>IFERROR(VLOOKUP(Master8[[#This Row],[Customer_ID]],Feedback[],3,0),"None ")</f>
        <v>Neutral</v>
      </c>
      <c r="L960" t="str">
        <f>_xlfn.IFNA(VLOOKUP(Master8[[#This Row],[Customer_ID]],Feedback[],4,0),"None")</f>
        <v>Could be better</v>
      </c>
    </row>
    <row r="961" spans="1:12" hidden="1" x14ac:dyDescent="0.25">
      <c r="A961" s="2" t="s">
        <v>1193</v>
      </c>
      <c r="B961" s="2" t="s">
        <v>677</v>
      </c>
      <c r="C961" s="2">
        <v>2</v>
      </c>
      <c r="D961" s="4">
        <v>3.65</v>
      </c>
      <c r="E961" s="2" t="s">
        <v>684</v>
      </c>
      <c r="F961" s="3">
        <v>46251</v>
      </c>
      <c r="G961" s="7">
        <v>7.3</v>
      </c>
      <c r="H961" s="37">
        <f>IFERROR(VLOOKUP(Master8[[#This Row],[Customer_ID]],CustomerData[],2,0),"None")</f>
        <v>48</v>
      </c>
      <c r="I961" t="str">
        <f>IFERROR(VLOOKUP(Master8[[#This Row],[Customer_ID]],CustomerData[],3,0),"None")</f>
        <v>Female</v>
      </c>
      <c r="J961" t="str">
        <f>IFERROR(VLOOKUP(Master8[[#This Row],[Customer_ID]],CustomerData[],4,0),"None")</f>
        <v>Cappuccino</v>
      </c>
      <c r="K961" s="1" t="str">
        <f>IFERROR(VLOOKUP(Master8[[#This Row],[Customer_ID]],Feedback[],3,0),"None ")</f>
        <v>Negative</v>
      </c>
      <c r="L961" t="str">
        <f>_xlfn.IFNA(VLOOKUP(Master8[[#This Row],[Customer_ID]],Feedback[],4,0),"None")</f>
        <v>Could be better</v>
      </c>
    </row>
    <row r="962" spans="1:12" hidden="1" x14ac:dyDescent="0.25">
      <c r="A962" s="2" t="s">
        <v>784</v>
      </c>
      <c r="B962" s="2" t="s">
        <v>681</v>
      </c>
      <c r="C962" s="2">
        <v>4</v>
      </c>
      <c r="D962" s="4">
        <v>4.4000000000000004</v>
      </c>
      <c r="E962" s="2" t="s">
        <v>683</v>
      </c>
      <c r="F962" s="3">
        <v>46252</v>
      </c>
      <c r="G962" s="7">
        <v>17.600000000000001</v>
      </c>
      <c r="H962" s="37">
        <f>IFERROR(VLOOKUP(Master8[[#This Row],[Customer_ID]],CustomerData[],2,0),"None")</f>
        <v>64</v>
      </c>
      <c r="I962" t="str">
        <f>IFERROR(VLOOKUP(Master8[[#This Row],[Customer_ID]],CustomerData[],3,0),"None")</f>
        <v>Male</v>
      </c>
      <c r="J962" t="str">
        <f>IFERROR(VLOOKUP(Master8[[#This Row],[Customer_ID]],CustomerData[],4,0),"None")</f>
        <v>Muffin</v>
      </c>
      <c r="K962" s="1" t="str">
        <f>IFERROR(VLOOKUP(Master8[[#This Row],[Customer_ID]],Feedback[],3,0),"None ")</f>
        <v>Positive</v>
      </c>
      <c r="L962" t="str">
        <f>_xlfn.IFNA(VLOOKUP(Master8[[#This Row],[Customer_ID]],Feedback[],4,0),"None")</f>
        <v>Could be better</v>
      </c>
    </row>
    <row r="963" spans="1:12" hidden="1" x14ac:dyDescent="0.25">
      <c r="A963" s="2" t="s">
        <v>816</v>
      </c>
      <c r="B963" s="2" t="s">
        <v>680</v>
      </c>
      <c r="C963" s="2">
        <v>5</v>
      </c>
      <c r="D963" s="4">
        <v>3.22</v>
      </c>
      <c r="E963" s="2" t="s">
        <v>683</v>
      </c>
      <c r="F963" s="3">
        <v>46253</v>
      </c>
      <c r="G963" s="7">
        <v>16.100000000000001</v>
      </c>
      <c r="H963" s="37">
        <f>IFERROR(VLOOKUP(Master8[[#This Row],[Customer_ID]],CustomerData[],2,0),"None")</f>
        <v>33</v>
      </c>
      <c r="I963" t="str">
        <f>IFERROR(VLOOKUP(Master8[[#This Row],[Customer_ID]],CustomerData[],3,0),"None")</f>
        <v>Female</v>
      </c>
      <c r="J963" t="str">
        <f>IFERROR(VLOOKUP(Master8[[#This Row],[Customer_ID]],CustomerData[],4,0),"None")</f>
        <v>Croissant</v>
      </c>
      <c r="K963" s="1" t="str">
        <f>IFERROR(VLOOKUP(Master8[[#This Row],[Customer_ID]],Feedback[],3,0),"None ")</f>
        <v>Negative</v>
      </c>
      <c r="L963" t="str">
        <f>_xlfn.IFNA(VLOOKUP(Master8[[#This Row],[Customer_ID]],Feedback[],4,0),"None")</f>
        <v>Could be better</v>
      </c>
    </row>
    <row r="964" spans="1:12" x14ac:dyDescent="0.25">
      <c r="A964" s="2" t="s">
        <v>1541</v>
      </c>
      <c r="B964" s="2" t="s">
        <v>676</v>
      </c>
      <c r="C964" s="2">
        <v>3</v>
      </c>
      <c r="D964" s="4">
        <v>2.99</v>
      </c>
      <c r="E964" s="2" t="s">
        <v>683</v>
      </c>
      <c r="F964" s="3">
        <v>46254</v>
      </c>
      <c r="G964" s="7">
        <v>8.9700000000000006</v>
      </c>
      <c r="H964" s="37" t="str">
        <f>IFERROR(VLOOKUP(Master8[[#This Row],[Customer_ID]],CustomerData[],2,0),"None")</f>
        <v>None</v>
      </c>
      <c r="I964" t="str">
        <f>IFERROR(VLOOKUP(Master8[[#This Row],[Customer_ID]],CustomerData[],3,0),"None")</f>
        <v>None</v>
      </c>
      <c r="J964" t="str">
        <f>IFERROR(VLOOKUP(Master8[[#This Row],[Customer_ID]],CustomerData[],4,0),"None")</f>
        <v>None</v>
      </c>
      <c r="K964" s="1" t="str">
        <f>IFERROR(VLOOKUP(Master8[[#This Row],[Customer_ID]],Feedback[],3,0),"None ")</f>
        <v xml:space="preserve">None </v>
      </c>
      <c r="L964" t="str">
        <f>_xlfn.IFNA(VLOOKUP(Master8[[#This Row],[Customer_ID]],Feedback[],4,0),"None")</f>
        <v>None</v>
      </c>
    </row>
    <row r="965" spans="1:12" hidden="1" x14ac:dyDescent="0.25">
      <c r="A965" s="2" t="s">
        <v>1118</v>
      </c>
      <c r="B965" s="2" t="s">
        <v>679</v>
      </c>
      <c r="C965" s="2">
        <v>2</v>
      </c>
      <c r="D965" s="4">
        <v>4.3899999999999997</v>
      </c>
      <c r="E965" s="2" t="s">
        <v>685</v>
      </c>
      <c r="F965" s="3">
        <v>46255</v>
      </c>
      <c r="G965" s="7">
        <v>8.7799999999999994</v>
      </c>
      <c r="H965" s="37">
        <f>IFERROR(VLOOKUP(Master8[[#This Row],[Customer_ID]],CustomerData[],2,0),"None")</f>
        <v>31</v>
      </c>
      <c r="I965" t="str">
        <f>IFERROR(VLOOKUP(Master8[[#This Row],[Customer_ID]],CustomerData[],3,0),"None")</f>
        <v>Male</v>
      </c>
      <c r="J965" t="str">
        <f>IFERROR(VLOOKUP(Master8[[#This Row],[Customer_ID]],CustomerData[],4,0),"None")</f>
        <v>Sandwich</v>
      </c>
      <c r="K965" s="1" t="str">
        <f>IFERROR(VLOOKUP(Master8[[#This Row],[Customer_ID]],Feedback[],3,0),"None ")</f>
        <v>Neutral</v>
      </c>
      <c r="L965" t="str">
        <f>_xlfn.IFNA(VLOOKUP(Master8[[#This Row],[Customer_ID]],Feedback[],4,0),"None")</f>
        <v>Could be better</v>
      </c>
    </row>
    <row r="966" spans="1:12" hidden="1" x14ac:dyDescent="0.25">
      <c r="A966" s="2" t="s">
        <v>1260</v>
      </c>
      <c r="B966" s="2" t="s">
        <v>677</v>
      </c>
      <c r="C966" s="2">
        <v>3</v>
      </c>
      <c r="D966" s="4">
        <v>5.3</v>
      </c>
      <c r="E966" s="2" t="s">
        <v>683</v>
      </c>
      <c r="F966" s="3">
        <v>46256</v>
      </c>
      <c r="G966" s="7">
        <v>15.9</v>
      </c>
      <c r="H966" s="37">
        <f>IFERROR(VLOOKUP(Master8[[#This Row],[Customer_ID]],CustomerData[],2,0),"None")</f>
        <v>50</v>
      </c>
      <c r="I966" t="str">
        <f>IFERROR(VLOOKUP(Master8[[#This Row],[Customer_ID]],CustomerData[],3,0),"None")</f>
        <v>Female</v>
      </c>
      <c r="J966" t="str">
        <f>IFERROR(VLOOKUP(Master8[[#This Row],[Customer_ID]],CustomerData[],4,0),"None")</f>
        <v>Cappuccino</v>
      </c>
      <c r="K966" s="1" t="str">
        <f>IFERROR(VLOOKUP(Master8[[#This Row],[Customer_ID]],Feedback[],3,0),"None ")</f>
        <v>Neutral</v>
      </c>
      <c r="L966" t="str">
        <f>_xlfn.IFNA(VLOOKUP(Master8[[#This Row],[Customer_ID]],Feedback[],4,0),"None")</f>
        <v>Could be better</v>
      </c>
    </row>
    <row r="967" spans="1:12" x14ac:dyDescent="0.25">
      <c r="A967" s="2" t="s">
        <v>1385</v>
      </c>
      <c r="B967" s="2" t="s">
        <v>678</v>
      </c>
      <c r="C967" s="2">
        <v>3</v>
      </c>
      <c r="D967" s="4">
        <v>5.52</v>
      </c>
      <c r="E967" s="2" t="s">
        <v>682</v>
      </c>
      <c r="F967" s="3">
        <v>46257</v>
      </c>
      <c r="G967" s="7">
        <v>16.559999999999999</v>
      </c>
      <c r="H967" s="37" t="str">
        <f>IFERROR(VLOOKUP(Master8[[#This Row],[Customer_ID]],CustomerData[],2,0),"None")</f>
        <v>None</v>
      </c>
      <c r="I967" t="str">
        <f>IFERROR(VLOOKUP(Master8[[#This Row],[Customer_ID]],CustomerData[],3,0),"None")</f>
        <v>None</v>
      </c>
      <c r="J967" t="str">
        <f>IFERROR(VLOOKUP(Master8[[#This Row],[Customer_ID]],CustomerData[],4,0),"None")</f>
        <v>None</v>
      </c>
      <c r="K967" s="1" t="str">
        <f>IFERROR(VLOOKUP(Master8[[#This Row],[Customer_ID]],Feedback[],3,0),"None ")</f>
        <v xml:space="preserve">None </v>
      </c>
      <c r="L967" t="str">
        <f>_xlfn.IFNA(VLOOKUP(Master8[[#This Row],[Customer_ID]],Feedback[],4,0),"None")</f>
        <v>None</v>
      </c>
    </row>
    <row r="968" spans="1:12" hidden="1" x14ac:dyDescent="0.25">
      <c r="A968" s="2" t="s">
        <v>1089</v>
      </c>
      <c r="B968" s="2" t="s">
        <v>681</v>
      </c>
      <c r="C968" s="2">
        <v>1</v>
      </c>
      <c r="D968" s="4">
        <v>3.58</v>
      </c>
      <c r="E968" s="2" t="s">
        <v>682</v>
      </c>
      <c r="F968" s="3">
        <v>46258</v>
      </c>
      <c r="G968" s="7">
        <v>3.58</v>
      </c>
      <c r="H968" s="37">
        <f>IFERROR(VLOOKUP(Master8[[#This Row],[Customer_ID]],CustomerData[],2,0),"None")</f>
        <v>40</v>
      </c>
      <c r="I968" t="str">
        <f>IFERROR(VLOOKUP(Master8[[#This Row],[Customer_ID]],CustomerData[],3,0),"None")</f>
        <v>Male</v>
      </c>
      <c r="J968" t="str">
        <f>IFERROR(VLOOKUP(Master8[[#This Row],[Customer_ID]],CustomerData[],4,0),"None")</f>
        <v>Muffin</v>
      </c>
      <c r="K968" s="1" t="str">
        <f>IFERROR(VLOOKUP(Master8[[#This Row],[Customer_ID]],Feedback[],3,0),"None ")</f>
        <v xml:space="preserve">None </v>
      </c>
      <c r="L968" t="str">
        <f>_xlfn.IFNA(VLOOKUP(Master8[[#This Row],[Customer_ID]],Feedback[],4,0),"None")</f>
        <v>None</v>
      </c>
    </row>
    <row r="969" spans="1:12" hidden="1" x14ac:dyDescent="0.25">
      <c r="A969" s="2" t="s">
        <v>1163</v>
      </c>
      <c r="B969" s="2" t="s">
        <v>676</v>
      </c>
      <c r="C969" s="2">
        <v>5</v>
      </c>
      <c r="D969" s="4">
        <v>4.97</v>
      </c>
      <c r="E969" s="2" t="s">
        <v>683</v>
      </c>
      <c r="F969" s="3">
        <v>46259</v>
      </c>
      <c r="G969" s="7">
        <v>24.85</v>
      </c>
      <c r="H969" s="37">
        <f>IFERROR(VLOOKUP(Master8[[#This Row],[Customer_ID]],CustomerData[],2,0),"None")</f>
        <v>40</v>
      </c>
      <c r="I969" t="str">
        <f>IFERROR(VLOOKUP(Master8[[#This Row],[Customer_ID]],CustomerData[],3,0),"None")</f>
        <v>Male</v>
      </c>
      <c r="J969" t="str">
        <f>IFERROR(VLOOKUP(Master8[[#This Row],[Customer_ID]],CustomerData[],4,0),"None")</f>
        <v>Iced Tea</v>
      </c>
      <c r="K969" s="1" t="str">
        <f>IFERROR(VLOOKUP(Master8[[#This Row],[Customer_ID]],Feedback[],3,0),"None ")</f>
        <v>Positive</v>
      </c>
      <c r="L969" t="str">
        <f>_xlfn.IFNA(VLOOKUP(Master8[[#This Row],[Customer_ID]],Feedback[],4,0),"None")</f>
        <v>Could be better</v>
      </c>
    </row>
    <row r="970" spans="1:12" x14ac:dyDescent="0.25">
      <c r="A970" s="2" t="s">
        <v>1652</v>
      </c>
      <c r="B970" s="2" t="s">
        <v>677</v>
      </c>
      <c r="C970" s="2">
        <v>5</v>
      </c>
      <c r="D970" s="4">
        <v>4.33</v>
      </c>
      <c r="E970" s="2" t="s">
        <v>683</v>
      </c>
      <c r="F970" s="3">
        <v>46260</v>
      </c>
      <c r="G970" s="7">
        <v>21.65</v>
      </c>
      <c r="H970" s="37" t="str">
        <f>IFERROR(VLOOKUP(Master8[[#This Row],[Customer_ID]],CustomerData[],2,0),"None")</f>
        <v>None</v>
      </c>
      <c r="I970" t="str">
        <f>IFERROR(VLOOKUP(Master8[[#This Row],[Customer_ID]],CustomerData[],3,0),"None")</f>
        <v>None</v>
      </c>
      <c r="J970" t="str">
        <f>IFERROR(VLOOKUP(Master8[[#This Row],[Customer_ID]],CustomerData[],4,0),"None")</f>
        <v>None</v>
      </c>
      <c r="K970" s="1" t="str">
        <f>IFERROR(VLOOKUP(Master8[[#This Row],[Customer_ID]],Feedback[],3,0),"None ")</f>
        <v>Negative</v>
      </c>
      <c r="L970" t="str">
        <f>_xlfn.IFNA(VLOOKUP(Master8[[#This Row],[Customer_ID]],Feedback[],4,0),"None")</f>
        <v>Could be better</v>
      </c>
    </row>
    <row r="971" spans="1:12" hidden="1" x14ac:dyDescent="0.25">
      <c r="A971" s="2" t="s">
        <v>1053</v>
      </c>
      <c r="B971" s="2" t="s">
        <v>678</v>
      </c>
      <c r="C971" s="2">
        <v>2</v>
      </c>
      <c r="D971" s="4">
        <v>2.97</v>
      </c>
      <c r="E971" s="2" t="s">
        <v>685</v>
      </c>
      <c r="F971" s="3">
        <v>46261</v>
      </c>
      <c r="G971" s="7">
        <v>5.94</v>
      </c>
      <c r="H971" s="37">
        <f>IFERROR(VLOOKUP(Master8[[#This Row],[Customer_ID]],CustomerData[],2,0),"None")</f>
        <v>56</v>
      </c>
      <c r="I971" t="str">
        <f>IFERROR(VLOOKUP(Master8[[#This Row],[Customer_ID]],CustomerData[],3,0),"None")</f>
        <v>Male</v>
      </c>
      <c r="J971" t="str">
        <f>IFERROR(VLOOKUP(Master8[[#This Row],[Customer_ID]],CustomerData[],4,0),"None")</f>
        <v>Latte</v>
      </c>
      <c r="K971" s="1" t="str">
        <f>IFERROR(VLOOKUP(Master8[[#This Row],[Customer_ID]],Feedback[],3,0),"None ")</f>
        <v>Neutral</v>
      </c>
      <c r="L971" t="str">
        <f>_xlfn.IFNA(VLOOKUP(Master8[[#This Row],[Customer_ID]],Feedback[],4,0),"None")</f>
        <v>Could be better</v>
      </c>
    </row>
    <row r="972" spans="1:12" x14ac:dyDescent="0.25">
      <c r="A972" s="2" t="s">
        <v>1527</v>
      </c>
      <c r="B972" s="2" t="s">
        <v>678</v>
      </c>
      <c r="C972" s="2">
        <v>1</v>
      </c>
      <c r="D972" s="4">
        <v>5.98</v>
      </c>
      <c r="E972" s="2" t="s">
        <v>685</v>
      </c>
      <c r="F972" s="3">
        <v>46262</v>
      </c>
      <c r="G972" s="7">
        <v>5.98</v>
      </c>
      <c r="H972" s="37" t="str">
        <f>IFERROR(VLOOKUP(Master8[[#This Row],[Customer_ID]],CustomerData[],2,0),"None")</f>
        <v>None</v>
      </c>
      <c r="I972" t="str">
        <f>IFERROR(VLOOKUP(Master8[[#This Row],[Customer_ID]],CustomerData[],3,0),"None")</f>
        <v>None</v>
      </c>
      <c r="J972" t="str">
        <f>IFERROR(VLOOKUP(Master8[[#This Row],[Customer_ID]],CustomerData[],4,0),"None")</f>
        <v>None</v>
      </c>
      <c r="K972" s="1" t="str">
        <f>IFERROR(VLOOKUP(Master8[[#This Row],[Customer_ID]],Feedback[],3,0),"None ")</f>
        <v>Negative</v>
      </c>
      <c r="L972" t="str">
        <f>_xlfn.IFNA(VLOOKUP(Master8[[#This Row],[Customer_ID]],Feedback[],4,0),"None")</f>
        <v>Could be better</v>
      </c>
    </row>
    <row r="973" spans="1:12" hidden="1" x14ac:dyDescent="0.25">
      <c r="A973" s="2" t="s">
        <v>1193</v>
      </c>
      <c r="B973" s="2" t="s">
        <v>677</v>
      </c>
      <c r="C973" s="2">
        <v>1</v>
      </c>
      <c r="D973" s="4">
        <v>5.92</v>
      </c>
      <c r="E973" s="2" t="s">
        <v>682</v>
      </c>
      <c r="F973" s="3">
        <v>46263</v>
      </c>
      <c r="G973" s="7">
        <v>5.92</v>
      </c>
      <c r="H973" s="37">
        <f>IFERROR(VLOOKUP(Master8[[#This Row],[Customer_ID]],CustomerData[],2,0),"None")</f>
        <v>48</v>
      </c>
      <c r="I973" t="str">
        <f>IFERROR(VLOOKUP(Master8[[#This Row],[Customer_ID]],CustomerData[],3,0),"None")</f>
        <v>Female</v>
      </c>
      <c r="J973" t="str">
        <f>IFERROR(VLOOKUP(Master8[[#This Row],[Customer_ID]],CustomerData[],4,0),"None")</f>
        <v>Cappuccino</v>
      </c>
      <c r="K973" s="1" t="str">
        <f>IFERROR(VLOOKUP(Master8[[#This Row],[Customer_ID]],Feedback[],3,0),"None ")</f>
        <v>Negative</v>
      </c>
      <c r="L973" t="str">
        <f>_xlfn.IFNA(VLOOKUP(Master8[[#This Row],[Customer_ID]],Feedback[],4,0),"None")</f>
        <v>Could be better</v>
      </c>
    </row>
    <row r="974" spans="1:12" hidden="1" x14ac:dyDescent="0.25">
      <c r="A974" s="2" t="s">
        <v>1316</v>
      </c>
      <c r="B974" s="2" t="s">
        <v>681</v>
      </c>
      <c r="C974" s="2">
        <v>1</v>
      </c>
      <c r="D974" s="4">
        <v>3.01</v>
      </c>
      <c r="E974" s="2" t="s">
        <v>685</v>
      </c>
      <c r="F974" s="3">
        <v>46264</v>
      </c>
      <c r="G974" s="7">
        <v>3.01</v>
      </c>
      <c r="H974" s="37">
        <f>IFERROR(VLOOKUP(Master8[[#This Row],[Customer_ID]],CustomerData[],2,0),"None")</f>
        <v>20</v>
      </c>
      <c r="I974" t="str">
        <f>IFERROR(VLOOKUP(Master8[[#This Row],[Customer_ID]],CustomerData[],3,0),"None")</f>
        <v>Male</v>
      </c>
      <c r="J974" t="str">
        <f>IFERROR(VLOOKUP(Master8[[#This Row],[Customer_ID]],CustomerData[],4,0),"None")</f>
        <v>Muffin</v>
      </c>
      <c r="K974" s="1" t="str">
        <f>IFERROR(VLOOKUP(Master8[[#This Row],[Customer_ID]],Feedback[],3,0),"None ")</f>
        <v xml:space="preserve">None </v>
      </c>
      <c r="L974" t="str">
        <f>_xlfn.IFNA(VLOOKUP(Master8[[#This Row],[Customer_ID]],Feedback[],4,0),"None")</f>
        <v>None</v>
      </c>
    </row>
    <row r="975" spans="1:12" hidden="1" x14ac:dyDescent="0.25">
      <c r="A975" s="2" t="s">
        <v>1024</v>
      </c>
      <c r="B975" s="2" t="s">
        <v>676</v>
      </c>
      <c r="C975" s="2">
        <v>5</v>
      </c>
      <c r="D975" s="4">
        <v>5.77</v>
      </c>
      <c r="E975" s="2" t="s">
        <v>683</v>
      </c>
      <c r="F975" s="3">
        <v>46265</v>
      </c>
      <c r="G975" s="7">
        <v>28.85</v>
      </c>
      <c r="H975" s="37">
        <f>IFERROR(VLOOKUP(Master8[[#This Row],[Customer_ID]],CustomerData[],2,0),"None")</f>
        <v>31</v>
      </c>
      <c r="I975" t="str">
        <f>IFERROR(VLOOKUP(Master8[[#This Row],[Customer_ID]],CustomerData[],3,0),"None")</f>
        <v>Female</v>
      </c>
      <c r="J975" t="str">
        <f>IFERROR(VLOOKUP(Master8[[#This Row],[Customer_ID]],CustomerData[],4,0),"None")</f>
        <v>Iced Tea</v>
      </c>
      <c r="K975" s="1" t="str">
        <f>IFERROR(VLOOKUP(Master8[[#This Row],[Customer_ID]],Feedback[],3,0),"None ")</f>
        <v>Neutral</v>
      </c>
      <c r="L975" t="str">
        <f>_xlfn.IFNA(VLOOKUP(Master8[[#This Row],[Customer_ID]],Feedback[],4,0),"None")</f>
        <v>Could be better</v>
      </c>
    </row>
    <row r="976" spans="1:12" hidden="1" x14ac:dyDescent="0.25">
      <c r="A976" s="2" t="s">
        <v>1126</v>
      </c>
      <c r="B976" s="2" t="s">
        <v>681</v>
      </c>
      <c r="C976" s="2">
        <v>5</v>
      </c>
      <c r="D976" s="4">
        <v>5.71</v>
      </c>
      <c r="E976" s="2" t="s">
        <v>685</v>
      </c>
      <c r="F976" s="3">
        <v>46266</v>
      </c>
      <c r="G976" s="7">
        <v>28.55</v>
      </c>
      <c r="H976" s="37">
        <f>IFERROR(VLOOKUP(Master8[[#This Row],[Customer_ID]],CustomerData[],2,0),"None")</f>
        <v>49</v>
      </c>
      <c r="I976" t="str">
        <f>IFERROR(VLOOKUP(Master8[[#This Row],[Customer_ID]],CustomerData[],3,0),"None")</f>
        <v>Male</v>
      </c>
      <c r="J976" t="str">
        <f>IFERROR(VLOOKUP(Master8[[#This Row],[Customer_ID]],CustomerData[],4,0),"None")</f>
        <v>Muffin</v>
      </c>
      <c r="K976" s="1" t="str">
        <f>IFERROR(VLOOKUP(Master8[[#This Row],[Customer_ID]],Feedback[],3,0),"None ")</f>
        <v xml:space="preserve">None </v>
      </c>
      <c r="L976" t="str">
        <f>_xlfn.IFNA(VLOOKUP(Master8[[#This Row],[Customer_ID]],Feedback[],4,0),"None")</f>
        <v>None</v>
      </c>
    </row>
    <row r="977" spans="1:12" x14ac:dyDescent="0.25">
      <c r="A977" s="2" t="s">
        <v>1374</v>
      </c>
      <c r="B977" s="2" t="s">
        <v>681</v>
      </c>
      <c r="C977" s="2">
        <v>4</v>
      </c>
      <c r="D977" s="4">
        <v>3.61</v>
      </c>
      <c r="E977" s="2" t="s">
        <v>683</v>
      </c>
      <c r="F977" s="3">
        <v>46267</v>
      </c>
      <c r="G977" s="7">
        <v>14.44</v>
      </c>
      <c r="H977" s="37" t="str">
        <f>IFERROR(VLOOKUP(Master8[[#This Row],[Customer_ID]],CustomerData[],2,0),"None")</f>
        <v>None</v>
      </c>
      <c r="I977" t="str">
        <f>IFERROR(VLOOKUP(Master8[[#This Row],[Customer_ID]],CustomerData[],3,0),"None")</f>
        <v>None</v>
      </c>
      <c r="J977" t="str">
        <f>IFERROR(VLOOKUP(Master8[[#This Row],[Customer_ID]],CustomerData[],4,0),"None")</f>
        <v>None</v>
      </c>
      <c r="K977" s="1" t="str">
        <f>IFERROR(VLOOKUP(Master8[[#This Row],[Customer_ID]],Feedback[],3,0),"None ")</f>
        <v>Positive</v>
      </c>
      <c r="L977" t="str">
        <f>_xlfn.IFNA(VLOOKUP(Master8[[#This Row],[Customer_ID]],Feedback[],4,0),"None")</f>
        <v>Great product!</v>
      </c>
    </row>
    <row r="978" spans="1:12" hidden="1" x14ac:dyDescent="0.25">
      <c r="A978" s="2" t="s">
        <v>903</v>
      </c>
      <c r="B978" s="2" t="s">
        <v>681</v>
      </c>
      <c r="C978" s="2">
        <v>5</v>
      </c>
      <c r="D978" s="4">
        <v>4.45</v>
      </c>
      <c r="E978" s="2" t="s">
        <v>682</v>
      </c>
      <c r="F978" s="3">
        <v>46268</v>
      </c>
      <c r="G978" s="7">
        <v>22.25</v>
      </c>
      <c r="H978" s="37">
        <f>IFERROR(VLOOKUP(Master8[[#This Row],[Customer_ID]],CustomerData[],2,0),"None")</f>
        <v>53</v>
      </c>
      <c r="I978" t="str">
        <f>IFERROR(VLOOKUP(Master8[[#This Row],[Customer_ID]],CustomerData[],3,0),"None")</f>
        <v>Female</v>
      </c>
      <c r="J978" t="str">
        <f>IFERROR(VLOOKUP(Master8[[#This Row],[Customer_ID]],CustomerData[],4,0),"None")</f>
        <v>Muffin</v>
      </c>
      <c r="K978" s="1" t="str">
        <f>IFERROR(VLOOKUP(Master8[[#This Row],[Customer_ID]],Feedback[],3,0),"None ")</f>
        <v xml:space="preserve">None </v>
      </c>
      <c r="L978" t="str">
        <f>_xlfn.IFNA(VLOOKUP(Master8[[#This Row],[Customer_ID]],Feedback[],4,0),"None")</f>
        <v>None</v>
      </c>
    </row>
    <row r="979" spans="1:12" x14ac:dyDescent="0.25">
      <c r="A979" s="2" t="s">
        <v>1475</v>
      </c>
      <c r="B979" s="2" t="s">
        <v>681</v>
      </c>
      <c r="C979" s="2">
        <v>5</v>
      </c>
      <c r="D979" s="4">
        <v>5.82</v>
      </c>
      <c r="E979" s="2" t="s">
        <v>684</v>
      </c>
      <c r="F979" s="3">
        <v>46269</v>
      </c>
      <c r="G979" s="7">
        <v>29.1</v>
      </c>
      <c r="H979" s="37" t="str">
        <f>IFERROR(VLOOKUP(Master8[[#This Row],[Customer_ID]],CustomerData[],2,0),"None")</f>
        <v>None</v>
      </c>
      <c r="I979" t="str">
        <f>IFERROR(VLOOKUP(Master8[[#This Row],[Customer_ID]],CustomerData[],3,0),"None")</f>
        <v>None</v>
      </c>
      <c r="J979" t="str">
        <f>IFERROR(VLOOKUP(Master8[[#This Row],[Customer_ID]],CustomerData[],4,0),"None")</f>
        <v>None</v>
      </c>
      <c r="K979" s="1" t="str">
        <f>IFERROR(VLOOKUP(Master8[[#This Row],[Customer_ID]],Feedback[],3,0),"None ")</f>
        <v>Neutral</v>
      </c>
      <c r="L979" t="str">
        <f>_xlfn.IFNA(VLOOKUP(Master8[[#This Row],[Customer_ID]],Feedback[],4,0),"None")</f>
        <v>Could be better</v>
      </c>
    </row>
    <row r="980" spans="1:12" x14ac:dyDescent="0.25">
      <c r="A980" s="2" t="s">
        <v>1688</v>
      </c>
      <c r="B980" s="2" t="s">
        <v>678</v>
      </c>
      <c r="C980" s="2">
        <v>1</v>
      </c>
      <c r="D980" s="4">
        <v>2.91</v>
      </c>
      <c r="E980" s="2" t="s">
        <v>685</v>
      </c>
      <c r="F980" s="3">
        <v>46270</v>
      </c>
      <c r="G980" s="7">
        <v>2.91</v>
      </c>
      <c r="H980" s="37" t="str">
        <f>IFERROR(VLOOKUP(Master8[[#This Row],[Customer_ID]],CustomerData[],2,0),"None")</f>
        <v>None</v>
      </c>
      <c r="I980" t="str">
        <f>IFERROR(VLOOKUP(Master8[[#This Row],[Customer_ID]],CustomerData[],3,0),"None")</f>
        <v>None</v>
      </c>
      <c r="J980" t="str">
        <f>IFERROR(VLOOKUP(Master8[[#This Row],[Customer_ID]],CustomerData[],4,0),"None")</f>
        <v>None</v>
      </c>
      <c r="K980" s="1" t="str">
        <f>IFERROR(VLOOKUP(Master8[[#This Row],[Customer_ID]],Feedback[],3,0),"None ")</f>
        <v>Positive</v>
      </c>
      <c r="L980" t="str">
        <f>_xlfn.IFNA(VLOOKUP(Master8[[#This Row],[Customer_ID]],Feedback[],4,0),"None")</f>
        <v>Great product!</v>
      </c>
    </row>
    <row r="981" spans="1:12" hidden="1" x14ac:dyDescent="0.25">
      <c r="A981" s="2" t="s">
        <v>1345</v>
      </c>
      <c r="B981" s="2" t="s">
        <v>679</v>
      </c>
      <c r="C981" s="2">
        <v>3</v>
      </c>
      <c r="D981" s="4">
        <v>3.61</v>
      </c>
      <c r="E981" s="2" t="s">
        <v>682</v>
      </c>
      <c r="F981" s="3">
        <v>46271</v>
      </c>
      <c r="G981" s="7">
        <v>10.83</v>
      </c>
      <c r="H981" s="37">
        <f>IFERROR(VLOOKUP(Master8[[#This Row],[Customer_ID]],CustomerData[],2,0),"None")</f>
        <v>33</v>
      </c>
      <c r="I981" t="str">
        <f>IFERROR(VLOOKUP(Master8[[#This Row],[Customer_ID]],CustomerData[],3,0),"None")</f>
        <v>Male</v>
      </c>
      <c r="J981" t="str">
        <f>IFERROR(VLOOKUP(Master8[[#This Row],[Customer_ID]],CustomerData[],4,0),"None")</f>
        <v>Sandwich</v>
      </c>
      <c r="K981" s="1" t="str">
        <f>IFERROR(VLOOKUP(Master8[[#This Row],[Customer_ID]],Feedback[],3,0),"None ")</f>
        <v>Negative</v>
      </c>
      <c r="L981" t="str">
        <f>_xlfn.IFNA(VLOOKUP(Master8[[#This Row],[Customer_ID]],Feedback[],4,0),"None")</f>
        <v>Great product!</v>
      </c>
    </row>
    <row r="982" spans="1:12" hidden="1" x14ac:dyDescent="0.25">
      <c r="A982" s="2" t="s">
        <v>789</v>
      </c>
      <c r="B982" s="2" t="s">
        <v>676</v>
      </c>
      <c r="C982" s="2">
        <v>2</v>
      </c>
      <c r="D982" s="4">
        <v>5.58</v>
      </c>
      <c r="E982" s="2" t="s">
        <v>682</v>
      </c>
      <c r="F982" s="3">
        <v>46272</v>
      </c>
      <c r="G982" s="7">
        <v>11.16</v>
      </c>
      <c r="H982" s="37">
        <f>IFERROR(VLOOKUP(Master8[[#This Row],[Customer_ID]],CustomerData[],2,0),"None")</f>
        <v>35</v>
      </c>
      <c r="I982" t="str">
        <f>IFERROR(VLOOKUP(Master8[[#This Row],[Customer_ID]],CustomerData[],3,0),"None")</f>
        <v>Male</v>
      </c>
      <c r="J982" t="str">
        <f>IFERROR(VLOOKUP(Master8[[#This Row],[Customer_ID]],CustomerData[],4,0),"None")</f>
        <v>Iced Tea</v>
      </c>
      <c r="K982" s="1" t="str">
        <f>IFERROR(VLOOKUP(Master8[[#This Row],[Customer_ID]],Feedback[],3,0),"None ")</f>
        <v>Negative</v>
      </c>
      <c r="L982" t="str">
        <f>_xlfn.IFNA(VLOOKUP(Master8[[#This Row],[Customer_ID]],Feedback[],4,0),"None")</f>
        <v>Could be better</v>
      </c>
    </row>
    <row r="983" spans="1:12" hidden="1" x14ac:dyDescent="0.25">
      <c r="A983" s="2" t="s">
        <v>952</v>
      </c>
      <c r="B983" s="2" t="s">
        <v>678</v>
      </c>
      <c r="C983" s="2">
        <v>3</v>
      </c>
      <c r="D983" s="4">
        <v>5.04</v>
      </c>
      <c r="E983" s="2" t="s">
        <v>685</v>
      </c>
      <c r="F983" s="3">
        <v>46273</v>
      </c>
      <c r="G983" s="7">
        <v>15.12</v>
      </c>
      <c r="H983" s="37">
        <f>IFERROR(VLOOKUP(Master8[[#This Row],[Customer_ID]],CustomerData[],2,0),"None")</f>
        <v>64</v>
      </c>
      <c r="I983" t="str">
        <f>IFERROR(VLOOKUP(Master8[[#This Row],[Customer_ID]],CustomerData[],3,0),"None")</f>
        <v>Male</v>
      </c>
      <c r="J983" t="str">
        <f>IFERROR(VLOOKUP(Master8[[#This Row],[Customer_ID]],CustomerData[],4,0),"None")</f>
        <v>Latte</v>
      </c>
      <c r="K983" s="1" t="str">
        <f>IFERROR(VLOOKUP(Master8[[#This Row],[Customer_ID]],Feedback[],3,0),"None ")</f>
        <v>Positive</v>
      </c>
      <c r="L983" t="str">
        <f>_xlfn.IFNA(VLOOKUP(Master8[[#This Row],[Customer_ID]],Feedback[],4,0),"None")</f>
        <v>Could be better</v>
      </c>
    </row>
    <row r="984" spans="1:12" hidden="1" x14ac:dyDescent="0.25">
      <c r="A984" s="2" t="s">
        <v>958</v>
      </c>
      <c r="B984" s="2" t="s">
        <v>677</v>
      </c>
      <c r="C984" s="2">
        <v>2</v>
      </c>
      <c r="D984" s="4">
        <v>5.18</v>
      </c>
      <c r="E984" s="2" t="s">
        <v>684</v>
      </c>
      <c r="F984" s="3">
        <v>46274</v>
      </c>
      <c r="G984" s="7">
        <v>10.36</v>
      </c>
      <c r="H984" s="37">
        <f>IFERROR(VLOOKUP(Master8[[#This Row],[Customer_ID]],CustomerData[],2,0),"None")</f>
        <v>44</v>
      </c>
      <c r="I984" t="str">
        <f>IFERROR(VLOOKUP(Master8[[#This Row],[Customer_ID]],CustomerData[],3,0),"None")</f>
        <v>Female</v>
      </c>
      <c r="J984" t="str">
        <f>IFERROR(VLOOKUP(Master8[[#This Row],[Customer_ID]],CustomerData[],4,0),"None")</f>
        <v>Cappuccino</v>
      </c>
      <c r="K984" s="1" t="str">
        <f>IFERROR(VLOOKUP(Master8[[#This Row],[Customer_ID]],Feedback[],3,0),"None ")</f>
        <v>Positive</v>
      </c>
      <c r="L984" t="str">
        <f>_xlfn.IFNA(VLOOKUP(Master8[[#This Row],[Customer_ID]],Feedback[],4,0),"None")</f>
        <v>Great product!</v>
      </c>
    </row>
    <row r="985" spans="1:12" hidden="1" x14ac:dyDescent="0.25">
      <c r="A985" s="2" t="s">
        <v>805</v>
      </c>
      <c r="B985" s="2" t="s">
        <v>677</v>
      </c>
      <c r="C985" s="2">
        <v>4</v>
      </c>
      <c r="D985" s="4">
        <v>5.58</v>
      </c>
      <c r="E985" s="2" t="s">
        <v>683</v>
      </c>
      <c r="F985" s="3">
        <v>46275</v>
      </c>
      <c r="G985" s="7">
        <v>22.32</v>
      </c>
      <c r="H985" s="37">
        <f>IFERROR(VLOOKUP(Master8[[#This Row],[Customer_ID]],CustomerData[],2,0),"None")</f>
        <v>63</v>
      </c>
      <c r="I985" t="str">
        <f>IFERROR(VLOOKUP(Master8[[#This Row],[Customer_ID]],CustomerData[],3,0),"None")</f>
        <v>Male</v>
      </c>
      <c r="J985" t="str">
        <f>IFERROR(VLOOKUP(Master8[[#This Row],[Customer_ID]],CustomerData[],4,0),"None")</f>
        <v>Cappuccino</v>
      </c>
      <c r="K985" s="1" t="str">
        <f>IFERROR(VLOOKUP(Master8[[#This Row],[Customer_ID]],Feedback[],3,0),"None ")</f>
        <v>Neutral</v>
      </c>
      <c r="L985" t="str">
        <f>_xlfn.IFNA(VLOOKUP(Master8[[#This Row],[Customer_ID]],Feedback[],4,0),"None")</f>
        <v>Great product!</v>
      </c>
    </row>
    <row r="986" spans="1:12" hidden="1" x14ac:dyDescent="0.25">
      <c r="A986" s="2" t="s">
        <v>1010</v>
      </c>
      <c r="B986" s="2" t="s">
        <v>681</v>
      </c>
      <c r="C986" s="2">
        <v>5</v>
      </c>
      <c r="D986" s="4">
        <v>3.95</v>
      </c>
      <c r="E986" s="2" t="s">
        <v>682</v>
      </c>
      <c r="F986" s="3">
        <v>46276</v>
      </c>
      <c r="G986" s="7">
        <v>19.75</v>
      </c>
      <c r="H986" s="37">
        <f>IFERROR(VLOOKUP(Master8[[#This Row],[Customer_ID]],CustomerData[],2,0),"None")</f>
        <v>42</v>
      </c>
      <c r="I986" t="str">
        <f>IFERROR(VLOOKUP(Master8[[#This Row],[Customer_ID]],CustomerData[],3,0),"None")</f>
        <v>Female</v>
      </c>
      <c r="J986" t="str">
        <f>IFERROR(VLOOKUP(Master8[[#This Row],[Customer_ID]],CustomerData[],4,0),"None")</f>
        <v>Muffin</v>
      </c>
      <c r="K986" s="1" t="str">
        <f>IFERROR(VLOOKUP(Master8[[#This Row],[Customer_ID]],Feedback[],3,0),"None ")</f>
        <v>Negative</v>
      </c>
      <c r="L986" t="str">
        <f>_xlfn.IFNA(VLOOKUP(Master8[[#This Row],[Customer_ID]],Feedback[],4,0),"None")</f>
        <v>Great product!</v>
      </c>
    </row>
    <row r="987" spans="1:12" hidden="1" x14ac:dyDescent="0.25">
      <c r="A987" s="2" t="s">
        <v>1057</v>
      </c>
      <c r="B987" s="2" t="s">
        <v>676</v>
      </c>
      <c r="C987" s="2">
        <v>2</v>
      </c>
      <c r="D987" s="4">
        <v>3.94</v>
      </c>
      <c r="E987" s="2" t="s">
        <v>682</v>
      </c>
      <c r="F987" s="3">
        <v>46277</v>
      </c>
      <c r="G987" s="7">
        <v>7.88</v>
      </c>
      <c r="H987" s="37">
        <f>IFERROR(VLOOKUP(Master8[[#This Row],[Customer_ID]],CustomerData[],2,0),"None")</f>
        <v>44</v>
      </c>
      <c r="I987" t="str">
        <f>IFERROR(VLOOKUP(Master8[[#This Row],[Customer_ID]],CustomerData[],3,0),"None")</f>
        <v>Female</v>
      </c>
      <c r="J987" t="str">
        <f>IFERROR(VLOOKUP(Master8[[#This Row],[Customer_ID]],CustomerData[],4,0),"None")</f>
        <v>Iced Tea</v>
      </c>
      <c r="K987" s="1" t="str">
        <f>IFERROR(VLOOKUP(Master8[[#This Row],[Customer_ID]],Feedback[],3,0),"None ")</f>
        <v>Neutral</v>
      </c>
      <c r="L987" t="str">
        <f>_xlfn.IFNA(VLOOKUP(Master8[[#This Row],[Customer_ID]],Feedback[],4,0),"None")</f>
        <v>Could be better</v>
      </c>
    </row>
    <row r="988" spans="1:12" hidden="1" x14ac:dyDescent="0.25">
      <c r="A988" s="2" t="s">
        <v>731</v>
      </c>
      <c r="B988" s="2" t="s">
        <v>678</v>
      </c>
      <c r="C988" s="2">
        <v>2</v>
      </c>
      <c r="D988" s="4">
        <v>4.05</v>
      </c>
      <c r="E988" s="2" t="s">
        <v>684</v>
      </c>
      <c r="F988" s="3">
        <v>46278</v>
      </c>
      <c r="G988" s="7">
        <v>8.1</v>
      </c>
      <c r="H988" s="37">
        <f>IFERROR(VLOOKUP(Master8[[#This Row],[Customer_ID]],CustomerData[],2,0),"None")</f>
        <v>27</v>
      </c>
      <c r="I988" t="str">
        <f>IFERROR(VLOOKUP(Master8[[#This Row],[Customer_ID]],CustomerData[],3,0),"None")</f>
        <v>Male</v>
      </c>
      <c r="J988" t="str">
        <f>IFERROR(VLOOKUP(Master8[[#This Row],[Customer_ID]],CustomerData[],4,0),"None")</f>
        <v>Latte</v>
      </c>
      <c r="K988" s="1" t="str">
        <f>IFERROR(VLOOKUP(Master8[[#This Row],[Customer_ID]],Feedback[],3,0),"None ")</f>
        <v>Negative</v>
      </c>
      <c r="L988" t="str">
        <f>_xlfn.IFNA(VLOOKUP(Master8[[#This Row],[Customer_ID]],Feedback[],4,0),"None")</f>
        <v>Could be better</v>
      </c>
    </row>
    <row r="989" spans="1:12" x14ac:dyDescent="0.25">
      <c r="A989" s="2" t="s">
        <v>1455</v>
      </c>
      <c r="B989" s="2" t="s">
        <v>678</v>
      </c>
      <c r="C989" s="2">
        <v>2</v>
      </c>
      <c r="D989" s="4">
        <v>5.77</v>
      </c>
      <c r="E989" s="2" t="s">
        <v>683</v>
      </c>
      <c r="F989" s="3">
        <v>46279</v>
      </c>
      <c r="G989" s="7">
        <v>11.54</v>
      </c>
      <c r="H989" s="37" t="str">
        <f>IFERROR(VLOOKUP(Master8[[#This Row],[Customer_ID]],CustomerData[],2,0),"None")</f>
        <v>None</v>
      </c>
      <c r="I989" t="str">
        <f>IFERROR(VLOOKUP(Master8[[#This Row],[Customer_ID]],CustomerData[],3,0),"None")</f>
        <v>None</v>
      </c>
      <c r="J989" t="str">
        <f>IFERROR(VLOOKUP(Master8[[#This Row],[Customer_ID]],CustomerData[],4,0),"None")</f>
        <v>None</v>
      </c>
      <c r="K989" s="1" t="str">
        <f>IFERROR(VLOOKUP(Master8[[#This Row],[Customer_ID]],Feedback[],3,0),"None ")</f>
        <v>Negative</v>
      </c>
      <c r="L989" t="str">
        <f>_xlfn.IFNA(VLOOKUP(Master8[[#This Row],[Customer_ID]],Feedback[],4,0),"None")</f>
        <v>Could be better</v>
      </c>
    </row>
    <row r="990" spans="1:12" hidden="1" x14ac:dyDescent="0.25">
      <c r="A990" s="2" t="s">
        <v>1162</v>
      </c>
      <c r="B990" s="2" t="s">
        <v>676</v>
      </c>
      <c r="C990" s="2">
        <v>2</v>
      </c>
      <c r="D990" s="4">
        <v>5.63</v>
      </c>
      <c r="E990" s="2" t="s">
        <v>682</v>
      </c>
      <c r="F990" s="3">
        <v>46280</v>
      </c>
      <c r="G990" s="7">
        <v>11.26</v>
      </c>
      <c r="H990" s="37">
        <f>IFERROR(VLOOKUP(Master8[[#This Row],[Customer_ID]],CustomerData[],2,0),"None")</f>
        <v>20</v>
      </c>
      <c r="I990" t="str">
        <f>IFERROR(VLOOKUP(Master8[[#This Row],[Customer_ID]],CustomerData[],3,0),"None")</f>
        <v>Female</v>
      </c>
      <c r="J990" t="str">
        <f>IFERROR(VLOOKUP(Master8[[#This Row],[Customer_ID]],CustomerData[],4,0),"None")</f>
        <v>Iced Tea</v>
      </c>
      <c r="K990" s="1" t="str">
        <f>IFERROR(VLOOKUP(Master8[[#This Row],[Customer_ID]],Feedback[],3,0),"None ")</f>
        <v xml:space="preserve">None </v>
      </c>
      <c r="L990" t="str">
        <f>_xlfn.IFNA(VLOOKUP(Master8[[#This Row],[Customer_ID]],Feedback[],4,0),"None")</f>
        <v>None</v>
      </c>
    </row>
    <row r="991" spans="1:12" hidden="1" x14ac:dyDescent="0.25">
      <c r="A991" s="2" t="s">
        <v>918</v>
      </c>
      <c r="B991" s="2" t="s">
        <v>681</v>
      </c>
      <c r="C991" s="2">
        <v>5</v>
      </c>
      <c r="D991" s="4">
        <v>5.77</v>
      </c>
      <c r="E991" s="2" t="s">
        <v>684</v>
      </c>
      <c r="F991" s="3">
        <v>46281</v>
      </c>
      <c r="G991" s="7">
        <v>28.85</v>
      </c>
      <c r="H991" s="37">
        <f>IFERROR(VLOOKUP(Master8[[#This Row],[Customer_ID]],CustomerData[],2,0),"None")</f>
        <v>59</v>
      </c>
      <c r="I991" t="str">
        <f>IFERROR(VLOOKUP(Master8[[#This Row],[Customer_ID]],CustomerData[],3,0),"None")</f>
        <v>Female</v>
      </c>
      <c r="J991" t="str">
        <f>IFERROR(VLOOKUP(Master8[[#This Row],[Customer_ID]],CustomerData[],4,0),"None")</f>
        <v>Muffin</v>
      </c>
      <c r="K991" s="1" t="str">
        <f>IFERROR(VLOOKUP(Master8[[#This Row],[Customer_ID]],Feedback[],3,0),"None ")</f>
        <v xml:space="preserve">None </v>
      </c>
      <c r="L991" t="str">
        <f>_xlfn.IFNA(VLOOKUP(Master8[[#This Row],[Customer_ID]],Feedback[],4,0),"None")</f>
        <v>None</v>
      </c>
    </row>
    <row r="992" spans="1:12" x14ac:dyDescent="0.25">
      <c r="A992" s="2" t="s">
        <v>1507</v>
      </c>
      <c r="B992" s="2" t="s">
        <v>676</v>
      </c>
      <c r="C992" s="2">
        <v>3</v>
      </c>
      <c r="D992" s="4">
        <v>3.46</v>
      </c>
      <c r="E992" s="2" t="s">
        <v>685</v>
      </c>
      <c r="F992" s="3">
        <v>46282</v>
      </c>
      <c r="G992" s="7">
        <v>10.38</v>
      </c>
      <c r="H992" s="37" t="str">
        <f>IFERROR(VLOOKUP(Master8[[#This Row],[Customer_ID]],CustomerData[],2,0),"None")</f>
        <v>None</v>
      </c>
      <c r="I992" t="str">
        <f>IFERROR(VLOOKUP(Master8[[#This Row],[Customer_ID]],CustomerData[],3,0),"None")</f>
        <v>None</v>
      </c>
      <c r="J992" t="str">
        <f>IFERROR(VLOOKUP(Master8[[#This Row],[Customer_ID]],CustomerData[],4,0),"None")</f>
        <v>None</v>
      </c>
      <c r="K992" s="1" t="str">
        <f>IFERROR(VLOOKUP(Master8[[#This Row],[Customer_ID]],Feedback[],3,0),"None ")</f>
        <v>Negative</v>
      </c>
      <c r="L992" t="str">
        <f>_xlfn.IFNA(VLOOKUP(Master8[[#This Row],[Customer_ID]],Feedback[],4,0),"None")</f>
        <v>Could be better</v>
      </c>
    </row>
    <row r="993" spans="1:12" x14ac:dyDescent="0.25">
      <c r="A993" s="2" t="s">
        <v>1453</v>
      </c>
      <c r="B993" s="2" t="s">
        <v>676</v>
      </c>
      <c r="C993" s="2">
        <v>2</v>
      </c>
      <c r="D993" s="4">
        <v>5.23</v>
      </c>
      <c r="E993" s="2" t="s">
        <v>684</v>
      </c>
      <c r="F993" s="3">
        <v>46283</v>
      </c>
      <c r="G993" s="7">
        <v>10.46</v>
      </c>
      <c r="H993" s="37" t="str">
        <f>IFERROR(VLOOKUP(Master8[[#This Row],[Customer_ID]],CustomerData[],2,0),"None")</f>
        <v>None</v>
      </c>
      <c r="I993" t="str">
        <f>IFERROR(VLOOKUP(Master8[[#This Row],[Customer_ID]],CustomerData[],3,0),"None")</f>
        <v>None</v>
      </c>
      <c r="J993" t="str">
        <f>IFERROR(VLOOKUP(Master8[[#This Row],[Customer_ID]],CustomerData[],4,0),"None")</f>
        <v>None</v>
      </c>
      <c r="K993" s="1" t="str">
        <f>IFERROR(VLOOKUP(Master8[[#This Row],[Customer_ID]],Feedback[],3,0),"None ")</f>
        <v>Negative</v>
      </c>
      <c r="L993" t="str">
        <f>_xlfn.IFNA(VLOOKUP(Master8[[#This Row],[Customer_ID]],Feedback[],4,0),"None")</f>
        <v>Could be better</v>
      </c>
    </row>
    <row r="994" spans="1:12" hidden="1" x14ac:dyDescent="0.25">
      <c r="A994" s="2" t="s">
        <v>870</v>
      </c>
      <c r="B994" s="2" t="s">
        <v>679</v>
      </c>
      <c r="C994" s="2">
        <v>1</v>
      </c>
      <c r="D994" s="4">
        <v>2.87</v>
      </c>
      <c r="E994" s="2" t="s">
        <v>684</v>
      </c>
      <c r="F994" s="3">
        <v>46284</v>
      </c>
      <c r="G994" s="7">
        <v>2.87</v>
      </c>
      <c r="H994" s="37">
        <f>IFERROR(VLOOKUP(Master8[[#This Row],[Customer_ID]],CustomerData[],2,0),"None")</f>
        <v>58</v>
      </c>
      <c r="I994" t="str">
        <f>IFERROR(VLOOKUP(Master8[[#This Row],[Customer_ID]],CustomerData[],3,0),"None")</f>
        <v>Female</v>
      </c>
      <c r="J994" t="str">
        <f>IFERROR(VLOOKUP(Master8[[#This Row],[Customer_ID]],CustomerData[],4,0),"None")</f>
        <v>Sandwich</v>
      </c>
      <c r="K994" s="1" t="str">
        <f>IFERROR(VLOOKUP(Master8[[#This Row],[Customer_ID]],Feedback[],3,0),"None ")</f>
        <v xml:space="preserve">None </v>
      </c>
      <c r="L994" t="str">
        <f>_xlfn.IFNA(VLOOKUP(Master8[[#This Row],[Customer_ID]],Feedback[],4,0),"None")</f>
        <v>None</v>
      </c>
    </row>
    <row r="995" spans="1:12" x14ac:dyDescent="0.25">
      <c r="A995" s="2" t="s">
        <v>1432</v>
      </c>
      <c r="B995" s="2" t="s">
        <v>679</v>
      </c>
      <c r="C995" s="2">
        <v>2</v>
      </c>
      <c r="D995" s="4">
        <v>3.15</v>
      </c>
      <c r="E995" s="2" t="s">
        <v>682</v>
      </c>
      <c r="F995" s="3">
        <v>46285</v>
      </c>
      <c r="G995" s="7">
        <v>6.3</v>
      </c>
      <c r="H995" s="37" t="str">
        <f>IFERROR(VLOOKUP(Master8[[#This Row],[Customer_ID]],CustomerData[],2,0),"None")</f>
        <v>None</v>
      </c>
      <c r="I995" t="str">
        <f>IFERROR(VLOOKUP(Master8[[#This Row],[Customer_ID]],CustomerData[],3,0),"None")</f>
        <v>None</v>
      </c>
      <c r="J995" t="str">
        <f>IFERROR(VLOOKUP(Master8[[#This Row],[Customer_ID]],CustomerData[],4,0),"None")</f>
        <v>None</v>
      </c>
      <c r="K995" s="1" t="str">
        <f>IFERROR(VLOOKUP(Master8[[#This Row],[Customer_ID]],Feedback[],3,0),"None ")</f>
        <v xml:space="preserve">None </v>
      </c>
      <c r="L995" t="str">
        <f>_xlfn.IFNA(VLOOKUP(Master8[[#This Row],[Customer_ID]],Feedback[],4,0),"None")</f>
        <v>None</v>
      </c>
    </row>
    <row r="996" spans="1:12" hidden="1" x14ac:dyDescent="0.25">
      <c r="A996" s="2" t="s">
        <v>779</v>
      </c>
      <c r="B996" s="2" t="s">
        <v>681</v>
      </c>
      <c r="C996" s="2">
        <v>5</v>
      </c>
      <c r="D996" s="4">
        <v>5.17</v>
      </c>
      <c r="E996" s="2" t="s">
        <v>683</v>
      </c>
      <c r="F996" s="3">
        <v>46286</v>
      </c>
      <c r="G996" s="7">
        <v>25.85</v>
      </c>
      <c r="H996" s="37">
        <f>IFERROR(VLOOKUP(Master8[[#This Row],[Customer_ID]],CustomerData[],2,0),"None")</f>
        <v>22</v>
      </c>
      <c r="I996" t="str">
        <f>IFERROR(VLOOKUP(Master8[[#This Row],[Customer_ID]],CustomerData[],3,0),"None")</f>
        <v>Male</v>
      </c>
      <c r="J996" t="str">
        <f>IFERROR(VLOOKUP(Master8[[#This Row],[Customer_ID]],CustomerData[],4,0),"None")</f>
        <v>Muffin</v>
      </c>
      <c r="K996" s="1" t="str">
        <f>IFERROR(VLOOKUP(Master8[[#This Row],[Customer_ID]],Feedback[],3,0),"None ")</f>
        <v>Negative</v>
      </c>
      <c r="L996" t="str">
        <f>_xlfn.IFNA(VLOOKUP(Master8[[#This Row],[Customer_ID]],Feedback[],4,0),"None")</f>
        <v>Could be better</v>
      </c>
    </row>
    <row r="997" spans="1:12" hidden="1" x14ac:dyDescent="0.25">
      <c r="A997" s="2" t="s">
        <v>1356</v>
      </c>
      <c r="B997" s="2" t="s">
        <v>679</v>
      </c>
      <c r="C997" s="2">
        <v>1</v>
      </c>
      <c r="D997" s="4">
        <v>4.6399999999999997</v>
      </c>
      <c r="E997" s="2" t="s">
        <v>685</v>
      </c>
      <c r="F997" s="3">
        <v>46287</v>
      </c>
      <c r="G997" s="7">
        <v>4.6399999999999997</v>
      </c>
      <c r="H997" s="37">
        <f>IFERROR(VLOOKUP(Master8[[#This Row],[Customer_ID]],CustomerData[],2,0),"None")</f>
        <v>57</v>
      </c>
      <c r="I997" t="str">
        <f>IFERROR(VLOOKUP(Master8[[#This Row],[Customer_ID]],CustomerData[],3,0),"None")</f>
        <v>Male</v>
      </c>
      <c r="J997" t="str">
        <f>IFERROR(VLOOKUP(Master8[[#This Row],[Customer_ID]],CustomerData[],4,0),"None")</f>
        <v>Sandwich</v>
      </c>
      <c r="K997" s="1" t="str">
        <f>IFERROR(VLOOKUP(Master8[[#This Row],[Customer_ID]],Feedback[],3,0),"None ")</f>
        <v xml:space="preserve">None </v>
      </c>
      <c r="L997" t="str">
        <f>_xlfn.IFNA(VLOOKUP(Master8[[#This Row],[Customer_ID]],Feedback[],4,0),"None")</f>
        <v>None</v>
      </c>
    </row>
    <row r="998" spans="1:12" hidden="1" x14ac:dyDescent="0.25">
      <c r="A998" s="2" t="s">
        <v>1251</v>
      </c>
      <c r="B998" s="2" t="s">
        <v>677</v>
      </c>
      <c r="C998" s="2">
        <v>5</v>
      </c>
      <c r="D998" s="4">
        <v>3.43</v>
      </c>
      <c r="E998" s="2" t="s">
        <v>684</v>
      </c>
      <c r="F998" s="3">
        <v>46288</v>
      </c>
      <c r="G998" s="7">
        <v>17.149999999999999</v>
      </c>
      <c r="H998" s="37">
        <f>IFERROR(VLOOKUP(Master8[[#This Row],[Customer_ID]],CustomerData[],2,0),"None")</f>
        <v>22</v>
      </c>
      <c r="I998" t="str">
        <f>IFERROR(VLOOKUP(Master8[[#This Row],[Customer_ID]],CustomerData[],3,0),"None")</f>
        <v>Male</v>
      </c>
      <c r="J998" t="str">
        <f>IFERROR(VLOOKUP(Master8[[#This Row],[Customer_ID]],CustomerData[],4,0),"None")</f>
        <v>Cappuccino</v>
      </c>
      <c r="K998" s="1" t="str">
        <f>IFERROR(VLOOKUP(Master8[[#This Row],[Customer_ID]],Feedback[],3,0),"None ")</f>
        <v xml:space="preserve">None </v>
      </c>
      <c r="L998" t="str">
        <f>_xlfn.IFNA(VLOOKUP(Master8[[#This Row],[Customer_ID]],Feedback[],4,0),"None")</f>
        <v>None</v>
      </c>
    </row>
    <row r="999" spans="1:12" x14ac:dyDescent="0.25">
      <c r="A999" s="2" t="s">
        <v>1536</v>
      </c>
      <c r="B999" s="2" t="s">
        <v>679</v>
      </c>
      <c r="C999" s="2">
        <v>4</v>
      </c>
      <c r="D999" s="4">
        <v>4.4800000000000004</v>
      </c>
      <c r="E999" s="2" t="s">
        <v>685</v>
      </c>
      <c r="F999" s="3">
        <v>46289</v>
      </c>
      <c r="G999" s="7">
        <v>17.920000000000002</v>
      </c>
      <c r="H999" s="37" t="str">
        <f>IFERROR(VLOOKUP(Master8[[#This Row],[Customer_ID]],CustomerData[],2,0),"None")</f>
        <v>None</v>
      </c>
      <c r="I999" t="str">
        <f>IFERROR(VLOOKUP(Master8[[#This Row],[Customer_ID]],CustomerData[],3,0),"None")</f>
        <v>None</v>
      </c>
      <c r="J999" t="str">
        <f>IFERROR(VLOOKUP(Master8[[#This Row],[Customer_ID]],CustomerData[],4,0),"None")</f>
        <v>None</v>
      </c>
      <c r="K999" s="1" t="str">
        <f>IFERROR(VLOOKUP(Master8[[#This Row],[Customer_ID]],Feedback[],3,0),"None ")</f>
        <v xml:space="preserve">None </v>
      </c>
      <c r="L999" t="str">
        <f>_xlfn.IFNA(VLOOKUP(Master8[[#This Row],[Customer_ID]],Feedback[],4,0),"None")</f>
        <v>None</v>
      </c>
    </row>
    <row r="1000" spans="1:12" x14ac:dyDescent="0.25">
      <c r="A1000" s="2" t="s">
        <v>1423</v>
      </c>
      <c r="B1000" s="2" t="s">
        <v>679</v>
      </c>
      <c r="C1000" s="2">
        <v>5</v>
      </c>
      <c r="D1000" s="4">
        <v>3.31</v>
      </c>
      <c r="E1000" s="2" t="s">
        <v>683</v>
      </c>
      <c r="F1000" s="3">
        <v>46290</v>
      </c>
      <c r="G1000" s="7">
        <v>16.55</v>
      </c>
      <c r="H1000" s="37" t="str">
        <f>IFERROR(VLOOKUP(Master8[[#This Row],[Customer_ID]],CustomerData[],2,0),"None")</f>
        <v>None</v>
      </c>
      <c r="I1000" t="str">
        <f>IFERROR(VLOOKUP(Master8[[#This Row],[Customer_ID]],CustomerData[],3,0),"None")</f>
        <v>None</v>
      </c>
      <c r="J1000" t="str">
        <f>IFERROR(VLOOKUP(Master8[[#This Row],[Customer_ID]],CustomerData[],4,0),"None")</f>
        <v>None</v>
      </c>
      <c r="K1000" s="1" t="str">
        <f>IFERROR(VLOOKUP(Master8[[#This Row],[Customer_ID]],Feedback[],3,0),"None ")</f>
        <v>Neutral</v>
      </c>
      <c r="L1000" t="str">
        <f>_xlfn.IFNA(VLOOKUP(Master8[[#This Row],[Customer_ID]],Feedback[],4,0),"None")</f>
        <v>Could be better</v>
      </c>
    </row>
    <row r="1001" spans="1:12" x14ac:dyDescent="0.25">
      <c r="A1001" s="14" t="s">
        <v>1380</v>
      </c>
      <c r="B1001" s="14" t="s">
        <v>679</v>
      </c>
      <c r="C1001" s="14">
        <v>1</v>
      </c>
      <c r="D1001" s="15">
        <v>3.31</v>
      </c>
      <c r="E1001" s="14" t="s">
        <v>685</v>
      </c>
      <c r="F1001" s="16">
        <v>46291</v>
      </c>
      <c r="G1001" s="17">
        <v>3.31</v>
      </c>
      <c r="H1001" s="37" t="str">
        <f>IFERROR(VLOOKUP(Master8[[#This Row],[Customer_ID]],CustomerData[],2,0),"None")</f>
        <v>None</v>
      </c>
      <c r="I1001" t="str">
        <f>IFERROR(VLOOKUP(Master8[[#This Row],[Customer_ID]],CustomerData[],3,0),"None")</f>
        <v>None</v>
      </c>
      <c r="J1001" t="str">
        <f>IFERROR(VLOOKUP(Master8[[#This Row],[Customer_ID]],CustomerData[],4,0),"None")</f>
        <v>None</v>
      </c>
      <c r="K1001" s="1" t="str">
        <f>IFERROR(VLOOKUP(Master8[[#This Row],[Customer_ID]],Feedback[],3,0),"None ")</f>
        <v>Neutral</v>
      </c>
      <c r="L1001" t="str">
        <f>_xlfn.IFNA(VLOOKUP(Master8[[#This Row],[Customer_ID]],Feedback[],4,0),"None")</f>
        <v>Could be better</v>
      </c>
    </row>
    <row r="1002" spans="1:12" x14ac:dyDescent="0.25">
      <c r="F1002"/>
    </row>
    <row r="1003" spans="1:12" x14ac:dyDescent="0.25">
      <c r="F1003"/>
    </row>
    <row r="1004" spans="1:12" x14ac:dyDescent="0.25">
      <c r="F1004"/>
    </row>
    <row r="1005" spans="1:12" x14ac:dyDescent="0.25">
      <c r="F1005"/>
    </row>
    <row r="1006" spans="1:12" x14ac:dyDescent="0.25">
      <c r="F1006"/>
    </row>
    <row r="1007" spans="1:12" x14ac:dyDescent="0.25">
      <c r="F1007"/>
    </row>
    <row r="1008" spans="1:12" x14ac:dyDescent="0.25">
      <c r="F1008"/>
    </row>
    <row r="1009" spans="6:6" x14ac:dyDescent="0.25">
      <c r="F1009"/>
    </row>
    <row r="1010" spans="6:6" x14ac:dyDescent="0.25">
      <c r="F1010"/>
    </row>
    <row r="1011" spans="6:6" x14ac:dyDescent="0.25">
      <c r="F1011"/>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BC052-2E79-49CA-9390-02EF3FB44EED}">
  <dimension ref="A1:O680"/>
  <sheetViews>
    <sheetView workbookViewId="0">
      <selection activeCell="F5" sqref="F1:F5"/>
    </sheetView>
  </sheetViews>
  <sheetFormatPr defaultRowHeight="15" x14ac:dyDescent="0.25"/>
  <cols>
    <col min="1" max="1" width="14.5703125" customWidth="1"/>
    <col min="2" max="2" width="12.42578125" bestFit="1" customWidth="1"/>
    <col min="3" max="3" width="10.85546875" customWidth="1"/>
    <col min="4" max="4" width="18.140625" style="5" customWidth="1"/>
    <col min="5" max="5" width="13" bestFit="1" customWidth="1"/>
    <col min="6" max="6" width="18.140625" style="1" bestFit="1" customWidth="1"/>
    <col min="7" max="7" width="13.7109375" style="5" customWidth="1"/>
    <col min="8" max="9" width="9.140625" style="37"/>
    <col min="11" max="11" width="19.42578125" bestFit="1" customWidth="1"/>
    <col min="12" max="12" width="10.28515625" customWidth="1"/>
    <col min="13" max="13" width="15" bestFit="1" customWidth="1"/>
  </cols>
  <sheetData>
    <row r="1" spans="1:15" x14ac:dyDescent="0.25">
      <c r="A1" s="9" t="s">
        <v>686</v>
      </c>
      <c r="B1" s="9" t="s">
        <v>1</v>
      </c>
      <c r="C1" s="9" t="s">
        <v>2</v>
      </c>
      <c r="D1" s="10" t="s">
        <v>3</v>
      </c>
      <c r="E1" s="9" t="s">
        <v>4</v>
      </c>
      <c r="F1" s="11" t="s">
        <v>5</v>
      </c>
      <c r="G1" s="12" t="s">
        <v>6</v>
      </c>
      <c r="H1" s="36" t="s">
        <v>687</v>
      </c>
      <c r="I1" s="36" t="s">
        <v>4096</v>
      </c>
      <c r="J1" s="9" t="s">
        <v>688</v>
      </c>
      <c r="K1" s="9" t="s">
        <v>689</v>
      </c>
      <c r="L1" s="9" t="s">
        <v>3074</v>
      </c>
      <c r="M1" s="9" t="s">
        <v>3075</v>
      </c>
    </row>
    <row r="2" spans="1:15" hidden="1" x14ac:dyDescent="0.25">
      <c r="A2" s="2" t="s">
        <v>724</v>
      </c>
      <c r="B2" s="2" t="s">
        <v>676</v>
      </c>
      <c r="C2" s="2">
        <v>5</v>
      </c>
      <c r="D2" s="4">
        <v>2.74</v>
      </c>
      <c r="E2" s="2" t="s">
        <v>683</v>
      </c>
      <c r="F2" s="3">
        <v>45293</v>
      </c>
      <c r="G2" s="7">
        <v>13.7</v>
      </c>
      <c r="H2" s="37">
        <f>IFERROR(VLOOKUP(Master[[#This Row],[Customer_ID]],CustomerData[],2,0),"None")</f>
        <v>35</v>
      </c>
      <c r="I2" s="37" t="str">
        <f>IF(Master[[#This Row],[Age]]&lt;=28,"18-28",IF(H2&lt;=39,"29-39",IF(H2&lt;=50,"40-50",IF(H2&lt;=61,"51-61",IF(H2&gt;=62,"62-Above")))))</f>
        <v>29-39</v>
      </c>
      <c r="J2" t="str">
        <f>IFERROR(VLOOKUP(Master[[#This Row],[Customer_ID]],CustomerData[],3,0),"None")</f>
        <v>Male</v>
      </c>
      <c r="K2" t="str">
        <f>IFERROR(VLOOKUP(Master[[#This Row],[Customer_ID]],CustomerData[],4,0),"None")</f>
        <v>Iced Tea</v>
      </c>
      <c r="L2" s="1" t="str">
        <f>IFERROR(VLOOKUP(Master[[#This Row],[Customer_ID]],Feedback[],3,0),"None ")</f>
        <v>Neutral</v>
      </c>
      <c r="M2" t="str">
        <f>_xlfn.IFNA(VLOOKUP(Master[[#This Row],[Customer_ID]],Feedback[],4,0),"None")</f>
        <v>Could be better</v>
      </c>
      <c r="O2" t="s">
        <v>4091</v>
      </c>
    </row>
    <row r="3" spans="1:15" hidden="1" x14ac:dyDescent="0.25">
      <c r="A3" s="2" t="s">
        <v>1232</v>
      </c>
      <c r="B3" s="2" t="s">
        <v>676</v>
      </c>
      <c r="C3" s="2">
        <v>4</v>
      </c>
      <c r="D3" s="4">
        <v>2.84</v>
      </c>
      <c r="E3" s="2" t="s">
        <v>682</v>
      </c>
      <c r="F3" s="3">
        <v>45294</v>
      </c>
      <c r="G3" s="7">
        <v>11.36</v>
      </c>
      <c r="H3" s="37">
        <f>IFERROR(VLOOKUP(Master[[#This Row],[Customer_ID]],CustomerData[],2,0),"None")</f>
        <v>25</v>
      </c>
      <c r="I3" s="37" t="str">
        <f>IF(Master[[#This Row],[Age]]&lt;=28,"18-28",IF(H3&lt;=39,"29-39",IF(H3&lt;=50,"40-50",IF(H3&lt;=61,"51-61",IF(H3&gt;=62,"62-Above")))))</f>
        <v>18-28</v>
      </c>
      <c r="J3" t="str">
        <f>IFERROR(VLOOKUP(Master[[#This Row],[Customer_ID]],CustomerData[],3,0),"None")</f>
        <v>Female</v>
      </c>
      <c r="K3" t="str">
        <f>IFERROR(VLOOKUP(Master[[#This Row],[Customer_ID]],CustomerData[],4,0),"None")</f>
        <v>Iced Tea</v>
      </c>
      <c r="L3" s="1" t="str">
        <f>IFERROR(VLOOKUP(Master[[#This Row],[Customer_ID]],Feedback[],3,0),"None ")</f>
        <v xml:space="preserve">None </v>
      </c>
      <c r="M3" t="str">
        <f>_xlfn.IFNA(VLOOKUP(Master[[#This Row],[Customer_ID]],Feedback[],4,0),"None")</f>
        <v>None</v>
      </c>
      <c r="O3" t="s">
        <v>4092</v>
      </c>
    </row>
    <row r="4" spans="1:15" hidden="1" x14ac:dyDescent="0.25">
      <c r="A4" s="2" t="s">
        <v>952</v>
      </c>
      <c r="B4" s="2" t="s">
        <v>678</v>
      </c>
      <c r="C4" s="2">
        <v>1</v>
      </c>
      <c r="D4" s="4">
        <v>5.04</v>
      </c>
      <c r="E4" s="2" t="s">
        <v>685</v>
      </c>
      <c r="F4" s="3">
        <v>45295</v>
      </c>
      <c r="G4" s="7">
        <v>5.04</v>
      </c>
      <c r="H4" s="37">
        <f>IFERROR(VLOOKUP(Master[[#This Row],[Customer_ID]],CustomerData[],2,0),"None")</f>
        <v>64</v>
      </c>
      <c r="I4" s="37" t="str">
        <f>IF(Master[[#This Row],[Age]]&lt;=28,"18-28",IF(H4&lt;=39,"29-39",IF(H4&lt;=50,"40-50",IF(H4&lt;=61,"51-61",IF(H4&gt;=62,"62-Above")))))</f>
        <v>62-Above</v>
      </c>
      <c r="J4" t="str">
        <f>IFERROR(VLOOKUP(Master[[#This Row],[Customer_ID]],CustomerData[],3,0),"None")</f>
        <v>Male</v>
      </c>
      <c r="K4" t="str">
        <f>IFERROR(VLOOKUP(Master[[#This Row],[Customer_ID]],CustomerData[],4,0),"None")</f>
        <v>Latte</v>
      </c>
      <c r="L4" s="1" t="str">
        <f>IFERROR(VLOOKUP(Master[[#This Row],[Customer_ID]],Feedback[],3,0),"None ")</f>
        <v>Positive</v>
      </c>
      <c r="M4" t="str">
        <f>_xlfn.IFNA(VLOOKUP(Master[[#This Row],[Customer_ID]],Feedback[],4,0),"None")</f>
        <v>Could be better</v>
      </c>
      <c r="O4" t="s">
        <v>4093</v>
      </c>
    </row>
    <row r="5" spans="1:15" x14ac:dyDescent="0.25">
      <c r="A5" s="2" t="s">
        <v>822</v>
      </c>
      <c r="B5" s="2" t="s">
        <v>677</v>
      </c>
      <c r="C5" s="2">
        <v>4</v>
      </c>
      <c r="D5" s="4">
        <v>4.21</v>
      </c>
      <c r="E5" s="2" t="s">
        <v>684</v>
      </c>
      <c r="F5" s="3">
        <v>45296</v>
      </c>
      <c r="G5" s="7">
        <v>16.84</v>
      </c>
      <c r="H5" s="37">
        <f>IFERROR(VLOOKUP(Master[[#This Row],[Customer_ID]],CustomerData[],2,0),"None")</f>
        <v>55</v>
      </c>
      <c r="I5" s="37" t="str">
        <f>IF(Master[[#This Row],[Age]]&lt;=28,"18-28",IF(H5&lt;=39,"29-39",IF(H5&lt;=50,"40-50",IF(H5&lt;=61,"51-61",IF(H5&gt;=62,"62-Above")))))</f>
        <v>51-61</v>
      </c>
      <c r="J5" t="str">
        <f>IFERROR(VLOOKUP(Master[[#This Row],[Customer_ID]],CustomerData[],3,0),"None")</f>
        <v>Female</v>
      </c>
      <c r="K5" t="str">
        <f>IFERROR(VLOOKUP(Master[[#This Row],[Customer_ID]],CustomerData[],4,0),"None")</f>
        <v>Cappuccino</v>
      </c>
      <c r="L5" s="1" t="str">
        <f>IFERROR(VLOOKUP(Master[[#This Row],[Customer_ID]],Feedback[],3,0),"None ")</f>
        <v xml:space="preserve">None </v>
      </c>
      <c r="M5" t="str">
        <f>_xlfn.IFNA(VLOOKUP(Master[[#This Row],[Customer_ID]],Feedback[],4,0),"None")</f>
        <v>None</v>
      </c>
      <c r="O5" t="s">
        <v>4094</v>
      </c>
    </row>
    <row r="6" spans="1:15" x14ac:dyDescent="0.25">
      <c r="A6" s="2" t="s">
        <v>717</v>
      </c>
      <c r="B6" s="2" t="s">
        <v>680</v>
      </c>
      <c r="C6" s="2">
        <v>5</v>
      </c>
      <c r="D6" s="4">
        <v>3.66</v>
      </c>
      <c r="E6" s="2" t="s">
        <v>685</v>
      </c>
      <c r="F6" s="3">
        <v>45297</v>
      </c>
      <c r="G6" s="7">
        <v>18.3</v>
      </c>
      <c r="H6" s="37">
        <f>IFERROR(VLOOKUP(Master[[#This Row],[Customer_ID]],CustomerData[],2,0),"None")</f>
        <v>59</v>
      </c>
      <c r="I6" s="37" t="str">
        <f>IF(Master[[#This Row],[Age]]&lt;=28,"18-28",IF(H6&lt;=39,"29-39",IF(H6&lt;=50,"40-50",IF(H6&lt;=61,"51-61",IF(H6&gt;=62,"62-Above")))))</f>
        <v>51-61</v>
      </c>
      <c r="J6" t="str">
        <f>IFERROR(VLOOKUP(Master[[#This Row],[Customer_ID]],CustomerData[],3,0),"None")</f>
        <v>Female</v>
      </c>
      <c r="K6" t="str">
        <f>IFERROR(VLOOKUP(Master[[#This Row],[Customer_ID]],CustomerData[],4,0),"None")</f>
        <v>Croissant</v>
      </c>
      <c r="L6" s="1" t="str">
        <f>IFERROR(VLOOKUP(Master[[#This Row],[Customer_ID]],Feedback[],3,0),"None ")</f>
        <v>Positive</v>
      </c>
      <c r="M6" t="str">
        <f>_xlfn.IFNA(VLOOKUP(Master[[#This Row],[Customer_ID]],Feedback[],4,0),"None")</f>
        <v>Could be better</v>
      </c>
      <c r="O6" t="s">
        <v>4095</v>
      </c>
    </row>
    <row r="7" spans="1:15" hidden="1" x14ac:dyDescent="0.25">
      <c r="A7" s="2" t="s">
        <v>1013</v>
      </c>
      <c r="B7" s="2" t="s">
        <v>681</v>
      </c>
      <c r="C7" s="2">
        <v>2</v>
      </c>
      <c r="D7" s="4">
        <v>2.95</v>
      </c>
      <c r="E7" s="2" t="s">
        <v>683</v>
      </c>
      <c r="F7" s="3">
        <v>45298</v>
      </c>
      <c r="G7" s="7">
        <v>5.9</v>
      </c>
      <c r="H7" s="37">
        <f>IFERROR(VLOOKUP(Master[[#This Row],[Customer_ID]],CustomerData[],2,0),"None")</f>
        <v>36</v>
      </c>
      <c r="I7" s="37" t="str">
        <f>IF(Master[[#This Row],[Age]]&lt;=28,"18-28",IF(H7&lt;=39,"29-39",IF(H7&lt;=50,"40-50",IF(H7&lt;=61,"51-61",IF(H7&gt;=62,"62-Above")))))</f>
        <v>29-39</v>
      </c>
      <c r="J7" t="str">
        <f>IFERROR(VLOOKUP(Master[[#This Row],[Customer_ID]],CustomerData[],3,0),"None")</f>
        <v>Female</v>
      </c>
      <c r="K7" t="str">
        <f>IFERROR(VLOOKUP(Master[[#This Row],[Customer_ID]],CustomerData[],4,0),"None")</f>
        <v>Muffin</v>
      </c>
      <c r="L7" s="1" t="str">
        <f>IFERROR(VLOOKUP(Master[[#This Row],[Customer_ID]],Feedback[],3,0),"None ")</f>
        <v>Neutral</v>
      </c>
      <c r="M7" t="str">
        <f>_xlfn.IFNA(VLOOKUP(Master[[#This Row],[Customer_ID]],Feedback[],4,0),"None")</f>
        <v>Great product!</v>
      </c>
    </row>
    <row r="8" spans="1:15" x14ac:dyDescent="0.25">
      <c r="A8" s="2" t="s">
        <v>1142</v>
      </c>
      <c r="B8" s="2" t="s">
        <v>680</v>
      </c>
      <c r="C8" s="2">
        <v>1</v>
      </c>
      <c r="D8" s="4">
        <v>4.67</v>
      </c>
      <c r="E8" s="2" t="s">
        <v>685</v>
      </c>
      <c r="F8" s="3">
        <v>45301</v>
      </c>
      <c r="G8" s="7">
        <v>4.67</v>
      </c>
      <c r="H8" s="37">
        <f>IFERROR(VLOOKUP(Master[[#This Row],[Customer_ID]],CustomerData[],2,0),"None")</f>
        <v>53</v>
      </c>
      <c r="I8" s="37" t="str">
        <f>IF(Master[[#This Row],[Age]]&lt;=28,"18-28",IF(H8&lt;=39,"29-39",IF(H8&lt;=50,"40-50",IF(H8&lt;=61,"51-61",IF(H8&gt;=62,"62-Above")))))</f>
        <v>51-61</v>
      </c>
      <c r="J8" t="str">
        <f>IFERROR(VLOOKUP(Master[[#This Row],[Customer_ID]],CustomerData[],3,0),"None")</f>
        <v>Female</v>
      </c>
      <c r="K8" t="str">
        <f>IFERROR(VLOOKUP(Master[[#This Row],[Customer_ID]],CustomerData[],4,0),"None")</f>
        <v>Croissant</v>
      </c>
      <c r="L8" s="1" t="str">
        <f>IFERROR(VLOOKUP(Master[[#This Row],[Customer_ID]],Feedback[],3,0),"None ")</f>
        <v>Positive</v>
      </c>
      <c r="M8" t="str">
        <f>_xlfn.IFNA(VLOOKUP(Master[[#This Row],[Customer_ID]],Feedback[],4,0),"None")</f>
        <v>Could be better</v>
      </c>
    </row>
    <row r="9" spans="1:15" hidden="1" x14ac:dyDescent="0.25">
      <c r="A9" s="2" t="s">
        <v>1275</v>
      </c>
      <c r="B9" s="2" t="s">
        <v>681</v>
      </c>
      <c r="C9" s="2">
        <v>1</v>
      </c>
      <c r="D9" s="4">
        <v>5.65</v>
      </c>
      <c r="E9" s="2" t="s">
        <v>685</v>
      </c>
      <c r="F9" s="3">
        <v>45302</v>
      </c>
      <c r="G9" s="7">
        <v>5.65</v>
      </c>
      <c r="H9" s="37">
        <f>IFERROR(VLOOKUP(Master[[#This Row],[Customer_ID]],CustomerData[],2,0),"None")</f>
        <v>65</v>
      </c>
      <c r="I9" s="37" t="str">
        <f>IF(Master[[#This Row],[Age]]&lt;=28,"18-28",IF(H9&lt;=39,"29-39",IF(H9&lt;=50,"40-50",IF(H9&lt;=61,"51-61",IF(H9&gt;=62,"62-Above")))))</f>
        <v>62-Above</v>
      </c>
      <c r="J9" t="str">
        <f>IFERROR(VLOOKUP(Master[[#This Row],[Customer_ID]],CustomerData[],3,0),"None")</f>
        <v>Male</v>
      </c>
      <c r="K9" t="str">
        <f>IFERROR(VLOOKUP(Master[[#This Row],[Customer_ID]],CustomerData[],4,0),"None")</f>
        <v>Muffin</v>
      </c>
      <c r="L9" s="1" t="str">
        <f>IFERROR(VLOOKUP(Master[[#This Row],[Customer_ID]],Feedback[],3,0),"None ")</f>
        <v>Neutral</v>
      </c>
      <c r="M9" t="str">
        <f>_xlfn.IFNA(VLOOKUP(Master[[#This Row],[Customer_ID]],Feedback[],4,0),"None")</f>
        <v>Could be better</v>
      </c>
    </row>
    <row r="10" spans="1:15" x14ac:dyDescent="0.25">
      <c r="A10" s="2" t="s">
        <v>1230</v>
      </c>
      <c r="B10" s="2" t="s">
        <v>677</v>
      </c>
      <c r="C10" s="2">
        <v>1</v>
      </c>
      <c r="D10" s="4">
        <v>4.08</v>
      </c>
      <c r="E10" s="2" t="s">
        <v>684</v>
      </c>
      <c r="F10" s="3">
        <v>45304</v>
      </c>
      <c r="G10" s="7">
        <v>4.08</v>
      </c>
      <c r="H10" s="37">
        <f>IFERROR(VLOOKUP(Master[[#This Row],[Customer_ID]],CustomerData[],2,0),"None")</f>
        <v>56</v>
      </c>
      <c r="I10" s="37" t="str">
        <f>IF(Master[[#This Row],[Age]]&lt;=28,"18-28",IF(H10&lt;=39,"29-39",IF(H10&lt;=50,"40-50",IF(H10&lt;=61,"51-61",IF(H10&gt;=62,"62-Above")))))</f>
        <v>51-61</v>
      </c>
      <c r="J10" t="str">
        <f>IFERROR(VLOOKUP(Master[[#This Row],[Customer_ID]],CustomerData[],3,0),"None")</f>
        <v>Male</v>
      </c>
      <c r="K10" t="str">
        <f>IFERROR(VLOOKUP(Master[[#This Row],[Customer_ID]],CustomerData[],4,0),"None")</f>
        <v>Cappuccino</v>
      </c>
      <c r="L10" s="1" t="str">
        <f>IFERROR(VLOOKUP(Master[[#This Row],[Customer_ID]],Feedback[],3,0),"None ")</f>
        <v>Negative</v>
      </c>
      <c r="M10" t="str">
        <f>_xlfn.IFNA(VLOOKUP(Master[[#This Row],[Customer_ID]],Feedback[],4,0),"None")</f>
        <v>Great product!</v>
      </c>
    </row>
    <row r="11" spans="1:15" hidden="1" x14ac:dyDescent="0.25">
      <c r="A11" s="2" t="s">
        <v>1199</v>
      </c>
      <c r="B11" s="2" t="s">
        <v>678</v>
      </c>
      <c r="C11" s="2">
        <v>3</v>
      </c>
      <c r="D11" s="4">
        <v>3.57</v>
      </c>
      <c r="E11" s="2" t="s">
        <v>684</v>
      </c>
      <c r="F11" s="3">
        <v>45306</v>
      </c>
      <c r="G11" s="7">
        <v>10.71</v>
      </c>
      <c r="H11" s="37">
        <f>IFERROR(VLOOKUP(Master[[#This Row],[Customer_ID]],CustomerData[],2,0),"None")</f>
        <v>32</v>
      </c>
      <c r="I11" s="37" t="str">
        <f>IF(Master[[#This Row],[Age]]&lt;=28,"18-28",IF(H11&lt;=39,"29-39",IF(H11&lt;=50,"40-50",IF(H11&lt;=61,"51-61",IF(H11&gt;=62,"62-Above")))))</f>
        <v>29-39</v>
      </c>
      <c r="J11" t="str">
        <f>IFERROR(VLOOKUP(Master[[#This Row],[Customer_ID]],CustomerData[],3,0),"None")</f>
        <v>Female</v>
      </c>
      <c r="K11" t="str">
        <f>IFERROR(VLOOKUP(Master[[#This Row],[Customer_ID]],CustomerData[],4,0),"None")</f>
        <v>Latte</v>
      </c>
      <c r="L11" s="1" t="str">
        <f>IFERROR(VLOOKUP(Master[[#This Row],[Customer_ID]],Feedback[],3,0),"None ")</f>
        <v xml:space="preserve">None </v>
      </c>
      <c r="M11" t="str">
        <f>_xlfn.IFNA(VLOOKUP(Master[[#This Row],[Customer_ID]],Feedback[],4,0),"None")</f>
        <v>None</v>
      </c>
    </row>
    <row r="12" spans="1:15" hidden="1" x14ac:dyDescent="0.25">
      <c r="A12" s="2" t="s">
        <v>1362</v>
      </c>
      <c r="B12" s="2" t="s">
        <v>677</v>
      </c>
      <c r="C12" s="2">
        <v>1</v>
      </c>
      <c r="D12" s="4">
        <v>3.36</v>
      </c>
      <c r="E12" s="2" t="s">
        <v>684</v>
      </c>
      <c r="F12" s="3">
        <v>45313</v>
      </c>
      <c r="G12" s="7">
        <v>3.36</v>
      </c>
      <c r="H12" s="37">
        <f>IFERROR(VLOOKUP(Master[[#This Row],[Customer_ID]],CustomerData[],2,0),"None")</f>
        <v>28</v>
      </c>
      <c r="I12" s="37" t="str">
        <f>IF(Master[[#This Row],[Age]]&lt;=28,"18-28",IF(H12&lt;=39,"29-39",IF(H12&lt;=50,"40-50",IF(H12&lt;=61,"51-61",IF(H12&gt;=62,"62-Above")))))</f>
        <v>18-28</v>
      </c>
      <c r="J12" t="str">
        <f>IFERROR(VLOOKUP(Master[[#This Row],[Customer_ID]],CustomerData[],3,0),"None")</f>
        <v>Female</v>
      </c>
      <c r="K12" t="str">
        <f>IFERROR(VLOOKUP(Master[[#This Row],[Customer_ID]],CustomerData[],4,0),"None")</f>
        <v>Cappuccino</v>
      </c>
      <c r="L12" s="1" t="str">
        <f>IFERROR(VLOOKUP(Master[[#This Row],[Customer_ID]],Feedback[],3,0),"None ")</f>
        <v>Positive</v>
      </c>
      <c r="M12" t="str">
        <f>_xlfn.IFNA(VLOOKUP(Master[[#This Row],[Customer_ID]],Feedback[],4,0),"None")</f>
        <v>Could be better</v>
      </c>
    </row>
    <row r="13" spans="1:15" x14ac:dyDescent="0.25">
      <c r="A13" s="2" t="s">
        <v>1252</v>
      </c>
      <c r="B13" s="2" t="s">
        <v>676</v>
      </c>
      <c r="C13" s="2">
        <v>1</v>
      </c>
      <c r="D13" s="4">
        <v>5.09</v>
      </c>
      <c r="E13" s="2" t="s">
        <v>682</v>
      </c>
      <c r="F13" s="3">
        <v>45315</v>
      </c>
      <c r="G13" s="7">
        <v>5.09</v>
      </c>
      <c r="H13" s="37">
        <f>IFERROR(VLOOKUP(Master[[#This Row],[Customer_ID]],CustomerData[],2,0),"None")</f>
        <v>60</v>
      </c>
      <c r="I13" s="37" t="str">
        <f>IF(Master[[#This Row],[Age]]&lt;=28,"18-28",IF(H13&lt;=39,"29-39",IF(H13&lt;=50,"40-50",IF(H13&lt;=61,"51-61",IF(H13&gt;=62,"62-Above")))))</f>
        <v>51-61</v>
      </c>
      <c r="J13" t="str">
        <f>IFERROR(VLOOKUP(Master[[#This Row],[Customer_ID]],CustomerData[],3,0),"None")</f>
        <v>Female</v>
      </c>
      <c r="K13" t="str">
        <f>IFERROR(VLOOKUP(Master[[#This Row],[Customer_ID]],CustomerData[],4,0),"None")</f>
        <v>Iced Tea</v>
      </c>
      <c r="L13" s="1" t="str">
        <f>IFERROR(VLOOKUP(Master[[#This Row],[Customer_ID]],Feedback[],3,0),"None ")</f>
        <v>Positive</v>
      </c>
      <c r="M13" t="str">
        <f>_xlfn.IFNA(VLOOKUP(Master[[#This Row],[Customer_ID]],Feedback[],4,0),"None")</f>
        <v>Great product!</v>
      </c>
    </row>
    <row r="14" spans="1:15" x14ac:dyDescent="0.25">
      <c r="A14" s="2" t="s">
        <v>950</v>
      </c>
      <c r="B14" s="2" t="s">
        <v>676</v>
      </c>
      <c r="C14" s="2">
        <v>5</v>
      </c>
      <c r="D14" s="4">
        <v>5.44</v>
      </c>
      <c r="E14" s="2" t="s">
        <v>685</v>
      </c>
      <c r="F14" s="3">
        <v>45317</v>
      </c>
      <c r="G14" s="7">
        <v>27.2</v>
      </c>
      <c r="H14" s="37">
        <f>IFERROR(VLOOKUP(Master[[#This Row],[Customer_ID]],CustomerData[],2,0),"None")</f>
        <v>52</v>
      </c>
      <c r="I14" s="37" t="str">
        <f>IF(Master[[#This Row],[Age]]&lt;=28,"18-28",IF(H14&lt;=39,"29-39",IF(H14&lt;=50,"40-50",IF(H14&lt;=61,"51-61",IF(H14&gt;=62,"62-Above")))))</f>
        <v>51-61</v>
      </c>
      <c r="J14" t="str">
        <f>IFERROR(VLOOKUP(Master[[#This Row],[Customer_ID]],CustomerData[],3,0),"None")</f>
        <v>Female</v>
      </c>
      <c r="K14" t="str">
        <f>IFERROR(VLOOKUP(Master[[#This Row],[Customer_ID]],CustomerData[],4,0),"None")</f>
        <v>Iced Tea</v>
      </c>
      <c r="L14" s="1" t="str">
        <f>IFERROR(VLOOKUP(Master[[#This Row],[Customer_ID]],Feedback[],3,0),"None ")</f>
        <v>Positive</v>
      </c>
      <c r="M14" t="str">
        <f>_xlfn.IFNA(VLOOKUP(Master[[#This Row],[Customer_ID]],Feedback[],4,0),"None")</f>
        <v>Could be better</v>
      </c>
    </row>
    <row r="15" spans="1:15" hidden="1" x14ac:dyDescent="0.25">
      <c r="A15" s="2" t="s">
        <v>1182</v>
      </c>
      <c r="B15" s="2" t="s">
        <v>678</v>
      </c>
      <c r="C15" s="2">
        <v>5</v>
      </c>
      <c r="D15" s="4">
        <v>2.97</v>
      </c>
      <c r="E15" s="2" t="s">
        <v>685</v>
      </c>
      <c r="F15" s="3">
        <v>45318</v>
      </c>
      <c r="G15" s="7">
        <v>14.85</v>
      </c>
      <c r="H15" s="37">
        <f>IFERROR(VLOOKUP(Master[[#This Row],[Customer_ID]],CustomerData[],2,0),"None")</f>
        <v>39</v>
      </c>
      <c r="I15" s="37" t="str">
        <f>IF(Master[[#This Row],[Age]]&lt;=28,"18-28",IF(H15&lt;=39,"29-39",IF(H15&lt;=50,"40-50",IF(H15&lt;=61,"51-61",IF(H15&gt;=62,"62-Above")))))</f>
        <v>29-39</v>
      </c>
      <c r="J15" t="str">
        <f>IFERROR(VLOOKUP(Master[[#This Row],[Customer_ID]],CustomerData[],3,0),"None")</f>
        <v>Female</v>
      </c>
      <c r="K15" t="str">
        <f>IFERROR(VLOOKUP(Master[[#This Row],[Customer_ID]],CustomerData[],4,0),"None")</f>
        <v>Latte</v>
      </c>
      <c r="L15" s="1" t="str">
        <f>IFERROR(VLOOKUP(Master[[#This Row],[Customer_ID]],Feedback[],3,0),"None ")</f>
        <v>Positive</v>
      </c>
      <c r="M15" t="str">
        <f>_xlfn.IFNA(VLOOKUP(Master[[#This Row],[Customer_ID]],Feedback[],4,0),"None")</f>
        <v>Could be better</v>
      </c>
    </row>
    <row r="16" spans="1:15" hidden="1" x14ac:dyDescent="0.25">
      <c r="A16" s="2" t="s">
        <v>960</v>
      </c>
      <c r="B16" s="2" t="s">
        <v>679</v>
      </c>
      <c r="C16" s="2">
        <v>4</v>
      </c>
      <c r="D16" s="4">
        <v>5.07</v>
      </c>
      <c r="E16" s="2" t="s">
        <v>683</v>
      </c>
      <c r="F16" s="3">
        <v>45319</v>
      </c>
      <c r="G16" s="7">
        <v>20.28</v>
      </c>
      <c r="H16" s="37">
        <f>IFERROR(VLOOKUP(Master[[#This Row],[Customer_ID]],CustomerData[],2,0),"None")</f>
        <v>24</v>
      </c>
      <c r="I16" s="37" t="str">
        <f>IF(Master[[#This Row],[Age]]&lt;=28,"18-28",IF(H16&lt;=39,"29-39",IF(H16&lt;=50,"40-50",IF(H16&lt;=61,"51-61",IF(H16&gt;=62,"62-Above")))))</f>
        <v>18-28</v>
      </c>
      <c r="J16" t="str">
        <f>IFERROR(VLOOKUP(Master[[#This Row],[Customer_ID]],CustomerData[],3,0),"None")</f>
        <v>Female</v>
      </c>
      <c r="K16" t="str">
        <f>IFERROR(VLOOKUP(Master[[#This Row],[Customer_ID]],CustomerData[],4,0),"None")</f>
        <v>Sandwich</v>
      </c>
      <c r="L16" s="1" t="str">
        <f>IFERROR(VLOOKUP(Master[[#This Row],[Customer_ID]],Feedback[],3,0),"None ")</f>
        <v>Negative</v>
      </c>
      <c r="M16" t="str">
        <f>_xlfn.IFNA(VLOOKUP(Master[[#This Row],[Customer_ID]],Feedback[],4,0),"None")</f>
        <v>Could be better</v>
      </c>
    </row>
    <row r="17" spans="1:13" hidden="1" x14ac:dyDescent="0.25">
      <c r="A17" s="2" t="s">
        <v>1162</v>
      </c>
      <c r="B17" s="2" t="s">
        <v>676</v>
      </c>
      <c r="C17" s="2">
        <v>1</v>
      </c>
      <c r="D17" s="4">
        <v>5.57</v>
      </c>
      <c r="E17" s="2" t="s">
        <v>685</v>
      </c>
      <c r="F17" s="3">
        <v>45320</v>
      </c>
      <c r="G17" s="7">
        <v>5.57</v>
      </c>
      <c r="H17" s="37">
        <f>IFERROR(VLOOKUP(Master[[#This Row],[Customer_ID]],CustomerData[],2,0),"None")</f>
        <v>20</v>
      </c>
      <c r="I17" s="37" t="str">
        <f>IF(Master[[#This Row],[Age]]&lt;=28,"18-28",IF(H17&lt;=39,"29-39",IF(H17&lt;=50,"40-50",IF(H17&lt;=61,"51-61",IF(H17&gt;=62,"62-Above")))))</f>
        <v>18-28</v>
      </c>
      <c r="J17" t="str">
        <f>IFERROR(VLOOKUP(Master[[#This Row],[Customer_ID]],CustomerData[],3,0),"None")</f>
        <v>Female</v>
      </c>
      <c r="K17" t="str">
        <f>IFERROR(VLOOKUP(Master[[#This Row],[Customer_ID]],CustomerData[],4,0),"None")</f>
        <v>Iced Tea</v>
      </c>
      <c r="L17" s="1" t="str">
        <f>IFERROR(VLOOKUP(Master[[#This Row],[Customer_ID]],Feedback[],3,0),"None ")</f>
        <v xml:space="preserve">None </v>
      </c>
      <c r="M17" t="str">
        <f>_xlfn.IFNA(VLOOKUP(Master[[#This Row],[Customer_ID]],Feedback[],4,0),"None")</f>
        <v>None</v>
      </c>
    </row>
    <row r="18" spans="1:13" hidden="1" x14ac:dyDescent="0.25">
      <c r="A18" s="2" t="s">
        <v>1107</v>
      </c>
      <c r="B18" s="2" t="s">
        <v>676</v>
      </c>
      <c r="C18" s="2">
        <v>4</v>
      </c>
      <c r="D18" s="4">
        <v>4.12</v>
      </c>
      <c r="E18" s="2" t="s">
        <v>684</v>
      </c>
      <c r="F18" s="3">
        <v>45321</v>
      </c>
      <c r="G18" s="7">
        <v>16.48</v>
      </c>
      <c r="H18" s="37">
        <f>IFERROR(VLOOKUP(Master[[#This Row],[Customer_ID]],CustomerData[],2,0),"None")</f>
        <v>24</v>
      </c>
      <c r="I18" s="37" t="str">
        <f>IF(Master[[#This Row],[Age]]&lt;=28,"18-28",IF(H18&lt;=39,"29-39",IF(H18&lt;=50,"40-50",IF(H18&lt;=61,"51-61",IF(H18&gt;=62,"62-Above")))))</f>
        <v>18-28</v>
      </c>
      <c r="J18" t="str">
        <f>IFERROR(VLOOKUP(Master[[#This Row],[Customer_ID]],CustomerData[],3,0),"None")</f>
        <v>Female</v>
      </c>
      <c r="K18" t="str">
        <f>IFERROR(VLOOKUP(Master[[#This Row],[Customer_ID]],CustomerData[],4,0),"None")</f>
        <v>Iced Tea</v>
      </c>
      <c r="L18" s="1" t="str">
        <f>IFERROR(VLOOKUP(Master[[#This Row],[Customer_ID]],Feedback[],3,0),"None ")</f>
        <v>Positive</v>
      </c>
      <c r="M18" t="str">
        <f>_xlfn.IFNA(VLOOKUP(Master[[#This Row],[Customer_ID]],Feedback[],4,0),"None")</f>
        <v>Could be better</v>
      </c>
    </row>
    <row r="19" spans="1:13" hidden="1" x14ac:dyDescent="0.25">
      <c r="A19" s="2" t="s">
        <v>1271</v>
      </c>
      <c r="B19" s="2" t="s">
        <v>677</v>
      </c>
      <c r="C19" s="2">
        <v>5</v>
      </c>
      <c r="D19" s="4">
        <v>3.57</v>
      </c>
      <c r="E19" s="2" t="s">
        <v>685</v>
      </c>
      <c r="F19" s="3">
        <v>45323</v>
      </c>
      <c r="G19" s="7">
        <v>17.850000000000001</v>
      </c>
      <c r="H19" s="37">
        <f>IFERROR(VLOOKUP(Master[[#This Row],[Customer_ID]],CustomerData[],2,0),"None")</f>
        <v>44</v>
      </c>
      <c r="I19" s="37" t="str">
        <f>IF(Master[[#This Row],[Age]]&lt;=28,"18-28",IF(H19&lt;=39,"29-39",IF(H19&lt;=50,"40-50",IF(H19&lt;=61,"51-61",IF(H19&gt;=62,"62-Above")))))</f>
        <v>40-50</v>
      </c>
      <c r="J19" t="str">
        <f>IFERROR(VLOOKUP(Master[[#This Row],[Customer_ID]],CustomerData[],3,0),"None")</f>
        <v>Male</v>
      </c>
      <c r="K19" t="str">
        <f>IFERROR(VLOOKUP(Master[[#This Row],[Customer_ID]],CustomerData[],4,0),"None")</f>
        <v>Cappuccino</v>
      </c>
      <c r="L19" s="1" t="str">
        <f>IFERROR(VLOOKUP(Master[[#This Row],[Customer_ID]],Feedback[],3,0),"None ")</f>
        <v>Negative</v>
      </c>
      <c r="M19" t="str">
        <f>_xlfn.IFNA(VLOOKUP(Master[[#This Row],[Customer_ID]],Feedback[],4,0),"None")</f>
        <v>Could be better</v>
      </c>
    </row>
    <row r="20" spans="1:13" hidden="1" x14ac:dyDescent="0.25">
      <c r="A20" s="2" t="s">
        <v>1116</v>
      </c>
      <c r="B20" s="2" t="s">
        <v>678</v>
      </c>
      <c r="C20" s="2">
        <v>4</v>
      </c>
      <c r="D20" s="4">
        <v>4.43</v>
      </c>
      <c r="E20" s="2" t="s">
        <v>682</v>
      </c>
      <c r="F20" s="3">
        <v>45324</v>
      </c>
      <c r="G20" s="7">
        <v>17.72</v>
      </c>
      <c r="H20" s="37">
        <f>IFERROR(VLOOKUP(Master[[#This Row],[Customer_ID]],CustomerData[],2,0),"None")</f>
        <v>36</v>
      </c>
      <c r="I20" s="37" t="str">
        <f>IF(Master[[#This Row],[Age]]&lt;=28,"18-28",IF(H20&lt;=39,"29-39",IF(H20&lt;=50,"40-50",IF(H20&lt;=61,"51-61",IF(H20&gt;=62,"62-Above")))))</f>
        <v>29-39</v>
      </c>
      <c r="J20" t="str">
        <f>IFERROR(VLOOKUP(Master[[#This Row],[Customer_ID]],CustomerData[],3,0),"None")</f>
        <v>Male</v>
      </c>
      <c r="K20" t="str">
        <f>IFERROR(VLOOKUP(Master[[#This Row],[Customer_ID]],CustomerData[],4,0),"None")</f>
        <v>Latte</v>
      </c>
      <c r="L20" s="1" t="str">
        <f>IFERROR(VLOOKUP(Master[[#This Row],[Customer_ID]],Feedback[],3,0),"None ")</f>
        <v xml:space="preserve">None </v>
      </c>
      <c r="M20" t="str">
        <f>_xlfn.IFNA(VLOOKUP(Master[[#This Row],[Customer_ID]],Feedback[],4,0),"None")</f>
        <v>None</v>
      </c>
    </row>
    <row r="21" spans="1:13" hidden="1" x14ac:dyDescent="0.25">
      <c r="A21" s="2" t="s">
        <v>753</v>
      </c>
      <c r="B21" s="2" t="s">
        <v>678</v>
      </c>
      <c r="C21" s="2">
        <v>2</v>
      </c>
      <c r="D21" s="4">
        <v>3.12</v>
      </c>
      <c r="E21" s="2" t="s">
        <v>685</v>
      </c>
      <c r="F21" s="3">
        <v>45325</v>
      </c>
      <c r="G21" s="7">
        <v>6.24</v>
      </c>
      <c r="H21" s="37">
        <f>IFERROR(VLOOKUP(Master[[#This Row],[Customer_ID]],CustomerData[],2,0),"None")</f>
        <v>41</v>
      </c>
      <c r="I21" s="37" t="str">
        <f>IF(Master[[#This Row],[Age]]&lt;=28,"18-28",IF(H21&lt;=39,"29-39",IF(H21&lt;=50,"40-50",IF(H21&lt;=61,"51-61",IF(H21&gt;=62,"62-Above")))))</f>
        <v>40-50</v>
      </c>
      <c r="J21" t="str">
        <f>IFERROR(VLOOKUP(Master[[#This Row],[Customer_ID]],CustomerData[],3,0),"None")</f>
        <v>Male</v>
      </c>
      <c r="K21" t="str">
        <f>IFERROR(VLOOKUP(Master[[#This Row],[Customer_ID]],CustomerData[],4,0),"None")</f>
        <v>Latte</v>
      </c>
      <c r="L21" s="1" t="str">
        <f>IFERROR(VLOOKUP(Master[[#This Row],[Customer_ID]],Feedback[],3,0),"None ")</f>
        <v xml:space="preserve">None </v>
      </c>
      <c r="M21" t="str">
        <f>_xlfn.IFNA(VLOOKUP(Master[[#This Row],[Customer_ID]],Feedback[],4,0),"None")</f>
        <v>None</v>
      </c>
    </row>
    <row r="22" spans="1:13" x14ac:dyDescent="0.25">
      <c r="A22" s="2" t="s">
        <v>879</v>
      </c>
      <c r="B22" s="2" t="s">
        <v>678</v>
      </c>
      <c r="C22" s="2">
        <v>1</v>
      </c>
      <c r="D22" s="4">
        <v>4.62</v>
      </c>
      <c r="E22" s="2" t="s">
        <v>683</v>
      </c>
      <c r="F22" s="3">
        <v>45326</v>
      </c>
      <c r="G22" s="7">
        <v>4.62</v>
      </c>
      <c r="H22" s="37">
        <f>IFERROR(VLOOKUP(Master[[#This Row],[Customer_ID]],CustomerData[],2,0),"None")</f>
        <v>52</v>
      </c>
      <c r="I22" s="37" t="str">
        <f>IF(Master[[#This Row],[Age]]&lt;=28,"18-28",IF(H22&lt;=39,"29-39",IF(H22&lt;=50,"40-50",IF(H22&lt;=61,"51-61",IF(H22&gt;=62,"62-Above")))))</f>
        <v>51-61</v>
      </c>
      <c r="J22" t="str">
        <f>IFERROR(VLOOKUP(Master[[#This Row],[Customer_ID]],CustomerData[],3,0),"None")</f>
        <v>Male</v>
      </c>
      <c r="K22" t="str">
        <f>IFERROR(VLOOKUP(Master[[#This Row],[Customer_ID]],CustomerData[],4,0),"None")</f>
        <v>Latte</v>
      </c>
      <c r="L22" s="1" t="str">
        <f>IFERROR(VLOOKUP(Master[[#This Row],[Customer_ID]],Feedback[],3,0),"None ")</f>
        <v xml:space="preserve">None </v>
      </c>
      <c r="M22" t="str">
        <f>_xlfn.IFNA(VLOOKUP(Master[[#This Row],[Customer_ID]],Feedback[],4,0),"None")</f>
        <v>None</v>
      </c>
    </row>
    <row r="23" spans="1:13" hidden="1" x14ac:dyDescent="0.25">
      <c r="A23" s="2" t="s">
        <v>1225</v>
      </c>
      <c r="B23" s="2" t="s">
        <v>679</v>
      </c>
      <c r="C23" s="2">
        <v>1</v>
      </c>
      <c r="D23" s="4">
        <v>5.45</v>
      </c>
      <c r="E23" s="2" t="s">
        <v>685</v>
      </c>
      <c r="F23" s="3">
        <v>45327</v>
      </c>
      <c r="G23" s="7">
        <v>5.45</v>
      </c>
      <c r="H23" s="37">
        <f>IFERROR(VLOOKUP(Master[[#This Row],[Customer_ID]],CustomerData[],2,0),"None")</f>
        <v>45</v>
      </c>
      <c r="I23" s="37" t="str">
        <f>IF(Master[[#This Row],[Age]]&lt;=28,"18-28",IF(H23&lt;=39,"29-39",IF(H23&lt;=50,"40-50",IF(H23&lt;=61,"51-61",IF(H23&gt;=62,"62-Above")))))</f>
        <v>40-50</v>
      </c>
      <c r="J23" t="str">
        <f>IFERROR(VLOOKUP(Master[[#This Row],[Customer_ID]],CustomerData[],3,0),"None")</f>
        <v>Female</v>
      </c>
      <c r="K23" t="str">
        <f>IFERROR(VLOOKUP(Master[[#This Row],[Customer_ID]],CustomerData[],4,0),"None")</f>
        <v>Sandwich</v>
      </c>
      <c r="L23" s="1" t="str">
        <f>IFERROR(VLOOKUP(Master[[#This Row],[Customer_ID]],Feedback[],3,0),"None ")</f>
        <v>Positive</v>
      </c>
      <c r="M23" t="str">
        <f>_xlfn.IFNA(VLOOKUP(Master[[#This Row],[Customer_ID]],Feedback[],4,0),"None")</f>
        <v>Could be better</v>
      </c>
    </row>
    <row r="24" spans="1:13" hidden="1" x14ac:dyDescent="0.25">
      <c r="A24" s="2" t="s">
        <v>1160</v>
      </c>
      <c r="B24" s="2" t="s">
        <v>677</v>
      </c>
      <c r="C24" s="2">
        <v>3</v>
      </c>
      <c r="D24" s="4">
        <v>5.51</v>
      </c>
      <c r="E24" s="2" t="s">
        <v>682</v>
      </c>
      <c r="F24" s="3">
        <v>45328</v>
      </c>
      <c r="G24" s="7">
        <v>16.53</v>
      </c>
      <c r="H24" s="37">
        <f>IFERROR(VLOOKUP(Master[[#This Row],[Customer_ID]],CustomerData[],2,0),"None")</f>
        <v>37</v>
      </c>
      <c r="I24" s="37" t="str">
        <f>IF(Master[[#This Row],[Age]]&lt;=28,"18-28",IF(H24&lt;=39,"29-39",IF(H24&lt;=50,"40-50",IF(H24&lt;=61,"51-61",IF(H24&gt;=62,"62-Above")))))</f>
        <v>29-39</v>
      </c>
      <c r="J24" t="str">
        <f>IFERROR(VLOOKUP(Master[[#This Row],[Customer_ID]],CustomerData[],3,0),"None")</f>
        <v>Female</v>
      </c>
      <c r="K24" t="str">
        <f>IFERROR(VLOOKUP(Master[[#This Row],[Customer_ID]],CustomerData[],4,0),"None")</f>
        <v>Cappuccino</v>
      </c>
      <c r="L24" s="1" t="str">
        <f>IFERROR(VLOOKUP(Master[[#This Row],[Customer_ID]],Feedback[],3,0),"None ")</f>
        <v>Neutral</v>
      </c>
      <c r="M24" t="str">
        <f>_xlfn.IFNA(VLOOKUP(Master[[#This Row],[Customer_ID]],Feedback[],4,0),"None")</f>
        <v>Great product!</v>
      </c>
    </row>
    <row r="25" spans="1:13" hidden="1" x14ac:dyDescent="0.25">
      <c r="A25" s="2" t="s">
        <v>1315</v>
      </c>
      <c r="B25" s="2" t="s">
        <v>680</v>
      </c>
      <c r="C25" s="2">
        <v>2</v>
      </c>
      <c r="D25" s="4">
        <v>2.99</v>
      </c>
      <c r="E25" s="2" t="s">
        <v>682</v>
      </c>
      <c r="F25" s="3">
        <v>45329</v>
      </c>
      <c r="G25" s="7">
        <v>5.98</v>
      </c>
      <c r="H25" s="37">
        <f>IFERROR(VLOOKUP(Master[[#This Row],[Customer_ID]],CustomerData[],2,0),"None")</f>
        <v>19</v>
      </c>
      <c r="I25" s="37" t="str">
        <f>IF(Master[[#This Row],[Age]]&lt;=28,"18-28",IF(H25&lt;=39,"29-39",IF(H25&lt;=50,"40-50",IF(H25&lt;=61,"51-61",IF(H25&gt;=62,"62-Above")))))</f>
        <v>18-28</v>
      </c>
      <c r="J25" t="str">
        <f>IFERROR(VLOOKUP(Master[[#This Row],[Customer_ID]],CustomerData[],3,0),"None")</f>
        <v>Female</v>
      </c>
      <c r="K25" t="str">
        <f>IFERROR(VLOOKUP(Master[[#This Row],[Customer_ID]],CustomerData[],4,0),"None")</f>
        <v>Croissant</v>
      </c>
      <c r="L25" s="1" t="str">
        <f>IFERROR(VLOOKUP(Master[[#This Row],[Customer_ID]],Feedback[],3,0),"None ")</f>
        <v>Positive</v>
      </c>
      <c r="M25" t="str">
        <f>_xlfn.IFNA(VLOOKUP(Master[[#This Row],[Customer_ID]],Feedback[],4,0),"None")</f>
        <v>Could be better</v>
      </c>
    </row>
    <row r="26" spans="1:13" hidden="1" x14ac:dyDescent="0.25">
      <c r="A26" s="2" t="s">
        <v>957</v>
      </c>
      <c r="B26" s="2" t="s">
        <v>679</v>
      </c>
      <c r="C26" s="2">
        <v>2</v>
      </c>
      <c r="D26" s="4">
        <v>4.3899999999999997</v>
      </c>
      <c r="E26" s="2" t="s">
        <v>685</v>
      </c>
      <c r="F26" s="3">
        <v>45330</v>
      </c>
      <c r="G26" s="7">
        <v>8.7799999999999994</v>
      </c>
      <c r="H26" s="37">
        <f>IFERROR(VLOOKUP(Master[[#This Row],[Customer_ID]],CustomerData[],2,0),"None")</f>
        <v>48</v>
      </c>
      <c r="I26" s="37" t="str">
        <f>IF(Master[[#This Row],[Age]]&lt;=28,"18-28",IF(H26&lt;=39,"29-39",IF(H26&lt;=50,"40-50",IF(H26&lt;=61,"51-61",IF(H26&gt;=62,"62-Above")))))</f>
        <v>40-50</v>
      </c>
      <c r="J26" t="str">
        <f>IFERROR(VLOOKUP(Master[[#This Row],[Customer_ID]],CustomerData[],3,0),"None")</f>
        <v>Male</v>
      </c>
      <c r="K26" t="str">
        <f>IFERROR(VLOOKUP(Master[[#This Row],[Customer_ID]],CustomerData[],4,0),"None")</f>
        <v>Sandwich</v>
      </c>
      <c r="L26" s="1" t="str">
        <f>IFERROR(VLOOKUP(Master[[#This Row],[Customer_ID]],Feedback[],3,0),"None ")</f>
        <v>Neutral</v>
      </c>
      <c r="M26" t="str">
        <f>_xlfn.IFNA(VLOOKUP(Master[[#This Row],[Customer_ID]],Feedback[],4,0),"None")</f>
        <v>Great product!</v>
      </c>
    </row>
    <row r="27" spans="1:13" x14ac:dyDescent="0.25">
      <c r="A27" s="2" t="s">
        <v>953</v>
      </c>
      <c r="B27" s="2" t="s">
        <v>679</v>
      </c>
      <c r="C27" s="2">
        <v>5</v>
      </c>
      <c r="D27" s="4">
        <v>5.6</v>
      </c>
      <c r="E27" s="2" t="s">
        <v>682</v>
      </c>
      <c r="F27" s="3">
        <v>45332</v>
      </c>
      <c r="G27" s="7">
        <v>28</v>
      </c>
      <c r="H27" s="37">
        <f>IFERROR(VLOOKUP(Master[[#This Row],[Customer_ID]],CustomerData[],2,0),"None")</f>
        <v>54</v>
      </c>
      <c r="I27" s="37" t="str">
        <f>IF(Master[[#This Row],[Age]]&lt;=28,"18-28",IF(H27&lt;=39,"29-39",IF(H27&lt;=50,"40-50",IF(H27&lt;=61,"51-61",IF(H27&gt;=62,"62-Above")))))</f>
        <v>51-61</v>
      </c>
      <c r="J27" t="str">
        <f>IFERROR(VLOOKUP(Master[[#This Row],[Customer_ID]],CustomerData[],3,0),"None")</f>
        <v>Male</v>
      </c>
      <c r="K27" t="str">
        <f>IFERROR(VLOOKUP(Master[[#This Row],[Customer_ID]],CustomerData[],4,0),"None")</f>
        <v>Sandwich</v>
      </c>
      <c r="L27" s="1" t="str">
        <f>IFERROR(VLOOKUP(Master[[#This Row],[Customer_ID]],Feedback[],3,0),"None ")</f>
        <v>Positive</v>
      </c>
      <c r="M27" t="str">
        <f>_xlfn.IFNA(VLOOKUP(Master[[#This Row],[Customer_ID]],Feedback[],4,0),"None")</f>
        <v>Could be better</v>
      </c>
    </row>
    <row r="28" spans="1:13" hidden="1" x14ac:dyDescent="0.25">
      <c r="A28" s="2" t="s">
        <v>1120</v>
      </c>
      <c r="B28" s="2" t="s">
        <v>679</v>
      </c>
      <c r="C28" s="2">
        <v>3</v>
      </c>
      <c r="D28" s="4">
        <v>2.76</v>
      </c>
      <c r="E28" s="2" t="s">
        <v>685</v>
      </c>
      <c r="F28" s="3">
        <v>45334</v>
      </c>
      <c r="G28" s="7">
        <v>8.2799999999999994</v>
      </c>
      <c r="H28" s="37">
        <f>IFERROR(VLOOKUP(Master[[#This Row],[Customer_ID]],CustomerData[],2,0),"None")</f>
        <v>39</v>
      </c>
      <c r="I28" s="37" t="str">
        <f>IF(Master[[#This Row],[Age]]&lt;=28,"18-28",IF(H28&lt;=39,"29-39",IF(H28&lt;=50,"40-50",IF(H28&lt;=61,"51-61",IF(H28&gt;=62,"62-Above")))))</f>
        <v>29-39</v>
      </c>
      <c r="J28" t="str">
        <f>IFERROR(VLOOKUP(Master[[#This Row],[Customer_ID]],CustomerData[],3,0),"None")</f>
        <v>Female</v>
      </c>
      <c r="K28" t="str">
        <f>IFERROR(VLOOKUP(Master[[#This Row],[Customer_ID]],CustomerData[],4,0),"None")</f>
        <v>Sandwich</v>
      </c>
      <c r="L28" s="1" t="str">
        <f>IFERROR(VLOOKUP(Master[[#This Row],[Customer_ID]],Feedback[],3,0),"None ")</f>
        <v>Neutral</v>
      </c>
      <c r="M28" t="str">
        <f>_xlfn.IFNA(VLOOKUP(Master[[#This Row],[Customer_ID]],Feedback[],4,0),"None")</f>
        <v>Could be better</v>
      </c>
    </row>
    <row r="29" spans="1:13" hidden="1" x14ac:dyDescent="0.25">
      <c r="A29" s="2" t="s">
        <v>934</v>
      </c>
      <c r="B29" s="2" t="s">
        <v>681</v>
      </c>
      <c r="C29" s="2">
        <v>3</v>
      </c>
      <c r="D29" s="4">
        <v>2.57</v>
      </c>
      <c r="E29" s="2" t="s">
        <v>682</v>
      </c>
      <c r="F29" s="3">
        <v>45335</v>
      </c>
      <c r="G29" s="7">
        <v>7.7099999999999991</v>
      </c>
      <c r="H29" s="37">
        <f>IFERROR(VLOOKUP(Master[[#This Row],[Customer_ID]],CustomerData[],2,0),"None")</f>
        <v>18</v>
      </c>
      <c r="I29" s="37" t="str">
        <f>IF(Master[[#This Row],[Age]]&lt;=28,"18-28",IF(H29&lt;=39,"29-39",IF(H29&lt;=50,"40-50",IF(H29&lt;=61,"51-61",IF(H29&gt;=62,"62-Above")))))</f>
        <v>18-28</v>
      </c>
      <c r="J29" t="str">
        <f>IFERROR(VLOOKUP(Master[[#This Row],[Customer_ID]],CustomerData[],3,0),"None")</f>
        <v>Female</v>
      </c>
      <c r="K29" t="str">
        <f>IFERROR(VLOOKUP(Master[[#This Row],[Customer_ID]],CustomerData[],4,0),"None")</f>
        <v>Muffin</v>
      </c>
      <c r="L29" s="1" t="str">
        <f>IFERROR(VLOOKUP(Master[[#This Row],[Customer_ID]],Feedback[],3,0),"None ")</f>
        <v xml:space="preserve">None </v>
      </c>
      <c r="M29" t="str">
        <f>_xlfn.IFNA(VLOOKUP(Master[[#This Row],[Customer_ID]],Feedback[],4,0),"None")</f>
        <v>None</v>
      </c>
    </row>
    <row r="30" spans="1:13" x14ac:dyDescent="0.25">
      <c r="A30" s="2" t="s">
        <v>929</v>
      </c>
      <c r="B30" s="2" t="s">
        <v>681</v>
      </c>
      <c r="C30" s="2">
        <v>3</v>
      </c>
      <c r="D30" s="4">
        <v>4.28</v>
      </c>
      <c r="E30" s="2" t="s">
        <v>685</v>
      </c>
      <c r="F30" s="3">
        <v>45336</v>
      </c>
      <c r="G30" s="7">
        <v>12.84</v>
      </c>
      <c r="H30" s="37">
        <f>IFERROR(VLOOKUP(Master[[#This Row],[Customer_ID]],CustomerData[],2,0),"None")</f>
        <v>55</v>
      </c>
      <c r="I30" s="37" t="str">
        <f>IF(Master[[#This Row],[Age]]&lt;=28,"18-28",IF(H30&lt;=39,"29-39",IF(H30&lt;=50,"40-50",IF(H30&lt;=61,"51-61",IF(H30&gt;=62,"62-Above")))))</f>
        <v>51-61</v>
      </c>
      <c r="J30" t="str">
        <f>IFERROR(VLOOKUP(Master[[#This Row],[Customer_ID]],CustomerData[],3,0),"None")</f>
        <v>Female</v>
      </c>
      <c r="K30" t="str">
        <f>IFERROR(VLOOKUP(Master[[#This Row],[Customer_ID]],CustomerData[],4,0),"None")</f>
        <v>Muffin</v>
      </c>
      <c r="L30" s="1" t="str">
        <f>IFERROR(VLOOKUP(Master[[#This Row],[Customer_ID]],Feedback[],3,0),"None ")</f>
        <v>Positive</v>
      </c>
      <c r="M30" t="str">
        <f>_xlfn.IFNA(VLOOKUP(Master[[#This Row],[Customer_ID]],Feedback[],4,0),"None")</f>
        <v>Great product!</v>
      </c>
    </row>
    <row r="31" spans="1:13" hidden="1" x14ac:dyDescent="0.25">
      <c r="A31" s="2" t="s">
        <v>888</v>
      </c>
      <c r="B31" s="2" t="s">
        <v>678</v>
      </c>
      <c r="C31" s="2">
        <v>1</v>
      </c>
      <c r="D31" s="4">
        <v>4.54</v>
      </c>
      <c r="E31" s="2" t="s">
        <v>684</v>
      </c>
      <c r="F31" s="3">
        <v>45338</v>
      </c>
      <c r="G31" s="7">
        <v>4.54</v>
      </c>
      <c r="H31" s="37">
        <f>IFERROR(VLOOKUP(Master[[#This Row],[Customer_ID]],CustomerData[],2,0),"None")</f>
        <v>37</v>
      </c>
      <c r="I31" s="37" t="str">
        <f>IF(Master[[#This Row],[Age]]&lt;=28,"18-28",IF(H31&lt;=39,"29-39",IF(H31&lt;=50,"40-50",IF(H31&lt;=61,"51-61",IF(H31&gt;=62,"62-Above")))))</f>
        <v>29-39</v>
      </c>
      <c r="J31" t="str">
        <f>IFERROR(VLOOKUP(Master[[#This Row],[Customer_ID]],CustomerData[],3,0),"None")</f>
        <v>Female</v>
      </c>
      <c r="K31" t="str">
        <f>IFERROR(VLOOKUP(Master[[#This Row],[Customer_ID]],CustomerData[],4,0),"None")</f>
        <v>Latte</v>
      </c>
      <c r="L31" s="1" t="str">
        <f>IFERROR(VLOOKUP(Master[[#This Row],[Customer_ID]],Feedback[],3,0),"None ")</f>
        <v>Neutral</v>
      </c>
      <c r="M31" t="str">
        <f>_xlfn.IFNA(VLOOKUP(Master[[#This Row],[Customer_ID]],Feedback[],4,0),"None")</f>
        <v>Could be better</v>
      </c>
    </row>
    <row r="32" spans="1:13" hidden="1" x14ac:dyDescent="0.25">
      <c r="A32" s="2" t="s">
        <v>1014</v>
      </c>
      <c r="B32" s="2" t="s">
        <v>676</v>
      </c>
      <c r="C32" s="2">
        <v>1</v>
      </c>
      <c r="D32" s="4">
        <v>3.92</v>
      </c>
      <c r="E32" s="2" t="s">
        <v>683</v>
      </c>
      <c r="F32" s="3">
        <v>45339</v>
      </c>
      <c r="G32" s="7">
        <v>3.92</v>
      </c>
      <c r="H32" s="37">
        <f>IFERROR(VLOOKUP(Master[[#This Row],[Customer_ID]],CustomerData[],2,0),"None")</f>
        <v>45</v>
      </c>
      <c r="I32" s="37" t="str">
        <f>IF(Master[[#This Row],[Age]]&lt;=28,"18-28",IF(H32&lt;=39,"29-39",IF(H32&lt;=50,"40-50",IF(H32&lt;=61,"51-61",IF(H32&gt;=62,"62-Above")))))</f>
        <v>40-50</v>
      </c>
      <c r="J32" t="str">
        <f>IFERROR(VLOOKUP(Master[[#This Row],[Customer_ID]],CustomerData[],3,0),"None")</f>
        <v>Male</v>
      </c>
      <c r="K32" t="str">
        <f>IFERROR(VLOOKUP(Master[[#This Row],[Customer_ID]],CustomerData[],4,0),"None")</f>
        <v>Iced Tea</v>
      </c>
      <c r="L32" s="1" t="str">
        <f>IFERROR(VLOOKUP(Master[[#This Row],[Customer_ID]],Feedback[],3,0),"None ")</f>
        <v>Neutral</v>
      </c>
      <c r="M32" t="str">
        <f>_xlfn.IFNA(VLOOKUP(Master[[#This Row],[Customer_ID]],Feedback[],4,0),"None")</f>
        <v>Great product!</v>
      </c>
    </row>
    <row r="33" spans="1:13" hidden="1" x14ac:dyDescent="0.25">
      <c r="A33" s="2" t="s">
        <v>1007</v>
      </c>
      <c r="B33" s="2" t="s">
        <v>678</v>
      </c>
      <c r="C33" s="2">
        <v>4</v>
      </c>
      <c r="D33" s="4">
        <v>4.57</v>
      </c>
      <c r="E33" s="2" t="s">
        <v>685</v>
      </c>
      <c r="F33" s="3">
        <v>45340</v>
      </c>
      <c r="G33" s="7">
        <v>18.28</v>
      </c>
      <c r="H33" s="37">
        <f>IFERROR(VLOOKUP(Master[[#This Row],[Customer_ID]],CustomerData[],2,0),"None")</f>
        <v>28</v>
      </c>
      <c r="I33" s="37" t="str">
        <f>IF(Master[[#This Row],[Age]]&lt;=28,"18-28",IF(H33&lt;=39,"29-39",IF(H33&lt;=50,"40-50",IF(H33&lt;=61,"51-61",IF(H33&gt;=62,"62-Above")))))</f>
        <v>18-28</v>
      </c>
      <c r="J33" t="str">
        <f>IFERROR(VLOOKUP(Master[[#This Row],[Customer_ID]],CustomerData[],3,0),"None")</f>
        <v>Female</v>
      </c>
      <c r="K33" t="str">
        <f>IFERROR(VLOOKUP(Master[[#This Row],[Customer_ID]],CustomerData[],4,0),"None")</f>
        <v>Latte</v>
      </c>
      <c r="L33" s="1" t="str">
        <f>IFERROR(VLOOKUP(Master[[#This Row],[Customer_ID]],Feedback[],3,0),"None ")</f>
        <v>Neutral</v>
      </c>
      <c r="M33" t="str">
        <f>_xlfn.IFNA(VLOOKUP(Master[[#This Row],[Customer_ID]],Feedback[],4,0),"None")</f>
        <v>Could be better</v>
      </c>
    </row>
    <row r="34" spans="1:13" hidden="1" x14ac:dyDescent="0.25">
      <c r="A34" s="2" t="s">
        <v>935</v>
      </c>
      <c r="B34" s="2" t="s">
        <v>676</v>
      </c>
      <c r="C34" s="2">
        <v>5</v>
      </c>
      <c r="D34" s="4">
        <v>5.67</v>
      </c>
      <c r="E34" s="2" t="s">
        <v>685</v>
      </c>
      <c r="F34" s="3">
        <v>45341</v>
      </c>
      <c r="G34" s="7">
        <v>28.35</v>
      </c>
      <c r="H34" s="37">
        <f>IFERROR(VLOOKUP(Master[[#This Row],[Customer_ID]],CustomerData[],2,0),"None")</f>
        <v>22</v>
      </c>
      <c r="I34" s="37" t="str">
        <f>IF(Master[[#This Row],[Age]]&lt;=28,"18-28",IF(H34&lt;=39,"29-39",IF(H34&lt;=50,"40-50",IF(H34&lt;=61,"51-61",IF(H34&gt;=62,"62-Above")))))</f>
        <v>18-28</v>
      </c>
      <c r="J34" t="str">
        <f>IFERROR(VLOOKUP(Master[[#This Row],[Customer_ID]],CustomerData[],3,0),"None")</f>
        <v>Male</v>
      </c>
      <c r="K34" t="str">
        <f>IFERROR(VLOOKUP(Master[[#This Row],[Customer_ID]],CustomerData[],4,0),"None")</f>
        <v>Iced Tea</v>
      </c>
      <c r="L34" s="1" t="str">
        <f>IFERROR(VLOOKUP(Master[[#This Row],[Customer_ID]],Feedback[],3,0),"None ")</f>
        <v>Negative</v>
      </c>
      <c r="M34" t="str">
        <f>_xlfn.IFNA(VLOOKUP(Master[[#This Row],[Customer_ID]],Feedback[],4,0),"None")</f>
        <v>Could be better</v>
      </c>
    </row>
    <row r="35" spans="1:13" hidden="1" x14ac:dyDescent="0.25">
      <c r="A35" s="2" t="s">
        <v>779</v>
      </c>
      <c r="B35" s="2" t="s">
        <v>681</v>
      </c>
      <c r="C35" s="2">
        <v>5</v>
      </c>
      <c r="D35" s="4">
        <v>4.43</v>
      </c>
      <c r="E35" s="2" t="s">
        <v>683</v>
      </c>
      <c r="F35" s="3">
        <v>45342</v>
      </c>
      <c r="G35" s="7">
        <v>22.15</v>
      </c>
      <c r="H35" s="37">
        <f>IFERROR(VLOOKUP(Master[[#This Row],[Customer_ID]],CustomerData[],2,0),"None")</f>
        <v>22</v>
      </c>
      <c r="I35" s="37" t="str">
        <f>IF(Master[[#This Row],[Age]]&lt;=28,"18-28",IF(H35&lt;=39,"29-39",IF(H35&lt;=50,"40-50",IF(H35&lt;=61,"51-61",IF(H35&gt;=62,"62-Above")))))</f>
        <v>18-28</v>
      </c>
      <c r="J35" t="str">
        <f>IFERROR(VLOOKUP(Master[[#This Row],[Customer_ID]],CustomerData[],3,0),"None")</f>
        <v>Male</v>
      </c>
      <c r="K35" t="str">
        <f>IFERROR(VLOOKUP(Master[[#This Row],[Customer_ID]],CustomerData[],4,0),"None")</f>
        <v>Muffin</v>
      </c>
      <c r="L35" s="1" t="str">
        <f>IFERROR(VLOOKUP(Master[[#This Row],[Customer_ID]],Feedback[],3,0),"None ")</f>
        <v>Negative</v>
      </c>
      <c r="M35" t="str">
        <f>_xlfn.IFNA(VLOOKUP(Master[[#This Row],[Customer_ID]],Feedback[],4,0),"None")</f>
        <v>Could be better</v>
      </c>
    </row>
    <row r="36" spans="1:13" x14ac:dyDescent="0.25">
      <c r="A36" s="2" t="s">
        <v>1274</v>
      </c>
      <c r="B36" s="2" t="s">
        <v>676</v>
      </c>
      <c r="C36" s="2">
        <v>4</v>
      </c>
      <c r="D36" s="4">
        <v>4.4000000000000004</v>
      </c>
      <c r="E36" s="2" t="s">
        <v>683</v>
      </c>
      <c r="F36" s="3">
        <v>45343</v>
      </c>
      <c r="G36" s="7">
        <v>17.600000000000001</v>
      </c>
      <c r="H36" s="37">
        <f>IFERROR(VLOOKUP(Master[[#This Row],[Customer_ID]],CustomerData[],2,0),"None")</f>
        <v>61</v>
      </c>
      <c r="I36" s="37" t="str">
        <f>IF(Master[[#This Row],[Age]]&lt;=28,"18-28",IF(H36&lt;=39,"29-39",IF(H36&lt;=50,"40-50",IF(H36&lt;=61,"51-61",IF(H36&gt;=62,"62-Above")))))</f>
        <v>51-61</v>
      </c>
      <c r="J36" t="str">
        <f>IFERROR(VLOOKUP(Master[[#This Row],[Customer_ID]],CustomerData[],3,0),"None")</f>
        <v>Male</v>
      </c>
      <c r="K36" t="str">
        <f>IFERROR(VLOOKUP(Master[[#This Row],[Customer_ID]],CustomerData[],4,0),"None")</f>
        <v>Iced Tea</v>
      </c>
      <c r="L36" s="1" t="str">
        <f>IFERROR(VLOOKUP(Master[[#This Row],[Customer_ID]],Feedback[],3,0),"None ")</f>
        <v>Negative</v>
      </c>
      <c r="M36" t="str">
        <f>_xlfn.IFNA(VLOOKUP(Master[[#This Row],[Customer_ID]],Feedback[],4,0),"None")</f>
        <v>Could be better</v>
      </c>
    </row>
    <row r="37" spans="1:13" hidden="1" x14ac:dyDescent="0.25">
      <c r="A37" s="2" t="s">
        <v>946</v>
      </c>
      <c r="B37" s="2" t="s">
        <v>676</v>
      </c>
      <c r="C37" s="2">
        <v>2</v>
      </c>
      <c r="D37" s="4">
        <v>6</v>
      </c>
      <c r="E37" s="2" t="s">
        <v>685</v>
      </c>
      <c r="F37" s="3">
        <v>45344</v>
      </c>
      <c r="G37" s="7">
        <v>12</v>
      </c>
      <c r="H37" s="37">
        <f>IFERROR(VLOOKUP(Master[[#This Row],[Customer_ID]],CustomerData[],2,0),"None")</f>
        <v>35</v>
      </c>
      <c r="I37" s="37" t="str">
        <f>IF(Master[[#This Row],[Age]]&lt;=28,"18-28",IF(H37&lt;=39,"29-39",IF(H37&lt;=50,"40-50",IF(H37&lt;=61,"51-61",IF(H37&gt;=62,"62-Above")))))</f>
        <v>29-39</v>
      </c>
      <c r="J37" t="str">
        <f>IFERROR(VLOOKUP(Master[[#This Row],[Customer_ID]],CustomerData[],3,0),"None")</f>
        <v>Female</v>
      </c>
      <c r="K37" t="str">
        <f>IFERROR(VLOOKUP(Master[[#This Row],[Customer_ID]],CustomerData[],4,0),"None")</f>
        <v>Iced Tea</v>
      </c>
      <c r="L37" s="1" t="str">
        <f>IFERROR(VLOOKUP(Master[[#This Row],[Customer_ID]],Feedback[],3,0),"None ")</f>
        <v>Negative</v>
      </c>
      <c r="M37" t="str">
        <f>_xlfn.IFNA(VLOOKUP(Master[[#This Row],[Customer_ID]],Feedback[],4,0),"None")</f>
        <v>Could be better</v>
      </c>
    </row>
    <row r="38" spans="1:13" hidden="1" x14ac:dyDescent="0.25">
      <c r="A38" s="2" t="s">
        <v>1043</v>
      </c>
      <c r="B38" s="2" t="s">
        <v>681</v>
      </c>
      <c r="C38" s="2">
        <v>3</v>
      </c>
      <c r="D38" s="4">
        <v>5.21</v>
      </c>
      <c r="E38" s="2" t="s">
        <v>685</v>
      </c>
      <c r="F38" s="3">
        <v>45346</v>
      </c>
      <c r="G38" s="7">
        <v>15.63</v>
      </c>
      <c r="H38" s="37">
        <f>IFERROR(VLOOKUP(Master[[#This Row],[Customer_ID]],CustomerData[],2,0),"None")</f>
        <v>22</v>
      </c>
      <c r="I38" s="37" t="str">
        <f>IF(Master[[#This Row],[Age]]&lt;=28,"18-28",IF(H38&lt;=39,"29-39",IF(H38&lt;=50,"40-50",IF(H38&lt;=61,"51-61",IF(H38&gt;=62,"62-Above")))))</f>
        <v>18-28</v>
      </c>
      <c r="J38" t="str">
        <f>IFERROR(VLOOKUP(Master[[#This Row],[Customer_ID]],CustomerData[],3,0),"None")</f>
        <v>Female</v>
      </c>
      <c r="K38" t="str">
        <f>IFERROR(VLOOKUP(Master[[#This Row],[Customer_ID]],CustomerData[],4,0),"None")</f>
        <v>Muffin</v>
      </c>
      <c r="L38" s="1" t="str">
        <f>IFERROR(VLOOKUP(Master[[#This Row],[Customer_ID]],Feedback[],3,0),"None ")</f>
        <v>Negative</v>
      </c>
      <c r="M38" t="str">
        <f>_xlfn.IFNA(VLOOKUP(Master[[#This Row],[Customer_ID]],Feedback[],4,0),"None")</f>
        <v>Great product!</v>
      </c>
    </row>
    <row r="39" spans="1:13" hidden="1" x14ac:dyDescent="0.25">
      <c r="A39" s="2" t="s">
        <v>943</v>
      </c>
      <c r="B39" s="2" t="s">
        <v>681</v>
      </c>
      <c r="C39" s="2">
        <v>4</v>
      </c>
      <c r="D39" s="4">
        <v>3.28</v>
      </c>
      <c r="E39" s="2" t="s">
        <v>682</v>
      </c>
      <c r="F39" s="3">
        <v>45348</v>
      </c>
      <c r="G39" s="7">
        <v>13.12</v>
      </c>
      <c r="H39" s="37">
        <f>IFERROR(VLOOKUP(Master[[#This Row],[Customer_ID]],CustomerData[],2,0),"None")</f>
        <v>22</v>
      </c>
      <c r="I39" s="37" t="str">
        <f>IF(Master[[#This Row],[Age]]&lt;=28,"18-28",IF(H39&lt;=39,"29-39",IF(H39&lt;=50,"40-50",IF(H39&lt;=61,"51-61",IF(H39&gt;=62,"62-Above")))))</f>
        <v>18-28</v>
      </c>
      <c r="J39" t="str">
        <f>IFERROR(VLOOKUP(Master[[#This Row],[Customer_ID]],CustomerData[],3,0),"None")</f>
        <v>Female</v>
      </c>
      <c r="K39" t="str">
        <f>IFERROR(VLOOKUP(Master[[#This Row],[Customer_ID]],CustomerData[],4,0),"None")</f>
        <v>Muffin</v>
      </c>
      <c r="L39" s="1" t="str">
        <f>IFERROR(VLOOKUP(Master[[#This Row],[Customer_ID]],Feedback[],3,0),"None ")</f>
        <v>Positive</v>
      </c>
      <c r="M39" t="str">
        <f>_xlfn.IFNA(VLOOKUP(Master[[#This Row],[Customer_ID]],Feedback[],4,0),"None")</f>
        <v>Could be better</v>
      </c>
    </row>
    <row r="40" spans="1:13" hidden="1" x14ac:dyDescent="0.25">
      <c r="A40" s="2" t="s">
        <v>1031</v>
      </c>
      <c r="B40" s="2" t="s">
        <v>677</v>
      </c>
      <c r="C40" s="2">
        <v>1</v>
      </c>
      <c r="D40" s="4">
        <v>5.2</v>
      </c>
      <c r="E40" s="2" t="s">
        <v>684</v>
      </c>
      <c r="F40" s="3">
        <v>45349</v>
      </c>
      <c r="G40" s="7">
        <v>5.2</v>
      </c>
      <c r="H40" s="37">
        <f>IFERROR(VLOOKUP(Master[[#This Row],[Customer_ID]],CustomerData[],2,0),"None")</f>
        <v>38</v>
      </c>
      <c r="I40" s="37" t="str">
        <f>IF(Master[[#This Row],[Age]]&lt;=28,"18-28",IF(H40&lt;=39,"29-39",IF(H40&lt;=50,"40-50",IF(H40&lt;=61,"51-61",IF(H40&gt;=62,"62-Above")))))</f>
        <v>29-39</v>
      </c>
      <c r="J40" t="str">
        <f>IFERROR(VLOOKUP(Master[[#This Row],[Customer_ID]],CustomerData[],3,0),"None")</f>
        <v>Male</v>
      </c>
      <c r="K40" t="str">
        <f>IFERROR(VLOOKUP(Master[[#This Row],[Customer_ID]],CustomerData[],4,0),"None")</f>
        <v>Cappuccino</v>
      </c>
      <c r="L40" s="1" t="str">
        <f>IFERROR(VLOOKUP(Master[[#This Row],[Customer_ID]],Feedback[],3,0),"None ")</f>
        <v>Neutral</v>
      </c>
      <c r="M40" t="str">
        <f>_xlfn.IFNA(VLOOKUP(Master[[#This Row],[Customer_ID]],Feedback[],4,0),"None")</f>
        <v>Could be better</v>
      </c>
    </row>
    <row r="41" spans="1:13" x14ac:dyDescent="0.25">
      <c r="A41" s="2" t="s">
        <v>754</v>
      </c>
      <c r="B41" s="2" t="s">
        <v>677</v>
      </c>
      <c r="C41" s="2">
        <v>5</v>
      </c>
      <c r="D41" s="4">
        <v>3.52</v>
      </c>
      <c r="E41" s="2" t="s">
        <v>685</v>
      </c>
      <c r="F41" s="3">
        <v>45351</v>
      </c>
      <c r="G41" s="7">
        <v>17.600000000000001</v>
      </c>
      <c r="H41" s="37">
        <f>IFERROR(VLOOKUP(Master[[#This Row],[Customer_ID]],CustomerData[],2,0),"None")</f>
        <v>54</v>
      </c>
      <c r="I41" s="37" t="str">
        <f>IF(Master[[#This Row],[Age]]&lt;=28,"18-28",IF(H41&lt;=39,"29-39",IF(H41&lt;=50,"40-50",IF(H41&lt;=61,"51-61",IF(H41&gt;=62,"62-Above")))))</f>
        <v>51-61</v>
      </c>
      <c r="J41" t="str">
        <f>IFERROR(VLOOKUP(Master[[#This Row],[Customer_ID]],CustomerData[],3,0),"None")</f>
        <v>Female</v>
      </c>
      <c r="K41" t="str">
        <f>IFERROR(VLOOKUP(Master[[#This Row],[Customer_ID]],CustomerData[],4,0),"None")</f>
        <v>Cappuccino</v>
      </c>
      <c r="L41" s="1" t="str">
        <f>IFERROR(VLOOKUP(Master[[#This Row],[Customer_ID]],Feedback[],3,0),"None ")</f>
        <v xml:space="preserve">None </v>
      </c>
      <c r="M41" t="str">
        <f>_xlfn.IFNA(VLOOKUP(Master[[#This Row],[Customer_ID]],Feedback[],4,0),"None")</f>
        <v>None</v>
      </c>
    </row>
    <row r="42" spans="1:13" hidden="1" x14ac:dyDescent="0.25">
      <c r="A42" s="2" t="s">
        <v>1196</v>
      </c>
      <c r="B42" s="2" t="s">
        <v>677</v>
      </c>
      <c r="C42" s="2">
        <v>2</v>
      </c>
      <c r="D42" s="4">
        <v>4.29</v>
      </c>
      <c r="E42" s="2" t="s">
        <v>682</v>
      </c>
      <c r="F42" s="3">
        <v>45353</v>
      </c>
      <c r="G42" s="7">
        <v>8.58</v>
      </c>
      <c r="H42" s="37">
        <f>IFERROR(VLOOKUP(Master[[#This Row],[Customer_ID]],CustomerData[],2,0),"None")</f>
        <v>47</v>
      </c>
      <c r="I42" s="37" t="str">
        <f>IF(Master[[#This Row],[Age]]&lt;=28,"18-28",IF(H42&lt;=39,"29-39",IF(H42&lt;=50,"40-50",IF(H42&lt;=61,"51-61",IF(H42&gt;=62,"62-Above")))))</f>
        <v>40-50</v>
      </c>
      <c r="J42" t="str">
        <f>IFERROR(VLOOKUP(Master[[#This Row],[Customer_ID]],CustomerData[],3,0),"None")</f>
        <v>Male</v>
      </c>
      <c r="K42" t="str">
        <f>IFERROR(VLOOKUP(Master[[#This Row],[Customer_ID]],CustomerData[],4,0),"None")</f>
        <v>Cappuccino</v>
      </c>
      <c r="L42" s="1" t="str">
        <f>IFERROR(VLOOKUP(Master[[#This Row],[Customer_ID]],Feedback[],3,0),"None ")</f>
        <v>Neutral</v>
      </c>
      <c r="M42" t="str">
        <f>_xlfn.IFNA(VLOOKUP(Master[[#This Row],[Customer_ID]],Feedback[],4,0),"None")</f>
        <v>Great product!</v>
      </c>
    </row>
    <row r="43" spans="1:13" hidden="1" x14ac:dyDescent="0.25">
      <c r="A43" s="2" t="s">
        <v>1164</v>
      </c>
      <c r="B43" s="2" t="s">
        <v>680</v>
      </c>
      <c r="C43" s="2">
        <v>1</v>
      </c>
      <c r="D43" s="4">
        <v>3.89</v>
      </c>
      <c r="E43" s="2" t="s">
        <v>684</v>
      </c>
      <c r="F43" s="3">
        <v>45354</v>
      </c>
      <c r="G43" s="7">
        <v>3.89</v>
      </c>
      <c r="H43" s="37">
        <f>IFERROR(VLOOKUP(Master[[#This Row],[Customer_ID]],CustomerData[],2,0),"None")</f>
        <v>31</v>
      </c>
      <c r="I43" s="37" t="str">
        <f>IF(Master[[#This Row],[Age]]&lt;=28,"18-28",IF(H43&lt;=39,"29-39",IF(H43&lt;=50,"40-50",IF(H43&lt;=61,"51-61",IF(H43&gt;=62,"62-Above")))))</f>
        <v>29-39</v>
      </c>
      <c r="J43" t="str">
        <f>IFERROR(VLOOKUP(Master[[#This Row],[Customer_ID]],CustomerData[],3,0),"None")</f>
        <v>Male</v>
      </c>
      <c r="K43" t="str">
        <f>IFERROR(VLOOKUP(Master[[#This Row],[Customer_ID]],CustomerData[],4,0),"None")</f>
        <v>Croissant</v>
      </c>
      <c r="L43" s="1" t="str">
        <f>IFERROR(VLOOKUP(Master[[#This Row],[Customer_ID]],Feedback[],3,0),"None ")</f>
        <v>Neutral</v>
      </c>
      <c r="M43" t="str">
        <f>_xlfn.IFNA(VLOOKUP(Master[[#This Row],[Customer_ID]],Feedback[],4,0),"None")</f>
        <v>Could be better</v>
      </c>
    </row>
    <row r="44" spans="1:13" hidden="1" x14ac:dyDescent="0.25">
      <c r="A44" s="2" t="s">
        <v>942</v>
      </c>
      <c r="B44" s="2" t="s">
        <v>677</v>
      </c>
      <c r="C44" s="2">
        <v>1</v>
      </c>
      <c r="D44" s="4">
        <v>4.26</v>
      </c>
      <c r="E44" s="2" t="s">
        <v>684</v>
      </c>
      <c r="F44" s="3">
        <v>45355</v>
      </c>
      <c r="G44" s="7">
        <v>4.26</v>
      </c>
      <c r="H44" s="37">
        <f>IFERROR(VLOOKUP(Master[[#This Row],[Customer_ID]],CustomerData[],2,0),"None")</f>
        <v>39</v>
      </c>
      <c r="I44" s="37" t="str">
        <f>IF(Master[[#This Row],[Age]]&lt;=28,"18-28",IF(H44&lt;=39,"29-39",IF(H44&lt;=50,"40-50",IF(H44&lt;=61,"51-61",IF(H44&gt;=62,"62-Above")))))</f>
        <v>29-39</v>
      </c>
      <c r="J44" t="str">
        <f>IFERROR(VLOOKUP(Master[[#This Row],[Customer_ID]],CustomerData[],3,0),"None")</f>
        <v>Male</v>
      </c>
      <c r="K44" t="str">
        <f>IFERROR(VLOOKUP(Master[[#This Row],[Customer_ID]],CustomerData[],4,0),"None")</f>
        <v>Cappuccino</v>
      </c>
      <c r="L44" s="1" t="str">
        <f>IFERROR(VLOOKUP(Master[[#This Row],[Customer_ID]],Feedback[],3,0),"None ")</f>
        <v xml:space="preserve">None </v>
      </c>
      <c r="M44" t="str">
        <f>_xlfn.IFNA(VLOOKUP(Master[[#This Row],[Customer_ID]],Feedback[],4,0),"None")</f>
        <v>None</v>
      </c>
    </row>
    <row r="45" spans="1:13" hidden="1" x14ac:dyDescent="0.25">
      <c r="A45" s="2" t="s">
        <v>1286</v>
      </c>
      <c r="B45" s="2" t="s">
        <v>678</v>
      </c>
      <c r="C45" s="2">
        <v>2</v>
      </c>
      <c r="D45" s="4">
        <v>4.82</v>
      </c>
      <c r="E45" s="2" t="s">
        <v>685</v>
      </c>
      <c r="F45" s="3">
        <v>45356</v>
      </c>
      <c r="G45" s="7">
        <v>9.64</v>
      </c>
      <c r="H45" s="37">
        <f>IFERROR(VLOOKUP(Master[[#This Row],[Customer_ID]],CustomerData[],2,0),"None")</f>
        <v>45</v>
      </c>
      <c r="I45" s="37" t="str">
        <f>IF(Master[[#This Row],[Age]]&lt;=28,"18-28",IF(H45&lt;=39,"29-39",IF(H45&lt;=50,"40-50",IF(H45&lt;=61,"51-61",IF(H45&gt;=62,"62-Above")))))</f>
        <v>40-50</v>
      </c>
      <c r="J45" t="str">
        <f>IFERROR(VLOOKUP(Master[[#This Row],[Customer_ID]],CustomerData[],3,0),"None")</f>
        <v>Male</v>
      </c>
      <c r="K45" t="str">
        <f>IFERROR(VLOOKUP(Master[[#This Row],[Customer_ID]],CustomerData[],4,0),"None")</f>
        <v>Latte</v>
      </c>
      <c r="L45" s="1" t="str">
        <f>IFERROR(VLOOKUP(Master[[#This Row],[Customer_ID]],Feedback[],3,0),"None ")</f>
        <v xml:space="preserve">None </v>
      </c>
      <c r="M45" t="str">
        <f>_xlfn.IFNA(VLOOKUP(Master[[#This Row],[Customer_ID]],Feedback[],4,0),"None")</f>
        <v>None</v>
      </c>
    </row>
    <row r="46" spans="1:13" hidden="1" x14ac:dyDescent="0.25">
      <c r="A46" s="2" t="s">
        <v>1313</v>
      </c>
      <c r="B46" s="2" t="s">
        <v>680</v>
      </c>
      <c r="C46" s="2">
        <v>2</v>
      </c>
      <c r="D46" s="4">
        <v>5.47</v>
      </c>
      <c r="E46" s="2" t="s">
        <v>685</v>
      </c>
      <c r="F46" s="3">
        <v>45357</v>
      </c>
      <c r="G46" s="7">
        <v>10.94</v>
      </c>
      <c r="H46" s="37">
        <f>IFERROR(VLOOKUP(Master[[#This Row],[Customer_ID]],CustomerData[],2,0),"None")</f>
        <v>30</v>
      </c>
      <c r="I46" s="37" t="str">
        <f>IF(Master[[#This Row],[Age]]&lt;=28,"18-28",IF(H46&lt;=39,"29-39",IF(H46&lt;=50,"40-50",IF(H46&lt;=61,"51-61",IF(H46&gt;=62,"62-Above")))))</f>
        <v>29-39</v>
      </c>
      <c r="J46" t="str">
        <f>IFERROR(VLOOKUP(Master[[#This Row],[Customer_ID]],CustomerData[],3,0),"None")</f>
        <v>Female</v>
      </c>
      <c r="K46" t="str">
        <f>IFERROR(VLOOKUP(Master[[#This Row],[Customer_ID]],CustomerData[],4,0),"None")</f>
        <v>Croissant</v>
      </c>
      <c r="L46" s="1" t="str">
        <f>IFERROR(VLOOKUP(Master[[#This Row],[Customer_ID]],Feedback[],3,0),"None ")</f>
        <v xml:space="preserve">None </v>
      </c>
      <c r="M46" t="str">
        <f>_xlfn.IFNA(VLOOKUP(Master[[#This Row],[Customer_ID]],Feedback[],4,0),"None")</f>
        <v>None</v>
      </c>
    </row>
    <row r="47" spans="1:13" x14ac:dyDescent="0.25">
      <c r="A47" s="2" t="s">
        <v>953</v>
      </c>
      <c r="B47" s="2" t="s">
        <v>679</v>
      </c>
      <c r="C47" s="2">
        <v>1</v>
      </c>
      <c r="D47" s="4">
        <v>4.6500000000000004</v>
      </c>
      <c r="E47" s="2" t="s">
        <v>685</v>
      </c>
      <c r="F47" s="3">
        <v>45359</v>
      </c>
      <c r="G47" s="7">
        <v>4.6500000000000004</v>
      </c>
      <c r="H47" s="37">
        <f>IFERROR(VLOOKUP(Master[[#This Row],[Customer_ID]],CustomerData[],2,0),"None")</f>
        <v>54</v>
      </c>
      <c r="I47" s="37" t="str">
        <f>IF(Master[[#This Row],[Age]]&lt;=28,"18-28",IF(H47&lt;=39,"29-39",IF(H47&lt;=50,"40-50",IF(H47&lt;=61,"51-61",IF(H47&gt;=62,"62-Above")))))</f>
        <v>51-61</v>
      </c>
      <c r="J47" t="str">
        <f>IFERROR(VLOOKUP(Master[[#This Row],[Customer_ID]],CustomerData[],3,0),"None")</f>
        <v>Male</v>
      </c>
      <c r="K47" t="str">
        <f>IFERROR(VLOOKUP(Master[[#This Row],[Customer_ID]],CustomerData[],4,0),"None")</f>
        <v>Sandwich</v>
      </c>
      <c r="L47" s="1" t="str">
        <f>IFERROR(VLOOKUP(Master[[#This Row],[Customer_ID]],Feedback[],3,0),"None ")</f>
        <v>Positive</v>
      </c>
      <c r="M47" t="str">
        <f>_xlfn.IFNA(VLOOKUP(Master[[#This Row],[Customer_ID]],Feedback[],4,0),"None")</f>
        <v>Could be better</v>
      </c>
    </row>
    <row r="48" spans="1:13" x14ac:dyDescent="0.25">
      <c r="A48" s="2" t="s">
        <v>1145</v>
      </c>
      <c r="B48" s="2" t="s">
        <v>679</v>
      </c>
      <c r="C48" s="2">
        <v>1</v>
      </c>
      <c r="D48" s="4">
        <v>4.3</v>
      </c>
      <c r="E48" s="2" t="s">
        <v>684</v>
      </c>
      <c r="F48" s="3">
        <v>45361</v>
      </c>
      <c r="G48" s="7">
        <v>4.3</v>
      </c>
      <c r="H48" s="37">
        <f>IFERROR(VLOOKUP(Master[[#This Row],[Customer_ID]],CustomerData[],2,0),"None")</f>
        <v>53</v>
      </c>
      <c r="I48" s="37" t="str">
        <f>IF(Master[[#This Row],[Age]]&lt;=28,"18-28",IF(H48&lt;=39,"29-39",IF(H48&lt;=50,"40-50",IF(H48&lt;=61,"51-61",IF(H48&gt;=62,"62-Above")))))</f>
        <v>51-61</v>
      </c>
      <c r="J48" t="str">
        <f>IFERROR(VLOOKUP(Master[[#This Row],[Customer_ID]],CustomerData[],3,0),"None")</f>
        <v>Female</v>
      </c>
      <c r="K48" t="str">
        <f>IFERROR(VLOOKUP(Master[[#This Row],[Customer_ID]],CustomerData[],4,0),"None")</f>
        <v>Sandwich</v>
      </c>
      <c r="L48" s="1" t="str">
        <f>IFERROR(VLOOKUP(Master[[#This Row],[Customer_ID]],Feedback[],3,0),"None ")</f>
        <v>Negative</v>
      </c>
      <c r="M48" t="str">
        <f>_xlfn.IFNA(VLOOKUP(Master[[#This Row],[Customer_ID]],Feedback[],4,0),"None")</f>
        <v>Could be better</v>
      </c>
    </row>
    <row r="49" spans="1:13" hidden="1" x14ac:dyDescent="0.25">
      <c r="A49" s="2" t="s">
        <v>868</v>
      </c>
      <c r="B49" s="2" t="s">
        <v>681</v>
      </c>
      <c r="C49" s="2">
        <v>3</v>
      </c>
      <c r="D49" s="4">
        <v>4.0599999999999996</v>
      </c>
      <c r="E49" s="2" t="s">
        <v>685</v>
      </c>
      <c r="F49" s="3">
        <v>45362</v>
      </c>
      <c r="G49" s="7">
        <v>12.18</v>
      </c>
      <c r="H49" s="37">
        <f>IFERROR(VLOOKUP(Master[[#This Row],[Customer_ID]],CustomerData[],2,0),"None")</f>
        <v>50</v>
      </c>
      <c r="I49" s="37" t="str">
        <f>IF(Master[[#This Row],[Age]]&lt;=28,"18-28",IF(H49&lt;=39,"29-39",IF(H49&lt;=50,"40-50",IF(H49&lt;=61,"51-61",IF(H49&gt;=62,"62-Above")))))</f>
        <v>40-50</v>
      </c>
      <c r="J49" t="str">
        <f>IFERROR(VLOOKUP(Master[[#This Row],[Customer_ID]],CustomerData[],3,0),"None")</f>
        <v>Female</v>
      </c>
      <c r="K49" t="str">
        <f>IFERROR(VLOOKUP(Master[[#This Row],[Customer_ID]],CustomerData[],4,0),"None")</f>
        <v>Muffin</v>
      </c>
      <c r="L49" s="1" t="str">
        <f>IFERROR(VLOOKUP(Master[[#This Row],[Customer_ID]],Feedback[],3,0),"None ")</f>
        <v xml:space="preserve">None </v>
      </c>
      <c r="M49" t="str">
        <f>_xlfn.IFNA(VLOOKUP(Master[[#This Row],[Customer_ID]],Feedback[],4,0),"None")</f>
        <v>None</v>
      </c>
    </row>
    <row r="50" spans="1:13" hidden="1" x14ac:dyDescent="0.25">
      <c r="A50" s="2" t="s">
        <v>747</v>
      </c>
      <c r="B50" s="2" t="s">
        <v>677</v>
      </c>
      <c r="C50" s="2">
        <v>4</v>
      </c>
      <c r="D50" s="4">
        <v>3.13</v>
      </c>
      <c r="E50" s="2" t="s">
        <v>684</v>
      </c>
      <c r="F50" s="3">
        <v>45363</v>
      </c>
      <c r="G50" s="7">
        <v>12.52</v>
      </c>
      <c r="H50" s="37">
        <f>IFERROR(VLOOKUP(Master[[#This Row],[Customer_ID]],CustomerData[],2,0),"None")</f>
        <v>42</v>
      </c>
      <c r="I50" s="37" t="str">
        <f>IF(Master[[#This Row],[Age]]&lt;=28,"18-28",IF(H50&lt;=39,"29-39",IF(H50&lt;=50,"40-50",IF(H50&lt;=61,"51-61",IF(H50&gt;=62,"62-Above")))))</f>
        <v>40-50</v>
      </c>
      <c r="J50" t="str">
        <f>IFERROR(VLOOKUP(Master[[#This Row],[Customer_ID]],CustomerData[],3,0),"None")</f>
        <v>Male</v>
      </c>
      <c r="K50" t="str">
        <f>IFERROR(VLOOKUP(Master[[#This Row],[Customer_ID]],CustomerData[],4,0),"None")</f>
        <v>Cappuccino</v>
      </c>
      <c r="L50" s="1" t="str">
        <f>IFERROR(VLOOKUP(Master[[#This Row],[Customer_ID]],Feedback[],3,0),"None ")</f>
        <v>Negative</v>
      </c>
      <c r="M50" t="str">
        <f>_xlfn.IFNA(VLOOKUP(Master[[#This Row],[Customer_ID]],Feedback[],4,0),"None")</f>
        <v>Could be better</v>
      </c>
    </row>
    <row r="51" spans="1:13" x14ac:dyDescent="0.25">
      <c r="A51" s="2" t="s">
        <v>1319</v>
      </c>
      <c r="B51" s="2" t="s">
        <v>677</v>
      </c>
      <c r="C51" s="2">
        <v>4</v>
      </c>
      <c r="D51" s="4">
        <v>5.82</v>
      </c>
      <c r="E51" s="2" t="s">
        <v>685</v>
      </c>
      <c r="F51" s="3">
        <v>45364</v>
      </c>
      <c r="G51" s="7">
        <v>23.28</v>
      </c>
      <c r="H51" s="37">
        <f>IFERROR(VLOOKUP(Master[[#This Row],[Customer_ID]],CustomerData[],2,0),"None")</f>
        <v>57</v>
      </c>
      <c r="I51" s="37" t="str">
        <f>IF(Master[[#This Row],[Age]]&lt;=28,"18-28",IF(H51&lt;=39,"29-39",IF(H51&lt;=50,"40-50",IF(H51&lt;=61,"51-61",IF(H51&gt;=62,"62-Above")))))</f>
        <v>51-61</v>
      </c>
      <c r="J51" t="str">
        <f>IFERROR(VLOOKUP(Master[[#This Row],[Customer_ID]],CustomerData[],3,0),"None")</f>
        <v>Female</v>
      </c>
      <c r="K51" t="str">
        <f>IFERROR(VLOOKUP(Master[[#This Row],[Customer_ID]],CustomerData[],4,0),"None")</f>
        <v>Cappuccino</v>
      </c>
      <c r="L51" s="1" t="str">
        <f>IFERROR(VLOOKUP(Master[[#This Row],[Customer_ID]],Feedback[],3,0),"None ")</f>
        <v xml:space="preserve">None </v>
      </c>
      <c r="M51" t="str">
        <f>_xlfn.IFNA(VLOOKUP(Master[[#This Row],[Customer_ID]],Feedback[],4,0),"None")</f>
        <v>None</v>
      </c>
    </row>
    <row r="52" spans="1:13" hidden="1" x14ac:dyDescent="0.25">
      <c r="A52" s="2" t="s">
        <v>900</v>
      </c>
      <c r="B52" s="2" t="s">
        <v>681</v>
      </c>
      <c r="C52" s="2">
        <v>3</v>
      </c>
      <c r="D52" s="4">
        <v>5.89</v>
      </c>
      <c r="E52" s="2" t="s">
        <v>683</v>
      </c>
      <c r="F52" s="3">
        <v>45366</v>
      </c>
      <c r="G52" s="7">
        <v>17.670000000000002</v>
      </c>
      <c r="H52" s="37">
        <f>IFERROR(VLOOKUP(Master[[#This Row],[Customer_ID]],CustomerData[],2,0),"None")</f>
        <v>26</v>
      </c>
      <c r="I52" s="37" t="str">
        <f>IF(Master[[#This Row],[Age]]&lt;=28,"18-28",IF(H52&lt;=39,"29-39",IF(H52&lt;=50,"40-50",IF(H52&lt;=61,"51-61",IF(H52&gt;=62,"62-Above")))))</f>
        <v>18-28</v>
      </c>
      <c r="J52" t="str">
        <f>IFERROR(VLOOKUP(Master[[#This Row],[Customer_ID]],CustomerData[],3,0),"None")</f>
        <v>Female</v>
      </c>
      <c r="K52" t="str">
        <f>IFERROR(VLOOKUP(Master[[#This Row],[Customer_ID]],CustomerData[],4,0),"None")</f>
        <v>Muffin</v>
      </c>
      <c r="L52" s="1" t="str">
        <f>IFERROR(VLOOKUP(Master[[#This Row],[Customer_ID]],Feedback[],3,0),"None ")</f>
        <v>Neutral</v>
      </c>
      <c r="M52" t="str">
        <f>_xlfn.IFNA(VLOOKUP(Master[[#This Row],[Customer_ID]],Feedback[],4,0),"None")</f>
        <v>Could be better</v>
      </c>
    </row>
    <row r="53" spans="1:13" hidden="1" x14ac:dyDescent="0.25">
      <c r="A53" s="2" t="s">
        <v>1174</v>
      </c>
      <c r="B53" s="2" t="s">
        <v>679</v>
      </c>
      <c r="C53" s="2">
        <v>5</v>
      </c>
      <c r="D53" s="4">
        <v>4.1900000000000004</v>
      </c>
      <c r="E53" s="2" t="s">
        <v>684</v>
      </c>
      <c r="F53" s="3">
        <v>45368</v>
      </c>
      <c r="G53" s="7">
        <v>20.95</v>
      </c>
      <c r="H53" s="37">
        <f>IFERROR(VLOOKUP(Master[[#This Row],[Customer_ID]],CustomerData[],2,0),"None")</f>
        <v>27</v>
      </c>
      <c r="I53" s="37" t="str">
        <f>IF(Master[[#This Row],[Age]]&lt;=28,"18-28",IF(H53&lt;=39,"29-39",IF(H53&lt;=50,"40-50",IF(H53&lt;=61,"51-61",IF(H53&gt;=62,"62-Above")))))</f>
        <v>18-28</v>
      </c>
      <c r="J53" t="str">
        <f>IFERROR(VLOOKUP(Master[[#This Row],[Customer_ID]],CustomerData[],3,0),"None")</f>
        <v>Female</v>
      </c>
      <c r="K53" t="str">
        <f>IFERROR(VLOOKUP(Master[[#This Row],[Customer_ID]],CustomerData[],4,0),"None")</f>
        <v>Sandwich</v>
      </c>
      <c r="L53" s="1" t="str">
        <f>IFERROR(VLOOKUP(Master[[#This Row],[Customer_ID]],Feedback[],3,0),"None ")</f>
        <v>Positive</v>
      </c>
      <c r="M53" t="str">
        <f>_xlfn.IFNA(VLOOKUP(Master[[#This Row],[Customer_ID]],Feedback[],4,0),"None")</f>
        <v>Could be better</v>
      </c>
    </row>
    <row r="54" spans="1:13" hidden="1" x14ac:dyDescent="0.25">
      <c r="A54" s="2" t="s">
        <v>1006</v>
      </c>
      <c r="B54" s="2" t="s">
        <v>676</v>
      </c>
      <c r="C54" s="2">
        <v>4</v>
      </c>
      <c r="D54" s="4">
        <v>3.76</v>
      </c>
      <c r="E54" s="2" t="s">
        <v>682</v>
      </c>
      <c r="F54" s="3">
        <v>45369</v>
      </c>
      <c r="G54" s="7">
        <v>15.04</v>
      </c>
      <c r="H54" s="37">
        <f>IFERROR(VLOOKUP(Master[[#This Row],[Customer_ID]],CustomerData[],2,0),"None")</f>
        <v>21</v>
      </c>
      <c r="I54" s="37" t="str">
        <f>IF(Master[[#This Row],[Age]]&lt;=28,"18-28",IF(H54&lt;=39,"29-39",IF(H54&lt;=50,"40-50",IF(H54&lt;=61,"51-61",IF(H54&gt;=62,"62-Above")))))</f>
        <v>18-28</v>
      </c>
      <c r="J54" t="str">
        <f>IFERROR(VLOOKUP(Master[[#This Row],[Customer_ID]],CustomerData[],3,0),"None")</f>
        <v>Female</v>
      </c>
      <c r="K54" t="str">
        <f>IFERROR(VLOOKUP(Master[[#This Row],[Customer_ID]],CustomerData[],4,0),"None")</f>
        <v>Iced Tea</v>
      </c>
      <c r="L54" s="1" t="str">
        <f>IFERROR(VLOOKUP(Master[[#This Row],[Customer_ID]],Feedback[],3,0),"None ")</f>
        <v>Positive</v>
      </c>
      <c r="M54" t="str">
        <f>_xlfn.IFNA(VLOOKUP(Master[[#This Row],[Customer_ID]],Feedback[],4,0),"None")</f>
        <v>Could be better</v>
      </c>
    </row>
    <row r="55" spans="1:13" hidden="1" x14ac:dyDescent="0.25">
      <c r="A55" s="2" t="s">
        <v>693</v>
      </c>
      <c r="B55" s="2" t="s">
        <v>681</v>
      </c>
      <c r="C55" s="2">
        <v>2</v>
      </c>
      <c r="D55" s="4">
        <v>3.27</v>
      </c>
      <c r="E55" s="2" t="s">
        <v>682</v>
      </c>
      <c r="F55" s="3">
        <v>45370</v>
      </c>
      <c r="G55" s="7">
        <v>6.54</v>
      </c>
      <c r="H55" s="37">
        <f>IFERROR(VLOOKUP(Master[[#This Row],[Customer_ID]],CustomerData[],2,0),"None")</f>
        <v>65</v>
      </c>
      <c r="I55" s="37" t="str">
        <f>IF(Master[[#This Row],[Age]]&lt;=28,"18-28",IF(H55&lt;=39,"29-39",IF(H55&lt;=50,"40-50",IF(H55&lt;=61,"51-61",IF(H55&gt;=62,"62-Above")))))</f>
        <v>62-Above</v>
      </c>
      <c r="J55" t="str">
        <f>IFERROR(VLOOKUP(Master[[#This Row],[Customer_ID]],CustomerData[],3,0),"None")</f>
        <v>Female</v>
      </c>
      <c r="K55" t="str">
        <f>IFERROR(VLOOKUP(Master[[#This Row],[Customer_ID]],CustomerData[],4,0),"None")</f>
        <v>Muffin</v>
      </c>
      <c r="L55" s="1" t="str">
        <f>IFERROR(VLOOKUP(Master[[#This Row],[Customer_ID]],Feedback[],3,0),"None ")</f>
        <v xml:space="preserve">None </v>
      </c>
      <c r="M55" t="str">
        <f>_xlfn.IFNA(VLOOKUP(Master[[#This Row],[Customer_ID]],Feedback[],4,0),"None")</f>
        <v>None</v>
      </c>
    </row>
    <row r="56" spans="1:13" hidden="1" x14ac:dyDescent="0.25">
      <c r="A56" s="2" t="s">
        <v>1207</v>
      </c>
      <c r="B56" s="2" t="s">
        <v>679</v>
      </c>
      <c r="C56" s="2">
        <v>3</v>
      </c>
      <c r="D56" s="4">
        <v>3.79</v>
      </c>
      <c r="E56" s="2" t="s">
        <v>683</v>
      </c>
      <c r="F56" s="3">
        <v>45373</v>
      </c>
      <c r="G56" s="7">
        <v>11.37</v>
      </c>
      <c r="H56" s="37">
        <f>IFERROR(VLOOKUP(Master[[#This Row],[Customer_ID]],CustomerData[],2,0),"None")</f>
        <v>22</v>
      </c>
      <c r="I56" s="37" t="str">
        <f>IF(Master[[#This Row],[Age]]&lt;=28,"18-28",IF(H56&lt;=39,"29-39",IF(H56&lt;=50,"40-50",IF(H56&lt;=61,"51-61",IF(H56&gt;=62,"62-Above")))))</f>
        <v>18-28</v>
      </c>
      <c r="J56" t="str">
        <f>IFERROR(VLOOKUP(Master[[#This Row],[Customer_ID]],CustomerData[],3,0),"None")</f>
        <v>Male</v>
      </c>
      <c r="K56" t="str">
        <f>IFERROR(VLOOKUP(Master[[#This Row],[Customer_ID]],CustomerData[],4,0),"None")</f>
        <v>Sandwich</v>
      </c>
      <c r="L56" s="1" t="str">
        <f>IFERROR(VLOOKUP(Master[[#This Row],[Customer_ID]],Feedback[],3,0),"None ")</f>
        <v xml:space="preserve">None </v>
      </c>
      <c r="M56" t="str">
        <f>_xlfn.IFNA(VLOOKUP(Master[[#This Row],[Customer_ID]],Feedback[],4,0),"None")</f>
        <v>None</v>
      </c>
    </row>
    <row r="57" spans="1:13" hidden="1" x14ac:dyDescent="0.25">
      <c r="A57" s="2" t="s">
        <v>1139</v>
      </c>
      <c r="B57" s="2" t="s">
        <v>679</v>
      </c>
      <c r="C57" s="2">
        <v>4</v>
      </c>
      <c r="D57" s="4">
        <v>3.22</v>
      </c>
      <c r="E57" s="2" t="s">
        <v>685</v>
      </c>
      <c r="F57" s="3">
        <v>45375</v>
      </c>
      <c r="G57" s="7">
        <v>12.88</v>
      </c>
      <c r="H57" s="37">
        <f>IFERROR(VLOOKUP(Master[[#This Row],[Customer_ID]],CustomerData[],2,0),"None")</f>
        <v>28</v>
      </c>
      <c r="I57" s="37" t="str">
        <f>IF(Master[[#This Row],[Age]]&lt;=28,"18-28",IF(H57&lt;=39,"29-39",IF(H57&lt;=50,"40-50",IF(H57&lt;=61,"51-61",IF(H57&gt;=62,"62-Above")))))</f>
        <v>18-28</v>
      </c>
      <c r="J57" t="str">
        <f>IFERROR(VLOOKUP(Master[[#This Row],[Customer_ID]],CustomerData[],3,0),"None")</f>
        <v>Female</v>
      </c>
      <c r="K57" t="str">
        <f>IFERROR(VLOOKUP(Master[[#This Row],[Customer_ID]],CustomerData[],4,0),"None")</f>
        <v>Sandwich</v>
      </c>
      <c r="L57" s="1" t="str">
        <f>IFERROR(VLOOKUP(Master[[#This Row],[Customer_ID]],Feedback[],3,0),"None ")</f>
        <v>Negative</v>
      </c>
      <c r="M57" t="str">
        <f>_xlfn.IFNA(VLOOKUP(Master[[#This Row],[Customer_ID]],Feedback[],4,0),"None")</f>
        <v>Could be better</v>
      </c>
    </row>
    <row r="58" spans="1:13" hidden="1" x14ac:dyDescent="0.25">
      <c r="A58" s="2" t="s">
        <v>1232</v>
      </c>
      <c r="B58" s="2" t="s">
        <v>676</v>
      </c>
      <c r="C58" s="2">
        <v>3</v>
      </c>
      <c r="D58" s="4">
        <v>3.76</v>
      </c>
      <c r="E58" s="2" t="s">
        <v>685</v>
      </c>
      <c r="F58" s="3">
        <v>45377</v>
      </c>
      <c r="G58" s="7">
        <v>11.28</v>
      </c>
      <c r="H58" s="37">
        <f>IFERROR(VLOOKUP(Master[[#This Row],[Customer_ID]],CustomerData[],2,0),"None")</f>
        <v>25</v>
      </c>
      <c r="I58" s="37" t="str">
        <f>IF(Master[[#This Row],[Age]]&lt;=28,"18-28",IF(H58&lt;=39,"29-39",IF(H58&lt;=50,"40-50",IF(H58&lt;=61,"51-61",IF(H58&gt;=62,"62-Above")))))</f>
        <v>18-28</v>
      </c>
      <c r="J58" t="str">
        <f>IFERROR(VLOOKUP(Master[[#This Row],[Customer_ID]],CustomerData[],3,0),"None")</f>
        <v>Female</v>
      </c>
      <c r="K58" t="str">
        <f>IFERROR(VLOOKUP(Master[[#This Row],[Customer_ID]],CustomerData[],4,0),"None")</f>
        <v>Iced Tea</v>
      </c>
      <c r="L58" s="1" t="str">
        <f>IFERROR(VLOOKUP(Master[[#This Row],[Customer_ID]],Feedback[],3,0),"None ")</f>
        <v xml:space="preserve">None </v>
      </c>
      <c r="M58" t="str">
        <f>_xlfn.IFNA(VLOOKUP(Master[[#This Row],[Customer_ID]],Feedback[],4,0),"None")</f>
        <v>None</v>
      </c>
    </row>
    <row r="59" spans="1:13" hidden="1" x14ac:dyDescent="0.25">
      <c r="A59" s="2" t="s">
        <v>942</v>
      </c>
      <c r="B59" s="2" t="s">
        <v>677</v>
      </c>
      <c r="C59" s="2">
        <v>4</v>
      </c>
      <c r="D59" s="4">
        <v>4.09</v>
      </c>
      <c r="E59" s="2" t="s">
        <v>682</v>
      </c>
      <c r="F59" s="3">
        <v>45379</v>
      </c>
      <c r="G59" s="7">
        <v>16.36</v>
      </c>
      <c r="H59" s="37">
        <f>IFERROR(VLOOKUP(Master[[#This Row],[Customer_ID]],CustomerData[],2,0),"None")</f>
        <v>39</v>
      </c>
      <c r="I59" s="37" t="str">
        <f>IF(Master[[#This Row],[Age]]&lt;=28,"18-28",IF(H59&lt;=39,"29-39",IF(H59&lt;=50,"40-50",IF(H59&lt;=61,"51-61",IF(H59&gt;=62,"62-Above")))))</f>
        <v>29-39</v>
      </c>
      <c r="J59" t="str">
        <f>IFERROR(VLOOKUP(Master[[#This Row],[Customer_ID]],CustomerData[],3,0),"None")</f>
        <v>Male</v>
      </c>
      <c r="K59" t="str">
        <f>IFERROR(VLOOKUP(Master[[#This Row],[Customer_ID]],CustomerData[],4,0),"None")</f>
        <v>Cappuccino</v>
      </c>
      <c r="L59" s="1" t="str">
        <f>IFERROR(VLOOKUP(Master[[#This Row],[Customer_ID]],Feedback[],3,0),"None ")</f>
        <v xml:space="preserve">None </v>
      </c>
      <c r="M59" t="str">
        <f>_xlfn.IFNA(VLOOKUP(Master[[#This Row],[Customer_ID]],Feedback[],4,0),"None")</f>
        <v>None</v>
      </c>
    </row>
    <row r="60" spans="1:13" hidden="1" x14ac:dyDescent="0.25">
      <c r="A60" s="2" t="s">
        <v>1168</v>
      </c>
      <c r="B60" s="2" t="s">
        <v>681</v>
      </c>
      <c r="C60" s="2">
        <v>3</v>
      </c>
      <c r="D60" s="4">
        <v>3.63</v>
      </c>
      <c r="E60" s="2" t="s">
        <v>684</v>
      </c>
      <c r="F60" s="3">
        <v>45382</v>
      </c>
      <c r="G60" s="7">
        <v>10.89</v>
      </c>
      <c r="H60" s="37">
        <f>IFERROR(VLOOKUP(Master[[#This Row],[Customer_ID]],CustomerData[],2,0),"None")</f>
        <v>24</v>
      </c>
      <c r="I60" s="37" t="str">
        <f>IF(Master[[#This Row],[Age]]&lt;=28,"18-28",IF(H60&lt;=39,"29-39",IF(H60&lt;=50,"40-50",IF(H60&lt;=61,"51-61",IF(H60&gt;=62,"62-Above")))))</f>
        <v>18-28</v>
      </c>
      <c r="J60" t="str">
        <f>IFERROR(VLOOKUP(Master[[#This Row],[Customer_ID]],CustomerData[],3,0),"None")</f>
        <v>Male</v>
      </c>
      <c r="K60" t="str">
        <f>IFERROR(VLOOKUP(Master[[#This Row],[Customer_ID]],CustomerData[],4,0),"None")</f>
        <v>Muffin</v>
      </c>
      <c r="L60" s="1" t="str">
        <f>IFERROR(VLOOKUP(Master[[#This Row],[Customer_ID]],Feedback[],3,0),"None ")</f>
        <v>Positive</v>
      </c>
      <c r="M60" t="str">
        <f>_xlfn.IFNA(VLOOKUP(Master[[#This Row],[Customer_ID]],Feedback[],4,0),"None")</f>
        <v>Great product!</v>
      </c>
    </row>
    <row r="61" spans="1:13" hidden="1" x14ac:dyDescent="0.25">
      <c r="A61" s="2" t="s">
        <v>928</v>
      </c>
      <c r="B61" s="2" t="s">
        <v>676</v>
      </c>
      <c r="C61" s="2">
        <v>5</v>
      </c>
      <c r="D61" s="4">
        <v>4.96</v>
      </c>
      <c r="E61" s="2" t="s">
        <v>684</v>
      </c>
      <c r="F61" s="3">
        <v>45383</v>
      </c>
      <c r="G61" s="7">
        <v>24.8</v>
      </c>
      <c r="H61" s="37">
        <f>IFERROR(VLOOKUP(Master[[#This Row],[Customer_ID]],CustomerData[],2,0),"None")</f>
        <v>19</v>
      </c>
      <c r="I61" s="37" t="str">
        <f>IF(Master[[#This Row],[Age]]&lt;=28,"18-28",IF(H61&lt;=39,"29-39",IF(H61&lt;=50,"40-50",IF(H61&lt;=61,"51-61",IF(H61&gt;=62,"62-Above")))))</f>
        <v>18-28</v>
      </c>
      <c r="J61" t="str">
        <f>IFERROR(VLOOKUP(Master[[#This Row],[Customer_ID]],CustomerData[],3,0),"None")</f>
        <v>Male</v>
      </c>
      <c r="K61" t="str">
        <f>IFERROR(VLOOKUP(Master[[#This Row],[Customer_ID]],CustomerData[],4,0),"None")</f>
        <v>Iced Tea</v>
      </c>
      <c r="L61" s="1" t="str">
        <f>IFERROR(VLOOKUP(Master[[#This Row],[Customer_ID]],Feedback[],3,0),"None ")</f>
        <v>Neutral</v>
      </c>
      <c r="M61" t="str">
        <f>_xlfn.IFNA(VLOOKUP(Master[[#This Row],[Customer_ID]],Feedback[],4,0),"None")</f>
        <v>Could be better</v>
      </c>
    </row>
    <row r="62" spans="1:13" hidden="1" x14ac:dyDescent="0.25">
      <c r="A62" s="2" t="s">
        <v>769</v>
      </c>
      <c r="B62" s="2" t="s">
        <v>676</v>
      </c>
      <c r="C62" s="2">
        <v>2</v>
      </c>
      <c r="D62" s="4">
        <v>5.4</v>
      </c>
      <c r="E62" s="2" t="s">
        <v>684</v>
      </c>
      <c r="F62" s="3">
        <v>45385</v>
      </c>
      <c r="G62" s="7">
        <v>10.8</v>
      </c>
      <c r="H62" s="37">
        <f>IFERROR(VLOOKUP(Master[[#This Row],[Customer_ID]],CustomerData[],2,0),"None")</f>
        <v>41</v>
      </c>
      <c r="I62" s="37" t="str">
        <f>IF(Master[[#This Row],[Age]]&lt;=28,"18-28",IF(H62&lt;=39,"29-39",IF(H62&lt;=50,"40-50",IF(H62&lt;=61,"51-61",IF(H62&gt;=62,"62-Above")))))</f>
        <v>40-50</v>
      </c>
      <c r="J62" t="str">
        <f>IFERROR(VLOOKUP(Master[[#This Row],[Customer_ID]],CustomerData[],3,0),"None")</f>
        <v>Female</v>
      </c>
      <c r="K62" t="str">
        <f>IFERROR(VLOOKUP(Master[[#This Row],[Customer_ID]],CustomerData[],4,0),"None")</f>
        <v>Iced Tea</v>
      </c>
      <c r="L62" s="1" t="str">
        <f>IFERROR(VLOOKUP(Master[[#This Row],[Customer_ID]],Feedback[],3,0),"None ")</f>
        <v>Neutral</v>
      </c>
      <c r="M62" t="str">
        <f>_xlfn.IFNA(VLOOKUP(Master[[#This Row],[Customer_ID]],Feedback[],4,0),"None")</f>
        <v>Great product!</v>
      </c>
    </row>
    <row r="63" spans="1:13" hidden="1" x14ac:dyDescent="0.25">
      <c r="A63" s="2" t="s">
        <v>829</v>
      </c>
      <c r="B63" s="2" t="s">
        <v>680</v>
      </c>
      <c r="C63" s="2">
        <v>1</v>
      </c>
      <c r="D63" s="4">
        <v>5.42</v>
      </c>
      <c r="E63" s="2" t="s">
        <v>682</v>
      </c>
      <c r="F63" s="3">
        <v>45386</v>
      </c>
      <c r="G63" s="7">
        <v>5.42</v>
      </c>
      <c r="H63" s="37">
        <f>IFERROR(VLOOKUP(Master[[#This Row],[Customer_ID]],CustomerData[],2,0),"None")</f>
        <v>50</v>
      </c>
      <c r="I63" s="37" t="str">
        <f>IF(Master[[#This Row],[Age]]&lt;=28,"18-28",IF(H63&lt;=39,"29-39",IF(H63&lt;=50,"40-50",IF(H63&lt;=61,"51-61",IF(H63&gt;=62,"62-Above")))))</f>
        <v>40-50</v>
      </c>
      <c r="J63" t="str">
        <f>IFERROR(VLOOKUP(Master[[#This Row],[Customer_ID]],CustomerData[],3,0),"None")</f>
        <v>Female</v>
      </c>
      <c r="K63" t="str">
        <f>IFERROR(VLOOKUP(Master[[#This Row],[Customer_ID]],CustomerData[],4,0),"None")</f>
        <v>Croissant</v>
      </c>
      <c r="L63" s="1" t="str">
        <f>IFERROR(VLOOKUP(Master[[#This Row],[Customer_ID]],Feedback[],3,0),"None ")</f>
        <v xml:space="preserve">None </v>
      </c>
      <c r="M63" t="str">
        <f>_xlfn.IFNA(VLOOKUP(Master[[#This Row],[Customer_ID]],Feedback[],4,0),"None")</f>
        <v>None</v>
      </c>
    </row>
    <row r="64" spans="1:13" x14ac:dyDescent="0.25">
      <c r="A64" s="2" t="s">
        <v>853</v>
      </c>
      <c r="B64" s="2" t="s">
        <v>678</v>
      </c>
      <c r="C64" s="2">
        <v>3</v>
      </c>
      <c r="D64" s="4">
        <v>4.41</v>
      </c>
      <c r="E64" s="2" t="s">
        <v>683</v>
      </c>
      <c r="F64" s="3">
        <v>45388</v>
      </c>
      <c r="G64" s="7">
        <v>13.23</v>
      </c>
      <c r="H64" s="37">
        <f>IFERROR(VLOOKUP(Master[[#This Row],[Customer_ID]],CustomerData[],2,0),"None")</f>
        <v>52</v>
      </c>
      <c r="I64" s="37" t="str">
        <f>IF(Master[[#This Row],[Age]]&lt;=28,"18-28",IF(H64&lt;=39,"29-39",IF(H64&lt;=50,"40-50",IF(H64&lt;=61,"51-61",IF(H64&gt;=62,"62-Above")))))</f>
        <v>51-61</v>
      </c>
      <c r="J64" t="str">
        <f>IFERROR(VLOOKUP(Master[[#This Row],[Customer_ID]],CustomerData[],3,0),"None")</f>
        <v>Male</v>
      </c>
      <c r="K64" t="str">
        <f>IFERROR(VLOOKUP(Master[[#This Row],[Customer_ID]],CustomerData[],4,0),"None")</f>
        <v>Latte</v>
      </c>
      <c r="L64" s="1" t="str">
        <f>IFERROR(VLOOKUP(Master[[#This Row],[Customer_ID]],Feedback[],3,0),"None ")</f>
        <v>Positive</v>
      </c>
      <c r="M64" t="str">
        <f>_xlfn.IFNA(VLOOKUP(Master[[#This Row],[Customer_ID]],Feedback[],4,0),"None")</f>
        <v>Great product!</v>
      </c>
    </row>
    <row r="65" spans="1:13" hidden="1" x14ac:dyDescent="0.25">
      <c r="A65" s="2" t="s">
        <v>1182</v>
      </c>
      <c r="B65" s="2" t="s">
        <v>678</v>
      </c>
      <c r="C65" s="2">
        <v>5</v>
      </c>
      <c r="D65" s="4">
        <v>3.11</v>
      </c>
      <c r="E65" s="2" t="s">
        <v>683</v>
      </c>
      <c r="F65" s="3">
        <v>45389</v>
      </c>
      <c r="G65" s="7">
        <v>15.55</v>
      </c>
      <c r="H65" s="37">
        <f>IFERROR(VLOOKUP(Master[[#This Row],[Customer_ID]],CustomerData[],2,0),"None")</f>
        <v>39</v>
      </c>
      <c r="I65" s="37" t="str">
        <f>IF(Master[[#This Row],[Age]]&lt;=28,"18-28",IF(H65&lt;=39,"29-39",IF(H65&lt;=50,"40-50",IF(H65&lt;=61,"51-61",IF(H65&gt;=62,"62-Above")))))</f>
        <v>29-39</v>
      </c>
      <c r="J65" t="str">
        <f>IFERROR(VLOOKUP(Master[[#This Row],[Customer_ID]],CustomerData[],3,0),"None")</f>
        <v>Female</v>
      </c>
      <c r="K65" t="str">
        <f>IFERROR(VLOOKUP(Master[[#This Row],[Customer_ID]],CustomerData[],4,0),"None")</f>
        <v>Latte</v>
      </c>
      <c r="L65" s="1" t="str">
        <f>IFERROR(VLOOKUP(Master[[#This Row],[Customer_ID]],Feedback[],3,0),"None ")</f>
        <v>Positive</v>
      </c>
      <c r="M65" t="str">
        <f>_xlfn.IFNA(VLOOKUP(Master[[#This Row],[Customer_ID]],Feedback[],4,0),"None")</f>
        <v>Could be better</v>
      </c>
    </row>
    <row r="66" spans="1:13" hidden="1" x14ac:dyDescent="0.25">
      <c r="A66" s="2" t="s">
        <v>747</v>
      </c>
      <c r="B66" s="2" t="s">
        <v>677</v>
      </c>
      <c r="C66" s="2">
        <v>4</v>
      </c>
      <c r="D66" s="4">
        <v>4.79</v>
      </c>
      <c r="E66" s="2" t="s">
        <v>685</v>
      </c>
      <c r="F66" s="3">
        <v>45390</v>
      </c>
      <c r="G66" s="7">
        <v>19.16</v>
      </c>
      <c r="H66" s="37">
        <f>IFERROR(VLOOKUP(Master[[#This Row],[Customer_ID]],CustomerData[],2,0),"None")</f>
        <v>42</v>
      </c>
      <c r="I66" s="37" t="str">
        <f>IF(Master[[#This Row],[Age]]&lt;=28,"18-28",IF(H66&lt;=39,"29-39",IF(H66&lt;=50,"40-50",IF(H66&lt;=61,"51-61",IF(H66&gt;=62,"62-Above")))))</f>
        <v>40-50</v>
      </c>
      <c r="J66" t="str">
        <f>IFERROR(VLOOKUP(Master[[#This Row],[Customer_ID]],CustomerData[],3,0),"None")</f>
        <v>Male</v>
      </c>
      <c r="K66" t="str">
        <f>IFERROR(VLOOKUP(Master[[#This Row],[Customer_ID]],CustomerData[],4,0),"None")</f>
        <v>Cappuccino</v>
      </c>
      <c r="L66" s="1" t="str">
        <f>IFERROR(VLOOKUP(Master[[#This Row],[Customer_ID]],Feedback[],3,0),"None ")</f>
        <v>Negative</v>
      </c>
      <c r="M66" t="str">
        <f>_xlfn.IFNA(VLOOKUP(Master[[#This Row],[Customer_ID]],Feedback[],4,0),"None")</f>
        <v>Could be better</v>
      </c>
    </row>
    <row r="67" spans="1:13" hidden="1" x14ac:dyDescent="0.25">
      <c r="A67" s="2" t="s">
        <v>1296</v>
      </c>
      <c r="B67" s="2" t="s">
        <v>679</v>
      </c>
      <c r="C67" s="2">
        <v>5</v>
      </c>
      <c r="D67" s="4">
        <v>3.78</v>
      </c>
      <c r="E67" s="2" t="s">
        <v>683</v>
      </c>
      <c r="F67" s="3">
        <v>45391</v>
      </c>
      <c r="G67" s="7">
        <v>18.899999999999999</v>
      </c>
      <c r="H67" s="37">
        <f>IFERROR(VLOOKUP(Master[[#This Row],[Customer_ID]],CustomerData[],2,0),"None")</f>
        <v>50</v>
      </c>
      <c r="I67" s="37" t="str">
        <f>IF(Master[[#This Row],[Age]]&lt;=28,"18-28",IF(H67&lt;=39,"29-39",IF(H67&lt;=50,"40-50",IF(H67&lt;=61,"51-61",IF(H67&gt;=62,"62-Above")))))</f>
        <v>40-50</v>
      </c>
      <c r="J67" t="str">
        <f>IFERROR(VLOOKUP(Master[[#This Row],[Customer_ID]],CustomerData[],3,0),"None")</f>
        <v>Female</v>
      </c>
      <c r="K67" t="str">
        <f>IFERROR(VLOOKUP(Master[[#This Row],[Customer_ID]],CustomerData[],4,0),"None")</f>
        <v>Sandwich</v>
      </c>
      <c r="L67" s="1" t="str">
        <f>IFERROR(VLOOKUP(Master[[#This Row],[Customer_ID]],Feedback[],3,0),"None ")</f>
        <v xml:space="preserve">None </v>
      </c>
      <c r="M67" t="str">
        <f>_xlfn.IFNA(VLOOKUP(Master[[#This Row],[Customer_ID]],Feedback[],4,0),"None")</f>
        <v>None</v>
      </c>
    </row>
    <row r="68" spans="1:13" x14ac:dyDescent="0.25">
      <c r="A68" s="2" t="s">
        <v>1104</v>
      </c>
      <c r="B68" s="2" t="s">
        <v>676</v>
      </c>
      <c r="C68" s="2">
        <v>2</v>
      </c>
      <c r="D68" s="4">
        <v>4.79</v>
      </c>
      <c r="E68" s="2" t="s">
        <v>684</v>
      </c>
      <c r="F68" s="3">
        <v>45392</v>
      </c>
      <c r="G68" s="7">
        <v>9.58</v>
      </c>
      <c r="H68" s="37">
        <f>IFERROR(VLOOKUP(Master[[#This Row],[Customer_ID]],CustomerData[],2,0),"None")</f>
        <v>53</v>
      </c>
      <c r="I68" s="37" t="str">
        <f>IF(Master[[#This Row],[Age]]&lt;=28,"18-28",IF(H68&lt;=39,"29-39",IF(H68&lt;=50,"40-50",IF(H68&lt;=61,"51-61",IF(H68&gt;=62,"62-Above")))))</f>
        <v>51-61</v>
      </c>
      <c r="J68" t="str">
        <f>IFERROR(VLOOKUP(Master[[#This Row],[Customer_ID]],CustomerData[],3,0),"None")</f>
        <v>Female</v>
      </c>
      <c r="K68" t="str">
        <f>IFERROR(VLOOKUP(Master[[#This Row],[Customer_ID]],CustomerData[],4,0),"None")</f>
        <v>Iced Tea</v>
      </c>
      <c r="L68" s="1" t="str">
        <f>IFERROR(VLOOKUP(Master[[#This Row],[Customer_ID]],Feedback[],3,0),"None ")</f>
        <v>Negative</v>
      </c>
      <c r="M68" t="str">
        <f>_xlfn.IFNA(VLOOKUP(Master[[#This Row],[Customer_ID]],Feedback[],4,0),"None")</f>
        <v>Could be better</v>
      </c>
    </row>
    <row r="69" spans="1:13" hidden="1" x14ac:dyDescent="0.25">
      <c r="A69" s="2" t="s">
        <v>1194</v>
      </c>
      <c r="B69" s="2" t="s">
        <v>681</v>
      </c>
      <c r="C69" s="2">
        <v>1</v>
      </c>
      <c r="D69" s="4">
        <v>4.3099999999999996</v>
      </c>
      <c r="E69" s="2" t="s">
        <v>684</v>
      </c>
      <c r="F69" s="3">
        <v>45394</v>
      </c>
      <c r="G69" s="7">
        <v>4.3099999999999996</v>
      </c>
      <c r="H69" s="37">
        <f>IFERROR(VLOOKUP(Master[[#This Row],[Customer_ID]],CustomerData[],2,0),"None")</f>
        <v>32</v>
      </c>
      <c r="I69" s="37" t="str">
        <f>IF(Master[[#This Row],[Age]]&lt;=28,"18-28",IF(H69&lt;=39,"29-39",IF(H69&lt;=50,"40-50",IF(H69&lt;=61,"51-61",IF(H69&gt;=62,"62-Above")))))</f>
        <v>29-39</v>
      </c>
      <c r="J69" t="str">
        <f>IFERROR(VLOOKUP(Master[[#This Row],[Customer_ID]],CustomerData[],3,0),"None")</f>
        <v>Female</v>
      </c>
      <c r="K69" t="str">
        <f>IFERROR(VLOOKUP(Master[[#This Row],[Customer_ID]],CustomerData[],4,0),"None")</f>
        <v>Muffin</v>
      </c>
      <c r="L69" s="1" t="str">
        <f>IFERROR(VLOOKUP(Master[[#This Row],[Customer_ID]],Feedback[],3,0),"None ")</f>
        <v>Negative</v>
      </c>
      <c r="M69" t="str">
        <f>_xlfn.IFNA(VLOOKUP(Master[[#This Row],[Customer_ID]],Feedback[],4,0),"None")</f>
        <v>Could be better</v>
      </c>
    </row>
    <row r="70" spans="1:13" hidden="1" x14ac:dyDescent="0.25">
      <c r="A70" s="2" t="s">
        <v>828</v>
      </c>
      <c r="B70" s="2" t="s">
        <v>679</v>
      </c>
      <c r="C70" s="2">
        <v>4</v>
      </c>
      <c r="D70" s="4">
        <v>3.82</v>
      </c>
      <c r="E70" s="2" t="s">
        <v>684</v>
      </c>
      <c r="F70" s="3">
        <v>45395</v>
      </c>
      <c r="G70" s="7">
        <v>15.28</v>
      </c>
      <c r="H70" s="37">
        <f>IFERROR(VLOOKUP(Master[[#This Row],[Customer_ID]],CustomerData[],2,0),"None")</f>
        <v>26</v>
      </c>
      <c r="I70" s="37" t="str">
        <f>IF(Master[[#This Row],[Age]]&lt;=28,"18-28",IF(H70&lt;=39,"29-39",IF(H70&lt;=50,"40-50",IF(H70&lt;=61,"51-61",IF(H70&gt;=62,"62-Above")))))</f>
        <v>18-28</v>
      </c>
      <c r="J70" t="str">
        <f>IFERROR(VLOOKUP(Master[[#This Row],[Customer_ID]],CustomerData[],3,0),"None")</f>
        <v>Female</v>
      </c>
      <c r="K70" t="str">
        <f>IFERROR(VLOOKUP(Master[[#This Row],[Customer_ID]],CustomerData[],4,0),"None")</f>
        <v>Sandwich</v>
      </c>
      <c r="L70" s="1" t="str">
        <f>IFERROR(VLOOKUP(Master[[#This Row],[Customer_ID]],Feedback[],3,0),"None ")</f>
        <v xml:space="preserve">None </v>
      </c>
      <c r="M70" t="str">
        <f>_xlfn.IFNA(VLOOKUP(Master[[#This Row],[Customer_ID]],Feedback[],4,0),"None")</f>
        <v>None</v>
      </c>
    </row>
    <row r="71" spans="1:13" x14ac:dyDescent="0.25">
      <c r="A71" s="2" t="s">
        <v>1130</v>
      </c>
      <c r="B71" s="2" t="s">
        <v>680</v>
      </c>
      <c r="C71" s="2">
        <v>5</v>
      </c>
      <c r="D71" s="4">
        <v>5.68</v>
      </c>
      <c r="E71" s="2" t="s">
        <v>682</v>
      </c>
      <c r="F71" s="3">
        <v>45396</v>
      </c>
      <c r="G71" s="7">
        <v>28.4</v>
      </c>
      <c r="H71" s="37">
        <f>IFERROR(VLOOKUP(Master[[#This Row],[Customer_ID]],CustomerData[],2,0),"None")</f>
        <v>58</v>
      </c>
      <c r="I71" s="37" t="str">
        <f>IF(Master[[#This Row],[Age]]&lt;=28,"18-28",IF(H71&lt;=39,"29-39",IF(H71&lt;=50,"40-50",IF(H71&lt;=61,"51-61",IF(H71&gt;=62,"62-Above")))))</f>
        <v>51-61</v>
      </c>
      <c r="J71" t="str">
        <f>IFERROR(VLOOKUP(Master[[#This Row],[Customer_ID]],CustomerData[],3,0),"None")</f>
        <v>Male</v>
      </c>
      <c r="K71" t="str">
        <f>IFERROR(VLOOKUP(Master[[#This Row],[Customer_ID]],CustomerData[],4,0),"None")</f>
        <v>Croissant</v>
      </c>
      <c r="L71" s="1" t="str">
        <f>IFERROR(VLOOKUP(Master[[#This Row],[Customer_ID]],Feedback[],3,0),"None ")</f>
        <v>Positive</v>
      </c>
      <c r="M71" t="str">
        <f>_xlfn.IFNA(VLOOKUP(Master[[#This Row],[Customer_ID]],Feedback[],4,0),"None")</f>
        <v>Great product!</v>
      </c>
    </row>
    <row r="72" spans="1:13" hidden="1" x14ac:dyDescent="0.25">
      <c r="A72" s="2" t="s">
        <v>795</v>
      </c>
      <c r="B72" s="2" t="s">
        <v>681</v>
      </c>
      <c r="C72" s="2">
        <v>4</v>
      </c>
      <c r="D72" s="4">
        <v>4.3099999999999996</v>
      </c>
      <c r="E72" s="2" t="s">
        <v>683</v>
      </c>
      <c r="F72" s="3">
        <v>45397</v>
      </c>
      <c r="G72" s="7">
        <v>17.239999999999998</v>
      </c>
      <c r="H72" s="37">
        <f>IFERROR(VLOOKUP(Master[[#This Row],[Customer_ID]],CustomerData[],2,0),"None")</f>
        <v>38</v>
      </c>
      <c r="I72" s="37" t="str">
        <f>IF(Master[[#This Row],[Age]]&lt;=28,"18-28",IF(H72&lt;=39,"29-39",IF(H72&lt;=50,"40-50",IF(H72&lt;=61,"51-61",IF(H72&gt;=62,"62-Above")))))</f>
        <v>29-39</v>
      </c>
      <c r="J72" t="str">
        <f>IFERROR(VLOOKUP(Master[[#This Row],[Customer_ID]],CustomerData[],3,0),"None")</f>
        <v>Female</v>
      </c>
      <c r="K72" t="str">
        <f>IFERROR(VLOOKUP(Master[[#This Row],[Customer_ID]],CustomerData[],4,0),"None")</f>
        <v>Muffin</v>
      </c>
      <c r="L72" s="1" t="str">
        <f>IFERROR(VLOOKUP(Master[[#This Row],[Customer_ID]],Feedback[],3,0),"None ")</f>
        <v xml:space="preserve">None </v>
      </c>
      <c r="M72" t="str">
        <f>_xlfn.IFNA(VLOOKUP(Master[[#This Row],[Customer_ID]],Feedback[],4,0),"None")</f>
        <v>None</v>
      </c>
    </row>
    <row r="73" spans="1:13" hidden="1" x14ac:dyDescent="0.25">
      <c r="A73" s="2" t="s">
        <v>997</v>
      </c>
      <c r="B73" s="2" t="s">
        <v>679</v>
      </c>
      <c r="C73" s="2">
        <v>5</v>
      </c>
      <c r="D73" s="4">
        <v>4.2</v>
      </c>
      <c r="E73" s="2" t="s">
        <v>685</v>
      </c>
      <c r="F73" s="3">
        <v>45400</v>
      </c>
      <c r="G73" s="7">
        <v>21</v>
      </c>
      <c r="H73" s="37">
        <f>IFERROR(VLOOKUP(Master[[#This Row],[Customer_ID]],CustomerData[],2,0),"None")</f>
        <v>18</v>
      </c>
      <c r="I73" s="37" t="str">
        <f>IF(Master[[#This Row],[Age]]&lt;=28,"18-28",IF(H73&lt;=39,"29-39",IF(H73&lt;=50,"40-50",IF(H73&lt;=61,"51-61",IF(H73&gt;=62,"62-Above")))))</f>
        <v>18-28</v>
      </c>
      <c r="J73" t="str">
        <f>IFERROR(VLOOKUP(Master[[#This Row],[Customer_ID]],CustomerData[],3,0),"None")</f>
        <v>Male</v>
      </c>
      <c r="K73" t="str">
        <f>IFERROR(VLOOKUP(Master[[#This Row],[Customer_ID]],CustomerData[],4,0),"None")</f>
        <v>Sandwich</v>
      </c>
      <c r="L73" s="1" t="str">
        <f>IFERROR(VLOOKUP(Master[[#This Row],[Customer_ID]],Feedback[],3,0),"None ")</f>
        <v>Negative</v>
      </c>
      <c r="M73" t="str">
        <f>_xlfn.IFNA(VLOOKUP(Master[[#This Row],[Customer_ID]],Feedback[],4,0),"None")</f>
        <v>Could be better</v>
      </c>
    </row>
    <row r="74" spans="1:13" hidden="1" x14ac:dyDescent="0.25">
      <c r="A74" s="2" t="s">
        <v>976</v>
      </c>
      <c r="B74" s="2" t="s">
        <v>680</v>
      </c>
      <c r="C74" s="2">
        <v>3</v>
      </c>
      <c r="D74" s="4">
        <v>4.26</v>
      </c>
      <c r="E74" s="2" t="s">
        <v>685</v>
      </c>
      <c r="F74" s="3">
        <v>45403</v>
      </c>
      <c r="G74" s="7">
        <v>12.78</v>
      </c>
      <c r="H74" s="37">
        <f>IFERROR(VLOOKUP(Master[[#This Row],[Customer_ID]],CustomerData[],2,0),"None")</f>
        <v>64</v>
      </c>
      <c r="I74" s="37" t="str">
        <f>IF(Master[[#This Row],[Age]]&lt;=28,"18-28",IF(H74&lt;=39,"29-39",IF(H74&lt;=50,"40-50",IF(H74&lt;=61,"51-61",IF(H74&gt;=62,"62-Above")))))</f>
        <v>62-Above</v>
      </c>
      <c r="J74" t="str">
        <f>IFERROR(VLOOKUP(Master[[#This Row],[Customer_ID]],CustomerData[],3,0),"None")</f>
        <v>Female</v>
      </c>
      <c r="K74" t="str">
        <f>IFERROR(VLOOKUP(Master[[#This Row],[Customer_ID]],CustomerData[],4,0),"None")</f>
        <v>Croissant</v>
      </c>
      <c r="L74" s="1" t="str">
        <f>IFERROR(VLOOKUP(Master[[#This Row],[Customer_ID]],Feedback[],3,0),"None ")</f>
        <v xml:space="preserve">None </v>
      </c>
      <c r="M74" t="str">
        <f>_xlfn.IFNA(VLOOKUP(Master[[#This Row],[Customer_ID]],Feedback[],4,0),"None")</f>
        <v>None</v>
      </c>
    </row>
    <row r="75" spans="1:13" hidden="1" x14ac:dyDescent="0.25">
      <c r="A75" s="2" t="s">
        <v>1179</v>
      </c>
      <c r="B75" s="2" t="s">
        <v>676</v>
      </c>
      <c r="C75" s="2">
        <v>1</v>
      </c>
      <c r="D75" s="4">
        <v>2.99</v>
      </c>
      <c r="E75" s="2" t="s">
        <v>684</v>
      </c>
      <c r="F75" s="3">
        <v>45404</v>
      </c>
      <c r="G75" s="7">
        <v>2.99</v>
      </c>
      <c r="H75" s="37">
        <f>IFERROR(VLOOKUP(Master[[#This Row],[Customer_ID]],CustomerData[],2,0),"None")</f>
        <v>19</v>
      </c>
      <c r="I75" s="37" t="str">
        <f>IF(Master[[#This Row],[Age]]&lt;=28,"18-28",IF(H75&lt;=39,"29-39",IF(H75&lt;=50,"40-50",IF(H75&lt;=61,"51-61",IF(H75&gt;=62,"62-Above")))))</f>
        <v>18-28</v>
      </c>
      <c r="J75" t="str">
        <f>IFERROR(VLOOKUP(Master[[#This Row],[Customer_ID]],CustomerData[],3,0),"None")</f>
        <v>Female</v>
      </c>
      <c r="K75" t="str">
        <f>IFERROR(VLOOKUP(Master[[#This Row],[Customer_ID]],CustomerData[],4,0),"None")</f>
        <v>Iced Tea</v>
      </c>
      <c r="L75" s="1" t="str">
        <f>IFERROR(VLOOKUP(Master[[#This Row],[Customer_ID]],Feedback[],3,0),"None ")</f>
        <v xml:space="preserve">None </v>
      </c>
      <c r="M75" t="str">
        <f>_xlfn.IFNA(VLOOKUP(Master[[#This Row],[Customer_ID]],Feedback[],4,0),"None")</f>
        <v>None</v>
      </c>
    </row>
    <row r="76" spans="1:13" hidden="1" x14ac:dyDescent="0.25">
      <c r="A76" s="2" t="s">
        <v>964</v>
      </c>
      <c r="B76" s="2" t="s">
        <v>678</v>
      </c>
      <c r="C76" s="2">
        <v>4</v>
      </c>
      <c r="D76" s="4">
        <v>3.08</v>
      </c>
      <c r="E76" s="2" t="s">
        <v>684</v>
      </c>
      <c r="F76" s="3">
        <v>45405</v>
      </c>
      <c r="G76" s="7">
        <v>12.32</v>
      </c>
      <c r="H76" s="37">
        <f>IFERROR(VLOOKUP(Master[[#This Row],[Customer_ID]],CustomerData[],2,0),"None")</f>
        <v>40</v>
      </c>
      <c r="I76" s="37" t="str">
        <f>IF(Master[[#This Row],[Age]]&lt;=28,"18-28",IF(H76&lt;=39,"29-39",IF(H76&lt;=50,"40-50",IF(H76&lt;=61,"51-61",IF(H76&gt;=62,"62-Above")))))</f>
        <v>40-50</v>
      </c>
      <c r="J76" t="str">
        <f>IFERROR(VLOOKUP(Master[[#This Row],[Customer_ID]],CustomerData[],3,0),"None")</f>
        <v>Male</v>
      </c>
      <c r="K76" t="str">
        <f>IFERROR(VLOOKUP(Master[[#This Row],[Customer_ID]],CustomerData[],4,0),"None")</f>
        <v>Latte</v>
      </c>
      <c r="L76" s="1" t="str">
        <f>IFERROR(VLOOKUP(Master[[#This Row],[Customer_ID]],Feedback[],3,0),"None ")</f>
        <v xml:space="preserve">None </v>
      </c>
      <c r="M76" t="str">
        <f>_xlfn.IFNA(VLOOKUP(Master[[#This Row],[Customer_ID]],Feedback[],4,0),"None")</f>
        <v>None</v>
      </c>
    </row>
    <row r="77" spans="1:13" x14ac:dyDescent="0.25">
      <c r="A77" s="2" t="s">
        <v>714</v>
      </c>
      <c r="B77" s="2" t="s">
        <v>678</v>
      </c>
      <c r="C77" s="2">
        <v>1</v>
      </c>
      <c r="D77" s="4">
        <v>2.77</v>
      </c>
      <c r="E77" s="2" t="s">
        <v>685</v>
      </c>
      <c r="F77" s="3">
        <v>45406</v>
      </c>
      <c r="G77" s="7">
        <v>2.77</v>
      </c>
      <c r="H77" s="37">
        <f>IFERROR(VLOOKUP(Master[[#This Row],[Customer_ID]],CustomerData[],2,0),"None")</f>
        <v>53</v>
      </c>
      <c r="I77" s="37" t="str">
        <f>IF(Master[[#This Row],[Age]]&lt;=28,"18-28",IF(H77&lt;=39,"29-39",IF(H77&lt;=50,"40-50",IF(H77&lt;=61,"51-61",IF(H77&gt;=62,"62-Above")))))</f>
        <v>51-61</v>
      </c>
      <c r="J77" t="str">
        <f>IFERROR(VLOOKUP(Master[[#This Row],[Customer_ID]],CustomerData[],3,0),"None")</f>
        <v>Male</v>
      </c>
      <c r="K77" t="str">
        <f>IFERROR(VLOOKUP(Master[[#This Row],[Customer_ID]],CustomerData[],4,0),"None")</f>
        <v>Latte</v>
      </c>
      <c r="L77" s="1" t="str">
        <f>IFERROR(VLOOKUP(Master[[#This Row],[Customer_ID]],Feedback[],3,0),"None ")</f>
        <v>Positive</v>
      </c>
      <c r="M77" t="str">
        <f>_xlfn.IFNA(VLOOKUP(Master[[#This Row],[Customer_ID]],Feedback[],4,0),"None")</f>
        <v>Could be better</v>
      </c>
    </row>
    <row r="78" spans="1:13" hidden="1" x14ac:dyDescent="0.25">
      <c r="A78" s="2" t="s">
        <v>814</v>
      </c>
      <c r="B78" s="2" t="s">
        <v>679</v>
      </c>
      <c r="C78" s="2">
        <v>5</v>
      </c>
      <c r="D78" s="4">
        <v>4.75</v>
      </c>
      <c r="E78" s="2" t="s">
        <v>685</v>
      </c>
      <c r="F78" s="3">
        <v>45407</v>
      </c>
      <c r="G78" s="7">
        <v>23.75</v>
      </c>
      <c r="H78" s="37">
        <f>IFERROR(VLOOKUP(Master[[#This Row],[Customer_ID]],CustomerData[],2,0),"None")</f>
        <v>34</v>
      </c>
      <c r="I78" s="37" t="str">
        <f>IF(Master[[#This Row],[Age]]&lt;=28,"18-28",IF(H78&lt;=39,"29-39",IF(H78&lt;=50,"40-50",IF(H78&lt;=61,"51-61",IF(H78&gt;=62,"62-Above")))))</f>
        <v>29-39</v>
      </c>
      <c r="J78" t="str">
        <f>IFERROR(VLOOKUP(Master[[#This Row],[Customer_ID]],CustomerData[],3,0),"None")</f>
        <v>Female</v>
      </c>
      <c r="K78" t="str">
        <f>IFERROR(VLOOKUP(Master[[#This Row],[Customer_ID]],CustomerData[],4,0),"None")</f>
        <v>Sandwich</v>
      </c>
      <c r="L78" s="1" t="str">
        <f>IFERROR(VLOOKUP(Master[[#This Row],[Customer_ID]],Feedback[],3,0),"None ")</f>
        <v>Neutral</v>
      </c>
      <c r="M78" t="str">
        <f>_xlfn.IFNA(VLOOKUP(Master[[#This Row],[Customer_ID]],Feedback[],4,0),"None")</f>
        <v>Great product!</v>
      </c>
    </row>
    <row r="79" spans="1:13" hidden="1" x14ac:dyDescent="0.25">
      <c r="A79" s="2" t="s">
        <v>831</v>
      </c>
      <c r="B79" s="2" t="s">
        <v>678</v>
      </c>
      <c r="C79" s="2">
        <v>2</v>
      </c>
      <c r="D79" s="4">
        <v>2.91</v>
      </c>
      <c r="E79" s="2" t="s">
        <v>684</v>
      </c>
      <c r="F79" s="3">
        <v>45412</v>
      </c>
      <c r="G79" s="7">
        <v>5.82</v>
      </c>
      <c r="H79" s="37">
        <f>IFERROR(VLOOKUP(Master[[#This Row],[Customer_ID]],CustomerData[],2,0),"None")</f>
        <v>23</v>
      </c>
      <c r="I79" s="37" t="str">
        <f>IF(Master[[#This Row],[Age]]&lt;=28,"18-28",IF(H79&lt;=39,"29-39",IF(H79&lt;=50,"40-50",IF(H79&lt;=61,"51-61",IF(H79&gt;=62,"62-Above")))))</f>
        <v>18-28</v>
      </c>
      <c r="J79" t="str">
        <f>IFERROR(VLOOKUP(Master[[#This Row],[Customer_ID]],CustomerData[],3,0),"None")</f>
        <v>Female</v>
      </c>
      <c r="K79" t="str">
        <f>IFERROR(VLOOKUP(Master[[#This Row],[Customer_ID]],CustomerData[],4,0),"None")</f>
        <v>Latte</v>
      </c>
      <c r="L79" s="1" t="str">
        <f>IFERROR(VLOOKUP(Master[[#This Row],[Customer_ID]],Feedback[],3,0),"None ")</f>
        <v xml:space="preserve">None </v>
      </c>
      <c r="M79" t="str">
        <f>_xlfn.IFNA(VLOOKUP(Master[[#This Row],[Customer_ID]],Feedback[],4,0),"None")</f>
        <v>None</v>
      </c>
    </row>
    <row r="80" spans="1:13" x14ac:dyDescent="0.25">
      <c r="A80" s="2" t="s">
        <v>1224</v>
      </c>
      <c r="B80" s="2" t="s">
        <v>680</v>
      </c>
      <c r="C80" s="2">
        <v>4</v>
      </c>
      <c r="D80" s="4">
        <v>5.34</v>
      </c>
      <c r="E80" s="2" t="s">
        <v>684</v>
      </c>
      <c r="F80" s="3">
        <v>45414</v>
      </c>
      <c r="G80" s="7">
        <v>21.36</v>
      </c>
      <c r="H80" s="37">
        <f>IFERROR(VLOOKUP(Master[[#This Row],[Customer_ID]],CustomerData[],2,0),"None")</f>
        <v>56</v>
      </c>
      <c r="I80" s="37" t="str">
        <f>IF(Master[[#This Row],[Age]]&lt;=28,"18-28",IF(H80&lt;=39,"29-39",IF(H80&lt;=50,"40-50",IF(H80&lt;=61,"51-61",IF(H80&gt;=62,"62-Above")))))</f>
        <v>51-61</v>
      </c>
      <c r="J80" t="str">
        <f>IFERROR(VLOOKUP(Master[[#This Row],[Customer_ID]],CustomerData[],3,0),"None")</f>
        <v>Male</v>
      </c>
      <c r="K80" t="str">
        <f>IFERROR(VLOOKUP(Master[[#This Row],[Customer_ID]],CustomerData[],4,0),"None")</f>
        <v>Croissant</v>
      </c>
      <c r="L80" s="1" t="str">
        <f>IFERROR(VLOOKUP(Master[[#This Row],[Customer_ID]],Feedback[],3,0),"None ")</f>
        <v>Neutral</v>
      </c>
      <c r="M80" t="str">
        <f>_xlfn.IFNA(VLOOKUP(Master[[#This Row],[Customer_ID]],Feedback[],4,0),"None")</f>
        <v>Could be better</v>
      </c>
    </row>
    <row r="81" spans="1:13" hidden="1" x14ac:dyDescent="0.25">
      <c r="A81" s="2" t="s">
        <v>1077</v>
      </c>
      <c r="B81" s="2" t="s">
        <v>676</v>
      </c>
      <c r="C81" s="2">
        <v>2</v>
      </c>
      <c r="D81" s="4">
        <v>5.0199999999999996</v>
      </c>
      <c r="E81" s="2" t="s">
        <v>682</v>
      </c>
      <c r="F81" s="3">
        <v>45415</v>
      </c>
      <c r="G81" s="7">
        <v>10.039999999999999</v>
      </c>
      <c r="H81" s="37">
        <f>IFERROR(VLOOKUP(Master[[#This Row],[Customer_ID]],CustomerData[],2,0),"None")</f>
        <v>22</v>
      </c>
      <c r="I81" s="37" t="str">
        <f>IF(Master[[#This Row],[Age]]&lt;=28,"18-28",IF(H81&lt;=39,"29-39",IF(H81&lt;=50,"40-50",IF(H81&lt;=61,"51-61",IF(H81&gt;=62,"62-Above")))))</f>
        <v>18-28</v>
      </c>
      <c r="J81" t="str">
        <f>IFERROR(VLOOKUP(Master[[#This Row],[Customer_ID]],CustomerData[],3,0),"None")</f>
        <v>Male</v>
      </c>
      <c r="K81" t="str">
        <f>IFERROR(VLOOKUP(Master[[#This Row],[Customer_ID]],CustomerData[],4,0),"None")</f>
        <v>Iced Tea</v>
      </c>
      <c r="L81" s="1" t="str">
        <f>IFERROR(VLOOKUP(Master[[#This Row],[Customer_ID]],Feedback[],3,0),"None ")</f>
        <v xml:space="preserve">None </v>
      </c>
      <c r="M81" t="str">
        <f>_xlfn.IFNA(VLOOKUP(Master[[#This Row],[Customer_ID]],Feedback[],4,0),"None")</f>
        <v>None</v>
      </c>
    </row>
    <row r="82" spans="1:13" hidden="1" x14ac:dyDescent="0.25">
      <c r="A82" s="2" t="s">
        <v>1196</v>
      </c>
      <c r="B82" s="2" t="s">
        <v>677</v>
      </c>
      <c r="C82" s="2">
        <v>2</v>
      </c>
      <c r="D82" s="4">
        <v>4.18</v>
      </c>
      <c r="E82" s="2" t="s">
        <v>684</v>
      </c>
      <c r="F82" s="3">
        <v>45417</v>
      </c>
      <c r="G82" s="7">
        <v>8.36</v>
      </c>
      <c r="H82" s="37">
        <f>IFERROR(VLOOKUP(Master[[#This Row],[Customer_ID]],CustomerData[],2,0),"None")</f>
        <v>47</v>
      </c>
      <c r="I82" s="37" t="str">
        <f>IF(Master[[#This Row],[Age]]&lt;=28,"18-28",IF(H82&lt;=39,"29-39",IF(H82&lt;=50,"40-50",IF(H82&lt;=61,"51-61",IF(H82&gt;=62,"62-Above")))))</f>
        <v>40-50</v>
      </c>
      <c r="J82" t="str">
        <f>IFERROR(VLOOKUP(Master[[#This Row],[Customer_ID]],CustomerData[],3,0),"None")</f>
        <v>Male</v>
      </c>
      <c r="K82" t="str">
        <f>IFERROR(VLOOKUP(Master[[#This Row],[Customer_ID]],CustomerData[],4,0),"None")</f>
        <v>Cappuccino</v>
      </c>
      <c r="L82" s="1" t="str">
        <f>IFERROR(VLOOKUP(Master[[#This Row],[Customer_ID]],Feedback[],3,0),"None ")</f>
        <v>Neutral</v>
      </c>
      <c r="M82" t="str">
        <f>_xlfn.IFNA(VLOOKUP(Master[[#This Row],[Customer_ID]],Feedback[],4,0),"None")</f>
        <v>Great product!</v>
      </c>
    </row>
    <row r="83" spans="1:13" hidden="1" x14ac:dyDescent="0.25">
      <c r="A83" s="2" t="s">
        <v>810</v>
      </c>
      <c r="B83" s="2" t="s">
        <v>677</v>
      </c>
      <c r="C83" s="2">
        <v>1</v>
      </c>
      <c r="D83" s="4">
        <v>5.42</v>
      </c>
      <c r="E83" s="2" t="s">
        <v>682</v>
      </c>
      <c r="F83" s="3">
        <v>45420</v>
      </c>
      <c r="G83" s="7">
        <v>5.42</v>
      </c>
      <c r="H83" s="37">
        <f>IFERROR(VLOOKUP(Master[[#This Row],[Customer_ID]],CustomerData[],2,0),"None")</f>
        <v>43</v>
      </c>
      <c r="I83" s="37" t="str">
        <f>IF(Master[[#This Row],[Age]]&lt;=28,"18-28",IF(H83&lt;=39,"29-39",IF(H83&lt;=50,"40-50",IF(H83&lt;=61,"51-61",IF(H83&gt;=62,"62-Above")))))</f>
        <v>40-50</v>
      </c>
      <c r="J83" t="str">
        <f>IFERROR(VLOOKUP(Master[[#This Row],[Customer_ID]],CustomerData[],3,0),"None")</f>
        <v>Female</v>
      </c>
      <c r="K83" t="str">
        <f>IFERROR(VLOOKUP(Master[[#This Row],[Customer_ID]],CustomerData[],4,0),"None")</f>
        <v>Cappuccino</v>
      </c>
      <c r="L83" s="1" t="str">
        <f>IFERROR(VLOOKUP(Master[[#This Row],[Customer_ID]],Feedback[],3,0),"None ")</f>
        <v xml:space="preserve">None </v>
      </c>
      <c r="M83" t="str">
        <f>_xlfn.IFNA(VLOOKUP(Master[[#This Row],[Customer_ID]],Feedback[],4,0),"None")</f>
        <v>None</v>
      </c>
    </row>
    <row r="84" spans="1:13" x14ac:dyDescent="0.25">
      <c r="A84" s="2" t="s">
        <v>1268</v>
      </c>
      <c r="B84" s="2" t="s">
        <v>678</v>
      </c>
      <c r="C84" s="2">
        <v>4</v>
      </c>
      <c r="D84" s="4">
        <v>2.58</v>
      </c>
      <c r="E84" s="2" t="s">
        <v>684</v>
      </c>
      <c r="F84" s="3">
        <v>45421</v>
      </c>
      <c r="G84" s="7">
        <v>10.32</v>
      </c>
      <c r="H84" s="37">
        <f>IFERROR(VLOOKUP(Master[[#This Row],[Customer_ID]],CustomerData[],2,0),"None")</f>
        <v>53</v>
      </c>
      <c r="I84" s="37" t="str">
        <f>IF(Master[[#This Row],[Age]]&lt;=28,"18-28",IF(H84&lt;=39,"29-39",IF(H84&lt;=50,"40-50",IF(H84&lt;=61,"51-61",IF(H84&gt;=62,"62-Above")))))</f>
        <v>51-61</v>
      </c>
      <c r="J84" t="str">
        <f>IFERROR(VLOOKUP(Master[[#This Row],[Customer_ID]],CustomerData[],3,0),"None")</f>
        <v>Female</v>
      </c>
      <c r="K84" t="str">
        <f>IFERROR(VLOOKUP(Master[[#This Row],[Customer_ID]],CustomerData[],4,0),"None")</f>
        <v>Latte</v>
      </c>
      <c r="L84" s="1" t="str">
        <f>IFERROR(VLOOKUP(Master[[#This Row],[Customer_ID]],Feedback[],3,0),"None ")</f>
        <v>Negative</v>
      </c>
      <c r="M84" t="str">
        <f>_xlfn.IFNA(VLOOKUP(Master[[#This Row],[Customer_ID]],Feedback[],4,0),"None")</f>
        <v>Could be better</v>
      </c>
    </row>
    <row r="85" spans="1:13" hidden="1" x14ac:dyDescent="0.25">
      <c r="A85" s="2" t="s">
        <v>942</v>
      </c>
      <c r="B85" s="2" t="s">
        <v>677</v>
      </c>
      <c r="C85" s="2">
        <v>4</v>
      </c>
      <c r="D85" s="4">
        <v>4.51</v>
      </c>
      <c r="E85" s="2" t="s">
        <v>683</v>
      </c>
      <c r="F85" s="3">
        <v>45423</v>
      </c>
      <c r="G85" s="7">
        <v>18.04</v>
      </c>
      <c r="H85" s="37">
        <f>IFERROR(VLOOKUP(Master[[#This Row],[Customer_ID]],CustomerData[],2,0),"None")</f>
        <v>39</v>
      </c>
      <c r="I85" s="37" t="str">
        <f>IF(Master[[#This Row],[Age]]&lt;=28,"18-28",IF(H85&lt;=39,"29-39",IF(H85&lt;=50,"40-50",IF(H85&lt;=61,"51-61",IF(H85&gt;=62,"62-Above")))))</f>
        <v>29-39</v>
      </c>
      <c r="J85" t="str">
        <f>IFERROR(VLOOKUP(Master[[#This Row],[Customer_ID]],CustomerData[],3,0),"None")</f>
        <v>Male</v>
      </c>
      <c r="K85" t="str">
        <f>IFERROR(VLOOKUP(Master[[#This Row],[Customer_ID]],CustomerData[],4,0),"None")</f>
        <v>Cappuccino</v>
      </c>
      <c r="L85" s="1" t="str">
        <f>IFERROR(VLOOKUP(Master[[#This Row],[Customer_ID]],Feedback[],3,0),"None ")</f>
        <v xml:space="preserve">None </v>
      </c>
      <c r="M85" t="str">
        <f>_xlfn.IFNA(VLOOKUP(Master[[#This Row],[Customer_ID]],Feedback[],4,0),"None")</f>
        <v>None</v>
      </c>
    </row>
    <row r="86" spans="1:13" hidden="1" x14ac:dyDescent="0.25">
      <c r="A86" s="2" t="s">
        <v>1206</v>
      </c>
      <c r="B86" s="2" t="s">
        <v>681</v>
      </c>
      <c r="C86" s="2">
        <v>2</v>
      </c>
      <c r="D86" s="4">
        <v>4.7</v>
      </c>
      <c r="E86" s="2" t="s">
        <v>682</v>
      </c>
      <c r="F86" s="3">
        <v>45425</v>
      </c>
      <c r="G86" s="7">
        <v>9.4</v>
      </c>
      <c r="H86" s="37">
        <f>IFERROR(VLOOKUP(Master[[#This Row],[Customer_ID]],CustomerData[],2,0),"None")</f>
        <v>35</v>
      </c>
      <c r="I86" s="37" t="str">
        <f>IF(Master[[#This Row],[Age]]&lt;=28,"18-28",IF(H86&lt;=39,"29-39",IF(H86&lt;=50,"40-50",IF(H86&lt;=61,"51-61",IF(H86&gt;=62,"62-Above")))))</f>
        <v>29-39</v>
      </c>
      <c r="J86" t="str">
        <f>IFERROR(VLOOKUP(Master[[#This Row],[Customer_ID]],CustomerData[],3,0),"None")</f>
        <v>Female</v>
      </c>
      <c r="K86" t="str">
        <f>IFERROR(VLOOKUP(Master[[#This Row],[Customer_ID]],CustomerData[],4,0),"None")</f>
        <v>Muffin</v>
      </c>
      <c r="L86" s="1" t="str">
        <f>IFERROR(VLOOKUP(Master[[#This Row],[Customer_ID]],Feedback[],3,0),"None ")</f>
        <v>Positive</v>
      </c>
      <c r="M86" t="str">
        <f>_xlfn.IFNA(VLOOKUP(Master[[#This Row],[Customer_ID]],Feedback[],4,0),"None")</f>
        <v>Could be better</v>
      </c>
    </row>
    <row r="87" spans="1:13" x14ac:dyDescent="0.25">
      <c r="A87" s="2" t="s">
        <v>1281</v>
      </c>
      <c r="B87" s="2" t="s">
        <v>677</v>
      </c>
      <c r="C87" s="2">
        <v>5</v>
      </c>
      <c r="D87" s="4">
        <v>2.64</v>
      </c>
      <c r="E87" s="2" t="s">
        <v>682</v>
      </c>
      <c r="F87" s="3">
        <v>45426</v>
      </c>
      <c r="G87" s="7">
        <v>13.2</v>
      </c>
      <c r="H87" s="37">
        <f>IFERROR(VLOOKUP(Master[[#This Row],[Customer_ID]],CustomerData[],2,0),"None")</f>
        <v>53</v>
      </c>
      <c r="I87" s="37" t="str">
        <f>IF(Master[[#This Row],[Age]]&lt;=28,"18-28",IF(H87&lt;=39,"29-39",IF(H87&lt;=50,"40-50",IF(H87&lt;=61,"51-61",IF(H87&gt;=62,"62-Above")))))</f>
        <v>51-61</v>
      </c>
      <c r="J87" t="str">
        <f>IFERROR(VLOOKUP(Master[[#This Row],[Customer_ID]],CustomerData[],3,0),"None")</f>
        <v>Female</v>
      </c>
      <c r="K87" t="str">
        <f>IFERROR(VLOOKUP(Master[[#This Row],[Customer_ID]],CustomerData[],4,0),"None")</f>
        <v>Cappuccino</v>
      </c>
      <c r="L87" s="1" t="str">
        <f>IFERROR(VLOOKUP(Master[[#This Row],[Customer_ID]],Feedback[],3,0),"None ")</f>
        <v>Positive</v>
      </c>
      <c r="M87" t="str">
        <f>_xlfn.IFNA(VLOOKUP(Master[[#This Row],[Customer_ID]],Feedback[],4,0),"None")</f>
        <v>Could be better</v>
      </c>
    </row>
    <row r="88" spans="1:13" hidden="1" x14ac:dyDescent="0.25">
      <c r="A88" s="2" t="s">
        <v>1195</v>
      </c>
      <c r="B88" s="2" t="s">
        <v>680</v>
      </c>
      <c r="C88" s="2">
        <v>3</v>
      </c>
      <c r="D88" s="4">
        <v>4.5</v>
      </c>
      <c r="E88" s="2" t="s">
        <v>682</v>
      </c>
      <c r="F88" s="3">
        <v>45427</v>
      </c>
      <c r="G88" s="7">
        <v>13.5</v>
      </c>
      <c r="H88" s="37">
        <f>IFERROR(VLOOKUP(Master[[#This Row],[Customer_ID]],CustomerData[],2,0),"None")</f>
        <v>30</v>
      </c>
      <c r="I88" s="37" t="str">
        <f>IF(Master[[#This Row],[Age]]&lt;=28,"18-28",IF(H88&lt;=39,"29-39",IF(H88&lt;=50,"40-50",IF(H88&lt;=61,"51-61",IF(H88&gt;=62,"62-Above")))))</f>
        <v>29-39</v>
      </c>
      <c r="J88" t="str">
        <f>IFERROR(VLOOKUP(Master[[#This Row],[Customer_ID]],CustomerData[],3,0),"None")</f>
        <v>Female</v>
      </c>
      <c r="K88" t="str">
        <f>IFERROR(VLOOKUP(Master[[#This Row],[Customer_ID]],CustomerData[],4,0),"None")</f>
        <v>Croissant</v>
      </c>
      <c r="L88" s="1" t="str">
        <f>IFERROR(VLOOKUP(Master[[#This Row],[Customer_ID]],Feedback[],3,0),"None ")</f>
        <v xml:space="preserve">None </v>
      </c>
      <c r="M88" t="str">
        <f>_xlfn.IFNA(VLOOKUP(Master[[#This Row],[Customer_ID]],Feedback[],4,0),"None")</f>
        <v>None</v>
      </c>
    </row>
    <row r="89" spans="1:13" x14ac:dyDescent="0.25">
      <c r="A89" s="2" t="s">
        <v>704</v>
      </c>
      <c r="B89" s="2" t="s">
        <v>679</v>
      </c>
      <c r="C89" s="2">
        <v>3</v>
      </c>
      <c r="D89" s="4">
        <v>2.7</v>
      </c>
      <c r="E89" s="2" t="s">
        <v>685</v>
      </c>
      <c r="F89" s="3">
        <v>45428</v>
      </c>
      <c r="G89" s="7">
        <v>8.1000000000000014</v>
      </c>
      <c r="H89" s="37">
        <f>IFERROR(VLOOKUP(Master[[#This Row],[Customer_ID]],CustomerData[],2,0),"None")</f>
        <v>55</v>
      </c>
      <c r="I89" s="37" t="str">
        <f>IF(Master[[#This Row],[Age]]&lt;=28,"18-28",IF(H89&lt;=39,"29-39",IF(H89&lt;=50,"40-50",IF(H89&lt;=61,"51-61",IF(H89&gt;=62,"62-Above")))))</f>
        <v>51-61</v>
      </c>
      <c r="J89" t="str">
        <f>IFERROR(VLOOKUP(Master[[#This Row],[Customer_ID]],CustomerData[],3,0),"None")</f>
        <v>Male</v>
      </c>
      <c r="K89" t="str">
        <f>IFERROR(VLOOKUP(Master[[#This Row],[Customer_ID]],CustomerData[],4,0),"None")</f>
        <v>Sandwich</v>
      </c>
      <c r="L89" s="1" t="str">
        <f>IFERROR(VLOOKUP(Master[[#This Row],[Customer_ID]],Feedback[],3,0),"None ")</f>
        <v>Positive</v>
      </c>
      <c r="M89" t="str">
        <f>_xlfn.IFNA(VLOOKUP(Master[[#This Row],[Customer_ID]],Feedback[],4,0),"None")</f>
        <v>Could be better</v>
      </c>
    </row>
    <row r="90" spans="1:13" hidden="1" x14ac:dyDescent="0.25">
      <c r="A90" s="2" t="s">
        <v>1119</v>
      </c>
      <c r="B90" s="2" t="s">
        <v>679</v>
      </c>
      <c r="C90" s="2">
        <v>1</v>
      </c>
      <c r="D90" s="4">
        <v>3.4</v>
      </c>
      <c r="E90" s="2" t="s">
        <v>684</v>
      </c>
      <c r="F90" s="3">
        <v>45429</v>
      </c>
      <c r="G90" s="7">
        <v>3.4</v>
      </c>
      <c r="H90" s="37">
        <f>IFERROR(VLOOKUP(Master[[#This Row],[Customer_ID]],CustomerData[],2,0),"None")</f>
        <v>63</v>
      </c>
      <c r="I90" s="37" t="str">
        <f>IF(Master[[#This Row],[Age]]&lt;=28,"18-28",IF(H90&lt;=39,"29-39",IF(H90&lt;=50,"40-50",IF(H90&lt;=61,"51-61",IF(H90&gt;=62,"62-Above")))))</f>
        <v>62-Above</v>
      </c>
      <c r="J90" t="str">
        <f>IFERROR(VLOOKUP(Master[[#This Row],[Customer_ID]],CustomerData[],3,0),"None")</f>
        <v>Female</v>
      </c>
      <c r="K90" t="str">
        <f>IFERROR(VLOOKUP(Master[[#This Row],[Customer_ID]],CustomerData[],4,0),"None")</f>
        <v>Sandwich</v>
      </c>
      <c r="L90" s="1" t="str">
        <f>IFERROR(VLOOKUP(Master[[#This Row],[Customer_ID]],Feedback[],3,0),"None ")</f>
        <v>Positive</v>
      </c>
      <c r="M90" t="str">
        <f>_xlfn.IFNA(VLOOKUP(Master[[#This Row],[Customer_ID]],Feedback[],4,0),"None")</f>
        <v>Could be better</v>
      </c>
    </row>
    <row r="91" spans="1:13" hidden="1" x14ac:dyDescent="0.25">
      <c r="A91" s="2" t="s">
        <v>1164</v>
      </c>
      <c r="B91" s="2" t="s">
        <v>680</v>
      </c>
      <c r="C91" s="2">
        <v>1</v>
      </c>
      <c r="D91" s="4">
        <v>3.13</v>
      </c>
      <c r="E91" s="2" t="s">
        <v>684</v>
      </c>
      <c r="F91" s="3">
        <v>45430</v>
      </c>
      <c r="G91" s="7">
        <v>3.13</v>
      </c>
      <c r="H91" s="37">
        <f>IFERROR(VLOOKUP(Master[[#This Row],[Customer_ID]],CustomerData[],2,0),"None")</f>
        <v>31</v>
      </c>
      <c r="I91" s="37" t="str">
        <f>IF(Master[[#This Row],[Age]]&lt;=28,"18-28",IF(H91&lt;=39,"29-39",IF(H91&lt;=50,"40-50",IF(H91&lt;=61,"51-61",IF(H91&gt;=62,"62-Above")))))</f>
        <v>29-39</v>
      </c>
      <c r="J91" t="str">
        <f>IFERROR(VLOOKUP(Master[[#This Row],[Customer_ID]],CustomerData[],3,0),"None")</f>
        <v>Male</v>
      </c>
      <c r="K91" t="str">
        <f>IFERROR(VLOOKUP(Master[[#This Row],[Customer_ID]],CustomerData[],4,0),"None")</f>
        <v>Croissant</v>
      </c>
      <c r="L91" s="1" t="str">
        <f>IFERROR(VLOOKUP(Master[[#This Row],[Customer_ID]],Feedback[],3,0),"None ")</f>
        <v>Neutral</v>
      </c>
      <c r="M91" t="str">
        <f>_xlfn.IFNA(VLOOKUP(Master[[#This Row],[Customer_ID]],Feedback[],4,0),"None")</f>
        <v>Could be better</v>
      </c>
    </row>
    <row r="92" spans="1:13" hidden="1" x14ac:dyDescent="0.25">
      <c r="A92" s="2" t="s">
        <v>1240</v>
      </c>
      <c r="B92" s="2" t="s">
        <v>677</v>
      </c>
      <c r="C92" s="2">
        <v>4</v>
      </c>
      <c r="D92" s="4">
        <v>5.85</v>
      </c>
      <c r="E92" s="2" t="s">
        <v>683</v>
      </c>
      <c r="F92" s="3">
        <v>45431</v>
      </c>
      <c r="G92" s="7">
        <v>23.4</v>
      </c>
      <c r="H92" s="37">
        <f>IFERROR(VLOOKUP(Master[[#This Row],[Customer_ID]],CustomerData[],2,0),"None")</f>
        <v>18</v>
      </c>
      <c r="I92" s="37" t="str">
        <f>IF(Master[[#This Row],[Age]]&lt;=28,"18-28",IF(H92&lt;=39,"29-39",IF(H92&lt;=50,"40-50",IF(H92&lt;=61,"51-61",IF(H92&gt;=62,"62-Above")))))</f>
        <v>18-28</v>
      </c>
      <c r="J92" t="str">
        <f>IFERROR(VLOOKUP(Master[[#This Row],[Customer_ID]],CustomerData[],3,0),"None")</f>
        <v>Female</v>
      </c>
      <c r="K92" t="str">
        <f>IFERROR(VLOOKUP(Master[[#This Row],[Customer_ID]],CustomerData[],4,0),"None")</f>
        <v>Cappuccino</v>
      </c>
      <c r="L92" s="1" t="str">
        <f>IFERROR(VLOOKUP(Master[[#This Row],[Customer_ID]],Feedback[],3,0),"None ")</f>
        <v>Positive</v>
      </c>
      <c r="M92" t="str">
        <f>_xlfn.IFNA(VLOOKUP(Master[[#This Row],[Customer_ID]],Feedback[],4,0),"None")</f>
        <v>Could be better</v>
      </c>
    </row>
    <row r="93" spans="1:13" hidden="1" x14ac:dyDescent="0.25">
      <c r="A93" s="2" t="s">
        <v>1083</v>
      </c>
      <c r="B93" s="2" t="s">
        <v>680</v>
      </c>
      <c r="C93" s="2">
        <v>5</v>
      </c>
      <c r="D93" s="4">
        <v>4.5999999999999996</v>
      </c>
      <c r="E93" s="2" t="s">
        <v>684</v>
      </c>
      <c r="F93" s="3">
        <v>45432</v>
      </c>
      <c r="G93" s="7">
        <v>23</v>
      </c>
      <c r="H93" s="37">
        <f>IFERROR(VLOOKUP(Master[[#This Row],[Customer_ID]],CustomerData[],2,0),"None")</f>
        <v>22</v>
      </c>
      <c r="I93" s="37" t="str">
        <f>IF(Master[[#This Row],[Age]]&lt;=28,"18-28",IF(H93&lt;=39,"29-39",IF(H93&lt;=50,"40-50",IF(H93&lt;=61,"51-61",IF(H93&gt;=62,"62-Above")))))</f>
        <v>18-28</v>
      </c>
      <c r="J93" t="str">
        <f>IFERROR(VLOOKUP(Master[[#This Row],[Customer_ID]],CustomerData[],3,0),"None")</f>
        <v>Female</v>
      </c>
      <c r="K93" t="str">
        <f>IFERROR(VLOOKUP(Master[[#This Row],[Customer_ID]],CustomerData[],4,0),"None")</f>
        <v>Croissant</v>
      </c>
      <c r="L93" s="1" t="str">
        <f>IFERROR(VLOOKUP(Master[[#This Row],[Customer_ID]],Feedback[],3,0),"None ")</f>
        <v>Negative</v>
      </c>
      <c r="M93" t="str">
        <f>_xlfn.IFNA(VLOOKUP(Master[[#This Row],[Customer_ID]],Feedback[],4,0),"None")</f>
        <v>Could be better</v>
      </c>
    </row>
    <row r="94" spans="1:13" x14ac:dyDescent="0.25">
      <c r="A94" s="2" t="s">
        <v>855</v>
      </c>
      <c r="B94" s="2" t="s">
        <v>677</v>
      </c>
      <c r="C94" s="2">
        <v>3</v>
      </c>
      <c r="D94" s="4">
        <v>5.0199999999999996</v>
      </c>
      <c r="E94" s="2" t="s">
        <v>682</v>
      </c>
      <c r="F94" s="3">
        <v>45435</v>
      </c>
      <c r="G94" s="7">
        <v>15.06</v>
      </c>
      <c r="H94" s="37">
        <f>IFERROR(VLOOKUP(Master[[#This Row],[Customer_ID]],CustomerData[],2,0),"None")</f>
        <v>59</v>
      </c>
      <c r="I94" s="37" t="str">
        <f>IF(Master[[#This Row],[Age]]&lt;=28,"18-28",IF(H94&lt;=39,"29-39",IF(H94&lt;=50,"40-50",IF(H94&lt;=61,"51-61",IF(H94&gt;=62,"62-Above")))))</f>
        <v>51-61</v>
      </c>
      <c r="J94" t="str">
        <f>IFERROR(VLOOKUP(Master[[#This Row],[Customer_ID]],CustomerData[],3,0),"None")</f>
        <v>Male</v>
      </c>
      <c r="K94" t="str">
        <f>IFERROR(VLOOKUP(Master[[#This Row],[Customer_ID]],CustomerData[],4,0),"None")</f>
        <v>Cappuccino</v>
      </c>
      <c r="L94" s="1" t="str">
        <f>IFERROR(VLOOKUP(Master[[#This Row],[Customer_ID]],Feedback[],3,0),"None ")</f>
        <v xml:space="preserve">None </v>
      </c>
      <c r="M94" t="str">
        <f>_xlfn.IFNA(VLOOKUP(Master[[#This Row],[Customer_ID]],Feedback[],4,0),"None")</f>
        <v>None</v>
      </c>
    </row>
    <row r="95" spans="1:13" hidden="1" x14ac:dyDescent="0.25">
      <c r="A95" s="2" t="s">
        <v>1038</v>
      </c>
      <c r="B95" s="2" t="s">
        <v>679</v>
      </c>
      <c r="C95" s="2">
        <v>3</v>
      </c>
      <c r="D95" s="4">
        <v>4.82</v>
      </c>
      <c r="E95" s="2" t="s">
        <v>682</v>
      </c>
      <c r="F95" s="3">
        <v>45436</v>
      </c>
      <c r="G95" s="7">
        <v>14.46</v>
      </c>
      <c r="H95" s="37">
        <f>IFERROR(VLOOKUP(Master[[#This Row],[Customer_ID]],CustomerData[],2,0),"None")</f>
        <v>28</v>
      </c>
      <c r="I95" s="37" t="str">
        <f>IF(Master[[#This Row],[Age]]&lt;=28,"18-28",IF(H95&lt;=39,"29-39",IF(H95&lt;=50,"40-50",IF(H95&lt;=61,"51-61",IF(H95&gt;=62,"62-Above")))))</f>
        <v>18-28</v>
      </c>
      <c r="J95" t="str">
        <f>IFERROR(VLOOKUP(Master[[#This Row],[Customer_ID]],CustomerData[],3,0),"None")</f>
        <v>Male</v>
      </c>
      <c r="K95" t="str">
        <f>IFERROR(VLOOKUP(Master[[#This Row],[Customer_ID]],CustomerData[],4,0),"None")</f>
        <v>Sandwich</v>
      </c>
      <c r="L95" s="1" t="str">
        <f>IFERROR(VLOOKUP(Master[[#This Row],[Customer_ID]],Feedback[],3,0),"None ")</f>
        <v>Negative</v>
      </c>
      <c r="M95" t="str">
        <f>_xlfn.IFNA(VLOOKUP(Master[[#This Row],[Customer_ID]],Feedback[],4,0),"None")</f>
        <v>Great product!</v>
      </c>
    </row>
    <row r="96" spans="1:13" hidden="1" x14ac:dyDescent="0.25">
      <c r="A96" s="2" t="s">
        <v>1329</v>
      </c>
      <c r="B96" s="2" t="s">
        <v>681</v>
      </c>
      <c r="C96" s="2">
        <v>5</v>
      </c>
      <c r="D96" s="4">
        <v>3.49</v>
      </c>
      <c r="E96" s="2" t="s">
        <v>683</v>
      </c>
      <c r="F96" s="3">
        <v>45437</v>
      </c>
      <c r="G96" s="7">
        <v>17.45</v>
      </c>
      <c r="H96" s="37">
        <f>IFERROR(VLOOKUP(Master[[#This Row],[Customer_ID]],CustomerData[],2,0),"None")</f>
        <v>49</v>
      </c>
      <c r="I96" s="37" t="str">
        <f>IF(Master[[#This Row],[Age]]&lt;=28,"18-28",IF(H96&lt;=39,"29-39",IF(H96&lt;=50,"40-50",IF(H96&lt;=61,"51-61",IF(H96&gt;=62,"62-Above")))))</f>
        <v>40-50</v>
      </c>
      <c r="J96" t="str">
        <f>IFERROR(VLOOKUP(Master[[#This Row],[Customer_ID]],CustomerData[],3,0),"None")</f>
        <v>Male</v>
      </c>
      <c r="K96" t="str">
        <f>IFERROR(VLOOKUP(Master[[#This Row],[Customer_ID]],CustomerData[],4,0),"None")</f>
        <v>Muffin</v>
      </c>
      <c r="L96" s="1" t="str">
        <f>IFERROR(VLOOKUP(Master[[#This Row],[Customer_ID]],Feedback[],3,0),"None ")</f>
        <v>Neutral</v>
      </c>
      <c r="M96" t="str">
        <f>_xlfn.IFNA(VLOOKUP(Master[[#This Row],[Customer_ID]],Feedback[],4,0),"None")</f>
        <v>Could be better</v>
      </c>
    </row>
    <row r="97" spans="1:13" hidden="1" x14ac:dyDescent="0.25">
      <c r="A97" s="2" t="s">
        <v>1257</v>
      </c>
      <c r="B97" s="2" t="s">
        <v>680</v>
      </c>
      <c r="C97" s="2">
        <v>4</v>
      </c>
      <c r="D97" s="4">
        <v>2.8</v>
      </c>
      <c r="E97" s="2" t="s">
        <v>683</v>
      </c>
      <c r="F97" s="3">
        <v>45438</v>
      </c>
      <c r="G97" s="7">
        <v>11.2</v>
      </c>
      <c r="H97" s="37">
        <f>IFERROR(VLOOKUP(Master[[#This Row],[Customer_ID]],CustomerData[],2,0),"None")</f>
        <v>25</v>
      </c>
      <c r="I97" s="37" t="str">
        <f>IF(Master[[#This Row],[Age]]&lt;=28,"18-28",IF(H97&lt;=39,"29-39",IF(H97&lt;=50,"40-50",IF(H97&lt;=61,"51-61",IF(H97&gt;=62,"62-Above")))))</f>
        <v>18-28</v>
      </c>
      <c r="J97" t="str">
        <f>IFERROR(VLOOKUP(Master[[#This Row],[Customer_ID]],CustomerData[],3,0),"None")</f>
        <v>Male</v>
      </c>
      <c r="K97" t="str">
        <f>IFERROR(VLOOKUP(Master[[#This Row],[Customer_ID]],CustomerData[],4,0),"None")</f>
        <v>Croissant</v>
      </c>
      <c r="L97" s="1" t="str">
        <f>IFERROR(VLOOKUP(Master[[#This Row],[Customer_ID]],Feedback[],3,0),"None ")</f>
        <v>Positive</v>
      </c>
      <c r="M97" t="str">
        <f>_xlfn.IFNA(VLOOKUP(Master[[#This Row],[Customer_ID]],Feedback[],4,0),"None")</f>
        <v>Great product!</v>
      </c>
    </row>
    <row r="98" spans="1:13" hidden="1" x14ac:dyDescent="0.25">
      <c r="A98" s="2" t="s">
        <v>1329</v>
      </c>
      <c r="B98" s="2" t="s">
        <v>681</v>
      </c>
      <c r="C98" s="2">
        <v>1</v>
      </c>
      <c r="D98" s="4">
        <v>4.07</v>
      </c>
      <c r="E98" s="2" t="s">
        <v>683</v>
      </c>
      <c r="F98" s="3">
        <v>45439</v>
      </c>
      <c r="G98" s="7">
        <v>4.07</v>
      </c>
      <c r="H98" s="37">
        <f>IFERROR(VLOOKUP(Master[[#This Row],[Customer_ID]],CustomerData[],2,0),"None")</f>
        <v>49</v>
      </c>
      <c r="I98" s="37" t="str">
        <f>IF(Master[[#This Row],[Age]]&lt;=28,"18-28",IF(H98&lt;=39,"29-39",IF(H98&lt;=50,"40-50",IF(H98&lt;=61,"51-61",IF(H98&gt;=62,"62-Above")))))</f>
        <v>40-50</v>
      </c>
      <c r="J98" t="str">
        <f>IFERROR(VLOOKUP(Master[[#This Row],[Customer_ID]],CustomerData[],3,0),"None")</f>
        <v>Male</v>
      </c>
      <c r="K98" t="str">
        <f>IFERROR(VLOOKUP(Master[[#This Row],[Customer_ID]],CustomerData[],4,0),"None")</f>
        <v>Muffin</v>
      </c>
      <c r="L98" s="1" t="str">
        <f>IFERROR(VLOOKUP(Master[[#This Row],[Customer_ID]],Feedback[],3,0),"None ")</f>
        <v>Neutral</v>
      </c>
      <c r="M98" t="str">
        <f>_xlfn.IFNA(VLOOKUP(Master[[#This Row],[Customer_ID]],Feedback[],4,0),"None")</f>
        <v>Could be better</v>
      </c>
    </row>
    <row r="99" spans="1:13" hidden="1" x14ac:dyDescent="0.25">
      <c r="A99" s="2" t="s">
        <v>1094</v>
      </c>
      <c r="B99" s="2" t="s">
        <v>681</v>
      </c>
      <c r="C99" s="2">
        <v>5</v>
      </c>
      <c r="D99" s="4">
        <v>5.97</v>
      </c>
      <c r="E99" s="2" t="s">
        <v>685</v>
      </c>
      <c r="F99" s="3">
        <v>45440</v>
      </c>
      <c r="G99" s="7">
        <v>29.85</v>
      </c>
      <c r="H99" s="37">
        <f>IFERROR(VLOOKUP(Master[[#This Row],[Customer_ID]],CustomerData[],2,0),"None")</f>
        <v>28</v>
      </c>
      <c r="I99" s="37" t="str">
        <f>IF(Master[[#This Row],[Age]]&lt;=28,"18-28",IF(H99&lt;=39,"29-39",IF(H99&lt;=50,"40-50",IF(H99&lt;=61,"51-61",IF(H99&gt;=62,"62-Above")))))</f>
        <v>18-28</v>
      </c>
      <c r="J99" t="str">
        <f>IFERROR(VLOOKUP(Master[[#This Row],[Customer_ID]],CustomerData[],3,0),"None")</f>
        <v>Male</v>
      </c>
      <c r="K99" t="str">
        <f>IFERROR(VLOOKUP(Master[[#This Row],[Customer_ID]],CustomerData[],4,0),"None")</f>
        <v>Muffin</v>
      </c>
      <c r="L99" s="1" t="str">
        <f>IFERROR(VLOOKUP(Master[[#This Row],[Customer_ID]],Feedback[],3,0),"None ")</f>
        <v>Negative</v>
      </c>
      <c r="M99" t="str">
        <f>_xlfn.IFNA(VLOOKUP(Master[[#This Row],[Customer_ID]],Feedback[],4,0),"None")</f>
        <v>Could be better</v>
      </c>
    </row>
    <row r="100" spans="1:13" x14ac:dyDescent="0.25">
      <c r="A100" s="2" t="s">
        <v>971</v>
      </c>
      <c r="B100" s="2" t="s">
        <v>677</v>
      </c>
      <c r="C100" s="2">
        <v>5</v>
      </c>
      <c r="D100" s="4">
        <v>5.54</v>
      </c>
      <c r="E100" s="2" t="s">
        <v>682</v>
      </c>
      <c r="F100" s="3">
        <v>45441</v>
      </c>
      <c r="G100" s="7">
        <v>27.7</v>
      </c>
      <c r="H100" s="37">
        <f>IFERROR(VLOOKUP(Master[[#This Row],[Customer_ID]],CustomerData[],2,0),"None")</f>
        <v>59</v>
      </c>
      <c r="I100" s="37" t="str">
        <f>IF(Master[[#This Row],[Age]]&lt;=28,"18-28",IF(H100&lt;=39,"29-39",IF(H100&lt;=50,"40-50",IF(H100&lt;=61,"51-61",IF(H100&gt;=62,"62-Above")))))</f>
        <v>51-61</v>
      </c>
      <c r="J100" t="str">
        <f>IFERROR(VLOOKUP(Master[[#This Row],[Customer_ID]],CustomerData[],3,0),"None")</f>
        <v>Male</v>
      </c>
      <c r="K100" t="str">
        <f>IFERROR(VLOOKUP(Master[[#This Row],[Customer_ID]],CustomerData[],4,0),"None")</f>
        <v>Cappuccino</v>
      </c>
      <c r="L100" s="1" t="str">
        <f>IFERROR(VLOOKUP(Master[[#This Row],[Customer_ID]],Feedback[],3,0),"None ")</f>
        <v>Negative</v>
      </c>
      <c r="M100" t="str">
        <f>_xlfn.IFNA(VLOOKUP(Master[[#This Row],[Customer_ID]],Feedback[],4,0),"None")</f>
        <v>Could be better</v>
      </c>
    </row>
    <row r="101" spans="1:13" hidden="1" x14ac:dyDescent="0.25">
      <c r="A101" s="2" t="s">
        <v>1264</v>
      </c>
      <c r="B101" s="2" t="s">
        <v>680</v>
      </c>
      <c r="C101" s="2">
        <v>5</v>
      </c>
      <c r="D101" s="4">
        <v>3.1</v>
      </c>
      <c r="E101" s="2" t="s">
        <v>685</v>
      </c>
      <c r="F101" s="3">
        <v>45442</v>
      </c>
      <c r="G101" s="7">
        <v>15.5</v>
      </c>
      <c r="H101" s="37">
        <f>IFERROR(VLOOKUP(Master[[#This Row],[Customer_ID]],CustomerData[],2,0),"None")</f>
        <v>38</v>
      </c>
      <c r="I101" s="37" t="str">
        <f>IF(Master[[#This Row],[Age]]&lt;=28,"18-28",IF(H101&lt;=39,"29-39",IF(H101&lt;=50,"40-50",IF(H101&lt;=61,"51-61",IF(H101&gt;=62,"62-Above")))))</f>
        <v>29-39</v>
      </c>
      <c r="J101" t="str">
        <f>IFERROR(VLOOKUP(Master[[#This Row],[Customer_ID]],CustomerData[],3,0),"None")</f>
        <v>Male</v>
      </c>
      <c r="K101" t="str">
        <f>IFERROR(VLOOKUP(Master[[#This Row],[Customer_ID]],CustomerData[],4,0),"None")</f>
        <v>Croissant</v>
      </c>
      <c r="L101" s="1" t="str">
        <f>IFERROR(VLOOKUP(Master[[#This Row],[Customer_ID]],Feedback[],3,0),"None ")</f>
        <v>Neutral</v>
      </c>
      <c r="M101" t="str">
        <f>_xlfn.IFNA(VLOOKUP(Master[[#This Row],[Customer_ID]],Feedback[],4,0),"None")</f>
        <v>Great product!</v>
      </c>
    </row>
    <row r="102" spans="1:13" hidden="1" x14ac:dyDescent="0.25">
      <c r="A102" s="2" t="s">
        <v>1325</v>
      </c>
      <c r="B102" s="2" t="s">
        <v>677</v>
      </c>
      <c r="C102" s="2">
        <v>4</v>
      </c>
      <c r="D102" s="4">
        <v>5.41</v>
      </c>
      <c r="E102" s="2" t="s">
        <v>682</v>
      </c>
      <c r="F102" s="3">
        <v>45443</v>
      </c>
      <c r="G102" s="7">
        <v>21.64</v>
      </c>
      <c r="H102" s="37">
        <f>IFERROR(VLOOKUP(Master[[#This Row],[Customer_ID]],CustomerData[],2,0),"None")</f>
        <v>30</v>
      </c>
      <c r="I102" s="37" t="str">
        <f>IF(Master[[#This Row],[Age]]&lt;=28,"18-28",IF(H102&lt;=39,"29-39",IF(H102&lt;=50,"40-50",IF(H102&lt;=61,"51-61",IF(H102&gt;=62,"62-Above")))))</f>
        <v>29-39</v>
      </c>
      <c r="J102" t="str">
        <f>IFERROR(VLOOKUP(Master[[#This Row],[Customer_ID]],CustomerData[],3,0),"None")</f>
        <v>Male</v>
      </c>
      <c r="K102" t="str">
        <f>IFERROR(VLOOKUP(Master[[#This Row],[Customer_ID]],CustomerData[],4,0),"None")</f>
        <v>Cappuccino</v>
      </c>
      <c r="L102" s="1" t="str">
        <f>IFERROR(VLOOKUP(Master[[#This Row],[Customer_ID]],Feedback[],3,0),"None ")</f>
        <v>Neutral</v>
      </c>
      <c r="M102" t="str">
        <f>_xlfn.IFNA(VLOOKUP(Master[[#This Row],[Customer_ID]],Feedback[],4,0),"None")</f>
        <v>Could be better</v>
      </c>
    </row>
    <row r="103" spans="1:13" x14ac:dyDescent="0.25">
      <c r="A103" s="2" t="s">
        <v>917</v>
      </c>
      <c r="B103" s="2" t="s">
        <v>679</v>
      </c>
      <c r="C103" s="2">
        <v>1</v>
      </c>
      <c r="D103" s="4">
        <v>4.5999999999999996</v>
      </c>
      <c r="E103" s="2" t="s">
        <v>683</v>
      </c>
      <c r="F103" s="3">
        <v>45444</v>
      </c>
      <c r="G103" s="7">
        <v>4.5999999999999996</v>
      </c>
      <c r="H103" s="37">
        <f>IFERROR(VLOOKUP(Master[[#This Row],[Customer_ID]],CustomerData[],2,0),"None")</f>
        <v>60</v>
      </c>
      <c r="I103" s="37" t="str">
        <f>IF(Master[[#This Row],[Age]]&lt;=28,"18-28",IF(H103&lt;=39,"29-39",IF(H103&lt;=50,"40-50",IF(H103&lt;=61,"51-61",IF(H103&gt;=62,"62-Above")))))</f>
        <v>51-61</v>
      </c>
      <c r="J103" t="str">
        <f>IFERROR(VLOOKUP(Master[[#This Row],[Customer_ID]],CustomerData[],3,0),"None")</f>
        <v>Female</v>
      </c>
      <c r="K103" t="str">
        <f>IFERROR(VLOOKUP(Master[[#This Row],[Customer_ID]],CustomerData[],4,0),"None")</f>
        <v>Sandwich</v>
      </c>
      <c r="L103" s="1" t="str">
        <f>IFERROR(VLOOKUP(Master[[#This Row],[Customer_ID]],Feedback[],3,0),"None ")</f>
        <v>Positive</v>
      </c>
      <c r="M103" t="str">
        <f>_xlfn.IFNA(VLOOKUP(Master[[#This Row],[Customer_ID]],Feedback[],4,0),"None")</f>
        <v>Great product!</v>
      </c>
    </row>
    <row r="104" spans="1:13" x14ac:dyDescent="0.25">
      <c r="A104" s="2" t="s">
        <v>855</v>
      </c>
      <c r="B104" s="2" t="s">
        <v>677</v>
      </c>
      <c r="C104" s="2">
        <v>2</v>
      </c>
      <c r="D104" s="4">
        <v>3.14</v>
      </c>
      <c r="E104" s="2" t="s">
        <v>682</v>
      </c>
      <c r="F104" s="3">
        <v>45447</v>
      </c>
      <c r="G104" s="7">
        <v>6.28</v>
      </c>
      <c r="H104" s="37">
        <f>IFERROR(VLOOKUP(Master[[#This Row],[Customer_ID]],CustomerData[],2,0),"None")</f>
        <v>59</v>
      </c>
      <c r="I104" s="37" t="str">
        <f>IF(Master[[#This Row],[Age]]&lt;=28,"18-28",IF(H104&lt;=39,"29-39",IF(H104&lt;=50,"40-50",IF(H104&lt;=61,"51-61",IF(H104&gt;=62,"62-Above")))))</f>
        <v>51-61</v>
      </c>
      <c r="J104" t="str">
        <f>IFERROR(VLOOKUP(Master[[#This Row],[Customer_ID]],CustomerData[],3,0),"None")</f>
        <v>Male</v>
      </c>
      <c r="K104" t="str">
        <f>IFERROR(VLOOKUP(Master[[#This Row],[Customer_ID]],CustomerData[],4,0),"None")</f>
        <v>Cappuccino</v>
      </c>
      <c r="L104" s="1" t="str">
        <f>IFERROR(VLOOKUP(Master[[#This Row],[Customer_ID]],Feedback[],3,0),"None ")</f>
        <v xml:space="preserve">None </v>
      </c>
      <c r="M104" t="str">
        <f>_xlfn.IFNA(VLOOKUP(Master[[#This Row],[Customer_ID]],Feedback[],4,0),"None")</f>
        <v>None</v>
      </c>
    </row>
    <row r="105" spans="1:13" hidden="1" x14ac:dyDescent="0.25">
      <c r="A105" s="2" t="s">
        <v>876</v>
      </c>
      <c r="B105" s="2" t="s">
        <v>678</v>
      </c>
      <c r="C105" s="2">
        <v>5</v>
      </c>
      <c r="D105" s="4">
        <v>4.8099999999999996</v>
      </c>
      <c r="E105" s="2" t="s">
        <v>683</v>
      </c>
      <c r="F105" s="3">
        <v>45448</v>
      </c>
      <c r="G105" s="7">
        <v>24.05</v>
      </c>
      <c r="H105" s="37">
        <f>IFERROR(VLOOKUP(Master[[#This Row],[Customer_ID]],CustomerData[],2,0),"None")</f>
        <v>27</v>
      </c>
      <c r="I105" s="37" t="str">
        <f>IF(Master[[#This Row],[Age]]&lt;=28,"18-28",IF(H105&lt;=39,"29-39",IF(H105&lt;=50,"40-50",IF(H105&lt;=61,"51-61",IF(H105&gt;=62,"62-Above")))))</f>
        <v>18-28</v>
      </c>
      <c r="J105" t="str">
        <f>IFERROR(VLOOKUP(Master[[#This Row],[Customer_ID]],CustomerData[],3,0),"None")</f>
        <v>Male</v>
      </c>
      <c r="K105" t="str">
        <f>IFERROR(VLOOKUP(Master[[#This Row],[Customer_ID]],CustomerData[],4,0),"None")</f>
        <v>Latte</v>
      </c>
      <c r="L105" s="1" t="str">
        <f>IFERROR(VLOOKUP(Master[[#This Row],[Customer_ID]],Feedback[],3,0),"None ")</f>
        <v xml:space="preserve">None </v>
      </c>
      <c r="M105" t="str">
        <f>_xlfn.IFNA(VLOOKUP(Master[[#This Row],[Customer_ID]],Feedback[],4,0),"None")</f>
        <v>None</v>
      </c>
    </row>
    <row r="106" spans="1:13" hidden="1" x14ac:dyDescent="0.25">
      <c r="A106" s="2" t="s">
        <v>1032</v>
      </c>
      <c r="B106" s="2" t="s">
        <v>679</v>
      </c>
      <c r="C106" s="2">
        <v>5</v>
      </c>
      <c r="D106" s="4">
        <v>3.43</v>
      </c>
      <c r="E106" s="2" t="s">
        <v>683</v>
      </c>
      <c r="F106" s="3">
        <v>45449</v>
      </c>
      <c r="G106" s="7">
        <v>17.149999999999999</v>
      </c>
      <c r="H106" s="37">
        <f>IFERROR(VLOOKUP(Master[[#This Row],[Customer_ID]],CustomerData[],2,0),"None")</f>
        <v>21</v>
      </c>
      <c r="I106" s="37" t="str">
        <f>IF(Master[[#This Row],[Age]]&lt;=28,"18-28",IF(H106&lt;=39,"29-39",IF(H106&lt;=50,"40-50",IF(H106&lt;=61,"51-61",IF(H106&gt;=62,"62-Above")))))</f>
        <v>18-28</v>
      </c>
      <c r="J106" t="str">
        <f>IFERROR(VLOOKUP(Master[[#This Row],[Customer_ID]],CustomerData[],3,0),"None")</f>
        <v>Male</v>
      </c>
      <c r="K106" t="str">
        <f>IFERROR(VLOOKUP(Master[[#This Row],[Customer_ID]],CustomerData[],4,0),"None")</f>
        <v>Sandwich</v>
      </c>
      <c r="L106" s="1" t="str">
        <f>IFERROR(VLOOKUP(Master[[#This Row],[Customer_ID]],Feedback[],3,0),"None ")</f>
        <v xml:space="preserve">None </v>
      </c>
      <c r="M106" t="str">
        <f>_xlfn.IFNA(VLOOKUP(Master[[#This Row],[Customer_ID]],Feedback[],4,0),"None")</f>
        <v>None</v>
      </c>
    </row>
    <row r="107" spans="1:13" x14ac:dyDescent="0.25">
      <c r="A107" s="2" t="s">
        <v>1080</v>
      </c>
      <c r="B107" s="2" t="s">
        <v>680</v>
      </c>
      <c r="C107" s="2">
        <v>5</v>
      </c>
      <c r="D107" s="4">
        <v>5.03</v>
      </c>
      <c r="E107" s="2" t="s">
        <v>685</v>
      </c>
      <c r="F107" s="3">
        <v>45450</v>
      </c>
      <c r="G107" s="7">
        <v>25.15</v>
      </c>
      <c r="H107" s="37">
        <f>IFERROR(VLOOKUP(Master[[#This Row],[Customer_ID]],CustomerData[],2,0),"None")</f>
        <v>57</v>
      </c>
      <c r="I107" s="37" t="str">
        <f>IF(Master[[#This Row],[Age]]&lt;=28,"18-28",IF(H107&lt;=39,"29-39",IF(H107&lt;=50,"40-50",IF(H107&lt;=61,"51-61",IF(H107&gt;=62,"62-Above")))))</f>
        <v>51-61</v>
      </c>
      <c r="J107" t="str">
        <f>IFERROR(VLOOKUP(Master[[#This Row],[Customer_ID]],CustomerData[],3,0),"None")</f>
        <v>Male</v>
      </c>
      <c r="K107" t="str">
        <f>IFERROR(VLOOKUP(Master[[#This Row],[Customer_ID]],CustomerData[],4,0),"None")</f>
        <v>Croissant</v>
      </c>
      <c r="L107" s="1" t="str">
        <f>IFERROR(VLOOKUP(Master[[#This Row],[Customer_ID]],Feedback[],3,0),"None ")</f>
        <v>Positive</v>
      </c>
      <c r="M107" t="str">
        <f>_xlfn.IFNA(VLOOKUP(Master[[#This Row],[Customer_ID]],Feedback[],4,0),"None")</f>
        <v>Could be better</v>
      </c>
    </row>
    <row r="108" spans="1:13" hidden="1" x14ac:dyDescent="0.25">
      <c r="A108" s="2" t="s">
        <v>1349</v>
      </c>
      <c r="B108" s="2" t="s">
        <v>676</v>
      </c>
      <c r="C108" s="2">
        <v>5</v>
      </c>
      <c r="D108" s="4">
        <v>4.57</v>
      </c>
      <c r="E108" s="2" t="s">
        <v>682</v>
      </c>
      <c r="F108" s="3">
        <v>45453</v>
      </c>
      <c r="G108" s="7">
        <v>22.85</v>
      </c>
      <c r="H108" s="37">
        <f>IFERROR(VLOOKUP(Master[[#This Row],[Customer_ID]],CustomerData[],2,0),"None")</f>
        <v>47</v>
      </c>
      <c r="I108" s="37" t="str">
        <f>IF(Master[[#This Row],[Age]]&lt;=28,"18-28",IF(H108&lt;=39,"29-39",IF(H108&lt;=50,"40-50",IF(H108&lt;=61,"51-61",IF(H108&gt;=62,"62-Above")))))</f>
        <v>40-50</v>
      </c>
      <c r="J108" t="str">
        <f>IFERROR(VLOOKUP(Master[[#This Row],[Customer_ID]],CustomerData[],3,0),"None")</f>
        <v>Female</v>
      </c>
      <c r="K108" t="str">
        <f>IFERROR(VLOOKUP(Master[[#This Row],[Customer_ID]],CustomerData[],4,0),"None")</f>
        <v>Iced Tea</v>
      </c>
      <c r="L108" s="1" t="str">
        <f>IFERROR(VLOOKUP(Master[[#This Row],[Customer_ID]],Feedback[],3,0),"None ")</f>
        <v xml:space="preserve">None </v>
      </c>
      <c r="M108" t="str">
        <f>_xlfn.IFNA(VLOOKUP(Master[[#This Row],[Customer_ID]],Feedback[],4,0),"None")</f>
        <v>None</v>
      </c>
    </row>
    <row r="109" spans="1:13" hidden="1" x14ac:dyDescent="0.25">
      <c r="A109" s="2" t="s">
        <v>791</v>
      </c>
      <c r="B109" s="2" t="s">
        <v>679</v>
      </c>
      <c r="C109" s="2">
        <v>1</v>
      </c>
      <c r="D109" s="4">
        <v>3.3</v>
      </c>
      <c r="E109" s="2" t="s">
        <v>682</v>
      </c>
      <c r="F109" s="3">
        <v>45454</v>
      </c>
      <c r="G109" s="7">
        <v>3.3</v>
      </c>
      <c r="H109" s="37">
        <f>IFERROR(VLOOKUP(Master[[#This Row],[Customer_ID]],CustomerData[],2,0),"None")</f>
        <v>62</v>
      </c>
      <c r="I109" s="37" t="str">
        <f>IF(Master[[#This Row],[Age]]&lt;=28,"18-28",IF(H109&lt;=39,"29-39",IF(H109&lt;=50,"40-50",IF(H109&lt;=61,"51-61",IF(H109&gt;=62,"62-Above")))))</f>
        <v>62-Above</v>
      </c>
      <c r="J109" t="str">
        <f>IFERROR(VLOOKUP(Master[[#This Row],[Customer_ID]],CustomerData[],3,0),"None")</f>
        <v>Female</v>
      </c>
      <c r="K109" t="str">
        <f>IFERROR(VLOOKUP(Master[[#This Row],[Customer_ID]],CustomerData[],4,0),"None")</f>
        <v>Sandwich</v>
      </c>
      <c r="L109" s="1" t="str">
        <f>IFERROR(VLOOKUP(Master[[#This Row],[Customer_ID]],Feedback[],3,0),"None ")</f>
        <v>Positive</v>
      </c>
      <c r="M109" t="str">
        <f>_xlfn.IFNA(VLOOKUP(Master[[#This Row],[Customer_ID]],Feedback[],4,0),"None")</f>
        <v>Great product!</v>
      </c>
    </row>
    <row r="110" spans="1:13" x14ac:dyDescent="0.25">
      <c r="A110" s="2" t="s">
        <v>1272</v>
      </c>
      <c r="B110" s="2" t="s">
        <v>677</v>
      </c>
      <c r="C110" s="2">
        <v>5</v>
      </c>
      <c r="D110" s="4">
        <v>2.88</v>
      </c>
      <c r="E110" s="2" t="s">
        <v>685</v>
      </c>
      <c r="F110" s="3">
        <v>45456</v>
      </c>
      <c r="G110" s="7">
        <v>14.4</v>
      </c>
      <c r="H110" s="37">
        <f>IFERROR(VLOOKUP(Master[[#This Row],[Customer_ID]],CustomerData[],2,0),"None")</f>
        <v>60</v>
      </c>
      <c r="I110" s="37" t="str">
        <f>IF(Master[[#This Row],[Age]]&lt;=28,"18-28",IF(H110&lt;=39,"29-39",IF(H110&lt;=50,"40-50",IF(H110&lt;=61,"51-61",IF(H110&gt;=62,"62-Above")))))</f>
        <v>51-61</v>
      </c>
      <c r="J110" t="str">
        <f>IFERROR(VLOOKUP(Master[[#This Row],[Customer_ID]],CustomerData[],3,0),"None")</f>
        <v>Female</v>
      </c>
      <c r="K110" t="str">
        <f>IFERROR(VLOOKUP(Master[[#This Row],[Customer_ID]],CustomerData[],4,0),"None")</f>
        <v>Cappuccino</v>
      </c>
      <c r="L110" s="1" t="str">
        <f>IFERROR(VLOOKUP(Master[[#This Row],[Customer_ID]],Feedback[],3,0),"None ")</f>
        <v xml:space="preserve">None </v>
      </c>
      <c r="M110" t="str">
        <f>_xlfn.IFNA(VLOOKUP(Master[[#This Row],[Customer_ID]],Feedback[],4,0),"None")</f>
        <v>None</v>
      </c>
    </row>
    <row r="111" spans="1:13" hidden="1" x14ac:dyDescent="0.25">
      <c r="A111" s="2" t="s">
        <v>817</v>
      </c>
      <c r="B111" s="2" t="s">
        <v>679</v>
      </c>
      <c r="C111" s="2">
        <v>3</v>
      </c>
      <c r="D111" s="4">
        <v>3.21</v>
      </c>
      <c r="E111" s="2" t="s">
        <v>683</v>
      </c>
      <c r="F111" s="3">
        <v>45457</v>
      </c>
      <c r="G111" s="7">
        <v>9.629999999999999</v>
      </c>
      <c r="H111" s="37">
        <f>IFERROR(VLOOKUP(Master[[#This Row],[Customer_ID]],CustomerData[],2,0),"None")</f>
        <v>65</v>
      </c>
      <c r="I111" s="37" t="str">
        <f>IF(Master[[#This Row],[Age]]&lt;=28,"18-28",IF(H111&lt;=39,"29-39",IF(H111&lt;=50,"40-50",IF(H111&lt;=61,"51-61",IF(H111&gt;=62,"62-Above")))))</f>
        <v>62-Above</v>
      </c>
      <c r="J111" t="str">
        <f>IFERROR(VLOOKUP(Master[[#This Row],[Customer_ID]],CustomerData[],3,0),"None")</f>
        <v>Male</v>
      </c>
      <c r="K111" t="str">
        <f>IFERROR(VLOOKUP(Master[[#This Row],[Customer_ID]],CustomerData[],4,0),"None")</f>
        <v>Sandwich</v>
      </c>
      <c r="L111" s="1" t="str">
        <f>IFERROR(VLOOKUP(Master[[#This Row],[Customer_ID]],Feedback[],3,0),"None ")</f>
        <v xml:space="preserve">None </v>
      </c>
      <c r="M111" t="str">
        <f>_xlfn.IFNA(VLOOKUP(Master[[#This Row],[Customer_ID]],Feedback[],4,0),"None")</f>
        <v>None</v>
      </c>
    </row>
    <row r="112" spans="1:13" hidden="1" x14ac:dyDescent="0.25">
      <c r="A112" s="2" t="s">
        <v>696</v>
      </c>
      <c r="B112" s="2" t="s">
        <v>680</v>
      </c>
      <c r="C112" s="2">
        <v>4</v>
      </c>
      <c r="D112" s="4">
        <v>5.51</v>
      </c>
      <c r="E112" s="2" t="s">
        <v>685</v>
      </c>
      <c r="F112" s="3">
        <v>45458</v>
      </c>
      <c r="G112" s="7">
        <v>22.04</v>
      </c>
      <c r="H112" s="37">
        <f>IFERROR(VLOOKUP(Master[[#This Row],[Customer_ID]],CustomerData[],2,0),"None")</f>
        <v>32</v>
      </c>
      <c r="I112" s="37" t="str">
        <f>IF(Master[[#This Row],[Age]]&lt;=28,"18-28",IF(H112&lt;=39,"29-39",IF(H112&lt;=50,"40-50",IF(H112&lt;=61,"51-61",IF(H112&gt;=62,"62-Above")))))</f>
        <v>29-39</v>
      </c>
      <c r="J112" t="str">
        <f>IFERROR(VLOOKUP(Master[[#This Row],[Customer_ID]],CustomerData[],3,0),"None")</f>
        <v>Female</v>
      </c>
      <c r="K112" t="str">
        <f>IFERROR(VLOOKUP(Master[[#This Row],[Customer_ID]],CustomerData[],4,0),"None")</f>
        <v>Croissant</v>
      </c>
      <c r="L112" s="1" t="str">
        <f>IFERROR(VLOOKUP(Master[[#This Row],[Customer_ID]],Feedback[],3,0),"None ")</f>
        <v>Negative</v>
      </c>
      <c r="M112" t="str">
        <f>_xlfn.IFNA(VLOOKUP(Master[[#This Row],[Customer_ID]],Feedback[],4,0),"None")</f>
        <v>Could be better</v>
      </c>
    </row>
    <row r="113" spans="1:13" hidden="1" x14ac:dyDescent="0.25">
      <c r="A113" s="2" t="s">
        <v>1249</v>
      </c>
      <c r="B113" s="2" t="s">
        <v>680</v>
      </c>
      <c r="C113" s="2">
        <v>3</v>
      </c>
      <c r="D113" s="4">
        <v>4.2699999999999996</v>
      </c>
      <c r="E113" s="2" t="s">
        <v>683</v>
      </c>
      <c r="F113" s="3">
        <v>45459</v>
      </c>
      <c r="G113" s="7">
        <v>12.81</v>
      </c>
      <c r="H113" s="37">
        <f>IFERROR(VLOOKUP(Master[[#This Row],[Customer_ID]],CustomerData[],2,0),"None")</f>
        <v>41</v>
      </c>
      <c r="I113" s="37" t="str">
        <f>IF(Master[[#This Row],[Age]]&lt;=28,"18-28",IF(H113&lt;=39,"29-39",IF(H113&lt;=50,"40-50",IF(H113&lt;=61,"51-61",IF(H113&gt;=62,"62-Above")))))</f>
        <v>40-50</v>
      </c>
      <c r="J113" t="str">
        <f>IFERROR(VLOOKUP(Master[[#This Row],[Customer_ID]],CustomerData[],3,0),"None")</f>
        <v>Male</v>
      </c>
      <c r="K113" t="str">
        <f>IFERROR(VLOOKUP(Master[[#This Row],[Customer_ID]],CustomerData[],4,0),"None")</f>
        <v>Croissant</v>
      </c>
      <c r="L113" s="1" t="str">
        <f>IFERROR(VLOOKUP(Master[[#This Row],[Customer_ID]],Feedback[],3,0),"None ")</f>
        <v xml:space="preserve">None </v>
      </c>
      <c r="M113" t="str">
        <f>_xlfn.IFNA(VLOOKUP(Master[[#This Row],[Customer_ID]],Feedback[],4,0),"None")</f>
        <v>None</v>
      </c>
    </row>
    <row r="114" spans="1:13" hidden="1" x14ac:dyDescent="0.25">
      <c r="A114" s="2" t="s">
        <v>1115</v>
      </c>
      <c r="B114" s="2" t="s">
        <v>679</v>
      </c>
      <c r="C114" s="2">
        <v>4</v>
      </c>
      <c r="D114" s="4">
        <v>3.02</v>
      </c>
      <c r="E114" s="2" t="s">
        <v>683</v>
      </c>
      <c r="F114" s="3">
        <v>45461</v>
      </c>
      <c r="G114" s="7">
        <v>12.08</v>
      </c>
      <c r="H114" s="37">
        <f>IFERROR(VLOOKUP(Master[[#This Row],[Customer_ID]],CustomerData[],2,0),"None")</f>
        <v>35</v>
      </c>
      <c r="I114" s="37" t="str">
        <f>IF(Master[[#This Row],[Age]]&lt;=28,"18-28",IF(H114&lt;=39,"29-39",IF(H114&lt;=50,"40-50",IF(H114&lt;=61,"51-61",IF(H114&gt;=62,"62-Above")))))</f>
        <v>29-39</v>
      </c>
      <c r="J114" t="str">
        <f>IFERROR(VLOOKUP(Master[[#This Row],[Customer_ID]],CustomerData[],3,0),"None")</f>
        <v>Male</v>
      </c>
      <c r="K114" t="str">
        <f>IFERROR(VLOOKUP(Master[[#This Row],[Customer_ID]],CustomerData[],4,0),"None")</f>
        <v>Sandwich</v>
      </c>
      <c r="L114" s="1" t="str">
        <f>IFERROR(VLOOKUP(Master[[#This Row],[Customer_ID]],Feedback[],3,0),"None ")</f>
        <v>Neutral</v>
      </c>
      <c r="M114" t="str">
        <f>_xlfn.IFNA(VLOOKUP(Master[[#This Row],[Customer_ID]],Feedback[],4,0),"None")</f>
        <v>Could be better</v>
      </c>
    </row>
    <row r="115" spans="1:13" hidden="1" x14ac:dyDescent="0.25">
      <c r="A115" s="2" t="s">
        <v>1317</v>
      </c>
      <c r="B115" s="2" t="s">
        <v>679</v>
      </c>
      <c r="C115" s="2">
        <v>5</v>
      </c>
      <c r="D115" s="4">
        <v>2.84</v>
      </c>
      <c r="E115" s="2" t="s">
        <v>684</v>
      </c>
      <c r="F115" s="3">
        <v>45462</v>
      </c>
      <c r="G115" s="7">
        <v>14.2</v>
      </c>
      <c r="H115" s="37">
        <f>IFERROR(VLOOKUP(Master[[#This Row],[Customer_ID]],CustomerData[],2,0),"None")</f>
        <v>33</v>
      </c>
      <c r="I115" s="37" t="str">
        <f>IF(Master[[#This Row],[Age]]&lt;=28,"18-28",IF(H115&lt;=39,"29-39",IF(H115&lt;=50,"40-50",IF(H115&lt;=61,"51-61",IF(H115&gt;=62,"62-Above")))))</f>
        <v>29-39</v>
      </c>
      <c r="J115" t="str">
        <f>IFERROR(VLOOKUP(Master[[#This Row],[Customer_ID]],CustomerData[],3,0),"None")</f>
        <v>Male</v>
      </c>
      <c r="K115" t="str">
        <f>IFERROR(VLOOKUP(Master[[#This Row],[Customer_ID]],CustomerData[],4,0),"None")</f>
        <v>Sandwich</v>
      </c>
      <c r="L115" s="1" t="str">
        <f>IFERROR(VLOOKUP(Master[[#This Row],[Customer_ID]],Feedback[],3,0),"None ")</f>
        <v>Neutral</v>
      </c>
      <c r="M115" t="str">
        <f>_xlfn.IFNA(VLOOKUP(Master[[#This Row],[Customer_ID]],Feedback[],4,0),"None")</f>
        <v>Could be better</v>
      </c>
    </row>
    <row r="116" spans="1:13" x14ac:dyDescent="0.25">
      <c r="A116" s="2" t="s">
        <v>929</v>
      </c>
      <c r="B116" s="2" t="s">
        <v>681</v>
      </c>
      <c r="C116" s="2">
        <v>5</v>
      </c>
      <c r="D116" s="4">
        <v>4.17</v>
      </c>
      <c r="E116" s="2" t="s">
        <v>685</v>
      </c>
      <c r="F116" s="3">
        <v>45463</v>
      </c>
      <c r="G116" s="7">
        <v>20.85</v>
      </c>
      <c r="H116" s="37">
        <f>IFERROR(VLOOKUP(Master[[#This Row],[Customer_ID]],CustomerData[],2,0),"None")</f>
        <v>55</v>
      </c>
      <c r="I116" s="37" t="str">
        <f>IF(Master[[#This Row],[Age]]&lt;=28,"18-28",IF(H116&lt;=39,"29-39",IF(H116&lt;=50,"40-50",IF(H116&lt;=61,"51-61",IF(H116&gt;=62,"62-Above")))))</f>
        <v>51-61</v>
      </c>
      <c r="J116" t="str">
        <f>IFERROR(VLOOKUP(Master[[#This Row],[Customer_ID]],CustomerData[],3,0),"None")</f>
        <v>Female</v>
      </c>
      <c r="K116" t="str">
        <f>IFERROR(VLOOKUP(Master[[#This Row],[Customer_ID]],CustomerData[],4,0),"None")</f>
        <v>Muffin</v>
      </c>
      <c r="L116" s="1" t="str">
        <f>IFERROR(VLOOKUP(Master[[#This Row],[Customer_ID]],Feedback[],3,0),"None ")</f>
        <v>Positive</v>
      </c>
      <c r="M116" t="str">
        <f>_xlfn.IFNA(VLOOKUP(Master[[#This Row],[Customer_ID]],Feedback[],4,0),"None")</f>
        <v>Great product!</v>
      </c>
    </row>
    <row r="117" spans="1:13" x14ac:dyDescent="0.25">
      <c r="A117" s="2" t="s">
        <v>917</v>
      </c>
      <c r="B117" s="2" t="s">
        <v>679</v>
      </c>
      <c r="C117" s="2">
        <v>3</v>
      </c>
      <c r="D117" s="4">
        <v>4.26</v>
      </c>
      <c r="E117" s="2" t="s">
        <v>684</v>
      </c>
      <c r="F117" s="3">
        <v>45467</v>
      </c>
      <c r="G117" s="7">
        <v>12.78</v>
      </c>
      <c r="H117" s="37">
        <f>IFERROR(VLOOKUP(Master[[#This Row],[Customer_ID]],CustomerData[],2,0),"None")</f>
        <v>60</v>
      </c>
      <c r="I117" s="37" t="str">
        <f>IF(Master[[#This Row],[Age]]&lt;=28,"18-28",IF(H117&lt;=39,"29-39",IF(H117&lt;=50,"40-50",IF(H117&lt;=61,"51-61",IF(H117&gt;=62,"62-Above")))))</f>
        <v>51-61</v>
      </c>
      <c r="J117" t="str">
        <f>IFERROR(VLOOKUP(Master[[#This Row],[Customer_ID]],CustomerData[],3,0),"None")</f>
        <v>Female</v>
      </c>
      <c r="K117" t="str">
        <f>IFERROR(VLOOKUP(Master[[#This Row],[Customer_ID]],CustomerData[],4,0),"None")</f>
        <v>Sandwich</v>
      </c>
      <c r="L117" s="1" t="str">
        <f>IFERROR(VLOOKUP(Master[[#This Row],[Customer_ID]],Feedback[],3,0),"None ")</f>
        <v>Positive</v>
      </c>
      <c r="M117" t="str">
        <f>_xlfn.IFNA(VLOOKUP(Master[[#This Row],[Customer_ID]],Feedback[],4,0),"None")</f>
        <v>Great product!</v>
      </c>
    </row>
    <row r="118" spans="1:13" hidden="1" x14ac:dyDescent="0.25">
      <c r="A118" s="2" t="s">
        <v>1015</v>
      </c>
      <c r="B118" s="2" t="s">
        <v>679</v>
      </c>
      <c r="C118" s="2">
        <v>4</v>
      </c>
      <c r="D118" s="4">
        <v>2.91</v>
      </c>
      <c r="E118" s="2" t="s">
        <v>683</v>
      </c>
      <c r="F118" s="3">
        <v>45468</v>
      </c>
      <c r="G118" s="7">
        <v>11.64</v>
      </c>
      <c r="H118" s="37">
        <f>IFERROR(VLOOKUP(Master[[#This Row],[Customer_ID]],CustomerData[],2,0),"None")</f>
        <v>62</v>
      </c>
      <c r="I118" s="37" t="str">
        <f>IF(Master[[#This Row],[Age]]&lt;=28,"18-28",IF(H118&lt;=39,"29-39",IF(H118&lt;=50,"40-50",IF(H118&lt;=61,"51-61",IF(H118&gt;=62,"62-Above")))))</f>
        <v>62-Above</v>
      </c>
      <c r="J118" t="str">
        <f>IFERROR(VLOOKUP(Master[[#This Row],[Customer_ID]],CustomerData[],3,0),"None")</f>
        <v>Female</v>
      </c>
      <c r="K118" t="str">
        <f>IFERROR(VLOOKUP(Master[[#This Row],[Customer_ID]],CustomerData[],4,0),"None")</f>
        <v>Sandwich</v>
      </c>
      <c r="L118" s="1" t="str">
        <f>IFERROR(VLOOKUP(Master[[#This Row],[Customer_ID]],Feedback[],3,0),"None ")</f>
        <v>Neutral</v>
      </c>
      <c r="M118" t="str">
        <f>_xlfn.IFNA(VLOOKUP(Master[[#This Row],[Customer_ID]],Feedback[],4,0),"None")</f>
        <v>Could be better</v>
      </c>
    </row>
    <row r="119" spans="1:13" hidden="1" x14ac:dyDescent="0.25">
      <c r="A119" s="2" t="s">
        <v>998</v>
      </c>
      <c r="B119" s="2" t="s">
        <v>677</v>
      </c>
      <c r="C119" s="2">
        <v>2</v>
      </c>
      <c r="D119" s="4">
        <v>4.1900000000000004</v>
      </c>
      <c r="E119" s="2" t="s">
        <v>684</v>
      </c>
      <c r="F119" s="3">
        <v>45469</v>
      </c>
      <c r="G119" s="7">
        <v>8.3800000000000008</v>
      </c>
      <c r="H119" s="37">
        <f>IFERROR(VLOOKUP(Master[[#This Row],[Customer_ID]],CustomerData[],2,0),"None")</f>
        <v>23</v>
      </c>
      <c r="I119" s="37" t="str">
        <f>IF(Master[[#This Row],[Age]]&lt;=28,"18-28",IF(H119&lt;=39,"29-39",IF(H119&lt;=50,"40-50",IF(H119&lt;=61,"51-61",IF(H119&gt;=62,"62-Above")))))</f>
        <v>18-28</v>
      </c>
      <c r="J119" t="str">
        <f>IFERROR(VLOOKUP(Master[[#This Row],[Customer_ID]],CustomerData[],3,0),"None")</f>
        <v>Male</v>
      </c>
      <c r="K119" t="str">
        <f>IFERROR(VLOOKUP(Master[[#This Row],[Customer_ID]],CustomerData[],4,0),"None")</f>
        <v>Cappuccino</v>
      </c>
      <c r="L119" s="1" t="str">
        <f>IFERROR(VLOOKUP(Master[[#This Row],[Customer_ID]],Feedback[],3,0),"None ")</f>
        <v>Positive</v>
      </c>
      <c r="M119" t="str">
        <f>_xlfn.IFNA(VLOOKUP(Master[[#This Row],[Customer_ID]],Feedback[],4,0),"None")</f>
        <v>Great product!</v>
      </c>
    </row>
    <row r="120" spans="1:13" hidden="1" x14ac:dyDescent="0.25">
      <c r="A120" s="2" t="s">
        <v>1066</v>
      </c>
      <c r="B120" s="2" t="s">
        <v>680</v>
      </c>
      <c r="C120" s="2">
        <v>5</v>
      </c>
      <c r="D120" s="4">
        <v>4.6100000000000003</v>
      </c>
      <c r="E120" s="2" t="s">
        <v>682</v>
      </c>
      <c r="F120" s="3">
        <v>45471</v>
      </c>
      <c r="G120" s="7">
        <v>23.05</v>
      </c>
      <c r="H120" s="37">
        <f>IFERROR(VLOOKUP(Master[[#This Row],[Customer_ID]],CustomerData[],2,0),"None")</f>
        <v>63</v>
      </c>
      <c r="I120" s="37" t="str">
        <f>IF(Master[[#This Row],[Age]]&lt;=28,"18-28",IF(H120&lt;=39,"29-39",IF(H120&lt;=50,"40-50",IF(H120&lt;=61,"51-61",IF(H120&gt;=62,"62-Above")))))</f>
        <v>62-Above</v>
      </c>
      <c r="J120" t="str">
        <f>IFERROR(VLOOKUP(Master[[#This Row],[Customer_ID]],CustomerData[],3,0),"None")</f>
        <v>Male</v>
      </c>
      <c r="K120" t="str">
        <f>IFERROR(VLOOKUP(Master[[#This Row],[Customer_ID]],CustomerData[],4,0),"None")</f>
        <v>Croissant</v>
      </c>
      <c r="L120" s="1" t="str">
        <f>IFERROR(VLOOKUP(Master[[#This Row],[Customer_ID]],Feedback[],3,0),"None ")</f>
        <v>Negative</v>
      </c>
      <c r="M120" t="str">
        <f>_xlfn.IFNA(VLOOKUP(Master[[#This Row],[Customer_ID]],Feedback[],4,0),"None")</f>
        <v>Great product!</v>
      </c>
    </row>
    <row r="121" spans="1:13" hidden="1" x14ac:dyDescent="0.25">
      <c r="A121" s="2" t="s">
        <v>743</v>
      </c>
      <c r="B121" s="2" t="s">
        <v>678</v>
      </c>
      <c r="C121" s="2">
        <v>4</v>
      </c>
      <c r="D121" s="4">
        <v>5.21</v>
      </c>
      <c r="E121" s="2" t="s">
        <v>682</v>
      </c>
      <c r="F121" s="3">
        <v>45474</v>
      </c>
      <c r="G121" s="7">
        <v>20.84</v>
      </c>
      <c r="H121" s="37">
        <f>IFERROR(VLOOKUP(Master[[#This Row],[Customer_ID]],CustomerData[],2,0),"None")</f>
        <v>64</v>
      </c>
      <c r="I121" s="37" t="str">
        <f>IF(Master[[#This Row],[Age]]&lt;=28,"18-28",IF(H121&lt;=39,"29-39",IF(H121&lt;=50,"40-50",IF(H121&lt;=61,"51-61",IF(H121&gt;=62,"62-Above")))))</f>
        <v>62-Above</v>
      </c>
      <c r="J121" t="str">
        <f>IFERROR(VLOOKUP(Master[[#This Row],[Customer_ID]],CustomerData[],3,0),"None")</f>
        <v>Male</v>
      </c>
      <c r="K121" t="str">
        <f>IFERROR(VLOOKUP(Master[[#This Row],[Customer_ID]],CustomerData[],4,0),"None")</f>
        <v>Latte</v>
      </c>
      <c r="L121" s="1" t="str">
        <f>IFERROR(VLOOKUP(Master[[#This Row],[Customer_ID]],Feedback[],3,0),"None ")</f>
        <v xml:space="preserve">None </v>
      </c>
      <c r="M121" t="str">
        <f>_xlfn.IFNA(VLOOKUP(Master[[#This Row],[Customer_ID]],Feedback[],4,0),"None")</f>
        <v>None</v>
      </c>
    </row>
    <row r="122" spans="1:13" x14ac:dyDescent="0.25">
      <c r="A122" s="2" t="s">
        <v>1252</v>
      </c>
      <c r="B122" s="2" t="s">
        <v>676</v>
      </c>
      <c r="C122" s="2">
        <v>3</v>
      </c>
      <c r="D122" s="4">
        <v>4.7699999999999996</v>
      </c>
      <c r="E122" s="2" t="s">
        <v>684</v>
      </c>
      <c r="F122" s="3">
        <v>45475</v>
      </c>
      <c r="G122" s="7">
        <v>14.31</v>
      </c>
      <c r="H122" s="37">
        <f>IFERROR(VLOOKUP(Master[[#This Row],[Customer_ID]],CustomerData[],2,0),"None")</f>
        <v>60</v>
      </c>
      <c r="I122" s="37" t="str">
        <f>IF(Master[[#This Row],[Age]]&lt;=28,"18-28",IF(H122&lt;=39,"29-39",IF(H122&lt;=50,"40-50",IF(H122&lt;=61,"51-61",IF(H122&gt;=62,"62-Above")))))</f>
        <v>51-61</v>
      </c>
      <c r="J122" t="str">
        <f>IFERROR(VLOOKUP(Master[[#This Row],[Customer_ID]],CustomerData[],3,0),"None")</f>
        <v>Female</v>
      </c>
      <c r="K122" t="str">
        <f>IFERROR(VLOOKUP(Master[[#This Row],[Customer_ID]],CustomerData[],4,0),"None")</f>
        <v>Iced Tea</v>
      </c>
      <c r="L122" s="1" t="str">
        <f>IFERROR(VLOOKUP(Master[[#This Row],[Customer_ID]],Feedback[],3,0),"None ")</f>
        <v>Positive</v>
      </c>
      <c r="M122" t="str">
        <f>_xlfn.IFNA(VLOOKUP(Master[[#This Row],[Customer_ID]],Feedback[],4,0),"None")</f>
        <v>Great product!</v>
      </c>
    </row>
    <row r="123" spans="1:13" hidden="1" x14ac:dyDescent="0.25">
      <c r="A123" s="2" t="s">
        <v>1180</v>
      </c>
      <c r="B123" s="2" t="s">
        <v>677</v>
      </c>
      <c r="C123" s="2">
        <v>1</v>
      </c>
      <c r="D123" s="4">
        <v>3.8</v>
      </c>
      <c r="E123" s="2" t="s">
        <v>685</v>
      </c>
      <c r="F123" s="3">
        <v>45477</v>
      </c>
      <c r="G123" s="7">
        <v>3.8</v>
      </c>
      <c r="H123" s="37">
        <f>IFERROR(VLOOKUP(Master[[#This Row],[Customer_ID]],CustomerData[],2,0),"None")</f>
        <v>29</v>
      </c>
      <c r="I123" s="37" t="str">
        <f>IF(Master[[#This Row],[Age]]&lt;=28,"18-28",IF(H123&lt;=39,"29-39",IF(H123&lt;=50,"40-50",IF(H123&lt;=61,"51-61",IF(H123&gt;=62,"62-Above")))))</f>
        <v>29-39</v>
      </c>
      <c r="J123" t="str">
        <f>IFERROR(VLOOKUP(Master[[#This Row],[Customer_ID]],CustomerData[],3,0),"None")</f>
        <v>Male</v>
      </c>
      <c r="K123" t="str">
        <f>IFERROR(VLOOKUP(Master[[#This Row],[Customer_ID]],CustomerData[],4,0),"None")</f>
        <v>Cappuccino</v>
      </c>
      <c r="L123" s="1" t="str">
        <f>IFERROR(VLOOKUP(Master[[#This Row],[Customer_ID]],Feedback[],3,0),"None ")</f>
        <v>Positive</v>
      </c>
      <c r="M123" t="str">
        <f>_xlfn.IFNA(VLOOKUP(Master[[#This Row],[Customer_ID]],Feedback[],4,0),"None")</f>
        <v>Could be better</v>
      </c>
    </row>
    <row r="124" spans="1:13" x14ac:dyDescent="0.25">
      <c r="A124" s="2" t="s">
        <v>1050</v>
      </c>
      <c r="B124" s="2" t="s">
        <v>679</v>
      </c>
      <c r="C124" s="2">
        <v>1</v>
      </c>
      <c r="D124" s="4">
        <v>5.31</v>
      </c>
      <c r="E124" s="2" t="s">
        <v>684</v>
      </c>
      <c r="F124" s="3">
        <v>45481</v>
      </c>
      <c r="G124" s="7">
        <v>5.31</v>
      </c>
      <c r="H124" s="37">
        <f>IFERROR(VLOOKUP(Master[[#This Row],[Customer_ID]],CustomerData[],2,0),"None")</f>
        <v>54</v>
      </c>
      <c r="I124" s="37" t="str">
        <f>IF(Master[[#This Row],[Age]]&lt;=28,"18-28",IF(H124&lt;=39,"29-39",IF(H124&lt;=50,"40-50",IF(H124&lt;=61,"51-61",IF(H124&gt;=62,"62-Above")))))</f>
        <v>51-61</v>
      </c>
      <c r="J124" t="str">
        <f>IFERROR(VLOOKUP(Master[[#This Row],[Customer_ID]],CustomerData[],3,0),"None")</f>
        <v>Male</v>
      </c>
      <c r="K124" t="str">
        <f>IFERROR(VLOOKUP(Master[[#This Row],[Customer_ID]],CustomerData[],4,0),"None")</f>
        <v>Sandwich</v>
      </c>
      <c r="L124" s="1" t="str">
        <f>IFERROR(VLOOKUP(Master[[#This Row],[Customer_ID]],Feedback[],3,0),"None ")</f>
        <v>Neutral</v>
      </c>
      <c r="M124" t="str">
        <f>_xlfn.IFNA(VLOOKUP(Master[[#This Row],[Customer_ID]],Feedback[],4,0),"None")</f>
        <v>Could be better</v>
      </c>
    </row>
    <row r="125" spans="1:13" x14ac:dyDescent="0.25">
      <c r="A125" s="2" t="s">
        <v>719</v>
      </c>
      <c r="B125" s="2" t="s">
        <v>680</v>
      </c>
      <c r="C125" s="2">
        <v>3</v>
      </c>
      <c r="D125" s="4">
        <v>5.26</v>
      </c>
      <c r="E125" s="2" t="s">
        <v>682</v>
      </c>
      <c r="F125" s="3">
        <v>45482</v>
      </c>
      <c r="G125" s="7">
        <v>15.78</v>
      </c>
      <c r="H125" s="37">
        <f>IFERROR(VLOOKUP(Master[[#This Row],[Customer_ID]],CustomerData[],2,0),"None")</f>
        <v>52</v>
      </c>
      <c r="I125" s="37" t="str">
        <f>IF(Master[[#This Row],[Age]]&lt;=28,"18-28",IF(H125&lt;=39,"29-39",IF(H125&lt;=50,"40-50",IF(H125&lt;=61,"51-61",IF(H125&gt;=62,"62-Above")))))</f>
        <v>51-61</v>
      </c>
      <c r="J125" t="str">
        <f>IFERROR(VLOOKUP(Master[[#This Row],[Customer_ID]],CustomerData[],3,0),"None")</f>
        <v>Male</v>
      </c>
      <c r="K125" t="str">
        <f>IFERROR(VLOOKUP(Master[[#This Row],[Customer_ID]],CustomerData[],4,0),"None")</f>
        <v>Croissant</v>
      </c>
      <c r="L125" s="1" t="str">
        <f>IFERROR(VLOOKUP(Master[[#This Row],[Customer_ID]],Feedback[],3,0),"None ")</f>
        <v>Neutral</v>
      </c>
      <c r="M125" t="str">
        <f>_xlfn.IFNA(VLOOKUP(Master[[#This Row],[Customer_ID]],Feedback[],4,0),"None")</f>
        <v>Could be better</v>
      </c>
    </row>
    <row r="126" spans="1:13" hidden="1" x14ac:dyDescent="0.25">
      <c r="A126" s="2" t="s">
        <v>692</v>
      </c>
      <c r="B126" s="2" t="s">
        <v>681</v>
      </c>
      <c r="C126" s="2">
        <v>3</v>
      </c>
      <c r="D126" s="4">
        <v>3.83</v>
      </c>
      <c r="E126" s="2" t="s">
        <v>684</v>
      </c>
      <c r="F126" s="3">
        <v>45483</v>
      </c>
      <c r="G126" s="7">
        <v>11.49</v>
      </c>
      <c r="H126" s="37">
        <f>IFERROR(VLOOKUP(Master[[#This Row],[Customer_ID]],CustomerData[],2,0),"None")</f>
        <v>19</v>
      </c>
      <c r="I126" s="37" t="str">
        <f>IF(Master[[#This Row],[Age]]&lt;=28,"18-28",IF(H126&lt;=39,"29-39",IF(H126&lt;=50,"40-50",IF(H126&lt;=61,"51-61",IF(H126&gt;=62,"62-Above")))))</f>
        <v>18-28</v>
      </c>
      <c r="J126" t="str">
        <f>IFERROR(VLOOKUP(Master[[#This Row],[Customer_ID]],CustomerData[],3,0),"None")</f>
        <v>Female</v>
      </c>
      <c r="K126" t="str">
        <f>IFERROR(VLOOKUP(Master[[#This Row],[Customer_ID]],CustomerData[],4,0),"None")</f>
        <v>Muffin</v>
      </c>
      <c r="L126" s="1" t="str">
        <f>IFERROR(VLOOKUP(Master[[#This Row],[Customer_ID]],Feedback[],3,0),"None ")</f>
        <v xml:space="preserve">None </v>
      </c>
      <c r="M126" t="str">
        <f>_xlfn.IFNA(VLOOKUP(Master[[#This Row],[Customer_ID]],Feedback[],4,0),"None")</f>
        <v>None</v>
      </c>
    </row>
    <row r="127" spans="1:13" hidden="1" x14ac:dyDescent="0.25">
      <c r="A127" s="2" t="s">
        <v>940</v>
      </c>
      <c r="B127" s="2" t="s">
        <v>679</v>
      </c>
      <c r="C127" s="2">
        <v>3</v>
      </c>
      <c r="D127" s="4">
        <v>4.5599999999999996</v>
      </c>
      <c r="E127" s="2" t="s">
        <v>683</v>
      </c>
      <c r="F127" s="3">
        <v>45484</v>
      </c>
      <c r="G127" s="7">
        <v>13.68</v>
      </c>
      <c r="H127" s="37">
        <f>IFERROR(VLOOKUP(Master[[#This Row],[Customer_ID]],CustomerData[],2,0),"None")</f>
        <v>22</v>
      </c>
      <c r="I127" s="37" t="str">
        <f>IF(Master[[#This Row],[Age]]&lt;=28,"18-28",IF(H127&lt;=39,"29-39",IF(H127&lt;=50,"40-50",IF(H127&lt;=61,"51-61",IF(H127&gt;=62,"62-Above")))))</f>
        <v>18-28</v>
      </c>
      <c r="J127" t="str">
        <f>IFERROR(VLOOKUP(Master[[#This Row],[Customer_ID]],CustomerData[],3,0),"None")</f>
        <v>Male</v>
      </c>
      <c r="K127" t="str">
        <f>IFERROR(VLOOKUP(Master[[#This Row],[Customer_ID]],CustomerData[],4,0),"None")</f>
        <v>Sandwich</v>
      </c>
      <c r="L127" s="1" t="str">
        <f>IFERROR(VLOOKUP(Master[[#This Row],[Customer_ID]],Feedback[],3,0),"None ")</f>
        <v>Neutral</v>
      </c>
      <c r="M127" t="str">
        <f>_xlfn.IFNA(VLOOKUP(Master[[#This Row],[Customer_ID]],Feedback[],4,0),"None")</f>
        <v>Could be better</v>
      </c>
    </row>
    <row r="128" spans="1:13" hidden="1" x14ac:dyDescent="0.25">
      <c r="A128" s="2" t="s">
        <v>1049</v>
      </c>
      <c r="B128" s="2" t="s">
        <v>680</v>
      </c>
      <c r="C128" s="2">
        <v>3</v>
      </c>
      <c r="D128" s="4">
        <v>5.09</v>
      </c>
      <c r="E128" s="2" t="s">
        <v>683</v>
      </c>
      <c r="F128" s="3">
        <v>45485</v>
      </c>
      <c r="G128" s="7">
        <v>15.27</v>
      </c>
      <c r="H128" s="37">
        <f>IFERROR(VLOOKUP(Master[[#This Row],[Customer_ID]],CustomerData[],2,0),"None")</f>
        <v>25</v>
      </c>
      <c r="I128" s="37" t="str">
        <f>IF(Master[[#This Row],[Age]]&lt;=28,"18-28",IF(H128&lt;=39,"29-39",IF(H128&lt;=50,"40-50",IF(H128&lt;=61,"51-61",IF(H128&gt;=62,"62-Above")))))</f>
        <v>18-28</v>
      </c>
      <c r="J128" t="str">
        <f>IFERROR(VLOOKUP(Master[[#This Row],[Customer_ID]],CustomerData[],3,0),"None")</f>
        <v>Female</v>
      </c>
      <c r="K128" t="str">
        <f>IFERROR(VLOOKUP(Master[[#This Row],[Customer_ID]],CustomerData[],4,0),"None")</f>
        <v>Croissant</v>
      </c>
      <c r="L128" s="1" t="str">
        <f>IFERROR(VLOOKUP(Master[[#This Row],[Customer_ID]],Feedback[],3,0),"None ")</f>
        <v>Positive</v>
      </c>
      <c r="M128" t="str">
        <f>_xlfn.IFNA(VLOOKUP(Master[[#This Row],[Customer_ID]],Feedback[],4,0),"None")</f>
        <v>Could be better</v>
      </c>
    </row>
    <row r="129" spans="1:13" hidden="1" x14ac:dyDescent="0.25">
      <c r="A129" s="2" t="s">
        <v>1075</v>
      </c>
      <c r="B129" s="2" t="s">
        <v>680</v>
      </c>
      <c r="C129" s="2">
        <v>4</v>
      </c>
      <c r="D129" s="4">
        <v>5.17</v>
      </c>
      <c r="E129" s="2" t="s">
        <v>682</v>
      </c>
      <c r="F129" s="3">
        <v>45486</v>
      </c>
      <c r="G129" s="7">
        <v>20.68</v>
      </c>
      <c r="H129" s="37">
        <f>IFERROR(VLOOKUP(Master[[#This Row],[Customer_ID]],CustomerData[],2,0),"None")</f>
        <v>47</v>
      </c>
      <c r="I129" s="37" t="str">
        <f>IF(Master[[#This Row],[Age]]&lt;=28,"18-28",IF(H129&lt;=39,"29-39",IF(H129&lt;=50,"40-50",IF(H129&lt;=61,"51-61",IF(H129&gt;=62,"62-Above")))))</f>
        <v>40-50</v>
      </c>
      <c r="J129" t="str">
        <f>IFERROR(VLOOKUP(Master[[#This Row],[Customer_ID]],CustomerData[],3,0),"None")</f>
        <v>Female</v>
      </c>
      <c r="K129" t="str">
        <f>IFERROR(VLOOKUP(Master[[#This Row],[Customer_ID]],CustomerData[],4,0),"None")</f>
        <v>Croissant</v>
      </c>
      <c r="L129" s="1" t="str">
        <f>IFERROR(VLOOKUP(Master[[#This Row],[Customer_ID]],Feedback[],3,0),"None ")</f>
        <v xml:space="preserve">None </v>
      </c>
      <c r="M129" t="str">
        <f>_xlfn.IFNA(VLOOKUP(Master[[#This Row],[Customer_ID]],Feedback[],4,0),"None")</f>
        <v>None</v>
      </c>
    </row>
    <row r="130" spans="1:13" hidden="1" x14ac:dyDescent="0.25">
      <c r="A130" s="2" t="s">
        <v>815</v>
      </c>
      <c r="B130" s="2" t="s">
        <v>680</v>
      </c>
      <c r="C130" s="2">
        <v>2</v>
      </c>
      <c r="D130" s="4">
        <v>2.84</v>
      </c>
      <c r="E130" s="2" t="s">
        <v>683</v>
      </c>
      <c r="F130" s="3">
        <v>45488</v>
      </c>
      <c r="G130" s="7">
        <v>5.68</v>
      </c>
      <c r="H130" s="37">
        <f>IFERROR(VLOOKUP(Master[[#This Row],[Customer_ID]],CustomerData[],2,0),"None")</f>
        <v>26</v>
      </c>
      <c r="I130" s="37" t="str">
        <f>IF(Master[[#This Row],[Age]]&lt;=28,"18-28",IF(H130&lt;=39,"29-39",IF(H130&lt;=50,"40-50",IF(H130&lt;=61,"51-61",IF(H130&gt;=62,"62-Above")))))</f>
        <v>18-28</v>
      </c>
      <c r="J130" t="str">
        <f>IFERROR(VLOOKUP(Master[[#This Row],[Customer_ID]],CustomerData[],3,0),"None")</f>
        <v>Male</v>
      </c>
      <c r="K130" t="str">
        <f>IFERROR(VLOOKUP(Master[[#This Row],[Customer_ID]],CustomerData[],4,0),"None")</f>
        <v>Croissant</v>
      </c>
      <c r="L130" s="1" t="str">
        <f>IFERROR(VLOOKUP(Master[[#This Row],[Customer_ID]],Feedback[],3,0),"None ")</f>
        <v xml:space="preserve">None </v>
      </c>
      <c r="M130" t="str">
        <f>_xlfn.IFNA(VLOOKUP(Master[[#This Row],[Customer_ID]],Feedback[],4,0),"None")</f>
        <v>None</v>
      </c>
    </row>
    <row r="131" spans="1:13" x14ac:dyDescent="0.25">
      <c r="A131" s="2" t="s">
        <v>1210</v>
      </c>
      <c r="B131" s="2" t="s">
        <v>676</v>
      </c>
      <c r="C131" s="2">
        <v>2</v>
      </c>
      <c r="D131" s="4">
        <v>2.97</v>
      </c>
      <c r="E131" s="2" t="s">
        <v>683</v>
      </c>
      <c r="F131" s="3">
        <v>45489</v>
      </c>
      <c r="G131" s="7">
        <v>5.94</v>
      </c>
      <c r="H131" s="37">
        <f>IFERROR(VLOOKUP(Master[[#This Row],[Customer_ID]],CustomerData[],2,0),"None")</f>
        <v>59</v>
      </c>
      <c r="I131" s="37" t="str">
        <f>IF(Master[[#This Row],[Age]]&lt;=28,"18-28",IF(H131&lt;=39,"29-39",IF(H131&lt;=50,"40-50",IF(H131&lt;=61,"51-61",IF(H131&gt;=62,"62-Above")))))</f>
        <v>51-61</v>
      </c>
      <c r="J131" t="str">
        <f>IFERROR(VLOOKUP(Master[[#This Row],[Customer_ID]],CustomerData[],3,0),"None")</f>
        <v>Female</v>
      </c>
      <c r="K131" t="str">
        <f>IFERROR(VLOOKUP(Master[[#This Row],[Customer_ID]],CustomerData[],4,0),"None")</f>
        <v>Iced Tea</v>
      </c>
      <c r="L131" s="1" t="str">
        <f>IFERROR(VLOOKUP(Master[[#This Row],[Customer_ID]],Feedback[],3,0),"None ")</f>
        <v>Negative</v>
      </c>
      <c r="M131" t="str">
        <f>_xlfn.IFNA(VLOOKUP(Master[[#This Row],[Customer_ID]],Feedback[],4,0),"None")</f>
        <v>Could be better</v>
      </c>
    </row>
    <row r="132" spans="1:13" hidden="1" x14ac:dyDescent="0.25">
      <c r="A132" s="2" t="s">
        <v>1330</v>
      </c>
      <c r="B132" s="2" t="s">
        <v>678</v>
      </c>
      <c r="C132" s="2">
        <v>3</v>
      </c>
      <c r="D132" s="4">
        <v>4.17</v>
      </c>
      <c r="E132" s="2" t="s">
        <v>682</v>
      </c>
      <c r="F132" s="3">
        <v>45490</v>
      </c>
      <c r="G132" s="7">
        <v>12.51</v>
      </c>
      <c r="H132" s="37">
        <f>IFERROR(VLOOKUP(Master[[#This Row],[Customer_ID]],CustomerData[],2,0),"None")</f>
        <v>43</v>
      </c>
      <c r="I132" s="37" t="str">
        <f>IF(Master[[#This Row],[Age]]&lt;=28,"18-28",IF(H132&lt;=39,"29-39",IF(H132&lt;=50,"40-50",IF(H132&lt;=61,"51-61",IF(H132&gt;=62,"62-Above")))))</f>
        <v>40-50</v>
      </c>
      <c r="J132" t="str">
        <f>IFERROR(VLOOKUP(Master[[#This Row],[Customer_ID]],CustomerData[],3,0),"None")</f>
        <v>Female</v>
      </c>
      <c r="K132" t="str">
        <f>IFERROR(VLOOKUP(Master[[#This Row],[Customer_ID]],CustomerData[],4,0),"None")</f>
        <v>Latte</v>
      </c>
      <c r="L132" s="1" t="str">
        <f>IFERROR(VLOOKUP(Master[[#This Row],[Customer_ID]],Feedback[],3,0),"None ")</f>
        <v>Neutral</v>
      </c>
      <c r="M132" t="str">
        <f>_xlfn.IFNA(VLOOKUP(Master[[#This Row],[Customer_ID]],Feedback[],4,0),"None")</f>
        <v>Could be better</v>
      </c>
    </row>
    <row r="133" spans="1:13" hidden="1" x14ac:dyDescent="0.25">
      <c r="A133" s="2" t="s">
        <v>894</v>
      </c>
      <c r="B133" s="2" t="s">
        <v>680</v>
      </c>
      <c r="C133" s="2">
        <v>4</v>
      </c>
      <c r="D133" s="4">
        <v>3.31</v>
      </c>
      <c r="E133" s="2" t="s">
        <v>682</v>
      </c>
      <c r="F133" s="3">
        <v>45491</v>
      </c>
      <c r="G133" s="7">
        <v>13.24</v>
      </c>
      <c r="H133" s="37">
        <f>IFERROR(VLOOKUP(Master[[#This Row],[Customer_ID]],CustomerData[],2,0),"None")</f>
        <v>23</v>
      </c>
      <c r="I133" s="37" t="str">
        <f>IF(Master[[#This Row],[Age]]&lt;=28,"18-28",IF(H133&lt;=39,"29-39",IF(H133&lt;=50,"40-50",IF(H133&lt;=61,"51-61",IF(H133&gt;=62,"62-Above")))))</f>
        <v>18-28</v>
      </c>
      <c r="J133" t="str">
        <f>IFERROR(VLOOKUP(Master[[#This Row],[Customer_ID]],CustomerData[],3,0),"None")</f>
        <v>Male</v>
      </c>
      <c r="K133" t="str">
        <f>IFERROR(VLOOKUP(Master[[#This Row],[Customer_ID]],CustomerData[],4,0),"None")</f>
        <v>Croissant</v>
      </c>
      <c r="L133" s="1" t="str">
        <f>IFERROR(VLOOKUP(Master[[#This Row],[Customer_ID]],Feedback[],3,0),"None ")</f>
        <v xml:space="preserve">None </v>
      </c>
      <c r="M133" t="str">
        <f>_xlfn.IFNA(VLOOKUP(Master[[#This Row],[Customer_ID]],Feedback[],4,0),"None")</f>
        <v>None</v>
      </c>
    </row>
    <row r="134" spans="1:13" x14ac:dyDescent="0.25">
      <c r="A134" s="2" t="s">
        <v>1137</v>
      </c>
      <c r="B134" s="2" t="s">
        <v>676</v>
      </c>
      <c r="C134" s="2">
        <v>4</v>
      </c>
      <c r="D134" s="4">
        <v>5.57</v>
      </c>
      <c r="E134" s="2" t="s">
        <v>685</v>
      </c>
      <c r="F134" s="3">
        <v>45494</v>
      </c>
      <c r="G134" s="7">
        <v>22.28</v>
      </c>
      <c r="H134" s="37">
        <f>IFERROR(VLOOKUP(Master[[#This Row],[Customer_ID]],CustomerData[],2,0),"None")</f>
        <v>58</v>
      </c>
      <c r="I134" s="37" t="str">
        <f>IF(Master[[#This Row],[Age]]&lt;=28,"18-28",IF(H134&lt;=39,"29-39",IF(H134&lt;=50,"40-50",IF(H134&lt;=61,"51-61",IF(H134&gt;=62,"62-Above")))))</f>
        <v>51-61</v>
      </c>
      <c r="J134" t="str">
        <f>IFERROR(VLOOKUP(Master[[#This Row],[Customer_ID]],CustomerData[],3,0),"None")</f>
        <v>Female</v>
      </c>
      <c r="K134" t="str">
        <f>IFERROR(VLOOKUP(Master[[#This Row],[Customer_ID]],CustomerData[],4,0),"None")</f>
        <v>Iced Tea</v>
      </c>
      <c r="L134" s="1" t="str">
        <f>IFERROR(VLOOKUP(Master[[#This Row],[Customer_ID]],Feedback[],3,0),"None ")</f>
        <v>Positive</v>
      </c>
      <c r="M134" t="str">
        <f>_xlfn.IFNA(VLOOKUP(Master[[#This Row],[Customer_ID]],Feedback[],4,0),"None")</f>
        <v>Could be better</v>
      </c>
    </row>
    <row r="135" spans="1:13" hidden="1" x14ac:dyDescent="0.25">
      <c r="A135" s="2" t="s">
        <v>772</v>
      </c>
      <c r="B135" s="2" t="s">
        <v>681</v>
      </c>
      <c r="C135" s="2">
        <v>5</v>
      </c>
      <c r="D135" s="4">
        <v>3.93</v>
      </c>
      <c r="E135" s="2" t="s">
        <v>682</v>
      </c>
      <c r="F135" s="3">
        <v>45495</v>
      </c>
      <c r="G135" s="7">
        <v>19.649999999999999</v>
      </c>
      <c r="H135" s="37">
        <f>IFERROR(VLOOKUP(Master[[#This Row],[Customer_ID]],CustomerData[],2,0),"None")</f>
        <v>40</v>
      </c>
      <c r="I135" s="37" t="str">
        <f>IF(Master[[#This Row],[Age]]&lt;=28,"18-28",IF(H135&lt;=39,"29-39",IF(H135&lt;=50,"40-50",IF(H135&lt;=61,"51-61",IF(H135&gt;=62,"62-Above")))))</f>
        <v>40-50</v>
      </c>
      <c r="J135" t="str">
        <f>IFERROR(VLOOKUP(Master[[#This Row],[Customer_ID]],CustomerData[],3,0),"None")</f>
        <v>Female</v>
      </c>
      <c r="K135" t="str">
        <f>IFERROR(VLOOKUP(Master[[#This Row],[Customer_ID]],CustomerData[],4,0),"None")</f>
        <v>Muffin</v>
      </c>
      <c r="L135" s="1" t="str">
        <f>IFERROR(VLOOKUP(Master[[#This Row],[Customer_ID]],Feedback[],3,0),"None ")</f>
        <v xml:space="preserve">None </v>
      </c>
      <c r="M135" t="str">
        <f>_xlfn.IFNA(VLOOKUP(Master[[#This Row],[Customer_ID]],Feedback[],4,0),"None")</f>
        <v>None</v>
      </c>
    </row>
    <row r="136" spans="1:13" hidden="1" x14ac:dyDescent="0.25">
      <c r="A136" s="2" t="s">
        <v>871</v>
      </c>
      <c r="B136" s="2" t="s">
        <v>679</v>
      </c>
      <c r="C136" s="2">
        <v>1</v>
      </c>
      <c r="D136" s="4">
        <v>3.16</v>
      </c>
      <c r="E136" s="2" t="s">
        <v>684</v>
      </c>
      <c r="F136" s="3">
        <v>45496</v>
      </c>
      <c r="G136" s="7">
        <v>3.16</v>
      </c>
      <c r="H136" s="37">
        <f>IFERROR(VLOOKUP(Master[[#This Row],[Customer_ID]],CustomerData[],2,0),"None")</f>
        <v>37</v>
      </c>
      <c r="I136" s="37" t="str">
        <f>IF(Master[[#This Row],[Age]]&lt;=28,"18-28",IF(H136&lt;=39,"29-39",IF(H136&lt;=50,"40-50",IF(H136&lt;=61,"51-61",IF(H136&gt;=62,"62-Above")))))</f>
        <v>29-39</v>
      </c>
      <c r="J136" t="str">
        <f>IFERROR(VLOOKUP(Master[[#This Row],[Customer_ID]],CustomerData[],3,0),"None")</f>
        <v>Male</v>
      </c>
      <c r="K136" t="str">
        <f>IFERROR(VLOOKUP(Master[[#This Row],[Customer_ID]],CustomerData[],4,0),"None")</f>
        <v>Sandwich</v>
      </c>
      <c r="L136" s="1" t="str">
        <f>IFERROR(VLOOKUP(Master[[#This Row],[Customer_ID]],Feedback[],3,0),"None ")</f>
        <v>Negative</v>
      </c>
      <c r="M136" t="str">
        <f>_xlfn.IFNA(VLOOKUP(Master[[#This Row],[Customer_ID]],Feedback[],4,0),"None")</f>
        <v>Could be better</v>
      </c>
    </row>
    <row r="137" spans="1:13" x14ac:dyDescent="0.25">
      <c r="A137" s="2" t="s">
        <v>1058</v>
      </c>
      <c r="B137" s="2" t="s">
        <v>680</v>
      </c>
      <c r="C137" s="2">
        <v>2</v>
      </c>
      <c r="D137" s="4">
        <v>4.9800000000000004</v>
      </c>
      <c r="E137" s="2" t="s">
        <v>684</v>
      </c>
      <c r="F137" s="3">
        <v>45497</v>
      </c>
      <c r="G137" s="7">
        <v>9.9600000000000009</v>
      </c>
      <c r="H137" s="37">
        <f>IFERROR(VLOOKUP(Master[[#This Row],[Customer_ID]],CustomerData[],2,0),"None")</f>
        <v>60</v>
      </c>
      <c r="I137" s="37" t="str">
        <f>IF(Master[[#This Row],[Age]]&lt;=28,"18-28",IF(H137&lt;=39,"29-39",IF(H137&lt;=50,"40-50",IF(H137&lt;=61,"51-61",IF(H137&gt;=62,"62-Above")))))</f>
        <v>51-61</v>
      </c>
      <c r="J137" t="str">
        <f>IFERROR(VLOOKUP(Master[[#This Row],[Customer_ID]],CustomerData[],3,0),"None")</f>
        <v>Male</v>
      </c>
      <c r="K137" t="str">
        <f>IFERROR(VLOOKUP(Master[[#This Row],[Customer_ID]],CustomerData[],4,0),"None")</f>
        <v>Croissant</v>
      </c>
      <c r="L137" s="1" t="str">
        <f>IFERROR(VLOOKUP(Master[[#This Row],[Customer_ID]],Feedback[],3,0),"None ")</f>
        <v>Negative</v>
      </c>
      <c r="M137" t="str">
        <f>_xlfn.IFNA(VLOOKUP(Master[[#This Row],[Customer_ID]],Feedback[],4,0),"None")</f>
        <v>Could be better</v>
      </c>
    </row>
    <row r="138" spans="1:13" hidden="1" x14ac:dyDescent="0.25">
      <c r="A138" s="2" t="s">
        <v>797</v>
      </c>
      <c r="B138" s="2" t="s">
        <v>679</v>
      </c>
      <c r="C138" s="2">
        <v>2</v>
      </c>
      <c r="D138" s="4">
        <v>4.5199999999999996</v>
      </c>
      <c r="E138" s="2" t="s">
        <v>683</v>
      </c>
      <c r="F138" s="3">
        <v>45499</v>
      </c>
      <c r="G138" s="7">
        <v>9.0399999999999991</v>
      </c>
      <c r="H138" s="37">
        <f>IFERROR(VLOOKUP(Master[[#This Row],[Customer_ID]],CustomerData[],2,0),"None")</f>
        <v>32</v>
      </c>
      <c r="I138" s="37" t="str">
        <f>IF(Master[[#This Row],[Age]]&lt;=28,"18-28",IF(H138&lt;=39,"29-39",IF(H138&lt;=50,"40-50",IF(H138&lt;=61,"51-61",IF(H138&gt;=62,"62-Above")))))</f>
        <v>29-39</v>
      </c>
      <c r="J138" t="str">
        <f>IFERROR(VLOOKUP(Master[[#This Row],[Customer_ID]],CustomerData[],3,0),"None")</f>
        <v>Male</v>
      </c>
      <c r="K138" t="str">
        <f>IFERROR(VLOOKUP(Master[[#This Row],[Customer_ID]],CustomerData[],4,0),"None")</f>
        <v>Sandwich</v>
      </c>
      <c r="L138" s="1" t="str">
        <f>IFERROR(VLOOKUP(Master[[#This Row],[Customer_ID]],Feedback[],3,0),"None ")</f>
        <v>Positive</v>
      </c>
      <c r="M138" t="str">
        <f>_xlfn.IFNA(VLOOKUP(Master[[#This Row],[Customer_ID]],Feedback[],4,0),"None")</f>
        <v>Could be better</v>
      </c>
    </row>
    <row r="139" spans="1:13" hidden="1" x14ac:dyDescent="0.25">
      <c r="A139" s="2" t="s">
        <v>1162</v>
      </c>
      <c r="B139" s="2" t="s">
        <v>676</v>
      </c>
      <c r="C139" s="2">
        <v>5</v>
      </c>
      <c r="D139" s="4">
        <v>3.77</v>
      </c>
      <c r="E139" s="2" t="s">
        <v>684</v>
      </c>
      <c r="F139" s="3">
        <v>45505</v>
      </c>
      <c r="G139" s="7">
        <v>18.850000000000001</v>
      </c>
      <c r="H139" s="37">
        <f>IFERROR(VLOOKUP(Master[[#This Row],[Customer_ID]],CustomerData[],2,0),"None")</f>
        <v>20</v>
      </c>
      <c r="I139" s="37" t="str">
        <f>IF(Master[[#This Row],[Age]]&lt;=28,"18-28",IF(H139&lt;=39,"29-39",IF(H139&lt;=50,"40-50",IF(H139&lt;=61,"51-61",IF(H139&gt;=62,"62-Above")))))</f>
        <v>18-28</v>
      </c>
      <c r="J139" t="str">
        <f>IFERROR(VLOOKUP(Master[[#This Row],[Customer_ID]],CustomerData[],3,0),"None")</f>
        <v>Female</v>
      </c>
      <c r="K139" t="str">
        <f>IFERROR(VLOOKUP(Master[[#This Row],[Customer_ID]],CustomerData[],4,0),"None")</f>
        <v>Iced Tea</v>
      </c>
      <c r="L139" s="1" t="str">
        <f>IFERROR(VLOOKUP(Master[[#This Row],[Customer_ID]],Feedback[],3,0),"None ")</f>
        <v xml:space="preserve">None </v>
      </c>
      <c r="M139" t="str">
        <f>_xlfn.IFNA(VLOOKUP(Master[[#This Row],[Customer_ID]],Feedback[],4,0),"None")</f>
        <v>None</v>
      </c>
    </row>
    <row r="140" spans="1:13" hidden="1" x14ac:dyDescent="0.25">
      <c r="A140" s="2" t="s">
        <v>859</v>
      </c>
      <c r="B140" s="2" t="s">
        <v>678</v>
      </c>
      <c r="C140" s="2">
        <v>3</v>
      </c>
      <c r="D140" s="4">
        <v>3.39</v>
      </c>
      <c r="E140" s="2" t="s">
        <v>685</v>
      </c>
      <c r="F140" s="3">
        <v>45508</v>
      </c>
      <c r="G140" s="7">
        <v>10.17</v>
      </c>
      <c r="H140" s="37">
        <f>IFERROR(VLOOKUP(Master[[#This Row],[Customer_ID]],CustomerData[],2,0),"None")</f>
        <v>45</v>
      </c>
      <c r="I140" s="37" t="str">
        <f>IF(Master[[#This Row],[Age]]&lt;=28,"18-28",IF(H140&lt;=39,"29-39",IF(H140&lt;=50,"40-50",IF(H140&lt;=61,"51-61",IF(H140&gt;=62,"62-Above")))))</f>
        <v>40-50</v>
      </c>
      <c r="J140" t="str">
        <f>IFERROR(VLOOKUP(Master[[#This Row],[Customer_ID]],CustomerData[],3,0),"None")</f>
        <v>Female</v>
      </c>
      <c r="K140" t="str">
        <f>IFERROR(VLOOKUP(Master[[#This Row],[Customer_ID]],CustomerData[],4,0),"None")</f>
        <v>Latte</v>
      </c>
      <c r="L140" s="1" t="str">
        <f>IFERROR(VLOOKUP(Master[[#This Row],[Customer_ID]],Feedback[],3,0),"None ")</f>
        <v>Positive</v>
      </c>
      <c r="M140" t="str">
        <f>_xlfn.IFNA(VLOOKUP(Master[[#This Row],[Customer_ID]],Feedback[],4,0),"None")</f>
        <v>Could be better</v>
      </c>
    </row>
    <row r="141" spans="1:13" hidden="1" x14ac:dyDescent="0.25">
      <c r="A141" s="2" t="s">
        <v>715</v>
      </c>
      <c r="B141" s="2" t="s">
        <v>676</v>
      </c>
      <c r="C141" s="2">
        <v>2</v>
      </c>
      <c r="D141" s="4">
        <v>3.78</v>
      </c>
      <c r="E141" s="2" t="s">
        <v>683</v>
      </c>
      <c r="F141" s="3">
        <v>45511</v>
      </c>
      <c r="G141" s="7">
        <v>7.56</v>
      </c>
      <c r="H141" s="37">
        <f>IFERROR(VLOOKUP(Master[[#This Row],[Customer_ID]],CustomerData[],2,0),"None")</f>
        <v>30</v>
      </c>
      <c r="I141" s="37" t="str">
        <f>IF(Master[[#This Row],[Age]]&lt;=28,"18-28",IF(H141&lt;=39,"29-39",IF(H141&lt;=50,"40-50",IF(H141&lt;=61,"51-61",IF(H141&gt;=62,"62-Above")))))</f>
        <v>29-39</v>
      </c>
      <c r="J141" t="str">
        <f>IFERROR(VLOOKUP(Master[[#This Row],[Customer_ID]],CustomerData[],3,0),"None")</f>
        <v>Male</v>
      </c>
      <c r="K141" t="str">
        <f>IFERROR(VLOOKUP(Master[[#This Row],[Customer_ID]],CustomerData[],4,0),"None")</f>
        <v>Iced Tea</v>
      </c>
      <c r="L141" s="1" t="str">
        <f>IFERROR(VLOOKUP(Master[[#This Row],[Customer_ID]],Feedback[],3,0),"None ")</f>
        <v>Neutral</v>
      </c>
      <c r="M141" t="str">
        <f>_xlfn.IFNA(VLOOKUP(Master[[#This Row],[Customer_ID]],Feedback[],4,0),"None")</f>
        <v>Great product!</v>
      </c>
    </row>
    <row r="142" spans="1:13" hidden="1" x14ac:dyDescent="0.25">
      <c r="A142" s="2" t="s">
        <v>1133</v>
      </c>
      <c r="B142" s="2" t="s">
        <v>677</v>
      </c>
      <c r="C142" s="2">
        <v>5</v>
      </c>
      <c r="D142" s="4">
        <v>3.46</v>
      </c>
      <c r="E142" s="2" t="s">
        <v>683</v>
      </c>
      <c r="F142" s="3">
        <v>45512</v>
      </c>
      <c r="G142" s="7">
        <v>17.3</v>
      </c>
      <c r="H142" s="37">
        <f>IFERROR(VLOOKUP(Master[[#This Row],[Customer_ID]],CustomerData[],2,0),"None")</f>
        <v>20</v>
      </c>
      <c r="I142" s="37" t="str">
        <f>IF(Master[[#This Row],[Age]]&lt;=28,"18-28",IF(H142&lt;=39,"29-39",IF(H142&lt;=50,"40-50",IF(H142&lt;=61,"51-61",IF(H142&gt;=62,"62-Above")))))</f>
        <v>18-28</v>
      </c>
      <c r="J142" t="str">
        <f>IFERROR(VLOOKUP(Master[[#This Row],[Customer_ID]],CustomerData[],3,0),"None")</f>
        <v>Female</v>
      </c>
      <c r="K142" t="str">
        <f>IFERROR(VLOOKUP(Master[[#This Row],[Customer_ID]],CustomerData[],4,0),"None")</f>
        <v>Cappuccino</v>
      </c>
      <c r="L142" s="1" t="str">
        <f>IFERROR(VLOOKUP(Master[[#This Row],[Customer_ID]],Feedback[],3,0),"None ")</f>
        <v xml:space="preserve">None </v>
      </c>
      <c r="M142" t="str">
        <f>_xlfn.IFNA(VLOOKUP(Master[[#This Row],[Customer_ID]],Feedback[],4,0),"None")</f>
        <v>None</v>
      </c>
    </row>
    <row r="143" spans="1:13" x14ac:dyDescent="0.25">
      <c r="A143" s="2" t="s">
        <v>971</v>
      </c>
      <c r="B143" s="2" t="s">
        <v>677</v>
      </c>
      <c r="C143" s="2">
        <v>5</v>
      </c>
      <c r="D143" s="4">
        <v>4.88</v>
      </c>
      <c r="E143" s="2" t="s">
        <v>682</v>
      </c>
      <c r="F143" s="3">
        <v>45513</v>
      </c>
      <c r="G143" s="7">
        <v>24.4</v>
      </c>
      <c r="H143" s="37">
        <f>IFERROR(VLOOKUP(Master[[#This Row],[Customer_ID]],CustomerData[],2,0),"None")</f>
        <v>59</v>
      </c>
      <c r="I143" s="37" t="str">
        <f>IF(Master[[#This Row],[Age]]&lt;=28,"18-28",IF(H143&lt;=39,"29-39",IF(H143&lt;=50,"40-50",IF(H143&lt;=61,"51-61",IF(H143&gt;=62,"62-Above")))))</f>
        <v>51-61</v>
      </c>
      <c r="J143" t="str">
        <f>IFERROR(VLOOKUP(Master[[#This Row],[Customer_ID]],CustomerData[],3,0),"None")</f>
        <v>Male</v>
      </c>
      <c r="K143" t="str">
        <f>IFERROR(VLOOKUP(Master[[#This Row],[Customer_ID]],CustomerData[],4,0),"None")</f>
        <v>Cappuccino</v>
      </c>
      <c r="L143" s="1" t="str">
        <f>IFERROR(VLOOKUP(Master[[#This Row],[Customer_ID]],Feedback[],3,0),"None ")</f>
        <v>Negative</v>
      </c>
      <c r="M143" t="str">
        <f>_xlfn.IFNA(VLOOKUP(Master[[#This Row],[Customer_ID]],Feedback[],4,0),"None")</f>
        <v>Could be better</v>
      </c>
    </row>
    <row r="144" spans="1:13" hidden="1" x14ac:dyDescent="0.25">
      <c r="A144" s="2" t="s">
        <v>748</v>
      </c>
      <c r="B144" s="2" t="s">
        <v>680</v>
      </c>
      <c r="C144" s="2">
        <v>2</v>
      </c>
      <c r="D144" s="4">
        <v>3.95</v>
      </c>
      <c r="E144" s="2" t="s">
        <v>683</v>
      </c>
      <c r="F144" s="3">
        <v>45515</v>
      </c>
      <c r="G144" s="7">
        <v>7.9</v>
      </c>
      <c r="H144" s="37">
        <f>IFERROR(VLOOKUP(Master[[#This Row],[Customer_ID]],CustomerData[],2,0),"None")</f>
        <v>23</v>
      </c>
      <c r="I144" s="37" t="str">
        <f>IF(Master[[#This Row],[Age]]&lt;=28,"18-28",IF(H144&lt;=39,"29-39",IF(H144&lt;=50,"40-50",IF(H144&lt;=61,"51-61",IF(H144&gt;=62,"62-Above")))))</f>
        <v>18-28</v>
      </c>
      <c r="J144" t="str">
        <f>IFERROR(VLOOKUP(Master[[#This Row],[Customer_ID]],CustomerData[],3,0),"None")</f>
        <v>Male</v>
      </c>
      <c r="K144" t="str">
        <f>IFERROR(VLOOKUP(Master[[#This Row],[Customer_ID]],CustomerData[],4,0),"None")</f>
        <v>Croissant</v>
      </c>
      <c r="L144" s="1" t="str">
        <f>IFERROR(VLOOKUP(Master[[#This Row],[Customer_ID]],Feedback[],3,0),"None ")</f>
        <v>Positive</v>
      </c>
      <c r="M144" t="str">
        <f>_xlfn.IFNA(VLOOKUP(Master[[#This Row],[Customer_ID]],Feedback[],4,0),"None")</f>
        <v>Great product!</v>
      </c>
    </row>
    <row r="145" spans="1:13" hidden="1" x14ac:dyDescent="0.25">
      <c r="A145" s="2" t="s">
        <v>900</v>
      </c>
      <c r="B145" s="2" t="s">
        <v>681</v>
      </c>
      <c r="C145" s="2">
        <v>2</v>
      </c>
      <c r="D145" s="4">
        <v>5.24</v>
      </c>
      <c r="E145" s="2" t="s">
        <v>683</v>
      </c>
      <c r="F145" s="3">
        <v>45516</v>
      </c>
      <c r="G145" s="7">
        <v>10.48</v>
      </c>
      <c r="H145" s="37">
        <f>IFERROR(VLOOKUP(Master[[#This Row],[Customer_ID]],CustomerData[],2,0),"None")</f>
        <v>26</v>
      </c>
      <c r="I145" s="37" t="str">
        <f>IF(Master[[#This Row],[Age]]&lt;=28,"18-28",IF(H145&lt;=39,"29-39",IF(H145&lt;=50,"40-50",IF(H145&lt;=61,"51-61",IF(H145&gt;=62,"62-Above")))))</f>
        <v>18-28</v>
      </c>
      <c r="J145" t="str">
        <f>IFERROR(VLOOKUP(Master[[#This Row],[Customer_ID]],CustomerData[],3,0),"None")</f>
        <v>Female</v>
      </c>
      <c r="K145" t="str">
        <f>IFERROR(VLOOKUP(Master[[#This Row],[Customer_ID]],CustomerData[],4,0),"None")</f>
        <v>Muffin</v>
      </c>
      <c r="L145" s="1" t="str">
        <f>IFERROR(VLOOKUP(Master[[#This Row],[Customer_ID]],Feedback[],3,0),"None ")</f>
        <v>Neutral</v>
      </c>
      <c r="M145" t="str">
        <f>_xlfn.IFNA(VLOOKUP(Master[[#This Row],[Customer_ID]],Feedback[],4,0),"None")</f>
        <v>Could be better</v>
      </c>
    </row>
    <row r="146" spans="1:13" hidden="1" x14ac:dyDescent="0.25">
      <c r="A146" s="2" t="s">
        <v>1192</v>
      </c>
      <c r="B146" s="2" t="s">
        <v>678</v>
      </c>
      <c r="C146" s="2">
        <v>2</v>
      </c>
      <c r="D146" s="4">
        <v>4.1900000000000004</v>
      </c>
      <c r="E146" s="2" t="s">
        <v>682</v>
      </c>
      <c r="F146" s="3">
        <v>45517</v>
      </c>
      <c r="G146" s="7">
        <v>8.3800000000000008</v>
      </c>
      <c r="H146" s="37">
        <f>IFERROR(VLOOKUP(Master[[#This Row],[Customer_ID]],CustomerData[],2,0),"None")</f>
        <v>20</v>
      </c>
      <c r="I146" s="37" t="str">
        <f>IF(Master[[#This Row],[Age]]&lt;=28,"18-28",IF(H146&lt;=39,"29-39",IF(H146&lt;=50,"40-50",IF(H146&lt;=61,"51-61",IF(H146&gt;=62,"62-Above")))))</f>
        <v>18-28</v>
      </c>
      <c r="J146" t="str">
        <f>IFERROR(VLOOKUP(Master[[#This Row],[Customer_ID]],CustomerData[],3,0),"None")</f>
        <v>Male</v>
      </c>
      <c r="K146" t="str">
        <f>IFERROR(VLOOKUP(Master[[#This Row],[Customer_ID]],CustomerData[],4,0),"None")</f>
        <v>Latte</v>
      </c>
      <c r="L146" s="1" t="str">
        <f>IFERROR(VLOOKUP(Master[[#This Row],[Customer_ID]],Feedback[],3,0),"None ")</f>
        <v>Positive</v>
      </c>
      <c r="M146" t="str">
        <f>_xlfn.IFNA(VLOOKUP(Master[[#This Row],[Customer_ID]],Feedback[],4,0),"None")</f>
        <v>Could be better</v>
      </c>
    </row>
    <row r="147" spans="1:13" hidden="1" x14ac:dyDescent="0.25">
      <c r="A147" s="2" t="s">
        <v>1343</v>
      </c>
      <c r="B147" s="2" t="s">
        <v>681</v>
      </c>
      <c r="C147" s="2">
        <v>1</v>
      </c>
      <c r="D147" s="4">
        <v>3.8</v>
      </c>
      <c r="E147" s="2" t="s">
        <v>684</v>
      </c>
      <c r="F147" s="3">
        <v>45518</v>
      </c>
      <c r="G147" s="7">
        <v>3.8</v>
      </c>
      <c r="H147" s="37">
        <f>IFERROR(VLOOKUP(Master[[#This Row],[Customer_ID]],CustomerData[],2,0),"None")</f>
        <v>21</v>
      </c>
      <c r="I147" s="37" t="str">
        <f>IF(Master[[#This Row],[Age]]&lt;=28,"18-28",IF(H147&lt;=39,"29-39",IF(H147&lt;=50,"40-50",IF(H147&lt;=61,"51-61",IF(H147&gt;=62,"62-Above")))))</f>
        <v>18-28</v>
      </c>
      <c r="J147" t="str">
        <f>IFERROR(VLOOKUP(Master[[#This Row],[Customer_ID]],CustomerData[],3,0),"None")</f>
        <v>Male</v>
      </c>
      <c r="K147" t="str">
        <f>IFERROR(VLOOKUP(Master[[#This Row],[Customer_ID]],CustomerData[],4,0),"None")</f>
        <v>Muffin</v>
      </c>
      <c r="L147" s="1" t="str">
        <f>IFERROR(VLOOKUP(Master[[#This Row],[Customer_ID]],Feedback[],3,0),"None ")</f>
        <v>Positive</v>
      </c>
      <c r="M147" t="str">
        <f>_xlfn.IFNA(VLOOKUP(Master[[#This Row],[Customer_ID]],Feedback[],4,0),"None")</f>
        <v>Great product!</v>
      </c>
    </row>
    <row r="148" spans="1:13" hidden="1" x14ac:dyDescent="0.25">
      <c r="A148" s="2" t="s">
        <v>883</v>
      </c>
      <c r="B148" s="2" t="s">
        <v>681</v>
      </c>
      <c r="C148" s="2">
        <v>1</v>
      </c>
      <c r="D148" s="4">
        <v>3.39</v>
      </c>
      <c r="E148" s="2" t="s">
        <v>682</v>
      </c>
      <c r="F148" s="3">
        <v>45520</v>
      </c>
      <c r="G148" s="7">
        <v>3.39</v>
      </c>
      <c r="H148" s="37">
        <f>IFERROR(VLOOKUP(Master[[#This Row],[Customer_ID]],CustomerData[],2,0),"None")</f>
        <v>38</v>
      </c>
      <c r="I148" s="37" t="str">
        <f>IF(Master[[#This Row],[Age]]&lt;=28,"18-28",IF(H148&lt;=39,"29-39",IF(H148&lt;=50,"40-50",IF(H148&lt;=61,"51-61",IF(H148&gt;=62,"62-Above")))))</f>
        <v>29-39</v>
      </c>
      <c r="J148" t="str">
        <f>IFERROR(VLOOKUP(Master[[#This Row],[Customer_ID]],CustomerData[],3,0),"None")</f>
        <v>Male</v>
      </c>
      <c r="K148" t="str">
        <f>IFERROR(VLOOKUP(Master[[#This Row],[Customer_ID]],CustomerData[],4,0),"None")</f>
        <v>Muffin</v>
      </c>
      <c r="L148" s="1" t="str">
        <f>IFERROR(VLOOKUP(Master[[#This Row],[Customer_ID]],Feedback[],3,0),"None ")</f>
        <v xml:space="preserve">None </v>
      </c>
      <c r="M148" t="str">
        <f>_xlfn.IFNA(VLOOKUP(Master[[#This Row],[Customer_ID]],Feedback[],4,0),"None")</f>
        <v>None</v>
      </c>
    </row>
    <row r="149" spans="1:13" hidden="1" x14ac:dyDescent="0.25">
      <c r="A149" s="2" t="s">
        <v>1231</v>
      </c>
      <c r="B149" s="2" t="s">
        <v>679</v>
      </c>
      <c r="C149" s="2">
        <v>4</v>
      </c>
      <c r="D149" s="4">
        <v>3.57</v>
      </c>
      <c r="E149" s="2" t="s">
        <v>683</v>
      </c>
      <c r="F149" s="3">
        <v>45521</v>
      </c>
      <c r="G149" s="7">
        <v>14.28</v>
      </c>
      <c r="H149" s="37">
        <f>IFERROR(VLOOKUP(Master[[#This Row],[Customer_ID]],CustomerData[],2,0),"None")</f>
        <v>50</v>
      </c>
      <c r="I149" s="37" t="str">
        <f>IF(Master[[#This Row],[Age]]&lt;=28,"18-28",IF(H149&lt;=39,"29-39",IF(H149&lt;=50,"40-50",IF(H149&lt;=61,"51-61",IF(H149&gt;=62,"62-Above")))))</f>
        <v>40-50</v>
      </c>
      <c r="J149" t="str">
        <f>IFERROR(VLOOKUP(Master[[#This Row],[Customer_ID]],CustomerData[],3,0),"None")</f>
        <v>Female</v>
      </c>
      <c r="K149" t="str">
        <f>IFERROR(VLOOKUP(Master[[#This Row],[Customer_ID]],CustomerData[],4,0),"None")</f>
        <v>Sandwich</v>
      </c>
      <c r="L149" s="1" t="str">
        <f>IFERROR(VLOOKUP(Master[[#This Row],[Customer_ID]],Feedback[],3,0),"None ")</f>
        <v xml:space="preserve">None </v>
      </c>
      <c r="M149" t="str">
        <f>_xlfn.IFNA(VLOOKUP(Master[[#This Row],[Customer_ID]],Feedback[],4,0),"None")</f>
        <v>None</v>
      </c>
    </row>
    <row r="150" spans="1:13" x14ac:dyDescent="0.25">
      <c r="A150" s="2" t="s">
        <v>971</v>
      </c>
      <c r="B150" s="2" t="s">
        <v>677</v>
      </c>
      <c r="C150" s="2">
        <v>1</v>
      </c>
      <c r="D150" s="4">
        <v>3.71</v>
      </c>
      <c r="E150" s="2" t="s">
        <v>685</v>
      </c>
      <c r="F150" s="3">
        <v>45522</v>
      </c>
      <c r="G150" s="7">
        <v>3.71</v>
      </c>
      <c r="H150" s="37">
        <f>IFERROR(VLOOKUP(Master[[#This Row],[Customer_ID]],CustomerData[],2,0),"None")</f>
        <v>59</v>
      </c>
      <c r="I150" s="37" t="str">
        <f>IF(Master[[#This Row],[Age]]&lt;=28,"18-28",IF(H150&lt;=39,"29-39",IF(H150&lt;=50,"40-50",IF(H150&lt;=61,"51-61",IF(H150&gt;=62,"62-Above")))))</f>
        <v>51-61</v>
      </c>
      <c r="J150" t="str">
        <f>IFERROR(VLOOKUP(Master[[#This Row],[Customer_ID]],CustomerData[],3,0),"None")</f>
        <v>Male</v>
      </c>
      <c r="K150" t="str">
        <f>IFERROR(VLOOKUP(Master[[#This Row],[Customer_ID]],CustomerData[],4,0),"None")</f>
        <v>Cappuccino</v>
      </c>
      <c r="L150" s="1" t="str">
        <f>IFERROR(VLOOKUP(Master[[#This Row],[Customer_ID]],Feedback[],3,0),"None ")</f>
        <v>Negative</v>
      </c>
      <c r="M150" t="str">
        <f>_xlfn.IFNA(VLOOKUP(Master[[#This Row],[Customer_ID]],Feedback[],4,0),"None")</f>
        <v>Could be better</v>
      </c>
    </row>
    <row r="151" spans="1:13" x14ac:dyDescent="0.25">
      <c r="A151" s="2" t="s">
        <v>745</v>
      </c>
      <c r="B151" s="2" t="s">
        <v>680</v>
      </c>
      <c r="C151" s="2">
        <v>3</v>
      </c>
      <c r="D151" s="4">
        <v>4.97</v>
      </c>
      <c r="E151" s="2" t="s">
        <v>684</v>
      </c>
      <c r="F151" s="3">
        <v>45523</v>
      </c>
      <c r="G151" s="7">
        <v>14.91</v>
      </c>
      <c r="H151" s="37">
        <f>IFERROR(VLOOKUP(Master[[#This Row],[Customer_ID]],CustomerData[],2,0),"None")</f>
        <v>52</v>
      </c>
      <c r="I151" s="37" t="str">
        <f>IF(Master[[#This Row],[Age]]&lt;=28,"18-28",IF(H151&lt;=39,"29-39",IF(H151&lt;=50,"40-50",IF(H151&lt;=61,"51-61",IF(H151&gt;=62,"62-Above")))))</f>
        <v>51-61</v>
      </c>
      <c r="J151" t="str">
        <f>IFERROR(VLOOKUP(Master[[#This Row],[Customer_ID]],CustomerData[],3,0),"None")</f>
        <v>Female</v>
      </c>
      <c r="K151" t="str">
        <f>IFERROR(VLOOKUP(Master[[#This Row],[Customer_ID]],CustomerData[],4,0),"None")</f>
        <v>Croissant</v>
      </c>
      <c r="L151" s="1" t="str">
        <f>IFERROR(VLOOKUP(Master[[#This Row],[Customer_ID]],Feedback[],3,0),"None ")</f>
        <v xml:space="preserve">None </v>
      </c>
      <c r="M151" t="str">
        <f>_xlfn.IFNA(VLOOKUP(Master[[#This Row],[Customer_ID]],Feedback[],4,0),"None")</f>
        <v>None</v>
      </c>
    </row>
    <row r="152" spans="1:13" hidden="1" x14ac:dyDescent="0.25">
      <c r="A152" s="2" t="s">
        <v>1147</v>
      </c>
      <c r="B152" s="2" t="s">
        <v>677</v>
      </c>
      <c r="C152" s="2">
        <v>2</v>
      </c>
      <c r="D152" s="4">
        <v>5.08</v>
      </c>
      <c r="E152" s="2" t="s">
        <v>685</v>
      </c>
      <c r="F152" s="3">
        <v>45524</v>
      </c>
      <c r="G152" s="7">
        <v>10.16</v>
      </c>
      <c r="H152" s="37">
        <f>IFERROR(VLOOKUP(Master[[#This Row],[Customer_ID]],CustomerData[],2,0),"None")</f>
        <v>25</v>
      </c>
      <c r="I152" s="37" t="str">
        <f>IF(Master[[#This Row],[Age]]&lt;=28,"18-28",IF(H152&lt;=39,"29-39",IF(H152&lt;=50,"40-50",IF(H152&lt;=61,"51-61",IF(H152&gt;=62,"62-Above")))))</f>
        <v>18-28</v>
      </c>
      <c r="J152" t="str">
        <f>IFERROR(VLOOKUP(Master[[#This Row],[Customer_ID]],CustomerData[],3,0),"None")</f>
        <v>Male</v>
      </c>
      <c r="K152" t="str">
        <f>IFERROR(VLOOKUP(Master[[#This Row],[Customer_ID]],CustomerData[],4,0),"None")</f>
        <v>Cappuccino</v>
      </c>
      <c r="L152" s="1" t="str">
        <f>IFERROR(VLOOKUP(Master[[#This Row],[Customer_ID]],Feedback[],3,0),"None ")</f>
        <v>Neutral</v>
      </c>
      <c r="M152" t="str">
        <f>_xlfn.IFNA(VLOOKUP(Master[[#This Row],[Customer_ID]],Feedback[],4,0),"None")</f>
        <v>Could be better</v>
      </c>
    </row>
    <row r="153" spans="1:13" hidden="1" x14ac:dyDescent="0.25">
      <c r="A153" s="2" t="s">
        <v>1260</v>
      </c>
      <c r="B153" s="2" t="s">
        <v>677</v>
      </c>
      <c r="C153" s="2">
        <v>3</v>
      </c>
      <c r="D153" s="4">
        <v>5.49</v>
      </c>
      <c r="E153" s="2" t="s">
        <v>684</v>
      </c>
      <c r="F153" s="3">
        <v>45525</v>
      </c>
      <c r="G153" s="7">
        <v>16.47</v>
      </c>
      <c r="H153" s="37">
        <f>IFERROR(VLOOKUP(Master[[#This Row],[Customer_ID]],CustomerData[],2,0),"None")</f>
        <v>50</v>
      </c>
      <c r="I153" s="37" t="str">
        <f>IF(Master[[#This Row],[Age]]&lt;=28,"18-28",IF(H153&lt;=39,"29-39",IF(H153&lt;=50,"40-50",IF(H153&lt;=61,"51-61",IF(H153&gt;=62,"62-Above")))))</f>
        <v>40-50</v>
      </c>
      <c r="J153" t="str">
        <f>IFERROR(VLOOKUP(Master[[#This Row],[Customer_ID]],CustomerData[],3,0),"None")</f>
        <v>Female</v>
      </c>
      <c r="K153" t="str">
        <f>IFERROR(VLOOKUP(Master[[#This Row],[Customer_ID]],CustomerData[],4,0),"None")</f>
        <v>Cappuccino</v>
      </c>
      <c r="L153" s="1" t="str">
        <f>IFERROR(VLOOKUP(Master[[#This Row],[Customer_ID]],Feedback[],3,0),"None ")</f>
        <v>Neutral</v>
      </c>
      <c r="M153" t="str">
        <f>_xlfn.IFNA(VLOOKUP(Master[[#This Row],[Customer_ID]],Feedback[],4,0),"None")</f>
        <v>Could be better</v>
      </c>
    </row>
    <row r="154" spans="1:13" hidden="1" x14ac:dyDescent="0.25">
      <c r="A154" s="2" t="s">
        <v>1338</v>
      </c>
      <c r="B154" s="2" t="s">
        <v>677</v>
      </c>
      <c r="C154" s="2">
        <v>3</v>
      </c>
      <c r="D154" s="4">
        <v>4.8099999999999996</v>
      </c>
      <c r="E154" s="2" t="s">
        <v>682</v>
      </c>
      <c r="F154" s="3">
        <v>45526</v>
      </c>
      <c r="G154" s="7">
        <v>14.43</v>
      </c>
      <c r="H154" s="37">
        <f>IFERROR(VLOOKUP(Master[[#This Row],[Customer_ID]],CustomerData[],2,0),"None")</f>
        <v>32</v>
      </c>
      <c r="I154" s="37" t="str">
        <f>IF(Master[[#This Row],[Age]]&lt;=28,"18-28",IF(H154&lt;=39,"29-39",IF(H154&lt;=50,"40-50",IF(H154&lt;=61,"51-61",IF(H154&gt;=62,"62-Above")))))</f>
        <v>29-39</v>
      </c>
      <c r="J154" t="str">
        <f>IFERROR(VLOOKUP(Master[[#This Row],[Customer_ID]],CustomerData[],3,0),"None")</f>
        <v>Male</v>
      </c>
      <c r="K154" t="str">
        <f>IFERROR(VLOOKUP(Master[[#This Row],[Customer_ID]],CustomerData[],4,0),"None")</f>
        <v>Cappuccino</v>
      </c>
      <c r="L154" s="1" t="str">
        <f>IFERROR(VLOOKUP(Master[[#This Row],[Customer_ID]],Feedback[],3,0),"None ")</f>
        <v>Neutral</v>
      </c>
      <c r="M154" t="str">
        <f>_xlfn.IFNA(VLOOKUP(Master[[#This Row],[Customer_ID]],Feedback[],4,0),"None")</f>
        <v>Great product!</v>
      </c>
    </row>
    <row r="155" spans="1:13" hidden="1" x14ac:dyDescent="0.25">
      <c r="A155" s="2" t="s">
        <v>1363</v>
      </c>
      <c r="B155" s="2" t="s">
        <v>676</v>
      </c>
      <c r="C155" s="2">
        <v>4</v>
      </c>
      <c r="D155" s="4">
        <v>5.12</v>
      </c>
      <c r="E155" s="2" t="s">
        <v>683</v>
      </c>
      <c r="F155" s="3">
        <v>45527</v>
      </c>
      <c r="G155" s="7">
        <v>20.48</v>
      </c>
      <c r="H155" s="37">
        <f>IFERROR(VLOOKUP(Master[[#This Row],[Customer_ID]],CustomerData[],2,0),"None")</f>
        <v>65</v>
      </c>
      <c r="I155" s="37" t="str">
        <f>IF(Master[[#This Row],[Age]]&lt;=28,"18-28",IF(H155&lt;=39,"29-39",IF(H155&lt;=50,"40-50",IF(H155&lt;=61,"51-61",IF(H155&gt;=62,"62-Above")))))</f>
        <v>62-Above</v>
      </c>
      <c r="J155" t="str">
        <f>IFERROR(VLOOKUP(Master[[#This Row],[Customer_ID]],CustomerData[],3,0),"None")</f>
        <v>Female</v>
      </c>
      <c r="K155" t="str">
        <f>IFERROR(VLOOKUP(Master[[#This Row],[Customer_ID]],CustomerData[],4,0),"None")</f>
        <v>Iced Tea</v>
      </c>
      <c r="L155" s="1" t="str">
        <f>IFERROR(VLOOKUP(Master[[#This Row],[Customer_ID]],Feedback[],3,0),"None ")</f>
        <v xml:space="preserve">None </v>
      </c>
      <c r="M155" t="str">
        <f>_xlfn.IFNA(VLOOKUP(Master[[#This Row],[Customer_ID]],Feedback[],4,0),"None")</f>
        <v>None</v>
      </c>
    </row>
    <row r="156" spans="1:13" hidden="1" x14ac:dyDescent="0.25">
      <c r="A156" s="2" t="s">
        <v>737</v>
      </c>
      <c r="B156" s="2" t="s">
        <v>680</v>
      </c>
      <c r="C156" s="2">
        <v>5</v>
      </c>
      <c r="D156" s="4">
        <v>4.0599999999999996</v>
      </c>
      <c r="E156" s="2" t="s">
        <v>683</v>
      </c>
      <c r="F156" s="3">
        <v>45528</v>
      </c>
      <c r="G156" s="7">
        <v>20.3</v>
      </c>
      <c r="H156" s="37">
        <f>IFERROR(VLOOKUP(Master[[#This Row],[Customer_ID]],CustomerData[],2,0),"None")</f>
        <v>24</v>
      </c>
      <c r="I156" s="37" t="str">
        <f>IF(Master[[#This Row],[Age]]&lt;=28,"18-28",IF(H156&lt;=39,"29-39",IF(H156&lt;=50,"40-50",IF(H156&lt;=61,"51-61",IF(H156&gt;=62,"62-Above")))))</f>
        <v>18-28</v>
      </c>
      <c r="J156" t="str">
        <f>IFERROR(VLOOKUP(Master[[#This Row],[Customer_ID]],CustomerData[],3,0),"None")</f>
        <v>Female</v>
      </c>
      <c r="K156" t="str">
        <f>IFERROR(VLOOKUP(Master[[#This Row],[Customer_ID]],CustomerData[],4,0),"None")</f>
        <v>Croissant</v>
      </c>
      <c r="L156" s="1" t="str">
        <f>IFERROR(VLOOKUP(Master[[#This Row],[Customer_ID]],Feedback[],3,0),"None ")</f>
        <v>Neutral</v>
      </c>
      <c r="M156" t="str">
        <f>_xlfn.IFNA(VLOOKUP(Master[[#This Row],[Customer_ID]],Feedback[],4,0),"None")</f>
        <v>Could be better</v>
      </c>
    </row>
    <row r="157" spans="1:13" hidden="1" x14ac:dyDescent="0.25">
      <c r="A157" s="2" t="s">
        <v>1127</v>
      </c>
      <c r="B157" s="2" t="s">
        <v>678</v>
      </c>
      <c r="C157" s="2">
        <v>4</v>
      </c>
      <c r="D157" s="4">
        <v>4.95</v>
      </c>
      <c r="E157" s="2" t="s">
        <v>682</v>
      </c>
      <c r="F157" s="3">
        <v>45529</v>
      </c>
      <c r="G157" s="7">
        <v>19.8</v>
      </c>
      <c r="H157" s="37">
        <f>IFERROR(VLOOKUP(Master[[#This Row],[Customer_ID]],CustomerData[],2,0),"None")</f>
        <v>34</v>
      </c>
      <c r="I157" s="37" t="str">
        <f>IF(Master[[#This Row],[Age]]&lt;=28,"18-28",IF(H157&lt;=39,"29-39",IF(H157&lt;=50,"40-50",IF(H157&lt;=61,"51-61",IF(H157&gt;=62,"62-Above")))))</f>
        <v>29-39</v>
      </c>
      <c r="J157" t="str">
        <f>IFERROR(VLOOKUP(Master[[#This Row],[Customer_ID]],CustomerData[],3,0),"None")</f>
        <v>Male</v>
      </c>
      <c r="K157" t="str">
        <f>IFERROR(VLOOKUP(Master[[#This Row],[Customer_ID]],CustomerData[],4,0),"None")</f>
        <v>Latte</v>
      </c>
      <c r="L157" s="1" t="str">
        <f>IFERROR(VLOOKUP(Master[[#This Row],[Customer_ID]],Feedback[],3,0),"None ")</f>
        <v>Positive</v>
      </c>
      <c r="M157" t="str">
        <f>_xlfn.IFNA(VLOOKUP(Master[[#This Row],[Customer_ID]],Feedback[],4,0),"None")</f>
        <v>Great product!</v>
      </c>
    </row>
    <row r="158" spans="1:13" hidden="1" x14ac:dyDescent="0.25">
      <c r="A158" s="2" t="s">
        <v>1066</v>
      </c>
      <c r="B158" s="2" t="s">
        <v>680</v>
      </c>
      <c r="C158" s="2">
        <v>1</v>
      </c>
      <c r="D158" s="4">
        <v>3.07</v>
      </c>
      <c r="E158" s="2" t="s">
        <v>683</v>
      </c>
      <c r="F158" s="3">
        <v>45530</v>
      </c>
      <c r="G158" s="7">
        <v>3.07</v>
      </c>
      <c r="H158" s="37">
        <f>IFERROR(VLOOKUP(Master[[#This Row],[Customer_ID]],CustomerData[],2,0),"None")</f>
        <v>63</v>
      </c>
      <c r="I158" s="37" t="str">
        <f>IF(Master[[#This Row],[Age]]&lt;=28,"18-28",IF(H158&lt;=39,"29-39",IF(H158&lt;=50,"40-50",IF(H158&lt;=61,"51-61",IF(H158&gt;=62,"62-Above")))))</f>
        <v>62-Above</v>
      </c>
      <c r="J158" t="str">
        <f>IFERROR(VLOOKUP(Master[[#This Row],[Customer_ID]],CustomerData[],3,0),"None")</f>
        <v>Male</v>
      </c>
      <c r="K158" t="str">
        <f>IFERROR(VLOOKUP(Master[[#This Row],[Customer_ID]],CustomerData[],4,0),"None")</f>
        <v>Croissant</v>
      </c>
      <c r="L158" s="1" t="str">
        <f>IFERROR(VLOOKUP(Master[[#This Row],[Customer_ID]],Feedback[],3,0),"None ")</f>
        <v>Negative</v>
      </c>
      <c r="M158" t="str">
        <f>_xlfn.IFNA(VLOOKUP(Master[[#This Row],[Customer_ID]],Feedback[],4,0),"None")</f>
        <v>Great product!</v>
      </c>
    </row>
    <row r="159" spans="1:13" hidden="1" x14ac:dyDescent="0.25">
      <c r="A159" s="2" t="s">
        <v>761</v>
      </c>
      <c r="B159" s="2" t="s">
        <v>680</v>
      </c>
      <c r="C159" s="2">
        <v>3</v>
      </c>
      <c r="D159" s="4">
        <v>3.68</v>
      </c>
      <c r="E159" s="2" t="s">
        <v>685</v>
      </c>
      <c r="F159" s="3">
        <v>45533</v>
      </c>
      <c r="G159" s="7">
        <v>11.04</v>
      </c>
      <c r="H159" s="37">
        <f>IFERROR(VLOOKUP(Master[[#This Row],[Customer_ID]],CustomerData[],2,0),"None")</f>
        <v>36</v>
      </c>
      <c r="I159" s="37" t="str">
        <f>IF(Master[[#This Row],[Age]]&lt;=28,"18-28",IF(H159&lt;=39,"29-39",IF(H159&lt;=50,"40-50",IF(H159&lt;=61,"51-61",IF(H159&gt;=62,"62-Above")))))</f>
        <v>29-39</v>
      </c>
      <c r="J159" t="str">
        <f>IFERROR(VLOOKUP(Master[[#This Row],[Customer_ID]],CustomerData[],3,0),"None")</f>
        <v>Female</v>
      </c>
      <c r="K159" t="str">
        <f>IFERROR(VLOOKUP(Master[[#This Row],[Customer_ID]],CustomerData[],4,0),"None")</f>
        <v>Croissant</v>
      </c>
      <c r="L159" s="1" t="str">
        <f>IFERROR(VLOOKUP(Master[[#This Row],[Customer_ID]],Feedback[],3,0),"None ")</f>
        <v xml:space="preserve">None </v>
      </c>
      <c r="M159" t="str">
        <f>_xlfn.IFNA(VLOOKUP(Master[[#This Row],[Customer_ID]],Feedback[],4,0),"None")</f>
        <v>None</v>
      </c>
    </row>
    <row r="160" spans="1:13" hidden="1" x14ac:dyDescent="0.25">
      <c r="A160" s="2" t="s">
        <v>961</v>
      </c>
      <c r="B160" s="2" t="s">
        <v>678</v>
      </c>
      <c r="C160" s="2">
        <v>5</v>
      </c>
      <c r="D160" s="4">
        <v>4.9400000000000004</v>
      </c>
      <c r="E160" s="2" t="s">
        <v>683</v>
      </c>
      <c r="F160" s="3">
        <v>45535</v>
      </c>
      <c r="G160" s="7">
        <v>24.7</v>
      </c>
      <c r="H160" s="37">
        <f>IFERROR(VLOOKUP(Master[[#This Row],[Customer_ID]],CustomerData[],2,0),"None")</f>
        <v>24</v>
      </c>
      <c r="I160" s="37" t="str">
        <f>IF(Master[[#This Row],[Age]]&lt;=28,"18-28",IF(H160&lt;=39,"29-39",IF(H160&lt;=50,"40-50",IF(H160&lt;=61,"51-61",IF(H160&gt;=62,"62-Above")))))</f>
        <v>18-28</v>
      </c>
      <c r="J160" t="str">
        <f>IFERROR(VLOOKUP(Master[[#This Row],[Customer_ID]],CustomerData[],3,0),"None")</f>
        <v>Female</v>
      </c>
      <c r="K160" t="str">
        <f>IFERROR(VLOOKUP(Master[[#This Row],[Customer_ID]],CustomerData[],4,0),"None")</f>
        <v>Latte</v>
      </c>
      <c r="L160" s="1" t="str">
        <f>IFERROR(VLOOKUP(Master[[#This Row],[Customer_ID]],Feedback[],3,0),"None ")</f>
        <v>Negative</v>
      </c>
      <c r="M160" t="str">
        <f>_xlfn.IFNA(VLOOKUP(Master[[#This Row],[Customer_ID]],Feedback[],4,0),"None")</f>
        <v>Great product!</v>
      </c>
    </row>
    <row r="161" spans="1:13" x14ac:dyDescent="0.25">
      <c r="A161" s="2" t="s">
        <v>947</v>
      </c>
      <c r="B161" s="2" t="s">
        <v>678</v>
      </c>
      <c r="C161" s="2">
        <v>2</v>
      </c>
      <c r="D161" s="4">
        <v>3.06</v>
      </c>
      <c r="E161" s="2" t="s">
        <v>683</v>
      </c>
      <c r="F161" s="3">
        <v>45537</v>
      </c>
      <c r="G161" s="7">
        <v>6.12</v>
      </c>
      <c r="H161" s="37">
        <f>IFERROR(VLOOKUP(Master[[#This Row],[Customer_ID]],CustomerData[],2,0),"None")</f>
        <v>60</v>
      </c>
      <c r="I161" s="37" t="str">
        <f>IF(Master[[#This Row],[Age]]&lt;=28,"18-28",IF(H161&lt;=39,"29-39",IF(H161&lt;=50,"40-50",IF(H161&lt;=61,"51-61",IF(H161&gt;=62,"62-Above")))))</f>
        <v>51-61</v>
      </c>
      <c r="J161" t="str">
        <f>IFERROR(VLOOKUP(Master[[#This Row],[Customer_ID]],CustomerData[],3,0),"None")</f>
        <v>Male</v>
      </c>
      <c r="K161" t="str">
        <f>IFERROR(VLOOKUP(Master[[#This Row],[Customer_ID]],CustomerData[],4,0),"None")</f>
        <v>Latte</v>
      </c>
      <c r="L161" s="1" t="str">
        <f>IFERROR(VLOOKUP(Master[[#This Row],[Customer_ID]],Feedback[],3,0),"None ")</f>
        <v>Negative</v>
      </c>
      <c r="M161" t="str">
        <f>_xlfn.IFNA(VLOOKUP(Master[[#This Row],[Customer_ID]],Feedback[],4,0),"None")</f>
        <v>Could be better</v>
      </c>
    </row>
    <row r="162" spans="1:13" x14ac:dyDescent="0.25">
      <c r="A162" s="2" t="s">
        <v>837</v>
      </c>
      <c r="B162" s="2" t="s">
        <v>678</v>
      </c>
      <c r="C162" s="2">
        <v>4</v>
      </c>
      <c r="D162" s="4">
        <v>5.88</v>
      </c>
      <c r="E162" s="2" t="s">
        <v>684</v>
      </c>
      <c r="F162" s="3">
        <v>45538</v>
      </c>
      <c r="G162" s="7">
        <v>23.52</v>
      </c>
      <c r="H162" s="37">
        <f>IFERROR(VLOOKUP(Master[[#This Row],[Customer_ID]],CustomerData[],2,0),"None")</f>
        <v>61</v>
      </c>
      <c r="I162" s="37" t="str">
        <f>IF(Master[[#This Row],[Age]]&lt;=28,"18-28",IF(H162&lt;=39,"29-39",IF(H162&lt;=50,"40-50",IF(H162&lt;=61,"51-61",IF(H162&gt;=62,"62-Above")))))</f>
        <v>51-61</v>
      </c>
      <c r="J162" t="str">
        <f>IFERROR(VLOOKUP(Master[[#This Row],[Customer_ID]],CustomerData[],3,0),"None")</f>
        <v>Female</v>
      </c>
      <c r="K162" t="str">
        <f>IFERROR(VLOOKUP(Master[[#This Row],[Customer_ID]],CustomerData[],4,0),"None")</f>
        <v>Latte</v>
      </c>
      <c r="L162" s="1" t="str">
        <f>IFERROR(VLOOKUP(Master[[#This Row],[Customer_ID]],Feedback[],3,0),"None ")</f>
        <v>Neutral</v>
      </c>
      <c r="M162" t="str">
        <f>_xlfn.IFNA(VLOOKUP(Master[[#This Row],[Customer_ID]],Feedback[],4,0),"None")</f>
        <v>Could be better</v>
      </c>
    </row>
    <row r="163" spans="1:13" hidden="1" x14ac:dyDescent="0.25">
      <c r="A163" s="2" t="s">
        <v>923</v>
      </c>
      <c r="B163" s="2" t="s">
        <v>678</v>
      </c>
      <c r="C163" s="2">
        <v>5</v>
      </c>
      <c r="D163" s="4">
        <v>2.82</v>
      </c>
      <c r="E163" s="2" t="s">
        <v>684</v>
      </c>
      <c r="F163" s="3">
        <v>45540</v>
      </c>
      <c r="G163" s="7">
        <v>14.1</v>
      </c>
      <c r="H163" s="37">
        <f>IFERROR(VLOOKUP(Master[[#This Row],[Customer_ID]],CustomerData[],2,0),"None")</f>
        <v>25</v>
      </c>
      <c r="I163" s="37" t="str">
        <f>IF(Master[[#This Row],[Age]]&lt;=28,"18-28",IF(H163&lt;=39,"29-39",IF(H163&lt;=50,"40-50",IF(H163&lt;=61,"51-61",IF(H163&gt;=62,"62-Above")))))</f>
        <v>18-28</v>
      </c>
      <c r="J163" t="str">
        <f>IFERROR(VLOOKUP(Master[[#This Row],[Customer_ID]],CustomerData[],3,0),"None")</f>
        <v>Male</v>
      </c>
      <c r="K163" t="str">
        <f>IFERROR(VLOOKUP(Master[[#This Row],[Customer_ID]],CustomerData[],4,0),"None")</f>
        <v>Latte</v>
      </c>
      <c r="L163" s="1" t="str">
        <f>IFERROR(VLOOKUP(Master[[#This Row],[Customer_ID]],Feedback[],3,0),"None ")</f>
        <v>Neutral</v>
      </c>
      <c r="M163" t="str">
        <f>_xlfn.IFNA(VLOOKUP(Master[[#This Row],[Customer_ID]],Feedback[],4,0),"None")</f>
        <v>Could be better</v>
      </c>
    </row>
    <row r="164" spans="1:13" hidden="1" x14ac:dyDescent="0.25">
      <c r="A164" s="2" t="s">
        <v>1140</v>
      </c>
      <c r="B164" s="2" t="s">
        <v>681</v>
      </c>
      <c r="C164" s="2">
        <v>3</v>
      </c>
      <c r="D164" s="4">
        <v>5.74</v>
      </c>
      <c r="E164" s="2" t="s">
        <v>683</v>
      </c>
      <c r="F164" s="3">
        <v>45542</v>
      </c>
      <c r="G164" s="7">
        <v>17.22</v>
      </c>
      <c r="H164" s="37">
        <f>IFERROR(VLOOKUP(Master[[#This Row],[Customer_ID]],CustomerData[],2,0),"None")</f>
        <v>65</v>
      </c>
      <c r="I164" s="37" t="str">
        <f>IF(Master[[#This Row],[Age]]&lt;=28,"18-28",IF(H164&lt;=39,"29-39",IF(H164&lt;=50,"40-50",IF(H164&lt;=61,"51-61",IF(H164&gt;=62,"62-Above")))))</f>
        <v>62-Above</v>
      </c>
      <c r="J164" t="str">
        <f>IFERROR(VLOOKUP(Master[[#This Row],[Customer_ID]],CustomerData[],3,0),"None")</f>
        <v>Male</v>
      </c>
      <c r="K164" t="str">
        <f>IFERROR(VLOOKUP(Master[[#This Row],[Customer_ID]],CustomerData[],4,0),"None")</f>
        <v>Muffin</v>
      </c>
      <c r="L164" s="1" t="str">
        <f>IFERROR(VLOOKUP(Master[[#This Row],[Customer_ID]],Feedback[],3,0),"None ")</f>
        <v>Positive</v>
      </c>
      <c r="M164" t="str">
        <f>_xlfn.IFNA(VLOOKUP(Master[[#This Row],[Customer_ID]],Feedback[],4,0),"None")</f>
        <v>Could be better</v>
      </c>
    </row>
    <row r="165" spans="1:13" hidden="1" x14ac:dyDescent="0.25">
      <c r="A165" s="2" t="s">
        <v>1270</v>
      </c>
      <c r="B165" s="2" t="s">
        <v>676</v>
      </c>
      <c r="C165" s="2">
        <v>2</v>
      </c>
      <c r="D165" s="4">
        <v>4.0199999999999996</v>
      </c>
      <c r="E165" s="2" t="s">
        <v>682</v>
      </c>
      <c r="F165" s="3">
        <v>45543</v>
      </c>
      <c r="G165" s="7">
        <v>8.0399999999999991</v>
      </c>
      <c r="H165" s="37">
        <f>IFERROR(VLOOKUP(Master[[#This Row],[Customer_ID]],CustomerData[],2,0),"None")</f>
        <v>30</v>
      </c>
      <c r="I165" s="37" t="str">
        <f>IF(Master[[#This Row],[Age]]&lt;=28,"18-28",IF(H165&lt;=39,"29-39",IF(H165&lt;=50,"40-50",IF(H165&lt;=61,"51-61",IF(H165&gt;=62,"62-Above")))))</f>
        <v>29-39</v>
      </c>
      <c r="J165" t="str">
        <f>IFERROR(VLOOKUP(Master[[#This Row],[Customer_ID]],CustomerData[],3,0),"None")</f>
        <v>Male</v>
      </c>
      <c r="K165" t="str">
        <f>IFERROR(VLOOKUP(Master[[#This Row],[Customer_ID]],CustomerData[],4,0),"None")</f>
        <v>Iced Tea</v>
      </c>
      <c r="L165" s="1" t="str">
        <f>IFERROR(VLOOKUP(Master[[#This Row],[Customer_ID]],Feedback[],3,0),"None ")</f>
        <v>Negative</v>
      </c>
      <c r="M165" t="str">
        <f>_xlfn.IFNA(VLOOKUP(Master[[#This Row],[Customer_ID]],Feedback[],4,0),"None")</f>
        <v>Could be better</v>
      </c>
    </row>
    <row r="166" spans="1:13" hidden="1" x14ac:dyDescent="0.25">
      <c r="A166" s="2" t="s">
        <v>1180</v>
      </c>
      <c r="B166" s="2" t="s">
        <v>677</v>
      </c>
      <c r="C166" s="2">
        <v>3</v>
      </c>
      <c r="D166" s="4">
        <v>2.72</v>
      </c>
      <c r="E166" s="2" t="s">
        <v>684</v>
      </c>
      <c r="F166" s="3">
        <v>45544</v>
      </c>
      <c r="G166" s="7">
        <v>8.16</v>
      </c>
      <c r="H166" s="37">
        <f>IFERROR(VLOOKUP(Master[[#This Row],[Customer_ID]],CustomerData[],2,0),"None")</f>
        <v>29</v>
      </c>
      <c r="I166" s="37" t="str">
        <f>IF(Master[[#This Row],[Age]]&lt;=28,"18-28",IF(H166&lt;=39,"29-39",IF(H166&lt;=50,"40-50",IF(H166&lt;=61,"51-61",IF(H166&gt;=62,"62-Above")))))</f>
        <v>29-39</v>
      </c>
      <c r="J166" t="str">
        <f>IFERROR(VLOOKUP(Master[[#This Row],[Customer_ID]],CustomerData[],3,0),"None")</f>
        <v>Male</v>
      </c>
      <c r="K166" t="str">
        <f>IFERROR(VLOOKUP(Master[[#This Row],[Customer_ID]],CustomerData[],4,0),"None")</f>
        <v>Cappuccino</v>
      </c>
      <c r="L166" s="1" t="str">
        <f>IFERROR(VLOOKUP(Master[[#This Row],[Customer_ID]],Feedback[],3,0),"None ")</f>
        <v>Positive</v>
      </c>
      <c r="M166" t="str">
        <f>_xlfn.IFNA(VLOOKUP(Master[[#This Row],[Customer_ID]],Feedback[],4,0),"None")</f>
        <v>Could be better</v>
      </c>
    </row>
    <row r="167" spans="1:13" hidden="1" x14ac:dyDescent="0.25">
      <c r="A167" s="2" t="s">
        <v>1115</v>
      </c>
      <c r="B167" s="2" t="s">
        <v>679</v>
      </c>
      <c r="C167" s="2">
        <v>1</v>
      </c>
      <c r="D167" s="4">
        <v>3.28</v>
      </c>
      <c r="E167" s="2" t="s">
        <v>682</v>
      </c>
      <c r="F167" s="3">
        <v>45545</v>
      </c>
      <c r="G167" s="7">
        <v>3.28</v>
      </c>
      <c r="H167" s="37">
        <f>IFERROR(VLOOKUP(Master[[#This Row],[Customer_ID]],CustomerData[],2,0),"None")</f>
        <v>35</v>
      </c>
      <c r="I167" s="37" t="str">
        <f>IF(Master[[#This Row],[Age]]&lt;=28,"18-28",IF(H167&lt;=39,"29-39",IF(H167&lt;=50,"40-50",IF(H167&lt;=61,"51-61",IF(H167&gt;=62,"62-Above")))))</f>
        <v>29-39</v>
      </c>
      <c r="J167" t="str">
        <f>IFERROR(VLOOKUP(Master[[#This Row],[Customer_ID]],CustomerData[],3,0),"None")</f>
        <v>Male</v>
      </c>
      <c r="K167" t="str">
        <f>IFERROR(VLOOKUP(Master[[#This Row],[Customer_ID]],CustomerData[],4,0),"None")</f>
        <v>Sandwich</v>
      </c>
      <c r="L167" s="1" t="str">
        <f>IFERROR(VLOOKUP(Master[[#This Row],[Customer_ID]],Feedback[],3,0),"None ")</f>
        <v>Neutral</v>
      </c>
      <c r="M167" t="str">
        <f>_xlfn.IFNA(VLOOKUP(Master[[#This Row],[Customer_ID]],Feedback[],4,0),"None")</f>
        <v>Could be better</v>
      </c>
    </row>
    <row r="168" spans="1:13" x14ac:dyDescent="0.25">
      <c r="A168" s="2" t="s">
        <v>837</v>
      </c>
      <c r="B168" s="2" t="s">
        <v>678</v>
      </c>
      <c r="C168" s="2">
        <v>1</v>
      </c>
      <c r="D168" s="4">
        <v>2.63</v>
      </c>
      <c r="E168" s="2" t="s">
        <v>682</v>
      </c>
      <c r="F168" s="3">
        <v>45547</v>
      </c>
      <c r="G168" s="7">
        <v>2.63</v>
      </c>
      <c r="H168" s="37">
        <f>IFERROR(VLOOKUP(Master[[#This Row],[Customer_ID]],CustomerData[],2,0),"None")</f>
        <v>61</v>
      </c>
      <c r="I168" s="37" t="str">
        <f>IF(Master[[#This Row],[Age]]&lt;=28,"18-28",IF(H168&lt;=39,"29-39",IF(H168&lt;=50,"40-50",IF(H168&lt;=61,"51-61",IF(H168&gt;=62,"62-Above")))))</f>
        <v>51-61</v>
      </c>
      <c r="J168" t="str">
        <f>IFERROR(VLOOKUP(Master[[#This Row],[Customer_ID]],CustomerData[],3,0),"None")</f>
        <v>Female</v>
      </c>
      <c r="K168" t="str">
        <f>IFERROR(VLOOKUP(Master[[#This Row],[Customer_ID]],CustomerData[],4,0),"None")</f>
        <v>Latte</v>
      </c>
      <c r="L168" s="1" t="str">
        <f>IFERROR(VLOOKUP(Master[[#This Row],[Customer_ID]],Feedback[],3,0),"None ")</f>
        <v>Neutral</v>
      </c>
      <c r="M168" t="str">
        <f>_xlfn.IFNA(VLOOKUP(Master[[#This Row],[Customer_ID]],Feedback[],4,0),"None")</f>
        <v>Could be better</v>
      </c>
    </row>
    <row r="169" spans="1:13" hidden="1" x14ac:dyDescent="0.25">
      <c r="A169" s="2" t="s">
        <v>1189</v>
      </c>
      <c r="B169" s="2" t="s">
        <v>681</v>
      </c>
      <c r="C169" s="2">
        <v>2</v>
      </c>
      <c r="D169" s="4">
        <v>4.6500000000000004</v>
      </c>
      <c r="E169" s="2" t="s">
        <v>684</v>
      </c>
      <c r="F169" s="3">
        <v>45550</v>
      </c>
      <c r="G169" s="7">
        <v>9.3000000000000007</v>
      </c>
      <c r="H169" s="37">
        <f>IFERROR(VLOOKUP(Master[[#This Row],[Customer_ID]],CustomerData[],2,0),"None")</f>
        <v>62</v>
      </c>
      <c r="I169" s="37" t="str">
        <f>IF(Master[[#This Row],[Age]]&lt;=28,"18-28",IF(H169&lt;=39,"29-39",IF(H169&lt;=50,"40-50",IF(H169&lt;=61,"51-61",IF(H169&gt;=62,"62-Above")))))</f>
        <v>62-Above</v>
      </c>
      <c r="J169" t="str">
        <f>IFERROR(VLOOKUP(Master[[#This Row],[Customer_ID]],CustomerData[],3,0),"None")</f>
        <v>Male</v>
      </c>
      <c r="K169" t="str">
        <f>IFERROR(VLOOKUP(Master[[#This Row],[Customer_ID]],CustomerData[],4,0),"None")</f>
        <v>Muffin</v>
      </c>
      <c r="L169" s="1" t="str">
        <f>IFERROR(VLOOKUP(Master[[#This Row],[Customer_ID]],Feedback[],3,0),"None ")</f>
        <v>Positive</v>
      </c>
      <c r="M169" t="str">
        <f>_xlfn.IFNA(VLOOKUP(Master[[#This Row],[Customer_ID]],Feedback[],4,0),"None")</f>
        <v>Great product!</v>
      </c>
    </row>
    <row r="170" spans="1:13" hidden="1" x14ac:dyDescent="0.25">
      <c r="A170" s="2" t="s">
        <v>938</v>
      </c>
      <c r="B170" s="2" t="s">
        <v>677</v>
      </c>
      <c r="C170" s="2">
        <v>5</v>
      </c>
      <c r="D170" s="4">
        <v>4.32</v>
      </c>
      <c r="E170" s="2" t="s">
        <v>683</v>
      </c>
      <c r="F170" s="3">
        <v>45551</v>
      </c>
      <c r="G170" s="7">
        <v>21.6</v>
      </c>
      <c r="H170" s="37">
        <f>IFERROR(VLOOKUP(Master[[#This Row],[Customer_ID]],CustomerData[],2,0),"None")</f>
        <v>21</v>
      </c>
      <c r="I170" s="37" t="str">
        <f>IF(Master[[#This Row],[Age]]&lt;=28,"18-28",IF(H170&lt;=39,"29-39",IF(H170&lt;=50,"40-50",IF(H170&lt;=61,"51-61",IF(H170&gt;=62,"62-Above")))))</f>
        <v>18-28</v>
      </c>
      <c r="J170" t="str">
        <f>IFERROR(VLOOKUP(Master[[#This Row],[Customer_ID]],CustomerData[],3,0),"None")</f>
        <v>Male</v>
      </c>
      <c r="K170" t="str">
        <f>IFERROR(VLOOKUP(Master[[#This Row],[Customer_ID]],CustomerData[],4,0),"None")</f>
        <v>Cappuccino</v>
      </c>
      <c r="L170" s="1" t="str">
        <f>IFERROR(VLOOKUP(Master[[#This Row],[Customer_ID]],Feedback[],3,0),"None ")</f>
        <v>Negative</v>
      </c>
      <c r="M170" t="str">
        <f>_xlfn.IFNA(VLOOKUP(Master[[#This Row],[Customer_ID]],Feedback[],4,0),"None")</f>
        <v>Could be better</v>
      </c>
    </row>
    <row r="171" spans="1:13" hidden="1" x14ac:dyDescent="0.25">
      <c r="A171" s="2" t="s">
        <v>732</v>
      </c>
      <c r="B171" s="2" t="s">
        <v>677</v>
      </c>
      <c r="C171" s="2">
        <v>2</v>
      </c>
      <c r="D171" s="4">
        <v>4.99</v>
      </c>
      <c r="E171" s="2" t="s">
        <v>685</v>
      </c>
      <c r="F171" s="3">
        <v>45552</v>
      </c>
      <c r="G171" s="7">
        <v>9.98</v>
      </c>
      <c r="H171" s="37">
        <f>IFERROR(VLOOKUP(Master[[#This Row],[Customer_ID]],CustomerData[],2,0),"None")</f>
        <v>31</v>
      </c>
      <c r="I171" s="37" t="str">
        <f>IF(Master[[#This Row],[Age]]&lt;=28,"18-28",IF(H171&lt;=39,"29-39",IF(H171&lt;=50,"40-50",IF(H171&lt;=61,"51-61",IF(H171&gt;=62,"62-Above")))))</f>
        <v>29-39</v>
      </c>
      <c r="J171" t="str">
        <f>IFERROR(VLOOKUP(Master[[#This Row],[Customer_ID]],CustomerData[],3,0),"None")</f>
        <v>Female</v>
      </c>
      <c r="K171" t="str">
        <f>IFERROR(VLOOKUP(Master[[#This Row],[Customer_ID]],CustomerData[],4,0),"None")</f>
        <v>Cappuccino</v>
      </c>
      <c r="L171" s="1" t="str">
        <f>IFERROR(VLOOKUP(Master[[#This Row],[Customer_ID]],Feedback[],3,0),"None ")</f>
        <v>Neutral</v>
      </c>
      <c r="M171" t="str">
        <f>_xlfn.IFNA(VLOOKUP(Master[[#This Row],[Customer_ID]],Feedback[],4,0),"None")</f>
        <v>Could be better</v>
      </c>
    </row>
    <row r="172" spans="1:13" hidden="1" x14ac:dyDescent="0.25">
      <c r="A172" s="2" t="s">
        <v>936</v>
      </c>
      <c r="B172" s="2" t="s">
        <v>677</v>
      </c>
      <c r="C172" s="2">
        <v>2</v>
      </c>
      <c r="D172" s="4">
        <v>4.59</v>
      </c>
      <c r="E172" s="2" t="s">
        <v>683</v>
      </c>
      <c r="F172" s="3">
        <v>45553</v>
      </c>
      <c r="G172" s="7">
        <v>9.18</v>
      </c>
      <c r="H172" s="37">
        <f>IFERROR(VLOOKUP(Master[[#This Row],[Customer_ID]],CustomerData[],2,0),"None")</f>
        <v>63</v>
      </c>
      <c r="I172" s="37" t="str">
        <f>IF(Master[[#This Row],[Age]]&lt;=28,"18-28",IF(H172&lt;=39,"29-39",IF(H172&lt;=50,"40-50",IF(H172&lt;=61,"51-61",IF(H172&gt;=62,"62-Above")))))</f>
        <v>62-Above</v>
      </c>
      <c r="J172" t="str">
        <f>IFERROR(VLOOKUP(Master[[#This Row],[Customer_ID]],CustomerData[],3,0),"None")</f>
        <v>Female</v>
      </c>
      <c r="K172" t="str">
        <f>IFERROR(VLOOKUP(Master[[#This Row],[Customer_ID]],CustomerData[],4,0),"None")</f>
        <v>Cappuccino</v>
      </c>
      <c r="L172" s="1" t="str">
        <f>IFERROR(VLOOKUP(Master[[#This Row],[Customer_ID]],Feedback[],3,0),"None ")</f>
        <v>Neutral</v>
      </c>
      <c r="M172" t="str">
        <f>_xlfn.IFNA(VLOOKUP(Master[[#This Row],[Customer_ID]],Feedback[],4,0),"None")</f>
        <v>Could be better</v>
      </c>
    </row>
    <row r="173" spans="1:13" hidden="1" x14ac:dyDescent="0.25">
      <c r="A173" s="2" t="s">
        <v>1108</v>
      </c>
      <c r="B173" s="2" t="s">
        <v>678</v>
      </c>
      <c r="C173" s="2">
        <v>2</v>
      </c>
      <c r="D173" s="4">
        <v>5.37</v>
      </c>
      <c r="E173" s="2" t="s">
        <v>684</v>
      </c>
      <c r="F173" s="3">
        <v>45555</v>
      </c>
      <c r="G173" s="7">
        <v>10.74</v>
      </c>
      <c r="H173" s="37">
        <f>IFERROR(VLOOKUP(Master[[#This Row],[Customer_ID]],CustomerData[],2,0),"None")</f>
        <v>26</v>
      </c>
      <c r="I173" s="37" t="str">
        <f>IF(Master[[#This Row],[Age]]&lt;=28,"18-28",IF(H173&lt;=39,"29-39",IF(H173&lt;=50,"40-50",IF(H173&lt;=61,"51-61",IF(H173&gt;=62,"62-Above")))))</f>
        <v>18-28</v>
      </c>
      <c r="J173" t="str">
        <f>IFERROR(VLOOKUP(Master[[#This Row],[Customer_ID]],CustomerData[],3,0),"None")</f>
        <v>Male</v>
      </c>
      <c r="K173" t="str">
        <f>IFERROR(VLOOKUP(Master[[#This Row],[Customer_ID]],CustomerData[],4,0),"None")</f>
        <v>Latte</v>
      </c>
      <c r="L173" s="1" t="str">
        <f>IFERROR(VLOOKUP(Master[[#This Row],[Customer_ID]],Feedback[],3,0),"None ")</f>
        <v>Positive</v>
      </c>
      <c r="M173" t="str">
        <f>_xlfn.IFNA(VLOOKUP(Master[[#This Row],[Customer_ID]],Feedback[],4,0),"None")</f>
        <v>Could be better</v>
      </c>
    </row>
    <row r="174" spans="1:13" hidden="1" x14ac:dyDescent="0.25">
      <c r="A174" s="2" t="s">
        <v>1271</v>
      </c>
      <c r="B174" s="2" t="s">
        <v>677</v>
      </c>
      <c r="C174" s="2">
        <v>3</v>
      </c>
      <c r="D174" s="4">
        <v>4.74</v>
      </c>
      <c r="E174" s="2" t="s">
        <v>682</v>
      </c>
      <c r="F174" s="3">
        <v>45556</v>
      </c>
      <c r="G174" s="7">
        <v>14.22</v>
      </c>
      <c r="H174" s="37">
        <f>IFERROR(VLOOKUP(Master[[#This Row],[Customer_ID]],CustomerData[],2,0),"None")</f>
        <v>44</v>
      </c>
      <c r="I174" s="37" t="str">
        <f>IF(Master[[#This Row],[Age]]&lt;=28,"18-28",IF(H174&lt;=39,"29-39",IF(H174&lt;=50,"40-50",IF(H174&lt;=61,"51-61",IF(H174&gt;=62,"62-Above")))))</f>
        <v>40-50</v>
      </c>
      <c r="J174" t="str">
        <f>IFERROR(VLOOKUP(Master[[#This Row],[Customer_ID]],CustomerData[],3,0),"None")</f>
        <v>Male</v>
      </c>
      <c r="K174" t="str">
        <f>IFERROR(VLOOKUP(Master[[#This Row],[Customer_ID]],CustomerData[],4,0),"None")</f>
        <v>Cappuccino</v>
      </c>
      <c r="L174" s="1" t="str">
        <f>IFERROR(VLOOKUP(Master[[#This Row],[Customer_ID]],Feedback[],3,0),"None ")</f>
        <v>Negative</v>
      </c>
      <c r="M174" t="str">
        <f>_xlfn.IFNA(VLOOKUP(Master[[#This Row],[Customer_ID]],Feedback[],4,0),"None")</f>
        <v>Could be better</v>
      </c>
    </row>
    <row r="175" spans="1:13" x14ac:dyDescent="0.25">
      <c r="A175" s="2" t="s">
        <v>1305</v>
      </c>
      <c r="B175" s="2" t="s">
        <v>679</v>
      </c>
      <c r="C175" s="2">
        <v>5</v>
      </c>
      <c r="D175" s="4">
        <v>3.21</v>
      </c>
      <c r="E175" s="2" t="s">
        <v>684</v>
      </c>
      <c r="F175" s="3">
        <v>45558</v>
      </c>
      <c r="G175" s="7">
        <v>16.05</v>
      </c>
      <c r="H175" s="37">
        <f>IFERROR(VLOOKUP(Master[[#This Row],[Customer_ID]],CustomerData[],2,0),"None")</f>
        <v>58</v>
      </c>
      <c r="I175" s="37" t="str">
        <f>IF(Master[[#This Row],[Age]]&lt;=28,"18-28",IF(H175&lt;=39,"29-39",IF(H175&lt;=50,"40-50",IF(H175&lt;=61,"51-61",IF(H175&gt;=62,"62-Above")))))</f>
        <v>51-61</v>
      </c>
      <c r="J175" t="str">
        <f>IFERROR(VLOOKUP(Master[[#This Row],[Customer_ID]],CustomerData[],3,0),"None")</f>
        <v>Male</v>
      </c>
      <c r="K175" t="str">
        <f>IFERROR(VLOOKUP(Master[[#This Row],[Customer_ID]],CustomerData[],4,0),"None")</f>
        <v>Sandwich</v>
      </c>
      <c r="L175" s="1" t="str">
        <f>IFERROR(VLOOKUP(Master[[#This Row],[Customer_ID]],Feedback[],3,0),"None ")</f>
        <v xml:space="preserve">None </v>
      </c>
      <c r="M175" t="str">
        <f>_xlfn.IFNA(VLOOKUP(Master[[#This Row],[Customer_ID]],Feedback[],4,0),"None")</f>
        <v>None</v>
      </c>
    </row>
    <row r="176" spans="1:13" hidden="1" x14ac:dyDescent="0.25">
      <c r="A176" s="2" t="s">
        <v>1218</v>
      </c>
      <c r="B176" s="2" t="s">
        <v>679</v>
      </c>
      <c r="C176" s="2">
        <v>1</v>
      </c>
      <c r="D176" s="4">
        <v>4.8</v>
      </c>
      <c r="E176" s="2" t="s">
        <v>682</v>
      </c>
      <c r="F176" s="3">
        <v>45559</v>
      </c>
      <c r="G176" s="7">
        <v>4.8</v>
      </c>
      <c r="H176" s="37">
        <f>IFERROR(VLOOKUP(Master[[#This Row],[Customer_ID]],CustomerData[],2,0),"None")</f>
        <v>34</v>
      </c>
      <c r="I176" s="37" t="str">
        <f>IF(Master[[#This Row],[Age]]&lt;=28,"18-28",IF(H176&lt;=39,"29-39",IF(H176&lt;=50,"40-50",IF(H176&lt;=61,"51-61",IF(H176&gt;=62,"62-Above")))))</f>
        <v>29-39</v>
      </c>
      <c r="J176" t="str">
        <f>IFERROR(VLOOKUP(Master[[#This Row],[Customer_ID]],CustomerData[],3,0),"None")</f>
        <v>Female</v>
      </c>
      <c r="K176" t="str">
        <f>IFERROR(VLOOKUP(Master[[#This Row],[Customer_ID]],CustomerData[],4,0),"None")</f>
        <v>Sandwich</v>
      </c>
      <c r="L176" s="1" t="str">
        <f>IFERROR(VLOOKUP(Master[[#This Row],[Customer_ID]],Feedback[],3,0),"None ")</f>
        <v>Positive</v>
      </c>
      <c r="M176" t="str">
        <f>_xlfn.IFNA(VLOOKUP(Master[[#This Row],[Customer_ID]],Feedback[],4,0),"None")</f>
        <v>Great product!</v>
      </c>
    </row>
    <row r="177" spans="1:13" x14ac:dyDescent="0.25">
      <c r="A177" s="2" t="s">
        <v>971</v>
      </c>
      <c r="B177" s="2" t="s">
        <v>677</v>
      </c>
      <c r="C177" s="2">
        <v>1</v>
      </c>
      <c r="D177" s="4">
        <v>5.31</v>
      </c>
      <c r="E177" s="2" t="s">
        <v>685</v>
      </c>
      <c r="F177" s="3">
        <v>45560</v>
      </c>
      <c r="G177" s="7">
        <v>5.31</v>
      </c>
      <c r="H177" s="37">
        <f>IFERROR(VLOOKUP(Master[[#This Row],[Customer_ID]],CustomerData[],2,0),"None")</f>
        <v>59</v>
      </c>
      <c r="I177" s="37" t="str">
        <f>IF(Master[[#This Row],[Age]]&lt;=28,"18-28",IF(H177&lt;=39,"29-39",IF(H177&lt;=50,"40-50",IF(H177&lt;=61,"51-61",IF(H177&gt;=62,"62-Above")))))</f>
        <v>51-61</v>
      </c>
      <c r="J177" t="str">
        <f>IFERROR(VLOOKUP(Master[[#This Row],[Customer_ID]],CustomerData[],3,0),"None")</f>
        <v>Male</v>
      </c>
      <c r="K177" t="str">
        <f>IFERROR(VLOOKUP(Master[[#This Row],[Customer_ID]],CustomerData[],4,0),"None")</f>
        <v>Cappuccino</v>
      </c>
      <c r="L177" s="1" t="str">
        <f>IFERROR(VLOOKUP(Master[[#This Row],[Customer_ID]],Feedback[],3,0),"None ")</f>
        <v>Negative</v>
      </c>
      <c r="M177" t="str">
        <f>_xlfn.IFNA(VLOOKUP(Master[[#This Row],[Customer_ID]],Feedback[],4,0),"None")</f>
        <v>Could be better</v>
      </c>
    </row>
    <row r="178" spans="1:13" hidden="1" x14ac:dyDescent="0.25">
      <c r="A178" s="2" t="s">
        <v>786</v>
      </c>
      <c r="B178" s="2" t="s">
        <v>680</v>
      </c>
      <c r="C178" s="2">
        <v>4</v>
      </c>
      <c r="D178" s="4">
        <v>3.5</v>
      </c>
      <c r="E178" s="2" t="s">
        <v>685</v>
      </c>
      <c r="F178" s="3">
        <v>45561</v>
      </c>
      <c r="G178" s="7">
        <v>14</v>
      </c>
      <c r="H178" s="37">
        <f>IFERROR(VLOOKUP(Master[[#This Row],[Customer_ID]],CustomerData[],2,0),"None")</f>
        <v>28</v>
      </c>
      <c r="I178" s="37" t="str">
        <f>IF(Master[[#This Row],[Age]]&lt;=28,"18-28",IF(H178&lt;=39,"29-39",IF(H178&lt;=50,"40-50",IF(H178&lt;=61,"51-61",IF(H178&gt;=62,"62-Above")))))</f>
        <v>18-28</v>
      </c>
      <c r="J178" t="str">
        <f>IFERROR(VLOOKUP(Master[[#This Row],[Customer_ID]],CustomerData[],3,0),"None")</f>
        <v>Female</v>
      </c>
      <c r="K178" t="str">
        <f>IFERROR(VLOOKUP(Master[[#This Row],[Customer_ID]],CustomerData[],4,0),"None")</f>
        <v>Croissant</v>
      </c>
      <c r="L178" s="1" t="str">
        <f>IFERROR(VLOOKUP(Master[[#This Row],[Customer_ID]],Feedback[],3,0),"None ")</f>
        <v>Neutral</v>
      </c>
      <c r="M178" t="str">
        <f>_xlfn.IFNA(VLOOKUP(Master[[#This Row],[Customer_ID]],Feedback[],4,0),"None")</f>
        <v>Great product!</v>
      </c>
    </row>
    <row r="179" spans="1:13" hidden="1" x14ac:dyDescent="0.25">
      <c r="A179" s="2" t="s">
        <v>988</v>
      </c>
      <c r="B179" s="2" t="s">
        <v>681</v>
      </c>
      <c r="C179" s="2">
        <v>2</v>
      </c>
      <c r="D179" s="4">
        <v>2.62</v>
      </c>
      <c r="E179" s="2" t="s">
        <v>682</v>
      </c>
      <c r="F179" s="3">
        <v>45562</v>
      </c>
      <c r="G179" s="7">
        <v>5.24</v>
      </c>
      <c r="H179" s="37">
        <f>IFERROR(VLOOKUP(Master[[#This Row],[Customer_ID]],CustomerData[],2,0),"None")</f>
        <v>47</v>
      </c>
      <c r="I179" s="37" t="str">
        <f>IF(Master[[#This Row],[Age]]&lt;=28,"18-28",IF(H179&lt;=39,"29-39",IF(H179&lt;=50,"40-50",IF(H179&lt;=61,"51-61",IF(H179&gt;=62,"62-Above")))))</f>
        <v>40-50</v>
      </c>
      <c r="J179" t="str">
        <f>IFERROR(VLOOKUP(Master[[#This Row],[Customer_ID]],CustomerData[],3,0),"None")</f>
        <v>Female</v>
      </c>
      <c r="K179" t="str">
        <f>IFERROR(VLOOKUP(Master[[#This Row],[Customer_ID]],CustomerData[],4,0),"None")</f>
        <v>Muffin</v>
      </c>
      <c r="L179" s="1" t="str">
        <f>IFERROR(VLOOKUP(Master[[#This Row],[Customer_ID]],Feedback[],3,0),"None ")</f>
        <v>Negative</v>
      </c>
      <c r="M179" t="str">
        <f>_xlfn.IFNA(VLOOKUP(Master[[#This Row],[Customer_ID]],Feedback[],4,0),"None")</f>
        <v>Great product!</v>
      </c>
    </row>
    <row r="180" spans="1:13" hidden="1" x14ac:dyDescent="0.25">
      <c r="A180" s="2" t="s">
        <v>888</v>
      </c>
      <c r="B180" s="2" t="s">
        <v>678</v>
      </c>
      <c r="C180" s="2">
        <v>2</v>
      </c>
      <c r="D180" s="4">
        <v>4.5999999999999996</v>
      </c>
      <c r="E180" s="2" t="s">
        <v>682</v>
      </c>
      <c r="F180" s="3">
        <v>45563</v>
      </c>
      <c r="G180" s="7">
        <v>9.1999999999999993</v>
      </c>
      <c r="H180" s="37">
        <f>IFERROR(VLOOKUP(Master[[#This Row],[Customer_ID]],CustomerData[],2,0),"None")</f>
        <v>37</v>
      </c>
      <c r="I180" s="37" t="str">
        <f>IF(Master[[#This Row],[Age]]&lt;=28,"18-28",IF(H180&lt;=39,"29-39",IF(H180&lt;=50,"40-50",IF(H180&lt;=61,"51-61",IF(H180&gt;=62,"62-Above")))))</f>
        <v>29-39</v>
      </c>
      <c r="J180" t="str">
        <f>IFERROR(VLOOKUP(Master[[#This Row],[Customer_ID]],CustomerData[],3,0),"None")</f>
        <v>Female</v>
      </c>
      <c r="K180" t="str">
        <f>IFERROR(VLOOKUP(Master[[#This Row],[Customer_ID]],CustomerData[],4,0),"None")</f>
        <v>Latte</v>
      </c>
      <c r="L180" s="1" t="str">
        <f>IFERROR(VLOOKUP(Master[[#This Row],[Customer_ID]],Feedback[],3,0),"None ")</f>
        <v>Neutral</v>
      </c>
      <c r="M180" t="str">
        <f>_xlfn.IFNA(VLOOKUP(Master[[#This Row],[Customer_ID]],Feedback[],4,0),"None")</f>
        <v>Could be better</v>
      </c>
    </row>
    <row r="181" spans="1:13" hidden="1" x14ac:dyDescent="0.25">
      <c r="A181" s="2" t="s">
        <v>1041</v>
      </c>
      <c r="B181" s="2" t="s">
        <v>679</v>
      </c>
      <c r="C181" s="2">
        <v>1</v>
      </c>
      <c r="D181" s="4">
        <v>3.31</v>
      </c>
      <c r="E181" s="2" t="s">
        <v>682</v>
      </c>
      <c r="F181" s="3">
        <v>45565</v>
      </c>
      <c r="G181" s="7">
        <v>3.31</v>
      </c>
      <c r="H181" s="37">
        <f>IFERROR(VLOOKUP(Master[[#This Row],[Customer_ID]],CustomerData[],2,0),"None")</f>
        <v>23</v>
      </c>
      <c r="I181" s="37" t="str">
        <f>IF(Master[[#This Row],[Age]]&lt;=28,"18-28",IF(H181&lt;=39,"29-39",IF(H181&lt;=50,"40-50",IF(H181&lt;=61,"51-61",IF(H181&gt;=62,"62-Above")))))</f>
        <v>18-28</v>
      </c>
      <c r="J181" t="str">
        <f>IFERROR(VLOOKUP(Master[[#This Row],[Customer_ID]],CustomerData[],3,0),"None")</f>
        <v>Male</v>
      </c>
      <c r="K181" t="str">
        <f>IFERROR(VLOOKUP(Master[[#This Row],[Customer_ID]],CustomerData[],4,0),"None")</f>
        <v>Sandwich</v>
      </c>
      <c r="L181" s="1" t="str">
        <f>IFERROR(VLOOKUP(Master[[#This Row],[Customer_ID]],Feedback[],3,0),"None ")</f>
        <v xml:space="preserve">None </v>
      </c>
      <c r="M181" t="str">
        <f>_xlfn.IFNA(VLOOKUP(Master[[#This Row],[Customer_ID]],Feedback[],4,0),"None")</f>
        <v>None</v>
      </c>
    </row>
    <row r="182" spans="1:13" x14ac:dyDescent="0.25">
      <c r="A182" s="2" t="s">
        <v>992</v>
      </c>
      <c r="B182" s="2" t="s">
        <v>679</v>
      </c>
      <c r="C182" s="2">
        <v>2</v>
      </c>
      <c r="D182" s="4">
        <v>3.09</v>
      </c>
      <c r="E182" s="2" t="s">
        <v>682</v>
      </c>
      <c r="F182" s="3">
        <v>45566</v>
      </c>
      <c r="G182" s="7">
        <v>6.18</v>
      </c>
      <c r="H182" s="37">
        <f>IFERROR(VLOOKUP(Master[[#This Row],[Customer_ID]],CustomerData[],2,0),"None")</f>
        <v>53</v>
      </c>
      <c r="I182" s="37" t="str">
        <f>IF(Master[[#This Row],[Age]]&lt;=28,"18-28",IF(H182&lt;=39,"29-39",IF(H182&lt;=50,"40-50",IF(H182&lt;=61,"51-61",IF(H182&gt;=62,"62-Above")))))</f>
        <v>51-61</v>
      </c>
      <c r="J182" t="str">
        <f>IFERROR(VLOOKUP(Master[[#This Row],[Customer_ID]],CustomerData[],3,0),"None")</f>
        <v>Male</v>
      </c>
      <c r="K182" t="str">
        <f>IFERROR(VLOOKUP(Master[[#This Row],[Customer_ID]],CustomerData[],4,0),"None")</f>
        <v>Sandwich</v>
      </c>
      <c r="L182" s="1" t="str">
        <f>IFERROR(VLOOKUP(Master[[#This Row],[Customer_ID]],Feedback[],3,0),"None ")</f>
        <v>Neutral</v>
      </c>
      <c r="M182" t="str">
        <f>_xlfn.IFNA(VLOOKUP(Master[[#This Row],[Customer_ID]],Feedback[],4,0),"None")</f>
        <v>Could be better</v>
      </c>
    </row>
    <row r="183" spans="1:13" x14ac:dyDescent="0.25">
      <c r="A183" s="2" t="s">
        <v>870</v>
      </c>
      <c r="B183" s="2" t="s">
        <v>679</v>
      </c>
      <c r="C183" s="2">
        <v>4</v>
      </c>
      <c r="D183" s="4">
        <v>5.99</v>
      </c>
      <c r="E183" s="2" t="s">
        <v>683</v>
      </c>
      <c r="F183" s="3">
        <v>45571</v>
      </c>
      <c r="G183" s="7">
        <v>23.96</v>
      </c>
      <c r="H183" s="37">
        <f>IFERROR(VLOOKUP(Master[[#This Row],[Customer_ID]],CustomerData[],2,0),"None")</f>
        <v>58</v>
      </c>
      <c r="I183" s="37" t="str">
        <f>IF(Master[[#This Row],[Age]]&lt;=28,"18-28",IF(H183&lt;=39,"29-39",IF(H183&lt;=50,"40-50",IF(H183&lt;=61,"51-61",IF(H183&gt;=62,"62-Above")))))</f>
        <v>51-61</v>
      </c>
      <c r="J183" t="str">
        <f>IFERROR(VLOOKUP(Master[[#This Row],[Customer_ID]],CustomerData[],3,0),"None")</f>
        <v>Female</v>
      </c>
      <c r="K183" t="str">
        <f>IFERROR(VLOOKUP(Master[[#This Row],[Customer_ID]],CustomerData[],4,0),"None")</f>
        <v>Sandwich</v>
      </c>
      <c r="L183" s="1" t="str">
        <f>IFERROR(VLOOKUP(Master[[#This Row],[Customer_ID]],Feedback[],3,0),"None ")</f>
        <v xml:space="preserve">None </v>
      </c>
      <c r="M183" t="str">
        <f>_xlfn.IFNA(VLOOKUP(Master[[#This Row],[Customer_ID]],Feedback[],4,0),"None")</f>
        <v>None</v>
      </c>
    </row>
    <row r="184" spans="1:13" hidden="1" x14ac:dyDescent="0.25">
      <c r="A184" s="2" t="s">
        <v>1257</v>
      </c>
      <c r="B184" s="2" t="s">
        <v>680</v>
      </c>
      <c r="C184" s="2">
        <v>4</v>
      </c>
      <c r="D184" s="4">
        <v>5.23</v>
      </c>
      <c r="E184" s="2" t="s">
        <v>682</v>
      </c>
      <c r="F184" s="3">
        <v>45572</v>
      </c>
      <c r="G184" s="7">
        <v>20.92</v>
      </c>
      <c r="H184" s="37">
        <f>IFERROR(VLOOKUP(Master[[#This Row],[Customer_ID]],CustomerData[],2,0),"None")</f>
        <v>25</v>
      </c>
      <c r="I184" s="37" t="str">
        <f>IF(Master[[#This Row],[Age]]&lt;=28,"18-28",IF(H184&lt;=39,"29-39",IF(H184&lt;=50,"40-50",IF(H184&lt;=61,"51-61",IF(H184&gt;=62,"62-Above")))))</f>
        <v>18-28</v>
      </c>
      <c r="J184" t="str">
        <f>IFERROR(VLOOKUP(Master[[#This Row],[Customer_ID]],CustomerData[],3,0),"None")</f>
        <v>Male</v>
      </c>
      <c r="K184" t="str">
        <f>IFERROR(VLOOKUP(Master[[#This Row],[Customer_ID]],CustomerData[],4,0),"None")</f>
        <v>Croissant</v>
      </c>
      <c r="L184" s="1" t="str">
        <f>IFERROR(VLOOKUP(Master[[#This Row],[Customer_ID]],Feedback[],3,0),"None ")</f>
        <v>Positive</v>
      </c>
      <c r="M184" t="str">
        <f>_xlfn.IFNA(VLOOKUP(Master[[#This Row],[Customer_ID]],Feedback[],4,0),"None")</f>
        <v>Great product!</v>
      </c>
    </row>
    <row r="185" spans="1:13" hidden="1" x14ac:dyDescent="0.25">
      <c r="A185" s="2" t="s">
        <v>1339</v>
      </c>
      <c r="B185" s="2" t="s">
        <v>681</v>
      </c>
      <c r="C185" s="2">
        <v>3</v>
      </c>
      <c r="D185" s="4">
        <v>3.74</v>
      </c>
      <c r="E185" s="2" t="s">
        <v>683</v>
      </c>
      <c r="F185" s="3">
        <v>45573</v>
      </c>
      <c r="G185" s="7">
        <v>11.22</v>
      </c>
      <c r="H185" s="37">
        <f>IFERROR(VLOOKUP(Master[[#This Row],[Customer_ID]],CustomerData[],2,0),"None")</f>
        <v>29</v>
      </c>
      <c r="I185" s="37" t="str">
        <f>IF(Master[[#This Row],[Age]]&lt;=28,"18-28",IF(H185&lt;=39,"29-39",IF(H185&lt;=50,"40-50",IF(H185&lt;=61,"51-61",IF(H185&gt;=62,"62-Above")))))</f>
        <v>29-39</v>
      </c>
      <c r="J185" t="str">
        <f>IFERROR(VLOOKUP(Master[[#This Row],[Customer_ID]],CustomerData[],3,0),"None")</f>
        <v>Male</v>
      </c>
      <c r="K185" t="str">
        <f>IFERROR(VLOOKUP(Master[[#This Row],[Customer_ID]],CustomerData[],4,0),"None")</f>
        <v>Muffin</v>
      </c>
      <c r="L185" s="1" t="str">
        <f>IFERROR(VLOOKUP(Master[[#This Row],[Customer_ID]],Feedback[],3,0),"None ")</f>
        <v>Negative</v>
      </c>
      <c r="M185" t="str">
        <f>_xlfn.IFNA(VLOOKUP(Master[[#This Row],[Customer_ID]],Feedback[],4,0),"None")</f>
        <v>Could be better</v>
      </c>
    </row>
    <row r="186" spans="1:13" x14ac:dyDescent="0.25">
      <c r="A186" s="2" t="s">
        <v>783</v>
      </c>
      <c r="B186" s="2" t="s">
        <v>678</v>
      </c>
      <c r="C186" s="2">
        <v>4</v>
      </c>
      <c r="D186" s="4">
        <v>3.88</v>
      </c>
      <c r="E186" s="2" t="s">
        <v>684</v>
      </c>
      <c r="F186" s="3">
        <v>45574</v>
      </c>
      <c r="G186" s="7">
        <v>15.52</v>
      </c>
      <c r="H186" s="37">
        <f>IFERROR(VLOOKUP(Master[[#This Row],[Customer_ID]],CustomerData[],2,0),"None")</f>
        <v>52</v>
      </c>
      <c r="I186" s="37" t="str">
        <f>IF(Master[[#This Row],[Age]]&lt;=28,"18-28",IF(H186&lt;=39,"29-39",IF(H186&lt;=50,"40-50",IF(H186&lt;=61,"51-61",IF(H186&gt;=62,"62-Above")))))</f>
        <v>51-61</v>
      </c>
      <c r="J186" t="str">
        <f>IFERROR(VLOOKUP(Master[[#This Row],[Customer_ID]],CustomerData[],3,0),"None")</f>
        <v>Female</v>
      </c>
      <c r="K186" t="str">
        <f>IFERROR(VLOOKUP(Master[[#This Row],[Customer_ID]],CustomerData[],4,0),"None")</f>
        <v>Latte</v>
      </c>
      <c r="L186" s="1" t="str">
        <f>IFERROR(VLOOKUP(Master[[#This Row],[Customer_ID]],Feedback[],3,0),"None ")</f>
        <v>Negative</v>
      </c>
      <c r="M186" t="str">
        <f>_xlfn.IFNA(VLOOKUP(Master[[#This Row],[Customer_ID]],Feedback[],4,0),"None")</f>
        <v>Great product!</v>
      </c>
    </row>
    <row r="187" spans="1:13" hidden="1" x14ac:dyDescent="0.25">
      <c r="A187" s="2" t="s">
        <v>857</v>
      </c>
      <c r="B187" s="2" t="s">
        <v>681</v>
      </c>
      <c r="C187" s="2">
        <v>3</v>
      </c>
      <c r="D187" s="4">
        <v>4.55</v>
      </c>
      <c r="E187" s="2" t="s">
        <v>683</v>
      </c>
      <c r="F187" s="3">
        <v>45575</v>
      </c>
      <c r="G187" s="7">
        <v>13.65</v>
      </c>
      <c r="H187" s="37">
        <f>IFERROR(VLOOKUP(Master[[#This Row],[Customer_ID]],CustomerData[],2,0),"None")</f>
        <v>25</v>
      </c>
      <c r="I187" s="37" t="str">
        <f>IF(Master[[#This Row],[Age]]&lt;=28,"18-28",IF(H187&lt;=39,"29-39",IF(H187&lt;=50,"40-50",IF(H187&lt;=61,"51-61",IF(H187&gt;=62,"62-Above")))))</f>
        <v>18-28</v>
      </c>
      <c r="J187" t="str">
        <f>IFERROR(VLOOKUP(Master[[#This Row],[Customer_ID]],CustomerData[],3,0),"None")</f>
        <v>Male</v>
      </c>
      <c r="K187" t="str">
        <f>IFERROR(VLOOKUP(Master[[#This Row],[Customer_ID]],CustomerData[],4,0),"None")</f>
        <v>Muffin</v>
      </c>
      <c r="L187" s="1" t="str">
        <f>IFERROR(VLOOKUP(Master[[#This Row],[Customer_ID]],Feedback[],3,0),"None ")</f>
        <v>Negative</v>
      </c>
      <c r="M187" t="str">
        <f>_xlfn.IFNA(VLOOKUP(Master[[#This Row],[Customer_ID]],Feedback[],4,0),"None")</f>
        <v>Could be better</v>
      </c>
    </row>
    <row r="188" spans="1:13" hidden="1" x14ac:dyDescent="0.25">
      <c r="A188" s="2" t="s">
        <v>865</v>
      </c>
      <c r="B188" s="2" t="s">
        <v>678</v>
      </c>
      <c r="C188" s="2">
        <v>2</v>
      </c>
      <c r="D188" s="4">
        <v>4.3099999999999996</v>
      </c>
      <c r="E188" s="2" t="s">
        <v>684</v>
      </c>
      <c r="F188" s="3">
        <v>45576</v>
      </c>
      <c r="G188" s="7">
        <v>8.6199999999999992</v>
      </c>
      <c r="H188" s="37">
        <f>IFERROR(VLOOKUP(Master[[#This Row],[Customer_ID]],CustomerData[],2,0),"None")</f>
        <v>34</v>
      </c>
      <c r="I188" s="37" t="str">
        <f>IF(Master[[#This Row],[Age]]&lt;=28,"18-28",IF(H188&lt;=39,"29-39",IF(H188&lt;=50,"40-50",IF(H188&lt;=61,"51-61",IF(H188&gt;=62,"62-Above")))))</f>
        <v>29-39</v>
      </c>
      <c r="J188" t="str">
        <f>IFERROR(VLOOKUP(Master[[#This Row],[Customer_ID]],CustomerData[],3,0),"None")</f>
        <v>Female</v>
      </c>
      <c r="K188" t="str">
        <f>IFERROR(VLOOKUP(Master[[#This Row],[Customer_ID]],CustomerData[],4,0),"None")</f>
        <v>Latte</v>
      </c>
      <c r="L188" s="1" t="str">
        <f>IFERROR(VLOOKUP(Master[[#This Row],[Customer_ID]],Feedback[],3,0),"None ")</f>
        <v>Positive</v>
      </c>
      <c r="M188" t="str">
        <f>_xlfn.IFNA(VLOOKUP(Master[[#This Row],[Customer_ID]],Feedback[],4,0),"None")</f>
        <v>Could be better</v>
      </c>
    </row>
    <row r="189" spans="1:13" hidden="1" x14ac:dyDescent="0.25">
      <c r="A189" s="2" t="s">
        <v>707</v>
      </c>
      <c r="B189" s="2" t="s">
        <v>679</v>
      </c>
      <c r="C189" s="2">
        <v>4</v>
      </c>
      <c r="D189" s="4">
        <v>5.08</v>
      </c>
      <c r="E189" s="2" t="s">
        <v>684</v>
      </c>
      <c r="F189" s="3">
        <v>45577</v>
      </c>
      <c r="G189" s="7">
        <v>20.32</v>
      </c>
      <c r="H189" s="37">
        <f>IFERROR(VLOOKUP(Master[[#This Row],[Customer_ID]],CustomerData[],2,0),"None")</f>
        <v>19</v>
      </c>
      <c r="I189" s="37" t="str">
        <f>IF(Master[[#This Row],[Age]]&lt;=28,"18-28",IF(H189&lt;=39,"29-39",IF(H189&lt;=50,"40-50",IF(H189&lt;=61,"51-61",IF(H189&gt;=62,"62-Above")))))</f>
        <v>18-28</v>
      </c>
      <c r="J189" t="str">
        <f>IFERROR(VLOOKUP(Master[[#This Row],[Customer_ID]],CustomerData[],3,0),"None")</f>
        <v>Male</v>
      </c>
      <c r="K189" t="str">
        <f>IFERROR(VLOOKUP(Master[[#This Row],[Customer_ID]],CustomerData[],4,0),"None")</f>
        <v>Sandwich</v>
      </c>
      <c r="L189" s="1" t="str">
        <f>IFERROR(VLOOKUP(Master[[#This Row],[Customer_ID]],Feedback[],3,0),"None ")</f>
        <v xml:space="preserve">None </v>
      </c>
      <c r="M189" t="str">
        <f>_xlfn.IFNA(VLOOKUP(Master[[#This Row],[Customer_ID]],Feedback[],4,0),"None")</f>
        <v>None</v>
      </c>
    </row>
    <row r="190" spans="1:13" x14ac:dyDescent="0.25">
      <c r="A190" s="2" t="s">
        <v>1243</v>
      </c>
      <c r="B190" s="2" t="s">
        <v>678</v>
      </c>
      <c r="C190" s="2">
        <v>5</v>
      </c>
      <c r="D190" s="4">
        <v>2.82</v>
      </c>
      <c r="E190" s="2" t="s">
        <v>683</v>
      </c>
      <c r="F190" s="3">
        <v>45579</v>
      </c>
      <c r="G190" s="7">
        <v>14.1</v>
      </c>
      <c r="H190" s="37">
        <f>IFERROR(VLOOKUP(Master[[#This Row],[Customer_ID]],CustomerData[],2,0),"None")</f>
        <v>61</v>
      </c>
      <c r="I190" s="37" t="str">
        <f>IF(Master[[#This Row],[Age]]&lt;=28,"18-28",IF(H190&lt;=39,"29-39",IF(H190&lt;=50,"40-50",IF(H190&lt;=61,"51-61",IF(H190&gt;=62,"62-Above")))))</f>
        <v>51-61</v>
      </c>
      <c r="J190" t="str">
        <f>IFERROR(VLOOKUP(Master[[#This Row],[Customer_ID]],CustomerData[],3,0),"None")</f>
        <v>Male</v>
      </c>
      <c r="K190" t="str">
        <f>IFERROR(VLOOKUP(Master[[#This Row],[Customer_ID]],CustomerData[],4,0),"None")</f>
        <v>Latte</v>
      </c>
      <c r="L190" s="1" t="str">
        <f>IFERROR(VLOOKUP(Master[[#This Row],[Customer_ID]],Feedback[],3,0),"None ")</f>
        <v xml:space="preserve">None </v>
      </c>
      <c r="M190" t="str">
        <f>_xlfn.IFNA(VLOOKUP(Master[[#This Row],[Customer_ID]],Feedback[],4,0),"None")</f>
        <v>None</v>
      </c>
    </row>
    <row r="191" spans="1:13" hidden="1" x14ac:dyDescent="0.25">
      <c r="A191" s="2" t="s">
        <v>1085</v>
      </c>
      <c r="B191" s="2" t="s">
        <v>680</v>
      </c>
      <c r="C191" s="2">
        <v>5</v>
      </c>
      <c r="D191" s="4">
        <v>3.5</v>
      </c>
      <c r="E191" s="2" t="s">
        <v>683</v>
      </c>
      <c r="F191" s="3">
        <v>45580</v>
      </c>
      <c r="G191" s="7">
        <v>17.5</v>
      </c>
      <c r="H191" s="37">
        <f>IFERROR(VLOOKUP(Master[[#This Row],[Customer_ID]],CustomerData[],2,0),"None")</f>
        <v>31</v>
      </c>
      <c r="I191" s="37" t="str">
        <f>IF(Master[[#This Row],[Age]]&lt;=28,"18-28",IF(H191&lt;=39,"29-39",IF(H191&lt;=50,"40-50",IF(H191&lt;=61,"51-61",IF(H191&gt;=62,"62-Above")))))</f>
        <v>29-39</v>
      </c>
      <c r="J191" t="str">
        <f>IFERROR(VLOOKUP(Master[[#This Row],[Customer_ID]],CustomerData[],3,0),"None")</f>
        <v>Female</v>
      </c>
      <c r="K191" t="str">
        <f>IFERROR(VLOOKUP(Master[[#This Row],[Customer_ID]],CustomerData[],4,0),"None")</f>
        <v>Croissant</v>
      </c>
      <c r="L191" s="1" t="str">
        <f>IFERROR(VLOOKUP(Master[[#This Row],[Customer_ID]],Feedback[],3,0),"None ")</f>
        <v xml:space="preserve">None </v>
      </c>
      <c r="M191" t="str">
        <f>_xlfn.IFNA(VLOOKUP(Master[[#This Row],[Customer_ID]],Feedback[],4,0),"None")</f>
        <v>None</v>
      </c>
    </row>
    <row r="192" spans="1:13" hidden="1" x14ac:dyDescent="0.25">
      <c r="A192" s="2" t="s">
        <v>890</v>
      </c>
      <c r="B192" s="2" t="s">
        <v>681</v>
      </c>
      <c r="C192" s="2">
        <v>5</v>
      </c>
      <c r="D192" s="4">
        <v>5.7</v>
      </c>
      <c r="E192" s="2" t="s">
        <v>682</v>
      </c>
      <c r="F192" s="3">
        <v>45582</v>
      </c>
      <c r="G192" s="7">
        <v>28.5</v>
      </c>
      <c r="H192" s="37">
        <f>IFERROR(VLOOKUP(Master[[#This Row],[Customer_ID]],CustomerData[],2,0),"None")</f>
        <v>21</v>
      </c>
      <c r="I192" s="37" t="str">
        <f>IF(Master[[#This Row],[Age]]&lt;=28,"18-28",IF(H192&lt;=39,"29-39",IF(H192&lt;=50,"40-50",IF(H192&lt;=61,"51-61",IF(H192&gt;=62,"62-Above")))))</f>
        <v>18-28</v>
      </c>
      <c r="J192" t="str">
        <f>IFERROR(VLOOKUP(Master[[#This Row],[Customer_ID]],CustomerData[],3,0),"None")</f>
        <v>Female</v>
      </c>
      <c r="K192" t="str">
        <f>IFERROR(VLOOKUP(Master[[#This Row],[Customer_ID]],CustomerData[],4,0),"None")</f>
        <v>Muffin</v>
      </c>
      <c r="L192" s="1" t="str">
        <f>IFERROR(VLOOKUP(Master[[#This Row],[Customer_ID]],Feedback[],3,0),"None ")</f>
        <v xml:space="preserve">None </v>
      </c>
      <c r="M192" t="str">
        <f>_xlfn.IFNA(VLOOKUP(Master[[#This Row],[Customer_ID]],Feedback[],4,0),"None")</f>
        <v>None</v>
      </c>
    </row>
    <row r="193" spans="1:13" hidden="1" x14ac:dyDescent="0.25">
      <c r="A193" s="2" t="s">
        <v>1169</v>
      </c>
      <c r="B193" s="2" t="s">
        <v>681</v>
      </c>
      <c r="C193" s="2">
        <v>3</v>
      </c>
      <c r="D193" s="4">
        <v>4.62</v>
      </c>
      <c r="E193" s="2" t="s">
        <v>683</v>
      </c>
      <c r="F193" s="3">
        <v>45586</v>
      </c>
      <c r="G193" s="7">
        <v>13.86</v>
      </c>
      <c r="H193" s="37">
        <f>IFERROR(VLOOKUP(Master[[#This Row],[Customer_ID]],CustomerData[],2,0),"None")</f>
        <v>40</v>
      </c>
      <c r="I193" s="37" t="str">
        <f>IF(Master[[#This Row],[Age]]&lt;=28,"18-28",IF(H193&lt;=39,"29-39",IF(H193&lt;=50,"40-50",IF(H193&lt;=61,"51-61",IF(H193&gt;=62,"62-Above")))))</f>
        <v>40-50</v>
      </c>
      <c r="J193" t="str">
        <f>IFERROR(VLOOKUP(Master[[#This Row],[Customer_ID]],CustomerData[],3,0),"None")</f>
        <v>Female</v>
      </c>
      <c r="K193" t="str">
        <f>IFERROR(VLOOKUP(Master[[#This Row],[Customer_ID]],CustomerData[],4,0),"None")</f>
        <v>Muffin</v>
      </c>
      <c r="L193" s="1" t="str">
        <f>IFERROR(VLOOKUP(Master[[#This Row],[Customer_ID]],Feedback[],3,0),"None ")</f>
        <v xml:space="preserve">None </v>
      </c>
      <c r="M193" t="str">
        <f>_xlfn.IFNA(VLOOKUP(Master[[#This Row],[Customer_ID]],Feedback[],4,0),"None")</f>
        <v>None</v>
      </c>
    </row>
    <row r="194" spans="1:13" x14ac:dyDescent="0.25">
      <c r="A194" s="2" t="s">
        <v>929</v>
      </c>
      <c r="B194" s="2" t="s">
        <v>681</v>
      </c>
      <c r="C194" s="2">
        <v>5</v>
      </c>
      <c r="D194" s="4">
        <v>3.18</v>
      </c>
      <c r="E194" s="2" t="s">
        <v>682</v>
      </c>
      <c r="F194" s="3">
        <v>45587</v>
      </c>
      <c r="G194" s="7">
        <v>15.9</v>
      </c>
      <c r="H194" s="37">
        <f>IFERROR(VLOOKUP(Master[[#This Row],[Customer_ID]],CustomerData[],2,0),"None")</f>
        <v>55</v>
      </c>
      <c r="I194" s="37" t="str">
        <f>IF(Master[[#This Row],[Age]]&lt;=28,"18-28",IF(H194&lt;=39,"29-39",IF(H194&lt;=50,"40-50",IF(H194&lt;=61,"51-61",IF(H194&gt;=62,"62-Above")))))</f>
        <v>51-61</v>
      </c>
      <c r="J194" t="str">
        <f>IFERROR(VLOOKUP(Master[[#This Row],[Customer_ID]],CustomerData[],3,0),"None")</f>
        <v>Female</v>
      </c>
      <c r="K194" t="str">
        <f>IFERROR(VLOOKUP(Master[[#This Row],[Customer_ID]],CustomerData[],4,0),"None")</f>
        <v>Muffin</v>
      </c>
      <c r="L194" s="1" t="str">
        <f>IFERROR(VLOOKUP(Master[[#This Row],[Customer_ID]],Feedback[],3,0),"None ")</f>
        <v>Positive</v>
      </c>
      <c r="M194" t="str">
        <f>_xlfn.IFNA(VLOOKUP(Master[[#This Row],[Customer_ID]],Feedback[],4,0),"None")</f>
        <v>Great product!</v>
      </c>
    </row>
    <row r="195" spans="1:13" hidden="1" x14ac:dyDescent="0.25">
      <c r="A195" s="2" t="s">
        <v>1114</v>
      </c>
      <c r="B195" s="2" t="s">
        <v>681</v>
      </c>
      <c r="C195" s="2">
        <v>5</v>
      </c>
      <c r="D195" s="4">
        <v>5.75</v>
      </c>
      <c r="E195" s="2" t="s">
        <v>682</v>
      </c>
      <c r="F195" s="3">
        <v>45588</v>
      </c>
      <c r="G195" s="7">
        <v>28.75</v>
      </c>
      <c r="H195" s="37">
        <f>IFERROR(VLOOKUP(Master[[#This Row],[Customer_ID]],CustomerData[],2,0),"None")</f>
        <v>27</v>
      </c>
      <c r="I195" s="37" t="str">
        <f>IF(Master[[#This Row],[Age]]&lt;=28,"18-28",IF(H195&lt;=39,"29-39",IF(H195&lt;=50,"40-50",IF(H195&lt;=61,"51-61",IF(H195&gt;=62,"62-Above")))))</f>
        <v>18-28</v>
      </c>
      <c r="J195" t="str">
        <f>IFERROR(VLOOKUP(Master[[#This Row],[Customer_ID]],CustomerData[],3,0),"None")</f>
        <v>Female</v>
      </c>
      <c r="K195" t="str">
        <f>IFERROR(VLOOKUP(Master[[#This Row],[Customer_ID]],CustomerData[],4,0),"None")</f>
        <v>Muffin</v>
      </c>
      <c r="L195" s="1" t="str">
        <f>IFERROR(VLOOKUP(Master[[#This Row],[Customer_ID]],Feedback[],3,0),"None ")</f>
        <v xml:space="preserve">None </v>
      </c>
      <c r="M195" t="str">
        <f>_xlfn.IFNA(VLOOKUP(Master[[#This Row],[Customer_ID]],Feedback[],4,0),"None")</f>
        <v>None</v>
      </c>
    </row>
    <row r="196" spans="1:13" hidden="1" x14ac:dyDescent="0.25">
      <c r="A196" s="2" t="s">
        <v>728</v>
      </c>
      <c r="B196" s="2" t="s">
        <v>678</v>
      </c>
      <c r="C196" s="2">
        <v>5</v>
      </c>
      <c r="D196" s="4">
        <v>4.51</v>
      </c>
      <c r="E196" s="2" t="s">
        <v>682</v>
      </c>
      <c r="F196" s="3">
        <v>45589</v>
      </c>
      <c r="G196" s="7">
        <v>22.55</v>
      </c>
      <c r="H196" s="37">
        <f>IFERROR(VLOOKUP(Master[[#This Row],[Customer_ID]],CustomerData[],2,0),"None")</f>
        <v>45</v>
      </c>
      <c r="I196" s="37" t="str">
        <f>IF(Master[[#This Row],[Age]]&lt;=28,"18-28",IF(H196&lt;=39,"29-39",IF(H196&lt;=50,"40-50",IF(H196&lt;=61,"51-61",IF(H196&gt;=62,"62-Above")))))</f>
        <v>40-50</v>
      </c>
      <c r="J196" t="str">
        <f>IFERROR(VLOOKUP(Master[[#This Row],[Customer_ID]],CustomerData[],3,0),"None")</f>
        <v>Male</v>
      </c>
      <c r="K196" t="str">
        <f>IFERROR(VLOOKUP(Master[[#This Row],[Customer_ID]],CustomerData[],4,0),"None")</f>
        <v>Latte</v>
      </c>
      <c r="L196" s="1" t="str">
        <f>IFERROR(VLOOKUP(Master[[#This Row],[Customer_ID]],Feedback[],3,0),"None ")</f>
        <v xml:space="preserve">None </v>
      </c>
      <c r="M196" t="str">
        <f>_xlfn.IFNA(VLOOKUP(Master[[#This Row],[Customer_ID]],Feedback[],4,0),"None")</f>
        <v>None</v>
      </c>
    </row>
    <row r="197" spans="1:13" hidden="1" x14ac:dyDescent="0.25">
      <c r="A197" s="2" t="s">
        <v>939</v>
      </c>
      <c r="B197" s="2" t="s">
        <v>676</v>
      </c>
      <c r="C197" s="2">
        <v>3</v>
      </c>
      <c r="D197" s="4">
        <v>3.41</v>
      </c>
      <c r="E197" s="2" t="s">
        <v>684</v>
      </c>
      <c r="F197" s="3">
        <v>45590</v>
      </c>
      <c r="G197" s="7">
        <v>10.23</v>
      </c>
      <c r="H197" s="37">
        <f>IFERROR(VLOOKUP(Master[[#This Row],[Customer_ID]],CustomerData[],2,0),"None")</f>
        <v>32</v>
      </c>
      <c r="I197" s="37" t="str">
        <f>IF(Master[[#This Row],[Age]]&lt;=28,"18-28",IF(H197&lt;=39,"29-39",IF(H197&lt;=50,"40-50",IF(H197&lt;=61,"51-61",IF(H197&gt;=62,"62-Above")))))</f>
        <v>29-39</v>
      </c>
      <c r="J197" t="str">
        <f>IFERROR(VLOOKUP(Master[[#This Row],[Customer_ID]],CustomerData[],3,0),"None")</f>
        <v>Female</v>
      </c>
      <c r="K197" t="str">
        <f>IFERROR(VLOOKUP(Master[[#This Row],[Customer_ID]],CustomerData[],4,0),"None")</f>
        <v>Iced Tea</v>
      </c>
      <c r="L197" s="1" t="str">
        <f>IFERROR(VLOOKUP(Master[[#This Row],[Customer_ID]],Feedback[],3,0),"None ")</f>
        <v>Positive</v>
      </c>
      <c r="M197" t="str">
        <f>_xlfn.IFNA(VLOOKUP(Master[[#This Row],[Customer_ID]],Feedback[],4,0),"None")</f>
        <v>Could be better</v>
      </c>
    </row>
    <row r="198" spans="1:13" hidden="1" x14ac:dyDescent="0.25">
      <c r="A198" s="2" t="s">
        <v>976</v>
      </c>
      <c r="B198" s="2" t="s">
        <v>680</v>
      </c>
      <c r="C198" s="2">
        <v>3</v>
      </c>
      <c r="D198" s="4">
        <v>3.92</v>
      </c>
      <c r="E198" s="2" t="s">
        <v>683</v>
      </c>
      <c r="F198" s="3">
        <v>45591</v>
      </c>
      <c r="G198" s="7">
        <v>11.76</v>
      </c>
      <c r="H198" s="37">
        <f>IFERROR(VLOOKUP(Master[[#This Row],[Customer_ID]],CustomerData[],2,0),"None")</f>
        <v>64</v>
      </c>
      <c r="I198" s="37" t="str">
        <f>IF(Master[[#This Row],[Age]]&lt;=28,"18-28",IF(H198&lt;=39,"29-39",IF(H198&lt;=50,"40-50",IF(H198&lt;=61,"51-61",IF(H198&gt;=62,"62-Above")))))</f>
        <v>62-Above</v>
      </c>
      <c r="J198" t="str">
        <f>IFERROR(VLOOKUP(Master[[#This Row],[Customer_ID]],CustomerData[],3,0),"None")</f>
        <v>Female</v>
      </c>
      <c r="K198" t="str">
        <f>IFERROR(VLOOKUP(Master[[#This Row],[Customer_ID]],CustomerData[],4,0),"None")</f>
        <v>Croissant</v>
      </c>
      <c r="L198" s="1" t="str">
        <f>IFERROR(VLOOKUP(Master[[#This Row],[Customer_ID]],Feedback[],3,0),"None ")</f>
        <v xml:space="preserve">None </v>
      </c>
      <c r="M198" t="str">
        <f>_xlfn.IFNA(VLOOKUP(Master[[#This Row],[Customer_ID]],Feedback[],4,0),"None")</f>
        <v>None</v>
      </c>
    </row>
    <row r="199" spans="1:13" hidden="1" x14ac:dyDescent="0.25">
      <c r="A199" s="2" t="s">
        <v>884</v>
      </c>
      <c r="B199" s="2" t="s">
        <v>679</v>
      </c>
      <c r="C199" s="2">
        <v>1</v>
      </c>
      <c r="D199" s="4">
        <v>2.87</v>
      </c>
      <c r="E199" s="2" t="s">
        <v>683</v>
      </c>
      <c r="F199" s="3">
        <v>45592</v>
      </c>
      <c r="G199" s="7">
        <v>2.87</v>
      </c>
      <c r="H199" s="37">
        <f>IFERROR(VLOOKUP(Master[[#This Row],[Customer_ID]],CustomerData[],2,0),"None")</f>
        <v>49</v>
      </c>
      <c r="I199" s="37" t="str">
        <f>IF(Master[[#This Row],[Age]]&lt;=28,"18-28",IF(H199&lt;=39,"29-39",IF(H199&lt;=50,"40-50",IF(H199&lt;=61,"51-61",IF(H199&gt;=62,"62-Above")))))</f>
        <v>40-50</v>
      </c>
      <c r="J199" t="str">
        <f>IFERROR(VLOOKUP(Master[[#This Row],[Customer_ID]],CustomerData[],3,0),"None")</f>
        <v>Male</v>
      </c>
      <c r="K199" t="str">
        <f>IFERROR(VLOOKUP(Master[[#This Row],[Customer_ID]],CustomerData[],4,0),"None")</f>
        <v>Sandwich</v>
      </c>
      <c r="L199" s="1" t="str">
        <f>IFERROR(VLOOKUP(Master[[#This Row],[Customer_ID]],Feedback[],3,0),"None ")</f>
        <v>Negative</v>
      </c>
      <c r="M199" t="str">
        <f>_xlfn.IFNA(VLOOKUP(Master[[#This Row],[Customer_ID]],Feedback[],4,0),"None")</f>
        <v>Great product!</v>
      </c>
    </row>
    <row r="200" spans="1:13" hidden="1" x14ac:dyDescent="0.25">
      <c r="A200" s="2" t="s">
        <v>938</v>
      </c>
      <c r="B200" s="2" t="s">
        <v>677</v>
      </c>
      <c r="C200" s="2">
        <v>4</v>
      </c>
      <c r="D200" s="4">
        <v>2.75</v>
      </c>
      <c r="E200" s="2" t="s">
        <v>683</v>
      </c>
      <c r="F200" s="3">
        <v>45593</v>
      </c>
      <c r="G200" s="7">
        <v>11</v>
      </c>
      <c r="H200" s="37">
        <f>IFERROR(VLOOKUP(Master[[#This Row],[Customer_ID]],CustomerData[],2,0),"None")</f>
        <v>21</v>
      </c>
      <c r="I200" s="37" t="str">
        <f>IF(Master[[#This Row],[Age]]&lt;=28,"18-28",IF(H200&lt;=39,"29-39",IF(H200&lt;=50,"40-50",IF(H200&lt;=61,"51-61",IF(H200&gt;=62,"62-Above")))))</f>
        <v>18-28</v>
      </c>
      <c r="J200" t="str">
        <f>IFERROR(VLOOKUP(Master[[#This Row],[Customer_ID]],CustomerData[],3,0),"None")</f>
        <v>Male</v>
      </c>
      <c r="K200" t="str">
        <f>IFERROR(VLOOKUP(Master[[#This Row],[Customer_ID]],CustomerData[],4,0),"None")</f>
        <v>Cappuccino</v>
      </c>
      <c r="L200" s="1" t="str">
        <f>IFERROR(VLOOKUP(Master[[#This Row],[Customer_ID]],Feedback[],3,0),"None ")</f>
        <v>Negative</v>
      </c>
      <c r="M200" t="str">
        <f>_xlfn.IFNA(VLOOKUP(Master[[#This Row],[Customer_ID]],Feedback[],4,0),"None")</f>
        <v>Could be better</v>
      </c>
    </row>
    <row r="201" spans="1:13" hidden="1" x14ac:dyDescent="0.25">
      <c r="A201" s="2" t="s">
        <v>1067</v>
      </c>
      <c r="B201" s="2" t="s">
        <v>679</v>
      </c>
      <c r="C201" s="2">
        <v>1</v>
      </c>
      <c r="D201" s="4">
        <v>3.53</v>
      </c>
      <c r="E201" s="2" t="s">
        <v>684</v>
      </c>
      <c r="F201" s="3">
        <v>45594</v>
      </c>
      <c r="G201" s="7">
        <v>3.53</v>
      </c>
      <c r="H201" s="37">
        <f>IFERROR(VLOOKUP(Master[[#This Row],[Customer_ID]],CustomerData[],2,0),"None")</f>
        <v>38</v>
      </c>
      <c r="I201" s="37" t="str">
        <f>IF(Master[[#This Row],[Age]]&lt;=28,"18-28",IF(H201&lt;=39,"29-39",IF(H201&lt;=50,"40-50",IF(H201&lt;=61,"51-61",IF(H201&gt;=62,"62-Above")))))</f>
        <v>29-39</v>
      </c>
      <c r="J201" t="str">
        <f>IFERROR(VLOOKUP(Master[[#This Row],[Customer_ID]],CustomerData[],3,0),"None")</f>
        <v>Female</v>
      </c>
      <c r="K201" t="str">
        <f>IFERROR(VLOOKUP(Master[[#This Row],[Customer_ID]],CustomerData[],4,0),"None")</f>
        <v>Sandwich</v>
      </c>
      <c r="L201" s="1" t="str">
        <f>IFERROR(VLOOKUP(Master[[#This Row],[Customer_ID]],Feedback[],3,0),"None ")</f>
        <v>Negative</v>
      </c>
      <c r="M201" t="str">
        <f>_xlfn.IFNA(VLOOKUP(Master[[#This Row],[Customer_ID]],Feedback[],4,0),"None")</f>
        <v>Great product!</v>
      </c>
    </row>
    <row r="202" spans="1:13" hidden="1" x14ac:dyDescent="0.25">
      <c r="A202" s="2" t="s">
        <v>1183</v>
      </c>
      <c r="B202" s="2" t="s">
        <v>677</v>
      </c>
      <c r="C202" s="2">
        <v>3</v>
      </c>
      <c r="D202" s="4">
        <v>5.81</v>
      </c>
      <c r="E202" s="2" t="s">
        <v>683</v>
      </c>
      <c r="F202" s="3">
        <v>45595</v>
      </c>
      <c r="G202" s="7">
        <v>17.43</v>
      </c>
      <c r="H202" s="37">
        <f>IFERROR(VLOOKUP(Master[[#This Row],[Customer_ID]],CustomerData[],2,0),"None")</f>
        <v>44</v>
      </c>
      <c r="I202" s="37" t="str">
        <f>IF(Master[[#This Row],[Age]]&lt;=28,"18-28",IF(H202&lt;=39,"29-39",IF(H202&lt;=50,"40-50",IF(H202&lt;=61,"51-61",IF(H202&gt;=62,"62-Above")))))</f>
        <v>40-50</v>
      </c>
      <c r="J202" t="str">
        <f>IFERROR(VLOOKUP(Master[[#This Row],[Customer_ID]],CustomerData[],3,0),"None")</f>
        <v>Female</v>
      </c>
      <c r="K202" t="str">
        <f>IFERROR(VLOOKUP(Master[[#This Row],[Customer_ID]],CustomerData[],4,0),"None")</f>
        <v>Cappuccino</v>
      </c>
      <c r="L202" s="1" t="str">
        <f>IFERROR(VLOOKUP(Master[[#This Row],[Customer_ID]],Feedback[],3,0),"None ")</f>
        <v>Negative</v>
      </c>
      <c r="M202" t="str">
        <f>_xlfn.IFNA(VLOOKUP(Master[[#This Row],[Customer_ID]],Feedback[],4,0),"None")</f>
        <v>Could be better</v>
      </c>
    </row>
    <row r="203" spans="1:13" hidden="1" x14ac:dyDescent="0.25">
      <c r="A203" s="2" t="s">
        <v>884</v>
      </c>
      <c r="B203" s="2" t="s">
        <v>679</v>
      </c>
      <c r="C203" s="2">
        <v>3</v>
      </c>
      <c r="D203" s="4">
        <v>5.31</v>
      </c>
      <c r="E203" s="2" t="s">
        <v>684</v>
      </c>
      <c r="F203" s="3">
        <v>45596</v>
      </c>
      <c r="G203" s="7">
        <v>15.93</v>
      </c>
      <c r="H203" s="37">
        <f>IFERROR(VLOOKUP(Master[[#This Row],[Customer_ID]],CustomerData[],2,0),"None")</f>
        <v>49</v>
      </c>
      <c r="I203" s="37" t="str">
        <f>IF(Master[[#This Row],[Age]]&lt;=28,"18-28",IF(H203&lt;=39,"29-39",IF(H203&lt;=50,"40-50",IF(H203&lt;=61,"51-61",IF(H203&gt;=62,"62-Above")))))</f>
        <v>40-50</v>
      </c>
      <c r="J203" t="str">
        <f>IFERROR(VLOOKUP(Master[[#This Row],[Customer_ID]],CustomerData[],3,0),"None")</f>
        <v>Male</v>
      </c>
      <c r="K203" t="str">
        <f>IFERROR(VLOOKUP(Master[[#This Row],[Customer_ID]],CustomerData[],4,0),"None")</f>
        <v>Sandwich</v>
      </c>
      <c r="L203" s="1" t="str">
        <f>IFERROR(VLOOKUP(Master[[#This Row],[Customer_ID]],Feedback[],3,0),"None ")</f>
        <v>Negative</v>
      </c>
      <c r="M203" t="str">
        <f>_xlfn.IFNA(VLOOKUP(Master[[#This Row],[Customer_ID]],Feedback[],4,0),"None")</f>
        <v>Great product!</v>
      </c>
    </row>
    <row r="204" spans="1:13" hidden="1" x14ac:dyDescent="0.25">
      <c r="A204" s="2" t="s">
        <v>975</v>
      </c>
      <c r="B204" s="2" t="s">
        <v>678</v>
      </c>
      <c r="C204" s="2">
        <v>3</v>
      </c>
      <c r="D204" s="4">
        <v>5.85</v>
      </c>
      <c r="E204" s="2" t="s">
        <v>684</v>
      </c>
      <c r="F204" s="3">
        <v>45597</v>
      </c>
      <c r="G204" s="7">
        <v>17.55</v>
      </c>
      <c r="H204" s="37">
        <f>IFERROR(VLOOKUP(Master[[#This Row],[Customer_ID]],CustomerData[],2,0),"None")</f>
        <v>43</v>
      </c>
      <c r="I204" s="37" t="str">
        <f>IF(Master[[#This Row],[Age]]&lt;=28,"18-28",IF(H204&lt;=39,"29-39",IF(H204&lt;=50,"40-50",IF(H204&lt;=61,"51-61",IF(H204&gt;=62,"62-Above")))))</f>
        <v>40-50</v>
      </c>
      <c r="J204" t="str">
        <f>IFERROR(VLOOKUP(Master[[#This Row],[Customer_ID]],CustomerData[],3,0),"None")</f>
        <v>Female</v>
      </c>
      <c r="K204" t="str">
        <f>IFERROR(VLOOKUP(Master[[#This Row],[Customer_ID]],CustomerData[],4,0),"None")</f>
        <v>Latte</v>
      </c>
      <c r="L204" s="1" t="str">
        <f>IFERROR(VLOOKUP(Master[[#This Row],[Customer_ID]],Feedback[],3,0),"None ")</f>
        <v>Neutral</v>
      </c>
      <c r="M204" t="str">
        <f>_xlfn.IFNA(VLOOKUP(Master[[#This Row],[Customer_ID]],Feedback[],4,0),"None")</f>
        <v>Could be better</v>
      </c>
    </row>
    <row r="205" spans="1:13" hidden="1" x14ac:dyDescent="0.25">
      <c r="A205" s="2" t="s">
        <v>865</v>
      </c>
      <c r="B205" s="2" t="s">
        <v>678</v>
      </c>
      <c r="C205" s="2">
        <v>3</v>
      </c>
      <c r="D205" s="4">
        <v>5.57</v>
      </c>
      <c r="E205" s="2" t="s">
        <v>682</v>
      </c>
      <c r="F205" s="3">
        <v>45598</v>
      </c>
      <c r="G205" s="7">
        <v>16.71</v>
      </c>
      <c r="H205" s="37">
        <f>IFERROR(VLOOKUP(Master[[#This Row],[Customer_ID]],CustomerData[],2,0),"None")</f>
        <v>34</v>
      </c>
      <c r="I205" s="37" t="str">
        <f>IF(Master[[#This Row],[Age]]&lt;=28,"18-28",IF(H205&lt;=39,"29-39",IF(H205&lt;=50,"40-50",IF(H205&lt;=61,"51-61",IF(H205&gt;=62,"62-Above")))))</f>
        <v>29-39</v>
      </c>
      <c r="J205" t="str">
        <f>IFERROR(VLOOKUP(Master[[#This Row],[Customer_ID]],CustomerData[],3,0),"None")</f>
        <v>Female</v>
      </c>
      <c r="K205" t="str">
        <f>IFERROR(VLOOKUP(Master[[#This Row],[Customer_ID]],CustomerData[],4,0),"None")</f>
        <v>Latte</v>
      </c>
      <c r="L205" s="1" t="str">
        <f>IFERROR(VLOOKUP(Master[[#This Row],[Customer_ID]],Feedback[],3,0),"None ")</f>
        <v>Positive</v>
      </c>
      <c r="M205" t="str">
        <f>_xlfn.IFNA(VLOOKUP(Master[[#This Row],[Customer_ID]],Feedback[],4,0),"None")</f>
        <v>Could be better</v>
      </c>
    </row>
    <row r="206" spans="1:13" x14ac:dyDescent="0.25">
      <c r="A206" s="2" t="s">
        <v>808</v>
      </c>
      <c r="B206" s="2" t="s">
        <v>678</v>
      </c>
      <c r="C206" s="2">
        <v>3</v>
      </c>
      <c r="D206" s="4">
        <v>5.35</v>
      </c>
      <c r="E206" s="2" t="s">
        <v>683</v>
      </c>
      <c r="F206" s="3">
        <v>45599</v>
      </c>
      <c r="G206" s="7">
        <v>16.05</v>
      </c>
      <c r="H206" s="37">
        <f>IFERROR(VLOOKUP(Master[[#This Row],[Customer_ID]],CustomerData[],2,0),"None")</f>
        <v>59</v>
      </c>
      <c r="I206" s="37" t="str">
        <f>IF(Master[[#This Row],[Age]]&lt;=28,"18-28",IF(H206&lt;=39,"29-39",IF(H206&lt;=50,"40-50",IF(H206&lt;=61,"51-61",IF(H206&gt;=62,"62-Above")))))</f>
        <v>51-61</v>
      </c>
      <c r="J206" t="str">
        <f>IFERROR(VLOOKUP(Master[[#This Row],[Customer_ID]],CustomerData[],3,0),"None")</f>
        <v>Male</v>
      </c>
      <c r="K206" t="str">
        <f>IFERROR(VLOOKUP(Master[[#This Row],[Customer_ID]],CustomerData[],4,0),"None")</f>
        <v>Latte</v>
      </c>
      <c r="L206" s="1" t="str">
        <f>IFERROR(VLOOKUP(Master[[#This Row],[Customer_ID]],Feedback[],3,0),"None ")</f>
        <v>Positive</v>
      </c>
      <c r="M206" t="str">
        <f>_xlfn.IFNA(VLOOKUP(Master[[#This Row],[Customer_ID]],Feedback[],4,0),"None")</f>
        <v>Great product!</v>
      </c>
    </row>
    <row r="207" spans="1:13" hidden="1" x14ac:dyDescent="0.25">
      <c r="A207" s="2" t="s">
        <v>1340</v>
      </c>
      <c r="B207" s="2" t="s">
        <v>678</v>
      </c>
      <c r="C207" s="2">
        <v>3</v>
      </c>
      <c r="D207" s="4">
        <v>4.51</v>
      </c>
      <c r="E207" s="2" t="s">
        <v>683</v>
      </c>
      <c r="F207" s="3">
        <v>45600</v>
      </c>
      <c r="G207" s="7">
        <v>13.53</v>
      </c>
      <c r="H207" s="37">
        <f>IFERROR(VLOOKUP(Master[[#This Row],[Customer_ID]],CustomerData[],2,0),"None")</f>
        <v>62</v>
      </c>
      <c r="I207" s="37" t="str">
        <f>IF(Master[[#This Row],[Age]]&lt;=28,"18-28",IF(H207&lt;=39,"29-39",IF(H207&lt;=50,"40-50",IF(H207&lt;=61,"51-61",IF(H207&gt;=62,"62-Above")))))</f>
        <v>62-Above</v>
      </c>
      <c r="J207" t="str">
        <f>IFERROR(VLOOKUP(Master[[#This Row],[Customer_ID]],CustomerData[],3,0),"None")</f>
        <v>Female</v>
      </c>
      <c r="K207" t="str">
        <f>IFERROR(VLOOKUP(Master[[#This Row],[Customer_ID]],CustomerData[],4,0),"None")</f>
        <v>Latte</v>
      </c>
      <c r="L207" s="1" t="str">
        <f>IFERROR(VLOOKUP(Master[[#This Row],[Customer_ID]],Feedback[],3,0),"None ")</f>
        <v xml:space="preserve">None </v>
      </c>
      <c r="M207" t="str">
        <f>_xlfn.IFNA(VLOOKUP(Master[[#This Row],[Customer_ID]],Feedback[],4,0),"None")</f>
        <v>None</v>
      </c>
    </row>
    <row r="208" spans="1:13" hidden="1" x14ac:dyDescent="0.25">
      <c r="A208" s="2" t="s">
        <v>793</v>
      </c>
      <c r="B208" s="2" t="s">
        <v>680</v>
      </c>
      <c r="C208" s="2">
        <v>2</v>
      </c>
      <c r="D208" s="4">
        <v>5.88</v>
      </c>
      <c r="E208" s="2" t="s">
        <v>682</v>
      </c>
      <c r="F208" s="3">
        <v>45602</v>
      </c>
      <c r="G208" s="7">
        <v>11.76</v>
      </c>
      <c r="H208" s="37">
        <f>IFERROR(VLOOKUP(Master[[#This Row],[Customer_ID]],CustomerData[],2,0),"None")</f>
        <v>32</v>
      </c>
      <c r="I208" s="37" t="str">
        <f>IF(Master[[#This Row],[Age]]&lt;=28,"18-28",IF(H208&lt;=39,"29-39",IF(H208&lt;=50,"40-50",IF(H208&lt;=61,"51-61",IF(H208&gt;=62,"62-Above")))))</f>
        <v>29-39</v>
      </c>
      <c r="J208" t="str">
        <f>IFERROR(VLOOKUP(Master[[#This Row],[Customer_ID]],CustomerData[],3,0),"None")</f>
        <v>Female</v>
      </c>
      <c r="K208" t="str">
        <f>IFERROR(VLOOKUP(Master[[#This Row],[Customer_ID]],CustomerData[],4,0),"None")</f>
        <v>Croissant</v>
      </c>
      <c r="L208" s="1" t="str">
        <f>IFERROR(VLOOKUP(Master[[#This Row],[Customer_ID]],Feedback[],3,0),"None ")</f>
        <v>Neutral</v>
      </c>
      <c r="M208" t="str">
        <f>_xlfn.IFNA(VLOOKUP(Master[[#This Row],[Customer_ID]],Feedback[],4,0),"None")</f>
        <v>Could be better</v>
      </c>
    </row>
    <row r="209" spans="1:13" hidden="1" x14ac:dyDescent="0.25">
      <c r="A209" s="2" t="s">
        <v>846</v>
      </c>
      <c r="B209" s="2" t="s">
        <v>677</v>
      </c>
      <c r="C209" s="2">
        <v>5</v>
      </c>
      <c r="D209" s="4">
        <v>4.47</v>
      </c>
      <c r="E209" s="2" t="s">
        <v>684</v>
      </c>
      <c r="F209" s="3">
        <v>45603</v>
      </c>
      <c r="G209" s="7">
        <v>22.35</v>
      </c>
      <c r="H209" s="37">
        <f>IFERROR(VLOOKUP(Master[[#This Row],[Customer_ID]],CustomerData[],2,0),"None")</f>
        <v>34</v>
      </c>
      <c r="I209" s="37" t="str">
        <f>IF(Master[[#This Row],[Age]]&lt;=28,"18-28",IF(H209&lt;=39,"29-39",IF(H209&lt;=50,"40-50",IF(H209&lt;=61,"51-61",IF(H209&gt;=62,"62-Above")))))</f>
        <v>29-39</v>
      </c>
      <c r="J209" t="str">
        <f>IFERROR(VLOOKUP(Master[[#This Row],[Customer_ID]],CustomerData[],3,0),"None")</f>
        <v>Female</v>
      </c>
      <c r="K209" t="str">
        <f>IFERROR(VLOOKUP(Master[[#This Row],[Customer_ID]],CustomerData[],4,0),"None")</f>
        <v>Cappuccino</v>
      </c>
      <c r="L209" s="1" t="str">
        <f>IFERROR(VLOOKUP(Master[[#This Row],[Customer_ID]],Feedback[],3,0),"None ")</f>
        <v>Negative</v>
      </c>
      <c r="M209" t="str">
        <f>_xlfn.IFNA(VLOOKUP(Master[[#This Row],[Customer_ID]],Feedback[],4,0),"None")</f>
        <v>Could be better</v>
      </c>
    </row>
    <row r="210" spans="1:13" hidden="1" x14ac:dyDescent="0.25">
      <c r="A210" s="2" t="s">
        <v>713</v>
      </c>
      <c r="B210" s="2" t="s">
        <v>680</v>
      </c>
      <c r="C210" s="2">
        <v>2</v>
      </c>
      <c r="D210" s="4">
        <v>5.19</v>
      </c>
      <c r="E210" s="2" t="s">
        <v>682</v>
      </c>
      <c r="F210" s="3">
        <v>45604</v>
      </c>
      <c r="G210" s="7">
        <v>10.38</v>
      </c>
      <c r="H210" s="37">
        <f>IFERROR(VLOOKUP(Master[[#This Row],[Customer_ID]],CustomerData[],2,0),"None")</f>
        <v>19</v>
      </c>
      <c r="I210" s="37" t="str">
        <f>IF(Master[[#This Row],[Age]]&lt;=28,"18-28",IF(H210&lt;=39,"29-39",IF(H210&lt;=50,"40-50",IF(H210&lt;=61,"51-61",IF(H210&gt;=62,"62-Above")))))</f>
        <v>18-28</v>
      </c>
      <c r="J210" t="str">
        <f>IFERROR(VLOOKUP(Master[[#This Row],[Customer_ID]],CustomerData[],3,0),"None")</f>
        <v>Female</v>
      </c>
      <c r="K210" t="str">
        <f>IFERROR(VLOOKUP(Master[[#This Row],[Customer_ID]],CustomerData[],4,0),"None")</f>
        <v>Croissant</v>
      </c>
      <c r="L210" s="1" t="str">
        <f>IFERROR(VLOOKUP(Master[[#This Row],[Customer_ID]],Feedback[],3,0),"None ")</f>
        <v>Negative</v>
      </c>
      <c r="M210" t="str">
        <f>_xlfn.IFNA(VLOOKUP(Master[[#This Row],[Customer_ID]],Feedback[],4,0),"None")</f>
        <v>Could be better</v>
      </c>
    </row>
    <row r="211" spans="1:13" hidden="1" x14ac:dyDescent="0.25">
      <c r="A211" s="2" t="s">
        <v>779</v>
      </c>
      <c r="B211" s="2" t="s">
        <v>681</v>
      </c>
      <c r="C211" s="2">
        <v>4</v>
      </c>
      <c r="D211" s="4">
        <v>4.1100000000000003</v>
      </c>
      <c r="E211" s="2" t="s">
        <v>682</v>
      </c>
      <c r="F211" s="3">
        <v>45607</v>
      </c>
      <c r="G211" s="7">
        <v>16.440000000000001</v>
      </c>
      <c r="H211" s="37">
        <f>IFERROR(VLOOKUP(Master[[#This Row],[Customer_ID]],CustomerData[],2,0),"None")</f>
        <v>22</v>
      </c>
      <c r="I211" s="37" t="str">
        <f>IF(Master[[#This Row],[Age]]&lt;=28,"18-28",IF(H211&lt;=39,"29-39",IF(H211&lt;=50,"40-50",IF(H211&lt;=61,"51-61",IF(H211&gt;=62,"62-Above")))))</f>
        <v>18-28</v>
      </c>
      <c r="J211" t="str">
        <f>IFERROR(VLOOKUP(Master[[#This Row],[Customer_ID]],CustomerData[],3,0),"None")</f>
        <v>Male</v>
      </c>
      <c r="K211" t="str">
        <f>IFERROR(VLOOKUP(Master[[#This Row],[Customer_ID]],CustomerData[],4,0),"None")</f>
        <v>Muffin</v>
      </c>
      <c r="L211" s="1" t="str">
        <f>IFERROR(VLOOKUP(Master[[#This Row],[Customer_ID]],Feedback[],3,0),"None ")</f>
        <v>Negative</v>
      </c>
      <c r="M211" t="str">
        <f>_xlfn.IFNA(VLOOKUP(Master[[#This Row],[Customer_ID]],Feedback[],4,0),"None")</f>
        <v>Could be better</v>
      </c>
    </row>
    <row r="212" spans="1:13" x14ac:dyDescent="0.25">
      <c r="A212" s="2" t="s">
        <v>1084</v>
      </c>
      <c r="B212" s="2" t="s">
        <v>676</v>
      </c>
      <c r="C212" s="2">
        <v>3</v>
      </c>
      <c r="D212" s="4">
        <v>4.1100000000000003</v>
      </c>
      <c r="E212" s="2" t="s">
        <v>685</v>
      </c>
      <c r="F212" s="3">
        <v>45608</v>
      </c>
      <c r="G212" s="7">
        <v>12.33</v>
      </c>
      <c r="H212" s="37">
        <f>IFERROR(VLOOKUP(Master[[#This Row],[Customer_ID]],CustomerData[],2,0),"None")</f>
        <v>52</v>
      </c>
      <c r="I212" s="37" t="str">
        <f>IF(Master[[#This Row],[Age]]&lt;=28,"18-28",IF(H212&lt;=39,"29-39",IF(H212&lt;=50,"40-50",IF(H212&lt;=61,"51-61",IF(H212&gt;=62,"62-Above")))))</f>
        <v>51-61</v>
      </c>
      <c r="J212" t="str">
        <f>IFERROR(VLOOKUP(Master[[#This Row],[Customer_ID]],CustomerData[],3,0),"None")</f>
        <v>Female</v>
      </c>
      <c r="K212" t="str">
        <f>IFERROR(VLOOKUP(Master[[#This Row],[Customer_ID]],CustomerData[],4,0),"None")</f>
        <v>Iced Tea</v>
      </c>
      <c r="L212" s="1" t="str">
        <f>IFERROR(VLOOKUP(Master[[#This Row],[Customer_ID]],Feedback[],3,0),"None ")</f>
        <v>Positive</v>
      </c>
      <c r="M212" t="str">
        <f>_xlfn.IFNA(VLOOKUP(Master[[#This Row],[Customer_ID]],Feedback[],4,0),"None")</f>
        <v>Great product!</v>
      </c>
    </row>
    <row r="213" spans="1:13" hidden="1" x14ac:dyDescent="0.25">
      <c r="A213" s="2" t="s">
        <v>927</v>
      </c>
      <c r="B213" s="2" t="s">
        <v>676</v>
      </c>
      <c r="C213" s="2">
        <v>2</v>
      </c>
      <c r="D213" s="4">
        <v>4.55</v>
      </c>
      <c r="E213" s="2" t="s">
        <v>682</v>
      </c>
      <c r="F213" s="3">
        <v>45609</v>
      </c>
      <c r="G213" s="7">
        <v>9.1</v>
      </c>
      <c r="H213" s="37">
        <f>IFERROR(VLOOKUP(Master[[#This Row],[Customer_ID]],CustomerData[],2,0),"None")</f>
        <v>39</v>
      </c>
      <c r="I213" s="37" t="str">
        <f>IF(Master[[#This Row],[Age]]&lt;=28,"18-28",IF(H213&lt;=39,"29-39",IF(H213&lt;=50,"40-50",IF(H213&lt;=61,"51-61",IF(H213&gt;=62,"62-Above")))))</f>
        <v>29-39</v>
      </c>
      <c r="J213" t="str">
        <f>IFERROR(VLOOKUP(Master[[#This Row],[Customer_ID]],CustomerData[],3,0),"None")</f>
        <v>Female</v>
      </c>
      <c r="K213" t="str">
        <f>IFERROR(VLOOKUP(Master[[#This Row],[Customer_ID]],CustomerData[],4,0),"None")</f>
        <v>Iced Tea</v>
      </c>
      <c r="L213" s="1" t="str">
        <f>IFERROR(VLOOKUP(Master[[#This Row],[Customer_ID]],Feedback[],3,0),"None ")</f>
        <v xml:space="preserve">None </v>
      </c>
      <c r="M213" t="str">
        <f>_xlfn.IFNA(VLOOKUP(Master[[#This Row],[Customer_ID]],Feedback[],4,0),"None")</f>
        <v>None</v>
      </c>
    </row>
    <row r="214" spans="1:13" hidden="1" x14ac:dyDescent="0.25">
      <c r="A214" s="2" t="s">
        <v>739</v>
      </c>
      <c r="B214" s="2" t="s">
        <v>676</v>
      </c>
      <c r="C214" s="2">
        <v>1</v>
      </c>
      <c r="D214" s="4">
        <v>2.6</v>
      </c>
      <c r="E214" s="2" t="s">
        <v>682</v>
      </c>
      <c r="F214" s="3">
        <v>45610</v>
      </c>
      <c r="G214" s="7">
        <v>2.6</v>
      </c>
      <c r="H214" s="37">
        <f>IFERROR(VLOOKUP(Master[[#This Row],[Customer_ID]],CustomerData[],2,0),"None")</f>
        <v>40</v>
      </c>
      <c r="I214" s="37" t="str">
        <f>IF(Master[[#This Row],[Age]]&lt;=28,"18-28",IF(H214&lt;=39,"29-39",IF(H214&lt;=50,"40-50",IF(H214&lt;=61,"51-61",IF(H214&gt;=62,"62-Above")))))</f>
        <v>40-50</v>
      </c>
      <c r="J214" t="str">
        <f>IFERROR(VLOOKUP(Master[[#This Row],[Customer_ID]],CustomerData[],3,0),"None")</f>
        <v>Female</v>
      </c>
      <c r="K214" t="str">
        <f>IFERROR(VLOOKUP(Master[[#This Row],[Customer_ID]],CustomerData[],4,0),"None")</f>
        <v>Iced Tea</v>
      </c>
      <c r="L214" s="1" t="str">
        <f>IFERROR(VLOOKUP(Master[[#This Row],[Customer_ID]],Feedback[],3,0),"None ")</f>
        <v>Negative</v>
      </c>
      <c r="M214" t="str">
        <f>_xlfn.IFNA(VLOOKUP(Master[[#This Row],[Customer_ID]],Feedback[],4,0),"None")</f>
        <v>Could be better</v>
      </c>
    </row>
    <row r="215" spans="1:13" x14ac:dyDescent="0.25">
      <c r="A215" s="2" t="s">
        <v>804</v>
      </c>
      <c r="B215" s="2" t="s">
        <v>676</v>
      </c>
      <c r="C215" s="2">
        <v>3</v>
      </c>
      <c r="D215" s="4">
        <v>4.72</v>
      </c>
      <c r="E215" s="2" t="s">
        <v>684</v>
      </c>
      <c r="F215" s="3">
        <v>45613</v>
      </c>
      <c r="G215" s="7">
        <v>14.16</v>
      </c>
      <c r="H215" s="37">
        <f>IFERROR(VLOOKUP(Master[[#This Row],[Customer_ID]],CustomerData[],2,0),"None")</f>
        <v>54</v>
      </c>
      <c r="I215" s="37" t="str">
        <f>IF(Master[[#This Row],[Age]]&lt;=28,"18-28",IF(H215&lt;=39,"29-39",IF(H215&lt;=50,"40-50",IF(H215&lt;=61,"51-61",IF(H215&gt;=62,"62-Above")))))</f>
        <v>51-61</v>
      </c>
      <c r="J215" t="str">
        <f>IFERROR(VLOOKUP(Master[[#This Row],[Customer_ID]],CustomerData[],3,0),"None")</f>
        <v>Male</v>
      </c>
      <c r="K215" t="str">
        <f>IFERROR(VLOOKUP(Master[[#This Row],[Customer_ID]],CustomerData[],4,0),"None")</f>
        <v>Iced Tea</v>
      </c>
      <c r="L215" s="1" t="str">
        <f>IFERROR(VLOOKUP(Master[[#This Row],[Customer_ID]],Feedback[],3,0),"None ")</f>
        <v>Neutral</v>
      </c>
      <c r="M215" t="str">
        <f>_xlfn.IFNA(VLOOKUP(Master[[#This Row],[Customer_ID]],Feedback[],4,0),"None")</f>
        <v>Could be better</v>
      </c>
    </row>
    <row r="216" spans="1:13" hidden="1" x14ac:dyDescent="0.25">
      <c r="A216" s="2" t="s">
        <v>904</v>
      </c>
      <c r="B216" s="2" t="s">
        <v>677</v>
      </c>
      <c r="C216" s="2">
        <v>4</v>
      </c>
      <c r="D216" s="4">
        <v>4.87</v>
      </c>
      <c r="E216" s="2" t="s">
        <v>683</v>
      </c>
      <c r="F216" s="3">
        <v>45615</v>
      </c>
      <c r="G216" s="7">
        <v>19.48</v>
      </c>
      <c r="H216" s="37">
        <f>IFERROR(VLOOKUP(Master[[#This Row],[Customer_ID]],CustomerData[],2,0),"None")</f>
        <v>28</v>
      </c>
      <c r="I216" s="37" t="str">
        <f>IF(Master[[#This Row],[Age]]&lt;=28,"18-28",IF(H216&lt;=39,"29-39",IF(H216&lt;=50,"40-50",IF(H216&lt;=61,"51-61",IF(H216&gt;=62,"62-Above")))))</f>
        <v>18-28</v>
      </c>
      <c r="J216" t="str">
        <f>IFERROR(VLOOKUP(Master[[#This Row],[Customer_ID]],CustomerData[],3,0),"None")</f>
        <v>Female</v>
      </c>
      <c r="K216" t="str">
        <f>IFERROR(VLOOKUP(Master[[#This Row],[Customer_ID]],CustomerData[],4,0),"None")</f>
        <v>Cappuccino</v>
      </c>
      <c r="L216" s="1" t="str">
        <f>IFERROR(VLOOKUP(Master[[#This Row],[Customer_ID]],Feedback[],3,0),"None ")</f>
        <v xml:space="preserve">None </v>
      </c>
      <c r="M216" t="str">
        <f>_xlfn.IFNA(VLOOKUP(Master[[#This Row],[Customer_ID]],Feedback[],4,0),"None")</f>
        <v>None</v>
      </c>
    </row>
    <row r="217" spans="1:13" hidden="1" x14ac:dyDescent="0.25">
      <c r="A217" s="2" t="s">
        <v>1086</v>
      </c>
      <c r="B217" s="2" t="s">
        <v>679</v>
      </c>
      <c r="C217" s="2">
        <v>4</v>
      </c>
      <c r="D217" s="4">
        <v>3.3</v>
      </c>
      <c r="E217" s="2" t="s">
        <v>683</v>
      </c>
      <c r="F217" s="3">
        <v>45616</v>
      </c>
      <c r="G217" s="7">
        <v>13.2</v>
      </c>
      <c r="H217" s="37">
        <f>IFERROR(VLOOKUP(Master[[#This Row],[Customer_ID]],CustomerData[],2,0),"None")</f>
        <v>50</v>
      </c>
      <c r="I217" s="37" t="str">
        <f>IF(Master[[#This Row],[Age]]&lt;=28,"18-28",IF(H217&lt;=39,"29-39",IF(H217&lt;=50,"40-50",IF(H217&lt;=61,"51-61",IF(H217&gt;=62,"62-Above")))))</f>
        <v>40-50</v>
      </c>
      <c r="J217" t="str">
        <f>IFERROR(VLOOKUP(Master[[#This Row],[Customer_ID]],CustomerData[],3,0),"None")</f>
        <v>Female</v>
      </c>
      <c r="K217" t="str">
        <f>IFERROR(VLOOKUP(Master[[#This Row],[Customer_ID]],CustomerData[],4,0),"None")</f>
        <v>Sandwich</v>
      </c>
      <c r="L217" s="1" t="str">
        <f>IFERROR(VLOOKUP(Master[[#This Row],[Customer_ID]],Feedback[],3,0),"None ")</f>
        <v xml:space="preserve">None </v>
      </c>
      <c r="M217" t="str">
        <f>_xlfn.IFNA(VLOOKUP(Master[[#This Row],[Customer_ID]],Feedback[],4,0),"None")</f>
        <v>None</v>
      </c>
    </row>
    <row r="218" spans="1:13" hidden="1" x14ac:dyDescent="0.25">
      <c r="A218" s="2" t="s">
        <v>755</v>
      </c>
      <c r="B218" s="2" t="s">
        <v>679</v>
      </c>
      <c r="C218" s="2">
        <v>1</v>
      </c>
      <c r="D218" s="4">
        <v>3.61</v>
      </c>
      <c r="E218" s="2" t="s">
        <v>683</v>
      </c>
      <c r="F218" s="3">
        <v>45617</v>
      </c>
      <c r="G218" s="7">
        <v>3.61</v>
      </c>
      <c r="H218" s="37">
        <f>IFERROR(VLOOKUP(Master[[#This Row],[Customer_ID]],CustomerData[],2,0),"None")</f>
        <v>30</v>
      </c>
      <c r="I218" s="37" t="str">
        <f>IF(Master[[#This Row],[Age]]&lt;=28,"18-28",IF(H218&lt;=39,"29-39",IF(H218&lt;=50,"40-50",IF(H218&lt;=61,"51-61",IF(H218&gt;=62,"62-Above")))))</f>
        <v>29-39</v>
      </c>
      <c r="J218" t="str">
        <f>IFERROR(VLOOKUP(Master[[#This Row],[Customer_ID]],CustomerData[],3,0),"None")</f>
        <v>Female</v>
      </c>
      <c r="K218" t="str">
        <f>IFERROR(VLOOKUP(Master[[#This Row],[Customer_ID]],CustomerData[],4,0),"None")</f>
        <v>Sandwich</v>
      </c>
      <c r="L218" s="1" t="str">
        <f>IFERROR(VLOOKUP(Master[[#This Row],[Customer_ID]],Feedback[],3,0),"None ")</f>
        <v>Positive</v>
      </c>
      <c r="M218" t="str">
        <f>_xlfn.IFNA(VLOOKUP(Master[[#This Row],[Customer_ID]],Feedback[],4,0),"None")</f>
        <v>Great product!</v>
      </c>
    </row>
    <row r="219" spans="1:13" hidden="1" x14ac:dyDescent="0.25">
      <c r="A219" s="2" t="s">
        <v>806</v>
      </c>
      <c r="B219" s="2" t="s">
        <v>676</v>
      </c>
      <c r="C219" s="2">
        <v>5</v>
      </c>
      <c r="D219" s="4">
        <v>5.84</v>
      </c>
      <c r="E219" s="2" t="s">
        <v>684</v>
      </c>
      <c r="F219" s="3">
        <v>45618</v>
      </c>
      <c r="G219" s="7">
        <v>29.2</v>
      </c>
      <c r="H219" s="37">
        <f>IFERROR(VLOOKUP(Master[[#This Row],[Customer_ID]],CustomerData[],2,0),"None")</f>
        <v>38</v>
      </c>
      <c r="I219" s="37" t="str">
        <f>IF(Master[[#This Row],[Age]]&lt;=28,"18-28",IF(H219&lt;=39,"29-39",IF(H219&lt;=50,"40-50",IF(H219&lt;=61,"51-61",IF(H219&gt;=62,"62-Above")))))</f>
        <v>29-39</v>
      </c>
      <c r="J219" t="str">
        <f>IFERROR(VLOOKUP(Master[[#This Row],[Customer_ID]],CustomerData[],3,0),"None")</f>
        <v>Female</v>
      </c>
      <c r="K219" t="str">
        <f>IFERROR(VLOOKUP(Master[[#This Row],[Customer_ID]],CustomerData[],4,0),"None")</f>
        <v>Iced Tea</v>
      </c>
      <c r="L219" s="1" t="str">
        <f>IFERROR(VLOOKUP(Master[[#This Row],[Customer_ID]],Feedback[],3,0),"None ")</f>
        <v xml:space="preserve">None </v>
      </c>
      <c r="M219" t="str">
        <f>_xlfn.IFNA(VLOOKUP(Master[[#This Row],[Customer_ID]],Feedback[],4,0),"None")</f>
        <v>None</v>
      </c>
    </row>
    <row r="220" spans="1:13" x14ac:dyDescent="0.25">
      <c r="A220" s="2" t="s">
        <v>1145</v>
      </c>
      <c r="B220" s="2" t="s">
        <v>679</v>
      </c>
      <c r="C220" s="2">
        <v>5</v>
      </c>
      <c r="D220" s="4">
        <v>4.3099999999999996</v>
      </c>
      <c r="E220" s="2" t="s">
        <v>682</v>
      </c>
      <c r="F220" s="3">
        <v>45619</v>
      </c>
      <c r="G220" s="7">
        <v>21.55</v>
      </c>
      <c r="H220" s="37">
        <f>IFERROR(VLOOKUP(Master[[#This Row],[Customer_ID]],CustomerData[],2,0),"None")</f>
        <v>53</v>
      </c>
      <c r="I220" s="37" t="str">
        <f>IF(Master[[#This Row],[Age]]&lt;=28,"18-28",IF(H220&lt;=39,"29-39",IF(H220&lt;=50,"40-50",IF(H220&lt;=61,"51-61",IF(H220&gt;=62,"62-Above")))))</f>
        <v>51-61</v>
      </c>
      <c r="J220" t="str">
        <f>IFERROR(VLOOKUP(Master[[#This Row],[Customer_ID]],CustomerData[],3,0),"None")</f>
        <v>Female</v>
      </c>
      <c r="K220" t="str">
        <f>IFERROR(VLOOKUP(Master[[#This Row],[Customer_ID]],CustomerData[],4,0),"None")</f>
        <v>Sandwich</v>
      </c>
      <c r="L220" s="1" t="str">
        <f>IFERROR(VLOOKUP(Master[[#This Row],[Customer_ID]],Feedback[],3,0),"None ")</f>
        <v>Negative</v>
      </c>
      <c r="M220" t="str">
        <f>_xlfn.IFNA(VLOOKUP(Master[[#This Row],[Customer_ID]],Feedback[],4,0),"None")</f>
        <v>Could be better</v>
      </c>
    </row>
    <row r="221" spans="1:13" hidden="1" x14ac:dyDescent="0.25">
      <c r="A221" s="2" t="s">
        <v>725</v>
      </c>
      <c r="B221" s="2" t="s">
        <v>677</v>
      </c>
      <c r="C221" s="2">
        <v>2</v>
      </c>
      <c r="D221" s="4">
        <v>2.5299999999999998</v>
      </c>
      <c r="E221" s="2" t="s">
        <v>685</v>
      </c>
      <c r="F221" s="3">
        <v>45620</v>
      </c>
      <c r="G221" s="7">
        <v>5.0599999999999996</v>
      </c>
      <c r="H221" s="37">
        <f>IFERROR(VLOOKUP(Master[[#This Row],[Customer_ID]],CustomerData[],2,0),"None")</f>
        <v>18</v>
      </c>
      <c r="I221" s="37" t="str">
        <f>IF(Master[[#This Row],[Age]]&lt;=28,"18-28",IF(H221&lt;=39,"29-39",IF(H221&lt;=50,"40-50",IF(H221&lt;=61,"51-61",IF(H221&gt;=62,"62-Above")))))</f>
        <v>18-28</v>
      </c>
      <c r="J221" t="str">
        <f>IFERROR(VLOOKUP(Master[[#This Row],[Customer_ID]],CustomerData[],3,0),"None")</f>
        <v>Male</v>
      </c>
      <c r="K221" t="str">
        <f>IFERROR(VLOOKUP(Master[[#This Row],[Customer_ID]],CustomerData[],4,0),"None")</f>
        <v>Cappuccino</v>
      </c>
      <c r="L221" s="1" t="str">
        <f>IFERROR(VLOOKUP(Master[[#This Row],[Customer_ID]],Feedback[],3,0),"None ")</f>
        <v>Positive</v>
      </c>
      <c r="M221" t="str">
        <f>_xlfn.IFNA(VLOOKUP(Master[[#This Row],[Customer_ID]],Feedback[],4,0),"None")</f>
        <v>Could be better</v>
      </c>
    </row>
    <row r="222" spans="1:13" hidden="1" x14ac:dyDescent="0.25">
      <c r="A222" s="2" t="s">
        <v>840</v>
      </c>
      <c r="B222" s="2" t="s">
        <v>681</v>
      </c>
      <c r="C222" s="2">
        <v>3</v>
      </c>
      <c r="D222" s="4">
        <v>5.41</v>
      </c>
      <c r="E222" s="2" t="s">
        <v>684</v>
      </c>
      <c r="F222" s="3">
        <v>45621</v>
      </c>
      <c r="G222" s="7">
        <v>16.23</v>
      </c>
      <c r="H222" s="37">
        <f>IFERROR(VLOOKUP(Master[[#This Row],[Customer_ID]],CustomerData[],2,0),"None")</f>
        <v>22</v>
      </c>
      <c r="I222" s="37" t="str">
        <f>IF(Master[[#This Row],[Age]]&lt;=28,"18-28",IF(H222&lt;=39,"29-39",IF(H222&lt;=50,"40-50",IF(H222&lt;=61,"51-61",IF(H222&gt;=62,"62-Above")))))</f>
        <v>18-28</v>
      </c>
      <c r="J222" t="str">
        <f>IFERROR(VLOOKUP(Master[[#This Row],[Customer_ID]],CustomerData[],3,0),"None")</f>
        <v>Female</v>
      </c>
      <c r="K222" t="str">
        <f>IFERROR(VLOOKUP(Master[[#This Row],[Customer_ID]],CustomerData[],4,0),"None")</f>
        <v>Muffin</v>
      </c>
      <c r="L222" s="1" t="str">
        <f>IFERROR(VLOOKUP(Master[[#This Row],[Customer_ID]],Feedback[],3,0),"None ")</f>
        <v>Neutral</v>
      </c>
      <c r="M222" t="str">
        <f>_xlfn.IFNA(VLOOKUP(Master[[#This Row],[Customer_ID]],Feedback[],4,0),"None")</f>
        <v>Could be better</v>
      </c>
    </row>
    <row r="223" spans="1:13" hidden="1" x14ac:dyDescent="0.25">
      <c r="A223" s="2" t="s">
        <v>913</v>
      </c>
      <c r="B223" s="2" t="s">
        <v>677</v>
      </c>
      <c r="C223" s="2">
        <v>2</v>
      </c>
      <c r="D223" s="4">
        <v>3.37</v>
      </c>
      <c r="E223" s="2" t="s">
        <v>682</v>
      </c>
      <c r="F223" s="3">
        <v>45622</v>
      </c>
      <c r="G223" s="7">
        <v>6.74</v>
      </c>
      <c r="H223" s="37">
        <f>IFERROR(VLOOKUP(Master[[#This Row],[Customer_ID]],CustomerData[],2,0),"None")</f>
        <v>30</v>
      </c>
      <c r="I223" s="37" t="str">
        <f>IF(Master[[#This Row],[Age]]&lt;=28,"18-28",IF(H223&lt;=39,"29-39",IF(H223&lt;=50,"40-50",IF(H223&lt;=61,"51-61",IF(H223&gt;=62,"62-Above")))))</f>
        <v>29-39</v>
      </c>
      <c r="J223" t="str">
        <f>IFERROR(VLOOKUP(Master[[#This Row],[Customer_ID]],CustomerData[],3,0),"None")</f>
        <v>Female</v>
      </c>
      <c r="K223" t="str">
        <f>IFERROR(VLOOKUP(Master[[#This Row],[Customer_ID]],CustomerData[],4,0),"None")</f>
        <v>Cappuccino</v>
      </c>
      <c r="L223" s="1" t="str">
        <f>IFERROR(VLOOKUP(Master[[#This Row],[Customer_ID]],Feedback[],3,0),"None ")</f>
        <v>Positive</v>
      </c>
      <c r="M223" t="str">
        <f>_xlfn.IFNA(VLOOKUP(Master[[#This Row],[Customer_ID]],Feedback[],4,0),"None")</f>
        <v>Could be better</v>
      </c>
    </row>
    <row r="224" spans="1:13" hidden="1" x14ac:dyDescent="0.25">
      <c r="A224" s="2" t="s">
        <v>974</v>
      </c>
      <c r="B224" s="2" t="s">
        <v>678</v>
      </c>
      <c r="C224" s="2">
        <v>4</v>
      </c>
      <c r="D224" s="4">
        <v>4.8600000000000003</v>
      </c>
      <c r="E224" s="2" t="s">
        <v>682</v>
      </c>
      <c r="F224" s="3">
        <v>45624</v>
      </c>
      <c r="G224" s="7">
        <v>19.440000000000001</v>
      </c>
      <c r="H224" s="37">
        <f>IFERROR(VLOOKUP(Master[[#This Row],[Customer_ID]],CustomerData[],2,0),"None")</f>
        <v>21</v>
      </c>
      <c r="I224" s="37" t="str">
        <f>IF(Master[[#This Row],[Age]]&lt;=28,"18-28",IF(H224&lt;=39,"29-39",IF(H224&lt;=50,"40-50",IF(H224&lt;=61,"51-61",IF(H224&gt;=62,"62-Above")))))</f>
        <v>18-28</v>
      </c>
      <c r="J224" t="str">
        <f>IFERROR(VLOOKUP(Master[[#This Row],[Customer_ID]],CustomerData[],3,0),"None")</f>
        <v>Female</v>
      </c>
      <c r="K224" t="str">
        <f>IFERROR(VLOOKUP(Master[[#This Row],[Customer_ID]],CustomerData[],4,0),"None")</f>
        <v>Latte</v>
      </c>
      <c r="L224" s="1" t="str">
        <f>IFERROR(VLOOKUP(Master[[#This Row],[Customer_ID]],Feedback[],3,0),"None ")</f>
        <v>Positive</v>
      </c>
      <c r="M224" t="str">
        <f>_xlfn.IFNA(VLOOKUP(Master[[#This Row],[Customer_ID]],Feedback[],4,0),"None")</f>
        <v>Could be better</v>
      </c>
    </row>
    <row r="225" spans="1:13" hidden="1" x14ac:dyDescent="0.25">
      <c r="A225" s="2" t="s">
        <v>969</v>
      </c>
      <c r="B225" s="2" t="s">
        <v>678</v>
      </c>
      <c r="C225" s="2">
        <v>5</v>
      </c>
      <c r="D225" s="4">
        <v>2.77</v>
      </c>
      <c r="E225" s="2" t="s">
        <v>683</v>
      </c>
      <c r="F225" s="3">
        <v>45626</v>
      </c>
      <c r="G225" s="7">
        <v>13.85</v>
      </c>
      <c r="H225" s="37">
        <f>IFERROR(VLOOKUP(Master[[#This Row],[Customer_ID]],CustomerData[],2,0),"None")</f>
        <v>21</v>
      </c>
      <c r="I225" s="37" t="str">
        <f>IF(Master[[#This Row],[Age]]&lt;=28,"18-28",IF(H225&lt;=39,"29-39",IF(H225&lt;=50,"40-50",IF(H225&lt;=61,"51-61",IF(H225&gt;=62,"62-Above")))))</f>
        <v>18-28</v>
      </c>
      <c r="J225" t="str">
        <f>IFERROR(VLOOKUP(Master[[#This Row],[Customer_ID]],CustomerData[],3,0),"None")</f>
        <v>Male</v>
      </c>
      <c r="K225" t="str">
        <f>IFERROR(VLOOKUP(Master[[#This Row],[Customer_ID]],CustomerData[],4,0),"None")</f>
        <v>Latte</v>
      </c>
      <c r="L225" s="1" t="str">
        <f>IFERROR(VLOOKUP(Master[[#This Row],[Customer_ID]],Feedback[],3,0),"None ")</f>
        <v xml:space="preserve">None </v>
      </c>
      <c r="M225" t="str">
        <f>_xlfn.IFNA(VLOOKUP(Master[[#This Row],[Customer_ID]],Feedback[],4,0),"None")</f>
        <v>None</v>
      </c>
    </row>
    <row r="226" spans="1:13" hidden="1" x14ac:dyDescent="0.25">
      <c r="A226" s="2" t="s">
        <v>1068</v>
      </c>
      <c r="B226" s="2" t="s">
        <v>676</v>
      </c>
      <c r="C226" s="2">
        <v>3</v>
      </c>
      <c r="D226" s="4">
        <v>5.76</v>
      </c>
      <c r="E226" s="2" t="s">
        <v>685</v>
      </c>
      <c r="F226" s="3">
        <v>45627</v>
      </c>
      <c r="G226" s="7">
        <v>17.28</v>
      </c>
      <c r="H226" s="37">
        <f>IFERROR(VLOOKUP(Master[[#This Row],[Customer_ID]],CustomerData[],2,0),"None")</f>
        <v>33</v>
      </c>
      <c r="I226" s="37" t="str">
        <f>IF(Master[[#This Row],[Age]]&lt;=28,"18-28",IF(H226&lt;=39,"29-39",IF(H226&lt;=50,"40-50",IF(H226&lt;=61,"51-61",IF(H226&gt;=62,"62-Above")))))</f>
        <v>29-39</v>
      </c>
      <c r="J226" t="str">
        <f>IFERROR(VLOOKUP(Master[[#This Row],[Customer_ID]],CustomerData[],3,0),"None")</f>
        <v>Female</v>
      </c>
      <c r="K226" t="str">
        <f>IFERROR(VLOOKUP(Master[[#This Row],[Customer_ID]],CustomerData[],4,0),"None")</f>
        <v>Iced Tea</v>
      </c>
      <c r="L226" s="1" t="str">
        <f>IFERROR(VLOOKUP(Master[[#This Row],[Customer_ID]],Feedback[],3,0),"None ")</f>
        <v>Neutral</v>
      </c>
      <c r="M226" t="str">
        <f>_xlfn.IFNA(VLOOKUP(Master[[#This Row],[Customer_ID]],Feedback[],4,0),"None")</f>
        <v>Could be better</v>
      </c>
    </row>
    <row r="227" spans="1:13" x14ac:dyDescent="0.25">
      <c r="A227" s="2" t="s">
        <v>1243</v>
      </c>
      <c r="B227" s="2" t="s">
        <v>678</v>
      </c>
      <c r="C227" s="2">
        <v>5</v>
      </c>
      <c r="D227" s="4">
        <v>3.74</v>
      </c>
      <c r="E227" s="2" t="s">
        <v>684</v>
      </c>
      <c r="F227" s="3">
        <v>45629</v>
      </c>
      <c r="G227" s="7">
        <v>18.7</v>
      </c>
      <c r="H227" s="37">
        <f>IFERROR(VLOOKUP(Master[[#This Row],[Customer_ID]],CustomerData[],2,0),"None")</f>
        <v>61</v>
      </c>
      <c r="I227" s="37" t="str">
        <f>IF(Master[[#This Row],[Age]]&lt;=28,"18-28",IF(H227&lt;=39,"29-39",IF(H227&lt;=50,"40-50",IF(H227&lt;=61,"51-61",IF(H227&gt;=62,"62-Above")))))</f>
        <v>51-61</v>
      </c>
      <c r="J227" t="str">
        <f>IFERROR(VLOOKUP(Master[[#This Row],[Customer_ID]],CustomerData[],3,0),"None")</f>
        <v>Male</v>
      </c>
      <c r="K227" t="str">
        <f>IFERROR(VLOOKUP(Master[[#This Row],[Customer_ID]],CustomerData[],4,0),"None")</f>
        <v>Latte</v>
      </c>
      <c r="L227" s="1" t="str">
        <f>IFERROR(VLOOKUP(Master[[#This Row],[Customer_ID]],Feedback[],3,0),"None ")</f>
        <v xml:space="preserve">None </v>
      </c>
      <c r="M227" t="str">
        <f>_xlfn.IFNA(VLOOKUP(Master[[#This Row],[Customer_ID]],Feedback[],4,0),"None")</f>
        <v>None</v>
      </c>
    </row>
    <row r="228" spans="1:13" hidden="1" x14ac:dyDescent="0.25">
      <c r="A228" s="2" t="s">
        <v>728</v>
      </c>
      <c r="B228" s="2" t="s">
        <v>678</v>
      </c>
      <c r="C228" s="2">
        <v>2</v>
      </c>
      <c r="D228" s="4">
        <v>5.63</v>
      </c>
      <c r="E228" s="2" t="s">
        <v>684</v>
      </c>
      <c r="F228" s="3">
        <v>45630</v>
      </c>
      <c r="G228" s="7">
        <v>11.26</v>
      </c>
      <c r="H228" s="37">
        <f>IFERROR(VLOOKUP(Master[[#This Row],[Customer_ID]],CustomerData[],2,0),"None")</f>
        <v>45</v>
      </c>
      <c r="I228" s="37" t="str">
        <f>IF(Master[[#This Row],[Age]]&lt;=28,"18-28",IF(H228&lt;=39,"29-39",IF(H228&lt;=50,"40-50",IF(H228&lt;=61,"51-61",IF(H228&gt;=62,"62-Above")))))</f>
        <v>40-50</v>
      </c>
      <c r="J228" t="str">
        <f>IFERROR(VLOOKUP(Master[[#This Row],[Customer_ID]],CustomerData[],3,0),"None")</f>
        <v>Male</v>
      </c>
      <c r="K228" t="str">
        <f>IFERROR(VLOOKUP(Master[[#This Row],[Customer_ID]],CustomerData[],4,0),"None")</f>
        <v>Latte</v>
      </c>
      <c r="L228" s="1" t="str">
        <f>IFERROR(VLOOKUP(Master[[#This Row],[Customer_ID]],Feedback[],3,0),"None ")</f>
        <v xml:space="preserve">None </v>
      </c>
      <c r="M228" t="str">
        <f>_xlfn.IFNA(VLOOKUP(Master[[#This Row],[Customer_ID]],Feedback[],4,0),"None")</f>
        <v>None</v>
      </c>
    </row>
    <row r="229" spans="1:13" hidden="1" x14ac:dyDescent="0.25">
      <c r="A229" s="2" t="s">
        <v>905</v>
      </c>
      <c r="B229" s="2" t="s">
        <v>676</v>
      </c>
      <c r="C229" s="2">
        <v>3</v>
      </c>
      <c r="D229" s="4">
        <v>3.44</v>
      </c>
      <c r="E229" s="2" t="s">
        <v>684</v>
      </c>
      <c r="F229" s="3">
        <v>45631</v>
      </c>
      <c r="G229" s="7">
        <v>10.32</v>
      </c>
      <c r="H229" s="37">
        <f>IFERROR(VLOOKUP(Master[[#This Row],[Customer_ID]],CustomerData[],2,0),"None")</f>
        <v>34</v>
      </c>
      <c r="I229" s="37" t="str">
        <f>IF(Master[[#This Row],[Age]]&lt;=28,"18-28",IF(H229&lt;=39,"29-39",IF(H229&lt;=50,"40-50",IF(H229&lt;=61,"51-61",IF(H229&gt;=62,"62-Above")))))</f>
        <v>29-39</v>
      </c>
      <c r="J229" t="str">
        <f>IFERROR(VLOOKUP(Master[[#This Row],[Customer_ID]],CustomerData[],3,0),"None")</f>
        <v>Female</v>
      </c>
      <c r="K229" t="str">
        <f>IFERROR(VLOOKUP(Master[[#This Row],[Customer_ID]],CustomerData[],4,0),"None")</f>
        <v>Iced Tea</v>
      </c>
      <c r="L229" s="1" t="str">
        <f>IFERROR(VLOOKUP(Master[[#This Row],[Customer_ID]],Feedback[],3,0),"None ")</f>
        <v xml:space="preserve">None </v>
      </c>
      <c r="M229" t="str">
        <f>_xlfn.IFNA(VLOOKUP(Master[[#This Row],[Customer_ID]],Feedback[],4,0),"None")</f>
        <v>None</v>
      </c>
    </row>
    <row r="230" spans="1:13" x14ac:dyDescent="0.25">
      <c r="A230" s="2" t="s">
        <v>879</v>
      </c>
      <c r="B230" s="2" t="s">
        <v>678</v>
      </c>
      <c r="C230" s="2">
        <v>1</v>
      </c>
      <c r="D230" s="4">
        <v>5.81</v>
      </c>
      <c r="E230" s="2" t="s">
        <v>683</v>
      </c>
      <c r="F230" s="3">
        <v>45632</v>
      </c>
      <c r="G230" s="7">
        <v>5.81</v>
      </c>
      <c r="H230" s="37">
        <f>IFERROR(VLOOKUP(Master[[#This Row],[Customer_ID]],CustomerData[],2,0),"None")</f>
        <v>52</v>
      </c>
      <c r="I230" s="37" t="str">
        <f>IF(Master[[#This Row],[Age]]&lt;=28,"18-28",IF(H230&lt;=39,"29-39",IF(H230&lt;=50,"40-50",IF(H230&lt;=61,"51-61",IF(H230&gt;=62,"62-Above")))))</f>
        <v>51-61</v>
      </c>
      <c r="J230" t="str">
        <f>IFERROR(VLOOKUP(Master[[#This Row],[Customer_ID]],CustomerData[],3,0),"None")</f>
        <v>Male</v>
      </c>
      <c r="K230" t="str">
        <f>IFERROR(VLOOKUP(Master[[#This Row],[Customer_ID]],CustomerData[],4,0),"None")</f>
        <v>Latte</v>
      </c>
      <c r="L230" s="1" t="str">
        <f>IFERROR(VLOOKUP(Master[[#This Row],[Customer_ID]],Feedback[],3,0),"None ")</f>
        <v xml:space="preserve">None </v>
      </c>
      <c r="M230" t="str">
        <f>_xlfn.IFNA(VLOOKUP(Master[[#This Row],[Customer_ID]],Feedback[],4,0),"None")</f>
        <v>None</v>
      </c>
    </row>
    <row r="231" spans="1:13" hidden="1" x14ac:dyDescent="0.25">
      <c r="A231" s="2" t="s">
        <v>1087</v>
      </c>
      <c r="B231" s="2" t="s">
        <v>681</v>
      </c>
      <c r="C231" s="2">
        <v>4</v>
      </c>
      <c r="D231" s="4">
        <v>4.8899999999999997</v>
      </c>
      <c r="E231" s="2" t="s">
        <v>683</v>
      </c>
      <c r="F231" s="3">
        <v>45633</v>
      </c>
      <c r="G231" s="7">
        <v>19.559999999999999</v>
      </c>
      <c r="H231" s="37">
        <f>IFERROR(VLOOKUP(Master[[#This Row],[Customer_ID]],CustomerData[],2,0),"None")</f>
        <v>34</v>
      </c>
      <c r="I231" s="37" t="str">
        <f>IF(Master[[#This Row],[Age]]&lt;=28,"18-28",IF(H231&lt;=39,"29-39",IF(H231&lt;=50,"40-50",IF(H231&lt;=61,"51-61",IF(H231&gt;=62,"62-Above")))))</f>
        <v>29-39</v>
      </c>
      <c r="J231" t="str">
        <f>IFERROR(VLOOKUP(Master[[#This Row],[Customer_ID]],CustomerData[],3,0),"None")</f>
        <v>Female</v>
      </c>
      <c r="K231" t="str">
        <f>IFERROR(VLOOKUP(Master[[#This Row],[Customer_ID]],CustomerData[],4,0),"None")</f>
        <v>Muffin</v>
      </c>
      <c r="L231" s="1" t="str">
        <f>IFERROR(VLOOKUP(Master[[#This Row],[Customer_ID]],Feedback[],3,0),"None ")</f>
        <v>Positive</v>
      </c>
      <c r="M231" t="str">
        <f>_xlfn.IFNA(VLOOKUP(Master[[#This Row],[Customer_ID]],Feedback[],4,0),"None")</f>
        <v>Great product!</v>
      </c>
    </row>
    <row r="232" spans="1:13" hidden="1" x14ac:dyDescent="0.25">
      <c r="A232" s="2" t="s">
        <v>1240</v>
      </c>
      <c r="B232" s="2" t="s">
        <v>677</v>
      </c>
      <c r="C232" s="2">
        <v>3</v>
      </c>
      <c r="D232" s="4">
        <v>4.25</v>
      </c>
      <c r="E232" s="2" t="s">
        <v>684</v>
      </c>
      <c r="F232" s="3">
        <v>45635</v>
      </c>
      <c r="G232" s="7">
        <v>12.75</v>
      </c>
      <c r="H232" s="37">
        <f>IFERROR(VLOOKUP(Master[[#This Row],[Customer_ID]],CustomerData[],2,0),"None")</f>
        <v>18</v>
      </c>
      <c r="I232" s="37" t="str">
        <f>IF(Master[[#This Row],[Age]]&lt;=28,"18-28",IF(H232&lt;=39,"29-39",IF(H232&lt;=50,"40-50",IF(H232&lt;=61,"51-61",IF(H232&gt;=62,"62-Above")))))</f>
        <v>18-28</v>
      </c>
      <c r="J232" t="str">
        <f>IFERROR(VLOOKUP(Master[[#This Row],[Customer_ID]],CustomerData[],3,0),"None")</f>
        <v>Female</v>
      </c>
      <c r="K232" t="str">
        <f>IFERROR(VLOOKUP(Master[[#This Row],[Customer_ID]],CustomerData[],4,0),"None")</f>
        <v>Cappuccino</v>
      </c>
      <c r="L232" s="1" t="str">
        <f>IFERROR(VLOOKUP(Master[[#This Row],[Customer_ID]],Feedback[],3,0),"None ")</f>
        <v>Positive</v>
      </c>
      <c r="M232" t="str">
        <f>_xlfn.IFNA(VLOOKUP(Master[[#This Row],[Customer_ID]],Feedback[],4,0),"None")</f>
        <v>Could be better</v>
      </c>
    </row>
    <row r="233" spans="1:13" x14ac:dyDescent="0.25">
      <c r="A233" s="2" t="s">
        <v>1360</v>
      </c>
      <c r="B233" s="2" t="s">
        <v>676</v>
      </c>
      <c r="C233" s="2">
        <v>5</v>
      </c>
      <c r="D233" s="4">
        <v>3.2</v>
      </c>
      <c r="E233" s="2" t="s">
        <v>683</v>
      </c>
      <c r="F233" s="3">
        <v>45636</v>
      </c>
      <c r="G233" s="7">
        <v>16</v>
      </c>
      <c r="H233" s="37">
        <f>IFERROR(VLOOKUP(Master[[#This Row],[Customer_ID]],CustomerData[],2,0),"None")</f>
        <v>53</v>
      </c>
      <c r="I233" s="37" t="str">
        <f>IF(Master[[#This Row],[Age]]&lt;=28,"18-28",IF(H233&lt;=39,"29-39",IF(H233&lt;=50,"40-50",IF(H233&lt;=61,"51-61",IF(H233&gt;=62,"62-Above")))))</f>
        <v>51-61</v>
      </c>
      <c r="J233" t="str">
        <f>IFERROR(VLOOKUP(Master[[#This Row],[Customer_ID]],CustomerData[],3,0),"None")</f>
        <v>Female</v>
      </c>
      <c r="K233" t="str">
        <f>IFERROR(VLOOKUP(Master[[#This Row],[Customer_ID]],CustomerData[],4,0),"None")</f>
        <v>Iced Tea</v>
      </c>
      <c r="L233" s="1" t="str">
        <f>IFERROR(VLOOKUP(Master[[#This Row],[Customer_ID]],Feedback[],3,0),"None ")</f>
        <v>Negative</v>
      </c>
      <c r="M233" t="str">
        <f>_xlfn.IFNA(VLOOKUP(Master[[#This Row],[Customer_ID]],Feedback[],4,0),"None")</f>
        <v>Could be better</v>
      </c>
    </row>
    <row r="234" spans="1:13" x14ac:dyDescent="0.25">
      <c r="A234" s="2" t="s">
        <v>953</v>
      </c>
      <c r="B234" s="2" t="s">
        <v>679</v>
      </c>
      <c r="C234" s="2">
        <v>2</v>
      </c>
      <c r="D234" s="4">
        <v>5.07</v>
      </c>
      <c r="E234" s="2" t="s">
        <v>683</v>
      </c>
      <c r="F234" s="3">
        <v>45637</v>
      </c>
      <c r="G234" s="7">
        <v>10.14</v>
      </c>
      <c r="H234" s="37">
        <f>IFERROR(VLOOKUP(Master[[#This Row],[Customer_ID]],CustomerData[],2,0),"None")</f>
        <v>54</v>
      </c>
      <c r="I234" s="37" t="str">
        <f>IF(Master[[#This Row],[Age]]&lt;=28,"18-28",IF(H234&lt;=39,"29-39",IF(H234&lt;=50,"40-50",IF(H234&lt;=61,"51-61",IF(H234&gt;=62,"62-Above")))))</f>
        <v>51-61</v>
      </c>
      <c r="J234" t="str">
        <f>IFERROR(VLOOKUP(Master[[#This Row],[Customer_ID]],CustomerData[],3,0),"None")</f>
        <v>Male</v>
      </c>
      <c r="K234" t="str">
        <f>IFERROR(VLOOKUP(Master[[#This Row],[Customer_ID]],CustomerData[],4,0),"None")</f>
        <v>Sandwich</v>
      </c>
      <c r="L234" s="1" t="str">
        <f>IFERROR(VLOOKUP(Master[[#This Row],[Customer_ID]],Feedback[],3,0),"None ")</f>
        <v>Positive</v>
      </c>
      <c r="M234" t="str">
        <f>_xlfn.IFNA(VLOOKUP(Master[[#This Row],[Customer_ID]],Feedback[],4,0),"None")</f>
        <v>Could be better</v>
      </c>
    </row>
    <row r="235" spans="1:13" hidden="1" x14ac:dyDescent="0.25">
      <c r="A235" s="2" t="s">
        <v>1021</v>
      </c>
      <c r="B235" s="2" t="s">
        <v>681</v>
      </c>
      <c r="C235" s="2">
        <v>2</v>
      </c>
      <c r="D235" s="4">
        <v>3.21</v>
      </c>
      <c r="E235" s="2" t="s">
        <v>682</v>
      </c>
      <c r="F235" s="3">
        <v>45640</v>
      </c>
      <c r="G235" s="7">
        <v>6.42</v>
      </c>
      <c r="H235" s="37">
        <f>IFERROR(VLOOKUP(Master[[#This Row],[Customer_ID]],CustomerData[],2,0),"None")</f>
        <v>27</v>
      </c>
      <c r="I235" s="37" t="str">
        <f>IF(Master[[#This Row],[Age]]&lt;=28,"18-28",IF(H235&lt;=39,"29-39",IF(H235&lt;=50,"40-50",IF(H235&lt;=61,"51-61",IF(H235&gt;=62,"62-Above")))))</f>
        <v>18-28</v>
      </c>
      <c r="J235" t="str">
        <f>IFERROR(VLOOKUP(Master[[#This Row],[Customer_ID]],CustomerData[],3,0),"None")</f>
        <v>Female</v>
      </c>
      <c r="K235" t="str">
        <f>IFERROR(VLOOKUP(Master[[#This Row],[Customer_ID]],CustomerData[],4,0),"None")</f>
        <v>Muffin</v>
      </c>
      <c r="L235" s="1" t="str">
        <f>IFERROR(VLOOKUP(Master[[#This Row],[Customer_ID]],Feedback[],3,0),"None ")</f>
        <v>Neutral</v>
      </c>
      <c r="M235" t="str">
        <f>_xlfn.IFNA(VLOOKUP(Master[[#This Row],[Customer_ID]],Feedback[],4,0),"None")</f>
        <v>Great product!</v>
      </c>
    </row>
    <row r="236" spans="1:13" hidden="1" x14ac:dyDescent="0.25">
      <c r="A236" s="2" t="s">
        <v>797</v>
      </c>
      <c r="B236" s="2" t="s">
        <v>679</v>
      </c>
      <c r="C236" s="2">
        <v>3</v>
      </c>
      <c r="D236" s="4">
        <v>3.05</v>
      </c>
      <c r="E236" s="2" t="s">
        <v>682</v>
      </c>
      <c r="F236" s="3">
        <v>45643</v>
      </c>
      <c r="G236" s="7">
        <v>9.1499999999999986</v>
      </c>
      <c r="H236" s="37">
        <f>IFERROR(VLOOKUP(Master[[#This Row],[Customer_ID]],CustomerData[],2,0),"None")</f>
        <v>32</v>
      </c>
      <c r="I236" s="37" t="str">
        <f>IF(Master[[#This Row],[Age]]&lt;=28,"18-28",IF(H236&lt;=39,"29-39",IF(H236&lt;=50,"40-50",IF(H236&lt;=61,"51-61",IF(H236&gt;=62,"62-Above")))))</f>
        <v>29-39</v>
      </c>
      <c r="J236" t="str">
        <f>IFERROR(VLOOKUP(Master[[#This Row],[Customer_ID]],CustomerData[],3,0),"None")</f>
        <v>Male</v>
      </c>
      <c r="K236" t="str">
        <f>IFERROR(VLOOKUP(Master[[#This Row],[Customer_ID]],CustomerData[],4,0),"None")</f>
        <v>Sandwich</v>
      </c>
      <c r="L236" s="1" t="str">
        <f>IFERROR(VLOOKUP(Master[[#This Row],[Customer_ID]],Feedback[],3,0),"None ")</f>
        <v>Positive</v>
      </c>
      <c r="M236" t="str">
        <f>_xlfn.IFNA(VLOOKUP(Master[[#This Row],[Customer_ID]],Feedback[],4,0),"None")</f>
        <v>Could be better</v>
      </c>
    </row>
    <row r="237" spans="1:13" hidden="1" x14ac:dyDescent="0.25">
      <c r="A237" s="2" t="s">
        <v>841</v>
      </c>
      <c r="B237" s="2" t="s">
        <v>681</v>
      </c>
      <c r="C237" s="2">
        <v>4</v>
      </c>
      <c r="D237" s="4">
        <v>2.87</v>
      </c>
      <c r="E237" s="2" t="s">
        <v>683</v>
      </c>
      <c r="F237" s="3">
        <v>45644</v>
      </c>
      <c r="G237" s="7">
        <v>11.48</v>
      </c>
      <c r="H237" s="37">
        <f>IFERROR(VLOOKUP(Master[[#This Row],[Customer_ID]],CustomerData[],2,0),"None")</f>
        <v>42</v>
      </c>
      <c r="I237" s="37" t="str">
        <f>IF(Master[[#This Row],[Age]]&lt;=28,"18-28",IF(H237&lt;=39,"29-39",IF(H237&lt;=50,"40-50",IF(H237&lt;=61,"51-61",IF(H237&gt;=62,"62-Above")))))</f>
        <v>40-50</v>
      </c>
      <c r="J237" t="str">
        <f>IFERROR(VLOOKUP(Master[[#This Row],[Customer_ID]],CustomerData[],3,0),"None")</f>
        <v>Male</v>
      </c>
      <c r="K237" t="str">
        <f>IFERROR(VLOOKUP(Master[[#This Row],[Customer_ID]],CustomerData[],4,0),"None")</f>
        <v>Muffin</v>
      </c>
      <c r="L237" s="1" t="str">
        <f>IFERROR(VLOOKUP(Master[[#This Row],[Customer_ID]],Feedback[],3,0),"None ")</f>
        <v xml:space="preserve">None </v>
      </c>
      <c r="M237" t="str">
        <f>_xlfn.IFNA(VLOOKUP(Master[[#This Row],[Customer_ID]],Feedback[],4,0),"None")</f>
        <v>None</v>
      </c>
    </row>
    <row r="238" spans="1:13" hidden="1" x14ac:dyDescent="0.25">
      <c r="A238" s="2" t="s">
        <v>708</v>
      </c>
      <c r="B238" s="2" t="s">
        <v>676</v>
      </c>
      <c r="C238" s="2">
        <v>3</v>
      </c>
      <c r="D238" s="4">
        <v>5.72</v>
      </c>
      <c r="E238" s="2" t="s">
        <v>685</v>
      </c>
      <c r="F238" s="3">
        <v>45645</v>
      </c>
      <c r="G238" s="7">
        <v>17.16</v>
      </c>
      <c r="H238" s="37">
        <f>IFERROR(VLOOKUP(Master[[#This Row],[Customer_ID]],CustomerData[],2,0),"None")</f>
        <v>23</v>
      </c>
      <c r="I238" s="37" t="str">
        <f>IF(Master[[#This Row],[Age]]&lt;=28,"18-28",IF(H238&lt;=39,"29-39",IF(H238&lt;=50,"40-50",IF(H238&lt;=61,"51-61",IF(H238&gt;=62,"62-Above")))))</f>
        <v>18-28</v>
      </c>
      <c r="J238" t="str">
        <f>IFERROR(VLOOKUP(Master[[#This Row],[Customer_ID]],CustomerData[],3,0),"None")</f>
        <v>Male</v>
      </c>
      <c r="K238" t="str">
        <f>IFERROR(VLOOKUP(Master[[#This Row],[Customer_ID]],CustomerData[],4,0),"None")</f>
        <v>Iced Tea</v>
      </c>
      <c r="L238" s="1" t="str">
        <f>IFERROR(VLOOKUP(Master[[#This Row],[Customer_ID]],Feedback[],3,0),"None ")</f>
        <v>Positive</v>
      </c>
      <c r="M238" t="str">
        <f>_xlfn.IFNA(VLOOKUP(Master[[#This Row],[Customer_ID]],Feedback[],4,0),"None")</f>
        <v>Great product!</v>
      </c>
    </row>
    <row r="239" spans="1:13" hidden="1" x14ac:dyDescent="0.25">
      <c r="A239" s="2" t="s">
        <v>1102</v>
      </c>
      <c r="B239" s="2" t="s">
        <v>676</v>
      </c>
      <c r="C239" s="2">
        <v>3</v>
      </c>
      <c r="D239" s="4">
        <v>4.82</v>
      </c>
      <c r="E239" s="2" t="s">
        <v>684</v>
      </c>
      <c r="F239" s="3">
        <v>45647</v>
      </c>
      <c r="G239" s="7">
        <v>14.46</v>
      </c>
      <c r="H239" s="37">
        <f>IFERROR(VLOOKUP(Master[[#This Row],[Customer_ID]],CustomerData[],2,0),"None")</f>
        <v>18</v>
      </c>
      <c r="I239" s="37" t="str">
        <f>IF(Master[[#This Row],[Age]]&lt;=28,"18-28",IF(H239&lt;=39,"29-39",IF(H239&lt;=50,"40-50",IF(H239&lt;=61,"51-61",IF(H239&gt;=62,"62-Above")))))</f>
        <v>18-28</v>
      </c>
      <c r="J239" t="str">
        <f>IFERROR(VLOOKUP(Master[[#This Row],[Customer_ID]],CustomerData[],3,0),"None")</f>
        <v>Female</v>
      </c>
      <c r="K239" t="str">
        <f>IFERROR(VLOOKUP(Master[[#This Row],[Customer_ID]],CustomerData[],4,0),"None")</f>
        <v>Iced Tea</v>
      </c>
      <c r="L239" s="1" t="str">
        <f>IFERROR(VLOOKUP(Master[[#This Row],[Customer_ID]],Feedback[],3,0),"None ")</f>
        <v xml:space="preserve">None </v>
      </c>
      <c r="M239" t="str">
        <f>_xlfn.IFNA(VLOOKUP(Master[[#This Row],[Customer_ID]],Feedback[],4,0),"None")</f>
        <v>None</v>
      </c>
    </row>
    <row r="240" spans="1:13" hidden="1" x14ac:dyDescent="0.25">
      <c r="A240" s="2" t="s">
        <v>1077</v>
      </c>
      <c r="B240" s="2" t="s">
        <v>676</v>
      </c>
      <c r="C240" s="2">
        <v>5</v>
      </c>
      <c r="D240" s="4">
        <v>4.6500000000000004</v>
      </c>
      <c r="E240" s="2" t="s">
        <v>683</v>
      </c>
      <c r="F240" s="3">
        <v>45648</v>
      </c>
      <c r="G240" s="7">
        <v>23.25</v>
      </c>
      <c r="H240" s="37">
        <f>IFERROR(VLOOKUP(Master[[#This Row],[Customer_ID]],CustomerData[],2,0),"None")</f>
        <v>22</v>
      </c>
      <c r="I240" s="37" t="str">
        <f>IF(Master[[#This Row],[Age]]&lt;=28,"18-28",IF(H240&lt;=39,"29-39",IF(H240&lt;=50,"40-50",IF(H240&lt;=61,"51-61",IF(H240&gt;=62,"62-Above")))))</f>
        <v>18-28</v>
      </c>
      <c r="J240" t="str">
        <f>IFERROR(VLOOKUP(Master[[#This Row],[Customer_ID]],CustomerData[],3,0),"None")</f>
        <v>Male</v>
      </c>
      <c r="K240" t="str">
        <f>IFERROR(VLOOKUP(Master[[#This Row],[Customer_ID]],CustomerData[],4,0),"None")</f>
        <v>Iced Tea</v>
      </c>
      <c r="L240" s="1" t="str">
        <f>IFERROR(VLOOKUP(Master[[#This Row],[Customer_ID]],Feedback[],3,0),"None ")</f>
        <v xml:space="preserve">None </v>
      </c>
      <c r="M240" t="str">
        <f>_xlfn.IFNA(VLOOKUP(Master[[#This Row],[Customer_ID]],Feedback[],4,0),"None")</f>
        <v>None</v>
      </c>
    </row>
    <row r="241" spans="1:13" hidden="1" x14ac:dyDescent="0.25">
      <c r="A241" s="2" t="s">
        <v>1160</v>
      </c>
      <c r="B241" s="2" t="s">
        <v>677</v>
      </c>
      <c r="C241" s="2">
        <v>3</v>
      </c>
      <c r="D241" s="4">
        <v>5.17</v>
      </c>
      <c r="E241" s="2" t="s">
        <v>683</v>
      </c>
      <c r="F241" s="3">
        <v>45649</v>
      </c>
      <c r="G241" s="7">
        <v>15.51</v>
      </c>
      <c r="H241" s="37">
        <f>IFERROR(VLOOKUP(Master[[#This Row],[Customer_ID]],CustomerData[],2,0),"None")</f>
        <v>37</v>
      </c>
      <c r="I241" s="37" t="str">
        <f>IF(Master[[#This Row],[Age]]&lt;=28,"18-28",IF(H241&lt;=39,"29-39",IF(H241&lt;=50,"40-50",IF(H241&lt;=61,"51-61",IF(H241&gt;=62,"62-Above")))))</f>
        <v>29-39</v>
      </c>
      <c r="J241" t="str">
        <f>IFERROR(VLOOKUP(Master[[#This Row],[Customer_ID]],CustomerData[],3,0),"None")</f>
        <v>Female</v>
      </c>
      <c r="K241" t="str">
        <f>IFERROR(VLOOKUP(Master[[#This Row],[Customer_ID]],CustomerData[],4,0),"None")</f>
        <v>Cappuccino</v>
      </c>
      <c r="L241" s="1" t="str">
        <f>IFERROR(VLOOKUP(Master[[#This Row],[Customer_ID]],Feedback[],3,0),"None ")</f>
        <v>Neutral</v>
      </c>
      <c r="M241" t="str">
        <f>_xlfn.IFNA(VLOOKUP(Master[[#This Row],[Customer_ID]],Feedback[],4,0),"None")</f>
        <v>Great product!</v>
      </c>
    </row>
    <row r="242" spans="1:13" hidden="1" x14ac:dyDescent="0.25">
      <c r="A242" s="2" t="s">
        <v>960</v>
      </c>
      <c r="B242" s="2" t="s">
        <v>679</v>
      </c>
      <c r="C242" s="2">
        <v>4</v>
      </c>
      <c r="D242" s="4">
        <v>4.4000000000000004</v>
      </c>
      <c r="E242" s="2" t="s">
        <v>684</v>
      </c>
      <c r="F242" s="3">
        <v>45650</v>
      </c>
      <c r="G242" s="7">
        <v>17.600000000000001</v>
      </c>
      <c r="H242" s="37">
        <f>IFERROR(VLOOKUP(Master[[#This Row],[Customer_ID]],CustomerData[],2,0),"None")</f>
        <v>24</v>
      </c>
      <c r="I242" s="37" t="str">
        <f>IF(Master[[#This Row],[Age]]&lt;=28,"18-28",IF(H242&lt;=39,"29-39",IF(H242&lt;=50,"40-50",IF(H242&lt;=61,"51-61",IF(H242&gt;=62,"62-Above")))))</f>
        <v>18-28</v>
      </c>
      <c r="J242" t="str">
        <f>IFERROR(VLOOKUP(Master[[#This Row],[Customer_ID]],CustomerData[],3,0),"None")</f>
        <v>Female</v>
      </c>
      <c r="K242" t="str">
        <f>IFERROR(VLOOKUP(Master[[#This Row],[Customer_ID]],CustomerData[],4,0),"None")</f>
        <v>Sandwich</v>
      </c>
      <c r="L242" s="1" t="str">
        <f>IFERROR(VLOOKUP(Master[[#This Row],[Customer_ID]],Feedback[],3,0),"None ")</f>
        <v>Negative</v>
      </c>
      <c r="M242" t="str">
        <f>_xlfn.IFNA(VLOOKUP(Master[[#This Row],[Customer_ID]],Feedback[],4,0),"None")</f>
        <v>Could be better</v>
      </c>
    </row>
    <row r="243" spans="1:13" hidden="1" x14ac:dyDescent="0.25">
      <c r="A243" s="2" t="s">
        <v>711</v>
      </c>
      <c r="B243" s="2" t="s">
        <v>677</v>
      </c>
      <c r="C243" s="2">
        <v>4</v>
      </c>
      <c r="D243" s="4">
        <v>4.1900000000000004</v>
      </c>
      <c r="E243" s="2" t="s">
        <v>685</v>
      </c>
      <c r="F243" s="3">
        <v>45652</v>
      </c>
      <c r="G243" s="7">
        <v>16.760000000000002</v>
      </c>
      <c r="H243" s="37">
        <f>IFERROR(VLOOKUP(Master[[#This Row],[Customer_ID]],CustomerData[],2,0),"None")</f>
        <v>50</v>
      </c>
      <c r="I243" s="37" t="str">
        <f>IF(Master[[#This Row],[Age]]&lt;=28,"18-28",IF(H243&lt;=39,"29-39",IF(H243&lt;=50,"40-50",IF(H243&lt;=61,"51-61",IF(H243&gt;=62,"62-Above")))))</f>
        <v>40-50</v>
      </c>
      <c r="J243" t="str">
        <f>IFERROR(VLOOKUP(Master[[#This Row],[Customer_ID]],CustomerData[],3,0),"None")</f>
        <v>Female</v>
      </c>
      <c r="K243" t="str">
        <f>IFERROR(VLOOKUP(Master[[#This Row],[Customer_ID]],CustomerData[],4,0),"None")</f>
        <v>Cappuccino</v>
      </c>
      <c r="L243" s="1" t="str">
        <f>IFERROR(VLOOKUP(Master[[#This Row],[Customer_ID]],Feedback[],3,0),"None ")</f>
        <v>Neutral</v>
      </c>
      <c r="M243" t="str">
        <f>_xlfn.IFNA(VLOOKUP(Master[[#This Row],[Customer_ID]],Feedback[],4,0),"None")</f>
        <v>Great product!</v>
      </c>
    </row>
    <row r="244" spans="1:13" hidden="1" x14ac:dyDescent="0.25">
      <c r="A244" s="2" t="s">
        <v>785</v>
      </c>
      <c r="B244" s="2" t="s">
        <v>680</v>
      </c>
      <c r="C244" s="2">
        <v>1</v>
      </c>
      <c r="D244" s="4">
        <v>4.67</v>
      </c>
      <c r="E244" s="2" t="s">
        <v>682</v>
      </c>
      <c r="F244" s="3">
        <v>45653</v>
      </c>
      <c r="G244" s="7">
        <v>4.67</v>
      </c>
      <c r="H244" s="37">
        <f>IFERROR(VLOOKUP(Master[[#This Row],[Customer_ID]],CustomerData[],2,0),"None")</f>
        <v>33</v>
      </c>
      <c r="I244" s="37" t="str">
        <f>IF(Master[[#This Row],[Age]]&lt;=28,"18-28",IF(H244&lt;=39,"29-39",IF(H244&lt;=50,"40-50",IF(H244&lt;=61,"51-61",IF(H244&gt;=62,"62-Above")))))</f>
        <v>29-39</v>
      </c>
      <c r="J244" t="str">
        <f>IFERROR(VLOOKUP(Master[[#This Row],[Customer_ID]],CustomerData[],3,0),"None")</f>
        <v>Male</v>
      </c>
      <c r="K244" t="str">
        <f>IFERROR(VLOOKUP(Master[[#This Row],[Customer_ID]],CustomerData[],4,0),"None")</f>
        <v>Croissant</v>
      </c>
      <c r="L244" s="1" t="str">
        <f>IFERROR(VLOOKUP(Master[[#This Row],[Customer_ID]],Feedback[],3,0),"None ")</f>
        <v xml:space="preserve">None </v>
      </c>
      <c r="M244" t="str">
        <f>_xlfn.IFNA(VLOOKUP(Master[[#This Row],[Customer_ID]],Feedback[],4,0),"None")</f>
        <v>None</v>
      </c>
    </row>
    <row r="245" spans="1:13" x14ac:dyDescent="0.25">
      <c r="A245" s="2" t="s">
        <v>1044</v>
      </c>
      <c r="B245" s="2" t="s">
        <v>677</v>
      </c>
      <c r="C245" s="2">
        <v>5</v>
      </c>
      <c r="D245" s="4">
        <v>4.22</v>
      </c>
      <c r="E245" s="2" t="s">
        <v>683</v>
      </c>
      <c r="F245" s="3">
        <v>45654</v>
      </c>
      <c r="G245" s="7">
        <v>21.1</v>
      </c>
      <c r="H245" s="37">
        <f>IFERROR(VLOOKUP(Master[[#This Row],[Customer_ID]],CustomerData[],2,0),"None")</f>
        <v>56</v>
      </c>
      <c r="I245" s="37" t="str">
        <f>IF(Master[[#This Row],[Age]]&lt;=28,"18-28",IF(H245&lt;=39,"29-39",IF(H245&lt;=50,"40-50",IF(H245&lt;=61,"51-61",IF(H245&gt;=62,"62-Above")))))</f>
        <v>51-61</v>
      </c>
      <c r="J245" t="str">
        <f>IFERROR(VLOOKUP(Master[[#This Row],[Customer_ID]],CustomerData[],3,0),"None")</f>
        <v>Male</v>
      </c>
      <c r="K245" t="str">
        <f>IFERROR(VLOOKUP(Master[[#This Row],[Customer_ID]],CustomerData[],4,0),"None")</f>
        <v>Cappuccino</v>
      </c>
      <c r="L245" s="1" t="str">
        <f>IFERROR(VLOOKUP(Master[[#This Row],[Customer_ID]],Feedback[],3,0),"None ")</f>
        <v>Positive</v>
      </c>
      <c r="M245" t="str">
        <f>_xlfn.IFNA(VLOOKUP(Master[[#This Row],[Customer_ID]],Feedback[],4,0),"None")</f>
        <v>Great product!</v>
      </c>
    </row>
    <row r="246" spans="1:13" hidden="1" x14ac:dyDescent="0.25">
      <c r="A246" s="2" t="s">
        <v>1358</v>
      </c>
      <c r="B246" s="2" t="s">
        <v>681</v>
      </c>
      <c r="C246" s="2">
        <v>5</v>
      </c>
      <c r="D246" s="4">
        <v>5.64</v>
      </c>
      <c r="E246" s="2" t="s">
        <v>683</v>
      </c>
      <c r="F246" s="3">
        <v>45656</v>
      </c>
      <c r="G246" s="7">
        <v>28.2</v>
      </c>
      <c r="H246" s="37">
        <f>IFERROR(VLOOKUP(Master[[#This Row],[Customer_ID]],CustomerData[],2,0),"None")</f>
        <v>50</v>
      </c>
      <c r="I246" s="37" t="str">
        <f>IF(Master[[#This Row],[Age]]&lt;=28,"18-28",IF(H246&lt;=39,"29-39",IF(H246&lt;=50,"40-50",IF(H246&lt;=61,"51-61",IF(H246&gt;=62,"62-Above")))))</f>
        <v>40-50</v>
      </c>
      <c r="J246" t="str">
        <f>IFERROR(VLOOKUP(Master[[#This Row],[Customer_ID]],CustomerData[],3,0),"None")</f>
        <v>Female</v>
      </c>
      <c r="K246" t="str">
        <f>IFERROR(VLOOKUP(Master[[#This Row],[Customer_ID]],CustomerData[],4,0),"None")</f>
        <v>Muffin</v>
      </c>
      <c r="L246" s="1" t="str">
        <f>IFERROR(VLOOKUP(Master[[#This Row],[Customer_ID]],Feedback[],3,0),"None ")</f>
        <v>Neutral</v>
      </c>
      <c r="M246" t="str">
        <f>_xlfn.IFNA(VLOOKUP(Master[[#This Row],[Customer_ID]],Feedback[],4,0),"None")</f>
        <v>Could be better</v>
      </c>
    </row>
    <row r="247" spans="1:13" hidden="1" x14ac:dyDescent="0.25">
      <c r="A247" s="2" t="s">
        <v>1235</v>
      </c>
      <c r="B247" s="2" t="s">
        <v>679</v>
      </c>
      <c r="C247" s="2">
        <v>1</v>
      </c>
      <c r="D247" s="4">
        <v>5.54</v>
      </c>
      <c r="E247" s="2" t="s">
        <v>685</v>
      </c>
      <c r="F247" s="3">
        <v>45657</v>
      </c>
      <c r="G247" s="7">
        <v>5.54</v>
      </c>
      <c r="H247" s="37">
        <f>IFERROR(VLOOKUP(Master[[#This Row],[Customer_ID]],CustomerData[],2,0),"None")</f>
        <v>30</v>
      </c>
      <c r="I247" s="37" t="str">
        <f>IF(Master[[#This Row],[Age]]&lt;=28,"18-28",IF(H247&lt;=39,"29-39",IF(H247&lt;=50,"40-50",IF(H247&lt;=61,"51-61",IF(H247&gt;=62,"62-Above")))))</f>
        <v>29-39</v>
      </c>
      <c r="J247" t="str">
        <f>IFERROR(VLOOKUP(Master[[#This Row],[Customer_ID]],CustomerData[],3,0),"None")</f>
        <v>Female</v>
      </c>
      <c r="K247" t="str">
        <f>IFERROR(VLOOKUP(Master[[#This Row],[Customer_ID]],CustomerData[],4,0),"None")</f>
        <v>Sandwich</v>
      </c>
      <c r="L247" s="1" t="str">
        <f>IFERROR(VLOOKUP(Master[[#This Row],[Customer_ID]],Feedback[],3,0),"None ")</f>
        <v xml:space="preserve">None </v>
      </c>
      <c r="M247" t="str">
        <f>_xlfn.IFNA(VLOOKUP(Master[[#This Row],[Customer_ID]],Feedback[],4,0),"None")</f>
        <v>None</v>
      </c>
    </row>
    <row r="248" spans="1:13" hidden="1" x14ac:dyDescent="0.25">
      <c r="A248" s="2" t="s">
        <v>1068</v>
      </c>
      <c r="B248" s="2" t="s">
        <v>676</v>
      </c>
      <c r="C248" s="2">
        <v>4</v>
      </c>
      <c r="D248" s="4">
        <v>4.22</v>
      </c>
      <c r="E248" s="2" t="s">
        <v>685</v>
      </c>
      <c r="F248" s="3">
        <v>45658</v>
      </c>
      <c r="G248" s="7">
        <v>16.88</v>
      </c>
      <c r="H248" s="37">
        <f>IFERROR(VLOOKUP(Master[[#This Row],[Customer_ID]],CustomerData[],2,0),"None")</f>
        <v>33</v>
      </c>
      <c r="I248" s="37" t="str">
        <f>IF(Master[[#This Row],[Age]]&lt;=28,"18-28",IF(H248&lt;=39,"29-39",IF(H248&lt;=50,"40-50",IF(H248&lt;=61,"51-61",IF(H248&gt;=62,"62-Above")))))</f>
        <v>29-39</v>
      </c>
      <c r="J248" t="str">
        <f>IFERROR(VLOOKUP(Master[[#This Row],[Customer_ID]],CustomerData[],3,0),"None")</f>
        <v>Female</v>
      </c>
      <c r="K248" t="str">
        <f>IFERROR(VLOOKUP(Master[[#This Row],[Customer_ID]],CustomerData[],4,0),"None")</f>
        <v>Iced Tea</v>
      </c>
      <c r="L248" s="1" t="str">
        <f>IFERROR(VLOOKUP(Master[[#This Row],[Customer_ID]],Feedback[],3,0),"None ")</f>
        <v>Neutral</v>
      </c>
      <c r="M248" t="str">
        <f>_xlfn.IFNA(VLOOKUP(Master[[#This Row],[Customer_ID]],Feedback[],4,0),"None")</f>
        <v>Could be better</v>
      </c>
    </row>
    <row r="249" spans="1:13" hidden="1" x14ac:dyDescent="0.25">
      <c r="A249" s="2" t="s">
        <v>850</v>
      </c>
      <c r="B249" s="2" t="s">
        <v>678</v>
      </c>
      <c r="C249" s="2">
        <v>1</v>
      </c>
      <c r="D249" s="4">
        <v>3.48</v>
      </c>
      <c r="E249" s="2" t="s">
        <v>684</v>
      </c>
      <c r="F249" s="3">
        <v>45661</v>
      </c>
      <c r="G249" s="7">
        <v>3.48</v>
      </c>
      <c r="H249" s="37">
        <f>IFERROR(VLOOKUP(Master[[#This Row],[Customer_ID]],CustomerData[],2,0),"None")</f>
        <v>64</v>
      </c>
      <c r="I249" s="37" t="str">
        <f>IF(Master[[#This Row],[Age]]&lt;=28,"18-28",IF(H249&lt;=39,"29-39",IF(H249&lt;=50,"40-50",IF(H249&lt;=61,"51-61",IF(H249&gt;=62,"62-Above")))))</f>
        <v>62-Above</v>
      </c>
      <c r="J249" t="str">
        <f>IFERROR(VLOOKUP(Master[[#This Row],[Customer_ID]],CustomerData[],3,0),"None")</f>
        <v>Male</v>
      </c>
      <c r="K249" t="str">
        <f>IFERROR(VLOOKUP(Master[[#This Row],[Customer_ID]],CustomerData[],4,0),"None")</f>
        <v>Latte</v>
      </c>
      <c r="L249" s="1" t="str">
        <f>IFERROR(VLOOKUP(Master[[#This Row],[Customer_ID]],Feedback[],3,0),"None ")</f>
        <v xml:space="preserve">None </v>
      </c>
      <c r="M249" t="str">
        <f>_xlfn.IFNA(VLOOKUP(Master[[#This Row],[Customer_ID]],Feedback[],4,0),"None")</f>
        <v>None</v>
      </c>
    </row>
    <row r="250" spans="1:13" hidden="1" x14ac:dyDescent="0.25">
      <c r="A250" s="2" t="s">
        <v>1057</v>
      </c>
      <c r="B250" s="2" t="s">
        <v>676</v>
      </c>
      <c r="C250" s="2">
        <v>4</v>
      </c>
      <c r="D250" s="4">
        <v>3.28</v>
      </c>
      <c r="E250" s="2" t="s">
        <v>684</v>
      </c>
      <c r="F250" s="3">
        <v>45662</v>
      </c>
      <c r="G250" s="7">
        <v>13.12</v>
      </c>
      <c r="H250" s="37">
        <f>IFERROR(VLOOKUP(Master[[#This Row],[Customer_ID]],CustomerData[],2,0),"None")</f>
        <v>44</v>
      </c>
      <c r="I250" s="37" t="str">
        <f>IF(Master[[#This Row],[Age]]&lt;=28,"18-28",IF(H250&lt;=39,"29-39",IF(H250&lt;=50,"40-50",IF(H250&lt;=61,"51-61",IF(H250&gt;=62,"62-Above")))))</f>
        <v>40-50</v>
      </c>
      <c r="J250" t="str">
        <f>IFERROR(VLOOKUP(Master[[#This Row],[Customer_ID]],CustomerData[],3,0),"None")</f>
        <v>Female</v>
      </c>
      <c r="K250" t="str">
        <f>IFERROR(VLOOKUP(Master[[#This Row],[Customer_ID]],CustomerData[],4,0),"None")</f>
        <v>Iced Tea</v>
      </c>
      <c r="L250" s="1" t="str">
        <f>IFERROR(VLOOKUP(Master[[#This Row],[Customer_ID]],Feedback[],3,0),"None ")</f>
        <v>Neutral</v>
      </c>
      <c r="M250" t="str">
        <f>_xlfn.IFNA(VLOOKUP(Master[[#This Row],[Customer_ID]],Feedback[],4,0),"None")</f>
        <v>Could be better</v>
      </c>
    </row>
    <row r="251" spans="1:13" hidden="1" x14ac:dyDescent="0.25">
      <c r="A251" s="2" t="s">
        <v>1225</v>
      </c>
      <c r="B251" s="2" t="s">
        <v>679</v>
      </c>
      <c r="C251" s="2">
        <v>5</v>
      </c>
      <c r="D251" s="4">
        <v>4.5199999999999996</v>
      </c>
      <c r="E251" s="2" t="s">
        <v>685</v>
      </c>
      <c r="F251" s="3">
        <v>45663</v>
      </c>
      <c r="G251" s="7">
        <v>22.6</v>
      </c>
      <c r="H251" s="37">
        <f>IFERROR(VLOOKUP(Master[[#This Row],[Customer_ID]],CustomerData[],2,0),"None")</f>
        <v>45</v>
      </c>
      <c r="I251" s="37" t="str">
        <f>IF(Master[[#This Row],[Age]]&lt;=28,"18-28",IF(H251&lt;=39,"29-39",IF(H251&lt;=50,"40-50",IF(H251&lt;=61,"51-61",IF(H251&gt;=62,"62-Above")))))</f>
        <v>40-50</v>
      </c>
      <c r="J251" t="str">
        <f>IFERROR(VLOOKUP(Master[[#This Row],[Customer_ID]],CustomerData[],3,0),"None")</f>
        <v>Female</v>
      </c>
      <c r="K251" t="str">
        <f>IFERROR(VLOOKUP(Master[[#This Row],[Customer_ID]],CustomerData[],4,0),"None")</f>
        <v>Sandwich</v>
      </c>
      <c r="L251" s="1" t="str">
        <f>IFERROR(VLOOKUP(Master[[#This Row],[Customer_ID]],Feedback[],3,0),"None ")</f>
        <v>Positive</v>
      </c>
      <c r="M251" t="str">
        <f>_xlfn.IFNA(VLOOKUP(Master[[#This Row],[Customer_ID]],Feedback[],4,0),"None")</f>
        <v>Could be better</v>
      </c>
    </row>
    <row r="252" spans="1:13" hidden="1" x14ac:dyDescent="0.25">
      <c r="A252" s="2" t="s">
        <v>1217</v>
      </c>
      <c r="B252" s="2" t="s">
        <v>681</v>
      </c>
      <c r="C252" s="2">
        <v>3</v>
      </c>
      <c r="D252" s="4">
        <v>2.69</v>
      </c>
      <c r="E252" s="2" t="s">
        <v>685</v>
      </c>
      <c r="F252" s="3">
        <v>45664</v>
      </c>
      <c r="G252" s="7">
        <v>8.07</v>
      </c>
      <c r="H252" s="37">
        <f>IFERROR(VLOOKUP(Master[[#This Row],[Customer_ID]],CustomerData[],2,0),"None")</f>
        <v>25</v>
      </c>
      <c r="I252" s="37" t="str">
        <f>IF(Master[[#This Row],[Age]]&lt;=28,"18-28",IF(H252&lt;=39,"29-39",IF(H252&lt;=50,"40-50",IF(H252&lt;=61,"51-61",IF(H252&gt;=62,"62-Above")))))</f>
        <v>18-28</v>
      </c>
      <c r="J252" t="str">
        <f>IFERROR(VLOOKUP(Master[[#This Row],[Customer_ID]],CustomerData[],3,0),"None")</f>
        <v>Male</v>
      </c>
      <c r="K252" t="str">
        <f>IFERROR(VLOOKUP(Master[[#This Row],[Customer_ID]],CustomerData[],4,0),"None")</f>
        <v>Muffin</v>
      </c>
      <c r="L252" s="1" t="str">
        <f>IFERROR(VLOOKUP(Master[[#This Row],[Customer_ID]],Feedback[],3,0),"None ")</f>
        <v>Neutral</v>
      </c>
      <c r="M252" t="str">
        <f>_xlfn.IFNA(VLOOKUP(Master[[#This Row],[Customer_ID]],Feedback[],4,0),"None")</f>
        <v>Could be better</v>
      </c>
    </row>
    <row r="253" spans="1:13" x14ac:dyDescent="0.25">
      <c r="A253" s="2" t="s">
        <v>1341</v>
      </c>
      <c r="B253" s="2" t="s">
        <v>677</v>
      </c>
      <c r="C253" s="2">
        <v>4</v>
      </c>
      <c r="D253" s="4">
        <v>5.3</v>
      </c>
      <c r="E253" s="2" t="s">
        <v>682</v>
      </c>
      <c r="F253" s="3">
        <v>45665</v>
      </c>
      <c r="G253" s="7">
        <v>21.2</v>
      </c>
      <c r="H253" s="37">
        <f>IFERROR(VLOOKUP(Master[[#This Row],[Customer_ID]],CustomerData[],2,0),"None")</f>
        <v>51</v>
      </c>
      <c r="I253" s="37" t="str">
        <f>IF(Master[[#This Row],[Age]]&lt;=28,"18-28",IF(H253&lt;=39,"29-39",IF(H253&lt;=50,"40-50",IF(H253&lt;=61,"51-61",IF(H253&gt;=62,"62-Above")))))</f>
        <v>51-61</v>
      </c>
      <c r="J253" t="str">
        <f>IFERROR(VLOOKUP(Master[[#This Row],[Customer_ID]],CustomerData[],3,0),"None")</f>
        <v>Male</v>
      </c>
      <c r="K253" t="str">
        <f>IFERROR(VLOOKUP(Master[[#This Row],[Customer_ID]],CustomerData[],4,0),"None")</f>
        <v>Cappuccino</v>
      </c>
      <c r="L253" s="1" t="str">
        <f>IFERROR(VLOOKUP(Master[[#This Row],[Customer_ID]],Feedback[],3,0),"None ")</f>
        <v>Negative</v>
      </c>
      <c r="M253" t="str">
        <f>_xlfn.IFNA(VLOOKUP(Master[[#This Row],[Customer_ID]],Feedback[],4,0),"None")</f>
        <v>Could be better</v>
      </c>
    </row>
    <row r="254" spans="1:13" x14ac:dyDescent="0.25">
      <c r="A254" s="2" t="s">
        <v>1034</v>
      </c>
      <c r="B254" s="2" t="s">
        <v>679</v>
      </c>
      <c r="C254" s="2">
        <v>1</v>
      </c>
      <c r="D254" s="4">
        <v>4.17</v>
      </c>
      <c r="E254" s="2" t="s">
        <v>683</v>
      </c>
      <c r="F254" s="3">
        <v>45666</v>
      </c>
      <c r="G254" s="7">
        <v>4.17</v>
      </c>
      <c r="H254" s="37">
        <f>IFERROR(VLOOKUP(Master[[#This Row],[Customer_ID]],CustomerData[],2,0),"None")</f>
        <v>55</v>
      </c>
      <c r="I254" s="37" t="str">
        <f>IF(Master[[#This Row],[Age]]&lt;=28,"18-28",IF(H254&lt;=39,"29-39",IF(H254&lt;=50,"40-50",IF(H254&lt;=61,"51-61",IF(H254&gt;=62,"62-Above")))))</f>
        <v>51-61</v>
      </c>
      <c r="J254" t="str">
        <f>IFERROR(VLOOKUP(Master[[#This Row],[Customer_ID]],CustomerData[],3,0),"None")</f>
        <v>Male</v>
      </c>
      <c r="K254" t="str">
        <f>IFERROR(VLOOKUP(Master[[#This Row],[Customer_ID]],CustomerData[],4,0),"None")</f>
        <v>Sandwich</v>
      </c>
      <c r="L254" s="1" t="str">
        <f>IFERROR(VLOOKUP(Master[[#This Row],[Customer_ID]],Feedback[],3,0),"None ")</f>
        <v>Negative</v>
      </c>
      <c r="M254" t="str">
        <f>_xlfn.IFNA(VLOOKUP(Master[[#This Row],[Customer_ID]],Feedback[],4,0),"None")</f>
        <v>Could be better</v>
      </c>
    </row>
    <row r="255" spans="1:13" hidden="1" x14ac:dyDescent="0.25">
      <c r="A255" s="2" t="s">
        <v>1064</v>
      </c>
      <c r="B255" s="2" t="s">
        <v>677</v>
      </c>
      <c r="C255" s="2">
        <v>2</v>
      </c>
      <c r="D255" s="4">
        <v>4.26</v>
      </c>
      <c r="E255" s="2" t="s">
        <v>685</v>
      </c>
      <c r="F255" s="3">
        <v>45668</v>
      </c>
      <c r="G255" s="7">
        <v>8.52</v>
      </c>
      <c r="H255" s="37">
        <f>IFERROR(VLOOKUP(Master[[#This Row],[Customer_ID]],CustomerData[],2,0),"None")</f>
        <v>31</v>
      </c>
      <c r="I255" s="37" t="str">
        <f>IF(Master[[#This Row],[Age]]&lt;=28,"18-28",IF(H255&lt;=39,"29-39",IF(H255&lt;=50,"40-50",IF(H255&lt;=61,"51-61",IF(H255&gt;=62,"62-Above")))))</f>
        <v>29-39</v>
      </c>
      <c r="J255" t="str">
        <f>IFERROR(VLOOKUP(Master[[#This Row],[Customer_ID]],CustomerData[],3,0),"None")</f>
        <v>Female</v>
      </c>
      <c r="K255" t="str">
        <f>IFERROR(VLOOKUP(Master[[#This Row],[Customer_ID]],CustomerData[],4,0),"None")</f>
        <v>Cappuccino</v>
      </c>
      <c r="L255" s="1" t="str">
        <f>IFERROR(VLOOKUP(Master[[#This Row],[Customer_ID]],Feedback[],3,0),"None ")</f>
        <v>Positive</v>
      </c>
      <c r="M255" t="str">
        <f>_xlfn.IFNA(VLOOKUP(Master[[#This Row],[Customer_ID]],Feedback[],4,0),"None")</f>
        <v>Could be better</v>
      </c>
    </row>
    <row r="256" spans="1:13" x14ac:dyDescent="0.25">
      <c r="A256" s="2" t="s">
        <v>1300</v>
      </c>
      <c r="B256" s="2" t="s">
        <v>679</v>
      </c>
      <c r="C256" s="2">
        <v>2</v>
      </c>
      <c r="D256" s="4">
        <v>3.88</v>
      </c>
      <c r="E256" s="2" t="s">
        <v>685</v>
      </c>
      <c r="F256" s="3">
        <v>45669</v>
      </c>
      <c r="G256" s="7">
        <v>7.76</v>
      </c>
      <c r="H256" s="37">
        <f>IFERROR(VLOOKUP(Master[[#This Row],[Customer_ID]],CustomerData[],2,0),"None")</f>
        <v>60</v>
      </c>
      <c r="I256" s="37" t="str">
        <f>IF(Master[[#This Row],[Age]]&lt;=28,"18-28",IF(H256&lt;=39,"29-39",IF(H256&lt;=50,"40-50",IF(H256&lt;=61,"51-61",IF(H256&gt;=62,"62-Above")))))</f>
        <v>51-61</v>
      </c>
      <c r="J256" t="str">
        <f>IFERROR(VLOOKUP(Master[[#This Row],[Customer_ID]],CustomerData[],3,0),"None")</f>
        <v>Female</v>
      </c>
      <c r="K256" t="str">
        <f>IFERROR(VLOOKUP(Master[[#This Row],[Customer_ID]],CustomerData[],4,0),"None")</f>
        <v>Sandwich</v>
      </c>
      <c r="L256" s="1" t="str">
        <f>IFERROR(VLOOKUP(Master[[#This Row],[Customer_ID]],Feedback[],3,0),"None ")</f>
        <v>Positive</v>
      </c>
      <c r="M256" t="str">
        <f>_xlfn.IFNA(VLOOKUP(Master[[#This Row],[Customer_ID]],Feedback[],4,0),"None")</f>
        <v>Great product!</v>
      </c>
    </row>
    <row r="257" spans="1:13" hidden="1" x14ac:dyDescent="0.25">
      <c r="A257" s="2" t="s">
        <v>928</v>
      </c>
      <c r="B257" s="2" t="s">
        <v>676</v>
      </c>
      <c r="C257" s="2">
        <v>3</v>
      </c>
      <c r="D257" s="4">
        <v>4.9000000000000004</v>
      </c>
      <c r="E257" s="2" t="s">
        <v>683</v>
      </c>
      <c r="F257" s="3">
        <v>45670</v>
      </c>
      <c r="G257" s="7">
        <v>14.7</v>
      </c>
      <c r="H257" s="37">
        <f>IFERROR(VLOOKUP(Master[[#This Row],[Customer_ID]],CustomerData[],2,0),"None")</f>
        <v>19</v>
      </c>
      <c r="I257" s="37" t="str">
        <f>IF(Master[[#This Row],[Age]]&lt;=28,"18-28",IF(H257&lt;=39,"29-39",IF(H257&lt;=50,"40-50",IF(H257&lt;=61,"51-61",IF(H257&gt;=62,"62-Above")))))</f>
        <v>18-28</v>
      </c>
      <c r="J257" t="str">
        <f>IFERROR(VLOOKUP(Master[[#This Row],[Customer_ID]],CustomerData[],3,0),"None")</f>
        <v>Male</v>
      </c>
      <c r="K257" t="str">
        <f>IFERROR(VLOOKUP(Master[[#This Row],[Customer_ID]],CustomerData[],4,0),"None")</f>
        <v>Iced Tea</v>
      </c>
      <c r="L257" s="1" t="str">
        <f>IFERROR(VLOOKUP(Master[[#This Row],[Customer_ID]],Feedback[],3,0),"None ")</f>
        <v>Neutral</v>
      </c>
      <c r="M257" t="str">
        <f>_xlfn.IFNA(VLOOKUP(Master[[#This Row],[Customer_ID]],Feedback[],4,0),"None")</f>
        <v>Could be better</v>
      </c>
    </row>
    <row r="258" spans="1:13" hidden="1" x14ac:dyDescent="0.25">
      <c r="A258" s="2" t="s">
        <v>1126</v>
      </c>
      <c r="B258" s="2" t="s">
        <v>681</v>
      </c>
      <c r="C258" s="2">
        <v>4</v>
      </c>
      <c r="D258" s="4">
        <v>3.11</v>
      </c>
      <c r="E258" s="2" t="s">
        <v>684</v>
      </c>
      <c r="F258" s="3">
        <v>45671</v>
      </c>
      <c r="G258" s="7">
        <v>12.44</v>
      </c>
      <c r="H258" s="37">
        <f>IFERROR(VLOOKUP(Master[[#This Row],[Customer_ID]],CustomerData[],2,0),"None")</f>
        <v>49</v>
      </c>
      <c r="I258" s="37" t="str">
        <f>IF(Master[[#This Row],[Age]]&lt;=28,"18-28",IF(H258&lt;=39,"29-39",IF(H258&lt;=50,"40-50",IF(H258&lt;=61,"51-61",IF(H258&gt;=62,"62-Above")))))</f>
        <v>40-50</v>
      </c>
      <c r="J258" t="str">
        <f>IFERROR(VLOOKUP(Master[[#This Row],[Customer_ID]],CustomerData[],3,0),"None")</f>
        <v>Male</v>
      </c>
      <c r="K258" t="str">
        <f>IFERROR(VLOOKUP(Master[[#This Row],[Customer_ID]],CustomerData[],4,0),"None")</f>
        <v>Muffin</v>
      </c>
      <c r="L258" s="1" t="str">
        <f>IFERROR(VLOOKUP(Master[[#This Row],[Customer_ID]],Feedback[],3,0),"None ")</f>
        <v xml:space="preserve">None </v>
      </c>
      <c r="M258" t="str">
        <f>_xlfn.IFNA(VLOOKUP(Master[[#This Row],[Customer_ID]],Feedback[],4,0),"None")</f>
        <v>None</v>
      </c>
    </row>
    <row r="259" spans="1:13" hidden="1" x14ac:dyDescent="0.25">
      <c r="A259" s="2" t="s">
        <v>945</v>
      </c>
      <c r="B259" s="2" t="s">
        <v>676</v>
      </c>
      <c r="C259" s="2">
        <v>5</v>
      </c>
      <c r="D259" s="4">
        <v>5.92</v>
      </c>
      <c r="E259" s="2" t="s">
        <v>684</v>
      </c>
      <c r="F259" s="3">
        <v>45672</v>
      </c>
      <c r="G259" s="7">
        <v>29.6</v>
      </c>
      <c r="H259" s="37">
        <f>IFERROR(VLOOKUP(Master[[#This Row],[Customer_ID]],CustomerData[],2,0),"None")</f>
        <v>33</v>
      </c>
      <c r="I259" s="37" t="str">
        <f>IF(Master[[#This Row],[Age]]&lt;=28,"18-28",IF(H259&lt;=39,"29-39",IF(H259&lt;=50,"40-50",IF(H259&lt;=61,"51-61",IF(H259&gt;=62,"62-Above")))))</f>
        <v>29-39</v>
      </c>
      <c r="J259" t="str">
        <f>IFERROR(VLOOKUP(Master[[#This Row],[Customer_ID]],CustomerData[],3,0),"None")</f>
        <v>Male</v>
      </c>
      <c r="K259" t="str">
        <f>IFERROR(VLOOKUP(Master[[#This Row],[Customer_ID]],CustomerData[],4,0),"None")</f>
        <v>Iced Tea</v>
      </c>
      <c r="L259" s="1" t="str">
        <f>IFERROR(VLOOKUP(Master[[#This Row],[Customer_ID]],Feedback[],3,0),"None ")</f>
        <v xml:space="preserve">None </v>
      </c>
      <c r="M259" t="str">
        <f>_xlfn.IFNA(VLOOKUP(Master[[#This Row],[Customer_ID]],Feedback[],4,0),"None")</f>
        <v>None</v>
      </c>
    </row>
    <row r="260" spans="1:13" x14ac:dyDescent="0.25">
      <c r="A260" s="2" t="s">
        <v>852</v>
      </c>
      <c r="B260" s="2" t="s">
        <v>678</v>
      </c>
      <c r="C260" s="2">
        <v>2</v>
      </c>
      <c r="D260" s="4">
        <v>4.1100000000000003</v>
      </c>
      <c r="E260" s="2" t="s">
        <v>685</v>
      </c>
      <c r="F260" s="3">
        <v>45674</v>
      </c>
      <c r="G260" s="7">
        <v>8.2200000000000006</v>
      </c>
      <c r="H260" s="37">
        <f>IFERROR(VLOOKUP(Master[[#This Row],[Customer_ID]],CustomerData[],2,0),"None")</f>
        <v>61</v>
      </c>
      <c r="I260" s="37" t="str">
        <f>IF(Master[[#This Row],[Age]]&lt;=28,"18-28",IF(H260&lt;=39,"29-39",IF(H260&lt;=50,"40-50",IF(H260&lt;=61,"51-61",IF(H260&gt;=62,"62-Above")))))</f>
        <v>51-61</v>
      </c>
      <c r="J260" t="str">
        <f>IFERROR(VLOOKUP(Master[[#This Row],[Customer_ID]],CustomerData[],3,0),"None")</f>
        <v>Female</v>
      </c>
      <c r="K260" t="str">
        <f>IFERROR(VLOOKUP(Master[[#This Row],[Customer_ID]],CustomerData[],4,0),"None")</f>
        <v>Latte</v>
      </c>
      <c r="L260" s="1" t="str">
        <f>IFERROR(VLOOKUP(Master[[#This Row],[Customer_ID]],Feedback[],3,0),"None ")</f>
        <v xml:space="preserve">None </v>
      </c>
      <c r="M260" t="str">
        <f>_xlfn.IFNA(VLOOKUP(Master[[#This Row],[Customer_ID]],Feedback[],4,0),"None")</f>
        <v>None</v>
      </c>
    </row>
    <row r="261" spans="1:13" x14ac:dyDescent="0.25">
      <c r="A261" s="2" t="s">
        <v>872</v>
      </c>
      <c r="B261" s="2" t="s">
        <v>678</v>
      </c>
      <c r="C261" s="2">
        <v>2</v>
      </c>
      <c r="D261" s="4">
        <v>2.54</v>
      </c>
      <c r="E261" s="2" t="s">
        <v>685</v>
      </c>
      <c r="F261" s="3">
        <v>45676</v>
      </c>
      <c r="G261" s="7">
        <v>5.08</v>
      </c>
      <c r="H261" s="37">
        <f>IFERROR(VLOOKUP(Master[[#This Row],[Customer_ID]],CustomerData[],2,0),"None")</f>
        <v>58</v>
      </c>
      <c r="I261" s="37" t="str">
        <f>IF(Master[[#This Row],[Age]]&lt;=28,"18-28",IF(H261&lt;=39,"29-39",IF(H261&lt;=50,"40-50",IF(H261&lt;=61,"51-61",IF(H261&gt;=62,"62-Above")))))</f>
        <v>51-61</v>
      </c>
      <c r="J261" t="str">
        <f>IFERROR(VLOOKUP(Master[[#This Row],[Customer_ID]],CustomerData[],3,0),"None")</f>
        <v>Male</v>
      </c>
      <c r="K261" t="str">
        <f>IFERROR(VLOOKUP(Master[[#This Row],[Customer_ID]],CustomerData[],4,0),"None")</f>
        <v>Latte</v>
      </c>
      <c r="L261" s="1" t="str">
        <f>IFERROR(VLOOKUP(Master[[#This Row],[Customer_ID]],Feedback[],3,0),"None ")</f>
        <v xml:space="preserve">None </v>
      </c>
      <c r="M261" t="str">
        <f>_xlfn.IFNA(VLOOKUP(Master[[#This Row],[Customer_ID]],Feedback[],4,0),"None")</f>
        <v>None</v>
      </c>
    </row>
    <row r="262" spans="1:13" x14ac:dyDescent="0.25">
      <c r="A262" s="2" t="s">
        <v>1234</v>
      </c>
      <c r="B262" s="2" t="s">
        <v>679</v>
      </c>
      <c r="C262" s="2">
        <v>4</v>
      </c>
      <c r="D262" s="4">
        <v>4.53</v>
      </c>
      <c r="E262" s="2" t="s">
        <v>682</v>
      </c>
      <c r="F262" s="3">
        <v>45678</v>
      </c>
      <c r="G262" s="7">
        <v>18.12</v>
      </c>
      <c r="H262" s="37">
        <f>IFERROR(VLOOKUP(Master[[#This Row],[Customer_ID]],CustomerData[],2,0),"None")</f>
        <v>54</v>
      </c>
      <c r="I262" s="37" t="str">
        <f>IF(Master[[#This Row],[Age]]&lt;=28,"18-28",IF(H262&lt;=39,"29-39",IF(H262&lt;=50,"40-50",IF(H262&lt;=61,"51-61",IF(H262&gt;=62,"62-Above")))))</f>
        <v>51-61</v>
      </c>
      <c r="J262" t="str">
        <f>IFERROR(VLOOKUP(Master[[#This Row],[Customer_ID]],CustomerData[],3,0),"None")</f>
        <v>Male</v>
      </c>
      <c r="K262" t="str">
        <f>IFERROR(VLOOKUP(Master[[#This Row],[Customer_ID]],CustomerData[],4,0),"None")</f>
        <v>Sandwich</v>
      </c>
      <c r="L262" s="1" t="str">
        <f>IFERROR(VLOOKUP(Master[[#This Row],[Customer_ID]],Feedback[],3,0),"None ")</f>
        <v>Negative</v>
      </c>
      <c r="M262" t="str">
        <f>_xlfn.IFNA(VLOOKUP(Master[[#This Row],[Customer_ID]],Feedback[],4,0),"None")</f>
        <v>Great product!</v>
      </c>
    </row>
    <row r="263" spans="1:13" hidden="1" x14ac:dyDescent="0.25">
      <c r="A263" s="2" t="s">
        <v>1161</v>
      </c>
      <c r="B263" s="2" t="s">
        <v>677</v>
      </c>
      <c r="C263" s="2">
        <v>3</v>
      </c>
      <c r="D263" s="4">
        <v>3.64</v>
      </c>
      <c r="E263" s="2" t="s">
        <v>685</v>
      </c>
      <c r="F263" s="3">
        <v>45679</v>
      </c>
      <c r="G263" s="7">
        <v>10.92</v>
      </c>
      <c r="H263" s="37">
        <f>IFERROR(VLOOKUP(Master[[#This Row],[Customer_ID]],CustomerData[],2,0),"None")</f>
        <v>41</v>
      </c>
      <c r="I263" s="37" t="str">
        <f>IF(Master[[#This Row],[Age]]&lt;=28,"18-28",IF(H263&lt;=39,"29-39",IF(H263&lt;=50,"40-50",IF(H263&lt;=61,"51-61",IF(H263&gt;=62,"62-Above")))))</f>
        <v>40-50</v>
      </c>
      <c r="J263" t="str">
        <f>IFERROR(VLOOKUP(Master[[#This Row],[Customer_ID]],CustomerData[],3,0),"None")</f>
        <v>Female</v>
      </c>
      <c r="K263" t="str">
        <f>IFERROR(VLOOKUP(Master[[#This Row],[Customer_ID]],CustomerData[],4,0),"None")</f>
        <v>Cappuccino</v>
      </c>
      <c r="L263" s="1" t="str">
        <f>IFERROR(VLOOKUP(Master[[#This Row],[Customer_ID]],Feedback[],3,0),"None ")</f>
        <v>Negative</v>
      </c>
      <c r="M263" t="str">
        <f>_xlfn.IFNA(VLOOKUP(Master[[#This Row],[Customer_ID]],Feedback[],4,0),"None")</f>
        <v>Could be better</v>
      </c>
    </row>
    <row r="264" spans="1:13" hidden="1" x14ac:dyDescent="0.25">
      <c r="A264" s="2" t="s">
        <v>779</v>
      </c>
      <c r="B264" s="2" t="s">
        <v>681</v>
      </c>
      <c r="C264" s="2">
        <v>3</v>
      </c>
      <c r="D264" s="4">
        <v>3.41</v>
      </c>
      <c r="E264" s="2" t="s">
        <v>683</v>
      </c>
      <c r="F264" s="3">
        <v>45681</v>
      </c>
      <c r="G264" s="7">
        <v>10.23</v>
      </c>
      <c r="H264" s="37">
        <f>IFERROR(VLOOKUP(Master[[#This Row],[Customer_ID]],CustomerData[],2,0),"None")</f>
        <v>22</v>
      </c>
      <c r="I264" s="37" t="str">
        <f>IF(Master[[#This Row],[Age]]&lt;=28,"18-28",IF(H264&lt;=39,"29-39",IF(H264&lt;=50,"40-50",IF(H264&lt;=61,"51-61",IF(H264&gt;=62,"62-Above")))))</f>
        <v>18-28</v>
      </c>
      <c r="J264" t="str">
        <f>IFERROR(VLOOKUP(Master[[#This Row],[Customer_ID]],CustomerData[],3,0),"None")</f>
        <v>Male</v>
      </c>
      <c r="K264" t="str">
        <f>IFERROR(VLOOKUP(Master[[#This Row],[Customer_ID]],CustomerData[],4,0),"None")</f>
        <v>Muffin</v>
      </c>
      <c r="L264" s="1" t="str">
        <f>IFERROR(VLOOKUP(Master[[#This Row],[Customer_ID]],Feedback[],3,0),"None ")</f>
        <v>Negative</v>
      </c>
      <c r="M264" t="str">
        <f>_xlfn.IFNA(VLOOKUP(Master[[#This Row],[Customer_ID]],Feedback[],4,0),"None")</f>
        <v>Could be better</v>
      </c>
    </row>
    <row r="265" spans="1:13" hidden="1" x14ac:dyDescent="0.25">
      <c r="A265" s="2" t="s">
        <v>851</v>
      </c>
      <c r="B265" s="2" t="s">
        <v>677</v>
      </c>
      <c r="C265" s="2">
        <v>1</v>
      </c>
      <c r="D265" s="4">
        <v>4.42</v>
      </c>
      <c r="E265" s="2" t="s">
        <v>685</v>
      </c>
      <c r="F265" s="3">
        <v>45682</v>
      </c>
      <c r="G265" s="7">
        <v>4.42</v>
      </c>
      <c r="H265" s="37">
        <f>IFERROR(VLOOKUP(Master[[#This Row],[Customer_ID]],CustomerData[],2,0),"None")</f>
        <v>25</v>
      </c>
      <c r="I265" s="37" t="str">
        <f>IF(Master[[#This Row],[Age]]&lt;=28,"18-28",IF(H265&lt;=39,"29-39",IF(H265&lt;=50,"40-50",IF(H265&lt;=61,"51-61",IF(H265&gt;=62,"62-Above")))))</f>
        <v>18-28</v>
      </c>
      <c r="J265" t="str">
        <f>IFERROR(VLOOKUP(Master[[#This Row],[Customer_ID]],CustomerData[],3,0),"None")</f>
        <v>Male</v>
      </c>
      <c r="K265" t="str">
        <f>IFERROR(VLOOKUP(Master[[#This Row],[Customer_ID]],CustomerData[],4,0),"None")</f>
        <v>Cappuccino</v>
      </c>
      <c r="L265" s="1" t="str">
        <f>IFERROR(VLOOKUP(Master[[#This Row],[Customer_ID]],Feedback[],3,0),"None ")</f>
        <v xml:space="preserve">None </v>
      </c>
      <c r="M265" t="str">
        <f>_xlfn.IFNA(VLOOKUP(Master[[#This Row],[Customer_ID]],Feedback[],4,0),"None")</f>
        <v>None</v>
      </c>
    </row>
    <row r="266" spans="1:13" x14ac:dyDescent="0.25">
      <c r="A266" s="2" t="s">
        <v>1306</v>
      </c>
      <c r="B266" s="2" t="s">
        <v>676</v>
      </c>
      <c r="C266" s="2">
        <v>1</v>
      </c>
      <c r="D266" s="4">
        <v>3.33</v>
      </c>
      <c r="E266" s="2" t="s">
        <v>682</v>
      </c>
      <c r="F266" s="3">
        <v>45683</v>
      </c>
      <c r="G266" s="7">
        <v>3.33</v>
      </c>
      <c r="H266" s="37">
        <f>IFERROR(VLOOKUP(Master[[#This Row],[Customer_ID]],CustomerData[],2,0),"None")</f>
        <v>57</v>
      </c>
      <c r="I266" s="37" t="str">
        <f>IF(Master[[#This Row],[Age]]&lt;=28,"18-28",IF(H266&lt;=39,"29-39",IF(H266&lt;=50,"40-50",IF(H266&lt;=61,"51-61",IF(H266&gt;=62,"62-Above")))))</f>
        <v>51-61</v>
      </c>
      <c r="J266" t="str">
        <f>IFERROR(VLOOKUP(Master[[#This Row],[Customer_ID]],CustomerData[],3,0),"None")</f>
        <v>Female</v>
      </c>
      <c r="K266" t="str">
        <f>IFERROR(VLOOKUP(Master[[#This Row],[Customer_ID]],CustomerData[],4,0),"None")</f>
        <v>Iced Tea</v>
      </c>
      <c r="L266" s="1" t="str">
        <f>IFERROR(VLOOKUP(Master[[#This Row],[Customer_ID]],Feedback[],3,0),"None ")</f>
        <v>Positive</v>
      </c>
      <c r="M266" t="str">
        <f>_xlfn.IFNA(VLOOKUP(Master[[#This Row],[Customer_ID]],Feedback[],4,0),"None")</f>
        <v>Could be better</v>
      </c>
    </row>
    <row r="267" spans="1:13" hidden="1" x14ac:dyDescent="0.25">
      <c r="A267" s="2" t="s">
        <v>796</v>
      </c>
      <c r="B267" s="2" t="s">
        <v>680</v>
      </c>
      <c r="C267" s="2">
        <v>3</v>
      </c>
      <c r="D267" s="4">
        <v>4.6500000000000004</v>
      </c>
      <c r="E267" s="2" t="s">
        <v>685</v>
      </c>
      <c r="F267" s="3">
        <v>45685</v>
      </c>
      <c r="G267" s="7">
        <v>13.95</v>
      </c>
      <c r="H267" s="37">
        <f>IFERROR(VLOOKUP(Master[[#This Row],[Customer_ID]],CustomerData[],2,0),"None")</f>
        <v>21</v>
      </c>
      <c r="I267" s="37" t="str">
        <f>IF(Master[[#This Row],[Age]]&lt;=28,"18-28",IF(H267&lt;=39,"29-39",IF(H267&lt;=50,"40-50",IF(H267&lt;=61,"51-61",IF(H267&gt;=62,"62-Above")))))</f>
        <v>18-28</v>
      </c>
      <c r="J267" t="str">
        <f>IFERROR(VLOOKUP(Master[[#This Row],[Customer_ID]],CustomerData[],3,0),"None")</f>
        <v>Male</v>
      </c>
      <c r="K267" t="str">
        <f>IFERROR(VLOOKUP(Master[[#This Row],[Customer_ID]],CustomerData[],4,0),"None")</f>
        <v>Croissant</v>
      </c>
      <c r="L267" s="1" t="str">
        <f>IFERROR(VLOOKUP(Master[[#This Row],[Customer_ID]],Feedback[],3,0),"None ")</f>
        <v>Neutral</v>
      </c>
      <c r="M267" t="str">
        <f>_xlfn.IFNA(VLOOKUP(Master[[#This Row],[Customer_ID]],Feedback[],4,0),"None")</f>
        <v>Could be better</v>
      </c>
    </row>
    <row r="268" spans="1:13" x14ac:dyDescent="0.25">
      <c r="A268" s="2" t="s">
        <v>1061</v>
      </c>
      <c r="B268" s="2" t="s">
        <v>680</v>
      </c>
      <c r="C268" s="2">
        <v>2</v>
      </c>
      <c r="D268" s="4">
        <v>4.25</v>
      </c>
      <c r="E268" s="2" t="s">
        <v>685</v>
      </c>
      <c r="F268" s="3">
        <v>45687</v>
      </c>
      <c r="G268" s="7">
        <v>8.5</v>
      </c>
      <c r="H268" s="37">
        <f>IFERROR(VLOOKUP(Master[[#This Row],[Customer_ID]],CustomerData[],2,0),"None")</f>
        <v>51</v>
      </c>
      <c r="I268" s="37" t="str">
        <f>IF(Master[[#This Row],[Age]]&lt;=28,"18-28",IF(H268&lt;=39,"29-39",IF(H268&lt;=50,"40-50",IF(H268&lt;=61,"51-61",IF(H268&gt;=62,"62-Above")))))</f>
        <v>51-61</v>
      </c>
      <c r="J268" t="str">
        <f>IFERROR(VLOOKUP(Master[[#This Row],[Customer_ID]],CustomerData[],3,0),"None")</f>
        <v>Female</v>
      </c>
      <c r="K268" t="str">
        <f>IFERROR(VLOOKUP(Master[[#This Row],[Customer_ID]],CustomerData[],4,0),"None")</f>
        <v>Croissant</v>
      </c>
      <c r="L268" s="1" t="str">
        <f>IFERROR(VLOOKUP(Master[[#This Row],[Customer_ID]],Feedback[],3,0),"None ")</f>
        <v>Neutral</v>
      </c>
      <c r="M268" t="str">
        <f>_xlfn.IFNA(VLOOKUP(Master[[#This Row],[Customer_ID]],Feedback[],4,0),"None")</f>
        <v>Could be better</v>
      </c>
    </row>
    <row r="269" spans="1:13" hidden="1" x14ac:dyDescent="0.25">
      <c r="A269" s="2" t="s">
        <v>1335</v>
      </c>
      <c r="B269" s="2" t="s">
        <v>681</v>
      </c>
      <c r="C269" s="2">
        <v>5</v>
      </c>
      <c r="D269" s="4">
        <v>3.24</v>
      </c>
      <c r="E269" s="2" t="s">
        <v>682</v>
      </c>
      <c r="F269" s="3">
        <v>45688</v>
      </c>
      <c r="G269" s="7">
        <v>16.2</v>
      </c>
      <c r="H269" s="37">
        <f>IFERROR(VLOOKUP(Master[[#This Row],[Customer_ID]],CustomerData[],2,0),"None")</f>
        <v>18</v>
      </c>
      <c r="I269" s="37" t="str">
        <f>IF(Master[[#This Row],[Age]]&lt;=28,"18-28",IF(H269&lt;=39,"29-39",IF(H269&lt;=50,"40-50",IF(H269&lt;=61,"51-61",IF(H269&gt;=62,"62-Above")))))</f>
        <v>18-28</v>
      </c>
      <c r="J269" t="str">
        <f>IFERROR(VLOOKUP(Master[[#This Row],[Customer_ID]],CustomerData[],3,0),"None")</f>
        <v>Male</v>
      </c>
      <c r="K269" t="str">
        <f>IFERROR(VLOOKUP(Master[[#This Row],[Customer_ID]],CustomerData[],4,0),"None")</f>
        <v>Muffin</v>
      </c>
      <c r="L269" s="1" t="str">
        <f>IFERROR(VLOOKUP(Master[[#This Row],[Customer_ID]],Feedback[],3,0),"None ")</f>
        <v xml:space="preserve">None </v>
      </c>
      <c r="M269" t="str">
        <f>_xlfn.IFNA(VLOOKUP(Master[[#This Row],[Customer_ID]],Feedback[],4,0),"None")</f>
        <v>None</v>
      </c>
    </row>
    <row r="270" spans="1:13" hidden="1" x14ac:dyDescent="0.25">
      <c r="A270" s="2" t="s">
        <v>1157</v>
      </c>
      <c r="B270" s="2" t="s">
        <v>679</v>
      </c>
      <c r="C270" s="2">
        <v>4</v>
      </c>
      <c r="D270" s="4">
        <v>3.8</v>
      </c>
      <c r="E270" s="2" t="s">
        <v>684</v>
      </c>
      <c r="F270" s="3">
        <v>45690</v>
      </c>
      <c r="G270" s="7">
        <v>15.2</v>
      </c>
      <c r="H270" s="37">
        <f>IFERROR(VLOOKUP(Master[[#This Row],[Customer_ID]],CustomerData[],2,0),"None")</f>
        <v>45</v>
      </c>
      <c r="I270" s="37" t="str">
        <f>IF(Master[[#This Row],[Age]]&lt;=28,"18-28",IF(H270&lt;=39,"29-39",IF(H270&lt;=50,"40-50",IF(H270&lt;=61,"51-61",IF(H270&gt;=62,"62-Above")))))</f>
        <v>40-50</v>
      </c>
      <c r="J270" t="str">
        <f>IFERROR(VLOOKUP(Master[[#This Row],[Customer_ID]],CustomerData[],3,0),"None")</f>
        <v>Female</v>
      </c>
      <c r="K270" t="str">
        <f>IFERROR(VLOOKUP(Master[[#This Row],[Customer_ID]],CustomerData[],4,0),"None")</f>
        <v>Sandwich</v>
      </c>
      <c r="L270" s="1" t="str">
        <f>IFERROR(VLOOKUP(Master[[#This Row],[Customer_ID]],Feedback[],3,0),"None ")</f>
        <v>Positive</v>
      </c>
      <c r="M270" t="str">
        <f>_xlfn.IFNA(VLOOKUP(Master[[#This Row],[Customer_ID]],Feedback[],4,0),"None")</f>
        <v>Could be better</v>
      </c>
    </row>
    <row r="271" spans="1:13" hidden="1" x14ac:dyDescent="0.25">
      <c r="A271" s="2" t="s">
        <v>1008</v>
      </c>
      <c r="B271" s="2" t="s">
        <v>681</v>
      </c>
      <c r="C271" s="2">
        <v>2</v>
      </c>
      <c r="D271" s="4">
        <v>3.48</v>
      </c>
      <c r="E271" s="2" t="s">
        <v>682</v>
      </c>
      <c r="F271" s="3">
        <v>45692</v>
      </c>
      <c r="G271" s="7">
        <v>6.96</v>
      </c>
      <c r="H271" s="37">
        <f>IFERROR(VLOOKUP(Master[[#This Row],[Customer_ID]],CustomerData[],2,0),"None")</f>
        <v>42</v>
      </c>
      <c r="I271" s="37" t="str">
        <f>IF(Master[[#This Row],[Age]]&lt;=28,"18-28",IF(H271&lt;=39,"29-39",IF(H271&lt;=50,"40-50",IF(H271&lt;=61,"51-61",IF(H271&gt;=62,"62-Above")))))</f>
        <v>40-50</v>
      </c>
      <c r="J271" t="str">
        <f>IFERROR(VLOOKUP(Master[[#This Row],[Customer_ID]],CustomerData[],3,0),"None")</f>
        <v>Female</v>
      </c>
      <c r="K271" t="str">
        <f>IFERROR(VLOOKUP(Master[[#This Row],[Customer_ID]],CustomerData[],4,0),"None")</f>
        <v>Muffin</v>
      </c>
      <c r="L271" s="1" t="str">
        <f>IFERROR(VLOOKUP(Master[[#This Row],[Customer_ID]],Feedback[],3,0),"None ")</f>
        <v>Negative</v>
      </c>
      <c r="M271" t="str">
        <f>_xlfn.IFNA(VLOOKUP(Master[[#This Row],[Customer_ID]],Feedback[],4,0),"None")</f>
        <v>Could be better</v>
      </c>
    </row>
    <row r="272" spans="1:13" hidden="1" x14ac:dyDescent="0.25">
      <c r="A272" s="2" t="s">
        <v>1273</v>
      </c>
      <c r="B272" s="2" t="s">
        <v>681</v>
      </c>
      <c r="C272" s="2">
        <v>4</v>
      </c>
      <c r="D272" s="4">
        <v>2.96</v>
      </c>
      <c r="E272" s="2" t="s">
        <v>684</v>
      </c>
      <c r="F272" s="3">
        <v>45694</v>
      </c>
      <c r="G272" s="7">
        <v>11.84</v>
      </c>
      <c r="H272" s="37">
        <f>IFERROR(VLOOKUP(Master[[#This Row],[Customer_ID]],CustomerData[],2,0),"None")</f>
        <v>42</v>
      </c>
      <c r="I272" s="37" t="str">
        <f>IF(Master[[#This Row],[Age]]&lt;=28,"18-28",IF(H272&lt;=39,"29-39",IF(H272&lt;=50,"40-50",IF(H272&lt;=61,"51-61",IF(H272&gt;=62,"62-Above")))))</f>
        <v>40-50</v>
      </c>
      <c r="J272" t="str">
        <f>IFERROR(VLOOKUP(Master[[#This Row],[Customer_ID]],CustomerData[],3,0),"None")</f>
        <v>Female</v>
      </c>
      <c r="K272" t="str">
        <f>IFERROR(VLOOKUP(Master[[#This Row],[Customer_ID]],CustomerData[],4,0),"None")</f>
        <v>Muffin</v>
      </c>
      <c r="L272" s="1" t="str">
        <f>IFERROR(VLOOKUP(Master[[#This Row],[Customer_ID]],Feedback[],3,0),"None ")</f>
        <v xml:space="preserve">None </v>
      </c>
      <c r="M272" t="str">
        <f>_xlfn.IFNA(VLOOKUP(Master[[#This Row],[Customer_ID]],Feedback[],4,0),"None")</f>
        <v>None</v>
      </c>
    </row>
    <row r="273" spans="1:13" x14ac:dyDescent="0.25">
      <c r="A273" s="2" t="s">
        <v>1101</v>
      </c>
      <c r="B273" s="2" t="s">
        <v>681</v>
      </c>
      <c r="C273" s="2">
        <v>4</v>
      </c>
      <c r="D273" s="4">
        <v>4.5199999999999996</v>
      </c>
      <c r="E273" s="2" t="s">
        <v>685</v>
      </c>
      <c r="F273" s="3">
        <v>45695</v>
      </c>
      <c r="G273" s="7">
        <v>18.079999999999998</v>
      </c>
      <c r="H273" s="37">
        <f>IFERROR(VLOOKUP(Master[[#This Row],[Customer_ID]],CustomerData[],2,0),"None")</f>
        <v>51</v>
      </c>
      <c r="I273" s="37" t="str">
        <f>IF(Master[[#This Row],[Age]]&lt;=28,"18-28",IF(H273&lt;=39,"29-39",IF(H273&lt;=50,"40-50",IF(H273&lt;=61,"51-61",IF(H273&gt;=62,"62-Above")))))</f>
        <v>51-61</v>
      </c>
      <c r="J273" t="str">
        <f>IFERROR(VLOOKUP(Master[[#This Row],[Customer_ID]],CustomerData[],3,0),"None")</f>
        <v>Female</v>
      </c>
      <c r="K273" t="str">
        <f>IFERROR(VLOOKUP(Master[[#This Row],[Customer_ID]],CustomerData[],4,0),"None")</f>
        <v>Muffin</v>
      </c>
      <c r="L273" s="1" t="str">
        <f>IFERROR(VLOOKUP(Master[[#This Row],[Customer_ID]],Feedback[],3,0),"None ")</f>
        <v>Negative</v>
      </c>
      <c r="M273" t="str">
        <f>_xlfn.IFNA(VLOOKUP(Master[[#This Row],[Customer_ID]],Feedback[],4,0),"None")</f>
        <v>Could be better</v>
      </c>
    </row>
    <row r="274" spans="1:13" hidden="1" x14ac:dyDescent="0.25">
      <c r="A274" s="2" t="s">
        <v>1342</v>
      </c>
      <c r="B274" s="2" t="s">
        <v>677</v>
      </c>
      <c r="C274" s="2">
        <v>4</v>
      </c>
      <c r="D274" s="4">
        <v>3.3</v>
      </c>
      <c r="E274" s="2" t="s">
        <v>683</v>
      </c>
      <c r="F274" s="3">
        <v>45696</v>
      </c>
      <c r="G274" s="7">
        <v>13.2</v>
      </c>
      <c r="H274" s="37">
        <f>IFERROR(VLOOKUP(Master[[#This Row],[Customer_ID]],CustomerData[],2,0),"None")</f>
        <v>47</v>
      </c>
      <c r="I274" s="37" t="str">
        <f>IF(Master[[#This Row],[Age]]&lt;=28,"18-28",IF(H274&lt;=39,"29-39",IF(H274&lt;=50,"40-50",IF(H274&lt;=61,"51-61",IF(H274&gt;=62,"62-Above")))))</f>
        <v>40-50</v>
      </c>
      <c r="J274" t="str">
        <f>IFERROR(VLOOKUP(Master[[#This Row],[Customer_ID]],CustomerData[],3,0),"None")</f>
        <v>Female</v>
      </c>
      <c r="K274" t="str">
        <f>IFERROR(VLOOKUP(Master[[#This Row],[Customer_ID]],CustomerData[],4,0),"None")</f>
        <v>Cappuccino</v>
      </c>
      <c r="L274" s="1" t="str">
        <f>IFERROR(VLOOKUP(Master[[#This Row],[Customer_ID]],Feedback[],3,0),"None ")</f>
        <v xml:space="preserve">None </v>
      </c>
      <c r="M274" t="str">
        <f>_xlfn.IFNA(VLOOKUP(Master[[#This Row],[Customer_ID]],Feedback[],4,0),"None")</f>
        <v>None</v>
      </c>
    </row>
    <row r="275" spans="1:13" x14ac:dyDescent="0.25">
      <c r="A275" s="2" t="s">
        <v>992</v>
      </c>
      <c r="B275" s="2" t="s">
        <v>679</v>
      </c>
      <c r="C275" s="2">
        <v>4</v>
      </c>
      <c r="D275" s="4">
        <v>2.85</v>
      </c>
      <c r="E275" s="2" t="s">
        <v>685</v>
      </c>
      <c r="F275" s="3">
        <v>45697</v>
      </c>
      <c r="G275" s="7">
        <v>11.4</v>
      </c>
      <c r="H275" s="37">
        <f>IFERROR(VLOOKUP(Master[[#This Row],[Customer_ID]],CustomerData[],2,0),"None")</f>
        <v>53</v>
      </c>
      <c r="I275" s="37" t="str">
        <f>IF(Master[[#This Row],[Age]]&lt;=28,"18-28",IF(H275&lt;=39,"29-39",IF(H275&lt;=50,"40-50",IF(H275&lt;=61,"51-61",IF(H275&gt;=62,"62-Above")))))</f>
        <v>51-61</v>
      </c>
      <c r="J275" t="str">
        <f>IFERROR(VLOOKUP(Master[[#This Row],[Customer_ID]],CustomerData[],3,0),"None")</f>
        <v>Male</v>
      </c>
      <c r="K275" t="str">
        <f>IFERROR(VLOOKUP(Master[[#This Row],[Customer_ID]],CustomerData[],4,0),"None")</f>
        <v>Sandwich</v>
      </c>
      <c r="L275" s="1" t="str">
        <f>IFERROR(VLOOKUP(Master[[#This Row],[Customer_ID]],Feedback[],3,0),"None ")</f>
        <v>Neutral</v>
      </c>
      <c r="M275" t="str">
        <f>_xlfn.IFNA(VLOOKUP(Master[[#This Row],[Customer_ID]],Feedback[],4,0),"None")</f>
        <v>Could be better</v>
      </c>
    </row>
    <row r="276" spans="1:13" hidden="1" x14ac:dyDescent="0.25">
      <c r="A276" s="2" t="s">
        <v>756</v>
      </c>
      <c r="B276" s="2" t="s">
        <v>680</v>
      </c>
      <c r="C276" s="2">
        <v>4</v>
      </c>
      <c r="D276" s="4">
        <v>3.44</v>
      </c>
      <c r="E276" s="2" t="s">
        <v>685</v>
      </c>
      <c r="F276" s="3">
        <v>45698</v>
      </c>
      <c r="G276" s="7">
        <v>13.76</v>
      </c>
      <c r="H276" s="37">
        <f>IFERROR(VLOOKUP(Master[[#This Row],[Customer_ID]],CustomerData[],2,0),"None")</f>
        <v>63</v>
      </c>
      <c r="I276" s="37" t="str">
        <f>IF(Master[[#This Row],[Age]]&lt;=28,"18-28",IF(H276&lt;=39,"29-39",IF(H276&lt;=50,"40-50",IF(H276&lt;=61,"51-61",IF(H276&gt;=62,"62-Above")))))</f>
        <v>62-Above</v>
      </c>
      <c r="J276" t="str">
        <f>IFERROR(VLOOKUP(Master[[#This Row],[Customer_ID]],CustomerData[],3,0),"None")</f>
        <v>Female</v>
      </c>
      <c r="K276" t="str">
        <f>IFERROR(VLOOKUP(Master[[#This Row],[Customer_ID]],CustomerData[],4,0),"None")</f>
        <v>Croissant</v>
      </c>
      <c r="L276" s="1" t="str">
        <f>IFERROR(VLOOKUP(Master[[#This Row],[Customer_ID]],Feedback[],3,0),"None ")</f>
        <v>Negative</v>
      </c>
      <c r="M276" t="str">
        <f>_xlfn.IFNA(VLOOKUP(Master[[#This Row],[Customer_ID]],Feedback[],4,0),"None")</f>
        <v>Could be better</v>
      </c>
    </row>
    <row r="277" spans="1:13" hidden="1" x14ac:dyDescent="0.25">
      <c r="A277" s="2" t="s">
        <v>1358</v>
      </c>
      <c r="B277" s="2" t="s">
        <v>681</v>
      </c>
      <c r="C277" s="2">
        <v>4</v>
      </c>
      <c r="D277" s="4">
        <v>3.33</v>
      </c>
      <c r="E277" s="2" t="s">
        <v>684</v>
      </c>
      <c r="F277" s="3">
        <v>45699</v>
      </c>
      <c r="G277" s="7">
        <v>13.32</v>
      </c>
      <c r="H277" s="37">
        <f>IFERROR(VLOOKUP(Master[[#This Row],[Customer_ID]],CustomerData[],2,0),"None")</f>
        <v>50</v>
      </c>
      <c r="I277" s="37" t="str">
        <f>IF(Master[[#This Row],[Age]]&lt;=28,"18-28",IF(H277&lt;=39,"29-39",IF(H277&lt;=50,"40-50",IF(H277&lt;=61,"51-61",IF(H277&gt;=62,"62-Above")))))</f>
        <v>40-50</v>
      </c>
      <c r="J277" t="str">
        <f>IFERROR(VLOOKUP(Master[[#This Row],[Customer_ID]],CustomerData[],3,0),"None")</f>
        <v>Female</v>
      </c>
      <c r="K277" t="str">
        <f>IFERROR(VLOOKUP(Master[[#This Row],[Customer_ID]],CustomerData[],4,0),"None")</f>
        <v>Muffin</v>
      </c>
      <c r="L277" s="1" t="str">
        <f>IFERROR(VLOOKUP(Master[[#This Row],[Customer_ID]],Feedback[],3,0),"None ")</f>
        <v>Neutral</v>
      </c>
      <c r="M277" t="str">
        <f>_xlfn.IFNA(VLOOKUP(Master[[#This Row],[Customer_ID]],Feedback[],4,0),"None")</f>
        <v>Could be better</v>
      </c>
    </row>
    <row r="278" spans="1:13" hidden="1" x14ac:dyDescent="0.25">
      <c r="A278" s="2" t="s">
        <v>1267</v>
      </c>
      <c r="B278" s="2" t="s">
        <v>677</v>
      </c>
      <c r="C278" s="2">
        <v>1</v>
      </c>
      <c r="D278" s="4">
        <v>3.83</v>
      </c>
      <c r="E278" s="2" t="s">
        <v>683</v>
      </c>
      <c r="F278" s="3">
        <v>45701</v>
      </c>
      <c r="G278" s="7">
        <v>3.83</v>
      </c>
      <c r="H278" s="37">
        <f>IFERROR(VLOOKUP(Master[[#This Row],[Customer_ID]],CustomerData[],2,0),"None")</f>
        <v>36</v>
      </c>
      <c r="I278" s="37" t="str">
        <f>IF(Master[[#This Row],[Age]]&lt;=28,"18-28",IF(H278&lt;=39,"29-39",IF(H278&lt;=50,"40-50",IF(H278&lt;=61,"51-61",IF(H278&gt;=62,"62-Above")))))</f>
        <v>29-39</v>
      </c>
      <c r="J278" t="str">
        <f>IFERROR(VLOOKUP(Master[[#This Row],[Customer_ID]],CustomerData[],3,0),"None")</f>
        <v>Female</v>
      </c>
      <c r="K278" t="str">
        <f>IFERROR(VLOOKUP(Master[[#This Row],[Customer_ID]],CustomerData[],4,0),"None")</f>
        <v>Cappuccino</v>
      </c>
      <c r="L278" s="1" t="str">
        <f>IFERROR(VLOOKUP(Master[[#This Row],[Customer_ID]],Feedback[],3,0),"None ")</f>
        <v xml:space="preserve">None </v>
      </c>
      <c r="M278" t="str">
        <f>_xlfn.IFNA(VLOOKUP(Master[[#This Row],[Customer_ID]],Feedback[],4,0),"None")</f>
        <v>None</v>
      </c>
    </row>
    <row r="279" spans="1:13" hidden="1" x14ac:dyDescent="0.25">
      <c r="A279" s="2" t="s">
        <v>1056</v>
      </c>
      <c r="B279" s="2" t="s">
        <v>676</v>
      </c>
      <c r="C279" s="2">
        <v>5</v>
      </c>
      <c r="D279" s="4">
        <v>3.01</v>
      </c>
      <c r="E279" s="2" t="s">
        <v>683</v>
      </c>
      <c r="F279" s="3">
        <v>45702</v>
      </c>
      <c r="G279" s="7">
        <v>15.05</v>
      </c>
      <c r="H279" s="37">
        <f>IFERROR(VLOOKUP(Master[[#This Row],[Customer_ID]],CustomerData[],2,0),"None")</f>
        <v>23</v>
      </c>
      <c r="I279" s="37" t="str">
        <f>IF(Master[[#This Row],[Age]]&lt;=28,"18-28",IF(H279&lt;=39,"29-39",IF(H279&lt;=50,"40-50",IF(H279&lt;=61,"51-61",IF(H279&gt;=62,"62-Above")))))</f>
        <v>18-28</v>
      </c>
      <c r="J279" t="str">
        <f>IFERROR(VLOOKUP(Master[[#This Row],[Customer_ID]],CustomerData[],3,0),"None")</f>
        <v>Male</v>
      </c>
      <c r="K279" t="str">
        <f>IFERROR(VLOOKUP(Master[[#This Row],[Customer_ID]],CustomerData[],4,0),"None")</f>
        <v>Iced Tea</v>
      </c>
      <c r="L279" s="1" t="str">
        <f>IFERROR(VLOOKUP(Master[[#This Row],[Customer_ID]],Feedback[],3,0),"None ")</f>
        <v>Positive</v>
      </c>
      <c r="M279" t="str">
        <f>_xlfn.IFNA(VLOOKUP(Master[[#This Row],[Customer_ID]],Feedback[],4,0),"None")</f>
        <v>Could be better</v>
      </c>
    </row>
    <row r="280" spans="1:13" hidden="1" x14ac:dyDescent="0.25">
      <c r="A280" s="2" t="s">
        <v>708</v>
      </c>
      <c r="B280" s="2" t="s">
        <v>676</v>
      </c>
      <c r="C280" s="2">
        <v>2</v>
      </c>
      <c r="D280" s="4">
        <v>5.86</v>
      </c>
      <c r="E280" s="2" t="s">
        <v>683</v>
      </c>
      <c r="F280" s="3">
        <v>45703</v>
      </c>
      <c r="G280" s="7">
        <v>11.72</v>
      </c>
      <c r="H280" s="37">
        <f>IFERROR(VLOOKUP(Master[[#This Row],[Customer_ID]],CustomerData[],2,0),"None")</f>
        <v>23</v>
      </c>
      <c r="I280" s="37" t="str">
        <f>IF(Master[[#This Row],[Age]]&lt;=28,"18-28",IF(H280&lt;=39,"29-39",IF(H280&lt;=50,"40-50",IF(H280&lt;=61,"51-61",IF(H280&gt;=62,"62-Above")))))</f>
        <v>18-28</v>
      </c>
      <c r="J280" t="str">
        <f>IFERROR(VLOOKUP(Master[[#This Row],[Customer_ID]],CustomerData[],3,0),"None")</f>
        <v>Male</v>
      </c>
      <c r="K280" t="str">
        <f>IFERROR(VLOOKUP(Master[[#This Row],[Customer_ID]],CustomerData[],4,0),"None")</f>
        <v>Iced Tea</v>
      </c>
      <c r="L280" s="1" t="str">
        <f>IFERROR(VLOOKUP(Master[[#This Row],[Customer_ID]],Feedback[],3,0),"None ")</f>
        <v>Positive</v>
      </c>
      <c r="M280" t="str">
        <f>_xlfn.IFNA(VLOOKUP(Master[[#This Row],[Customer_ID]],Feedback[],4,0),"None")</f>
        <v>Great product!</v>
      </c>
    </row>
    <row r="281" spans="1:13" hidden="1" x14ac:dyDescent="0.25">
      <c r="A281" s="2" t="s">
        <v>914</v>
      </c>
      <c r="B281" s="2" t="s">
        <v>676</v>
      </c>
      <c r="C281" s="2">
        <v>1</v>
      </c>
      <c r="D281" s="4">
        <v>5.32</v>
      </c>
      <c r="E281" s="2" t="s">
        <v>683</v>
      </c>
      <c r="F281" s="3">
        <v>45705</v>
      </c>
      <c r="G281" s="7">
        <v>5.32</v>
      </c>
      <c r="H281" s="37">
        <f>IFERROR(VLOOKUP(Master[[#This Row],[Customer_ID]],CustomerData[],2,0),"None")</f>
        <v>63</v>
      </c>
      <c r="I281" s="37" t="str">
        <f>IF(Master[[#This Row],[Age]]&lt;=28,"18-28",IF(H281&lt;=39,"29-39",IF(H281&lt;=50,"40-50",IF(H281&lt;=61,"51-61",IF(H281&gt;=62,"62-Above")))))</f>
        <v>62-Above</v>
      </c>
      <c r="J281" t="str">
        <f>IFERROR(VLOOKUP(Master[[#This Row],[Customer_ID]],CustomerData[],3,0),"None")</f>
        <v>Female</v>
      </c>
      <c r="K281" t="str">
        <f>IFERROR(VLOOKUP(Master[[#This Row],[Customer_ID]],CustomerData[],4,0),"None")</f>
        <v>Iced Tea</v>
      </c>
      <c r="L281" s="1" t="str">
        <f>IFERROR(VLOOKUP(Master[[#This Row],[Customer_ID]],Feedback[],3,0),"None ")</f>
        <v>Positive</v>
      </c>
      <c r="M281" t="str">
        <f>_xlfn.IFNA(VLOOKUP(Master[[#This Row],[Customer_ID]],Feedback[],4,0),"None")</f>
        <v>Could be better</v>
      </c>
    </row>
    <row r="282" spans="1:13" hidden="1" x14ac:dyDescent="0.25">
      <c r="A282" s="2" t="s">
        <v>1233</v>
      </c>
      <c r="B282" s="2" t="s">
        <v>680</v>
      </c>
      <c r="C282" s="2">
        <v>3</v>
      </c>
      <c r="D282" s="4">
        <v>3.12</v>
      </c>
      <c r="E282" s="2" t="s">
        <v>682</v>
      </c>
      <c r="F282" s="3">
        <v>45706</v>
      </c>
      <c r="G282" s="7">
        <v>9.36</v>
      </c>
      <c r="H282" s="37">
        <f>IFERROR(VLOOKUP(Master[[#This Row],[Customer_ID]],CustomerData[],2,0),"None")</f>
        <v>42</v>
      </c>
      <c r="I282" s="37" t="str">
        <f>IF(Master[[#This Row],[Age]]&lt;=28,"18-28",IF(H282&lt;=39,"29-39",IF(H282&lt;=50,"40-50",IF(H282&lt;=61,"51-61",IF(H282&gt;=62,"62-Above")))))</f>
        <v>40-50</v>
      </c>
      <c r="J282" t="str">
        <f>IFERROR(VLOOKUP(Master[[#This Row],[Customer_ID]],CustomerData[],3,0),"None")</f>
        <v>Female</v>
      </c>
      <c r="K282" t="str">
        <f>IFERROR(VLOOKUP(Master[[#This Row],[Customer_ID]],CustomerData[],4,0),"None")</f>
        <v>Croissant</v>
      </c>
      <c r="L282" s="1" t="str">
        <f>IFERROR(VLOOKUP(Master[[#This Row],[Customer_ID]],Feedback[],3,0),"None ")</f>
        <v>Neutral</v>
      </c>
      <c r="M282" t="str">
        <f>_xlfn.IFNA(VLOOKUP(Master[[#This Row],[Customer_ID]],Feedback[],4,0),"None")</f>
        <v>Could be better</v>
      </c>
    </row>
    <row r="283" spans="1:13" hidden="1" x14ac:dyDescent="0.25">
      <c r="A283" s="2" t="s">
        <v>1328</v>
      </c>
      <c r="B283" s="2" t="s">
        <v>681</v>
      </c>
      <c r="C283" s="2">
        <v>5</v>
      </c>
      <c r="D283" s="4">
        <v>4.25</v>
      </c>
      <c r="E283" s="2" t="s">
        <v>682</v>
      </c>
      <c r="F283" s="3">
        <v>45707</v>
      </c>
      <c r="G283" s="7">
        <v>21.25</v>
      </c>
      <c r="H283" s="37">
        <f>IFERROR(VLOOKUP(Master[[#This Row],[Customer_ID]],CustomerData[],2,0),"None")</f>
        <v>42</v>
      </c>
      <c r="I283" s="37" t="str">
        <f>IF(Master[[#This Row],[Age]]&lt;=28,"18-28",IF(H283&lt;=39,"29-39",IF(H283&lt;=50,"40-50",IF(H283&lt;=61,"51-61",IF(H283&gt;=62,"62-Above")))))</f>
        <v>40-50</v>
      </c>
      <c r="J283" t="str">
        <f>IFERROR(VLOOKUP(Master[[#This Row],[Customer_ID]],CustomerData[],3,0),"None")</f>
        <v>Male</v>
      </c>
      <c r="K283" t="str">
        <f>IFERROR(VLOOKUP(Master[[#This Row],[Customer_ID]],CustomerData[],4,0),"None")</f>
        <v>Muffin</v>
      </c>
      <c r="L283" s="1" t="str">
        <f>IFERROR(VLOOKUP(Master[[#This Row],[Customer_ID]],Feedback[],3,0),"None ")</f>
        <v>Positive</v>
      </c>
      <c r="M283" t="str">
        <f>_xlfn.IFNA(VLOOKUP(Master[[#This Row],[Customer_ID]],Feedback[],4,0),"None")</f>
        <v>Could be better</v>
      </c>
    </row>
    <row r="284" spans="1:13" hidden="1" x14ac:dyDescent="0.25">
      <c r="A284" s="2" t="s">
        <v>826</v>
      </c>
      <c r="B284" s="2" t="s">
        <v>678</v>
      </c>
      <c r="C284" s="2">
        <v>1</v>
      </c>
      <c r="D284" s="4">
        <v>5.47</v>
      </c>
      <c r="E284" s="2" t="s">
        <v>684</v>
      </c>
      <c r="F284" s="3">
        <v>45709</v>
      </c>
      <c r="G284" s="7">
        <v>5.47</v>
      </c>
      <c r="H284" s="37">
        <f>IFERROR(VLOOKUP(Master[[#This Row],[Customer_ID]],CustomerData[],2,0),"None")</f>
        <v>41</v>
      </c>
      <c r="I284" s="37" t="str">
        <f>IF(Master[[#This Row],[Age]]&lt;=28,"18-28",IF(H284&lt;=39,"29-39",IF(H284&lt;=50,"40-50",IF(H284&lt;=61,"51-61",IF(H284&gt;=62,"62-Above")))))</f>
        <v>40-50</v>
      </c>
      <c r="J284" t="str">
        <f>IFERROR(VLOOKUP(Master[[#This Row],[Customer_ID]],CustomerData[],3,0),"None")</f>
        <v>Male</v>
      </c>
      <c r="K284" t="str">
        <f>IFERROR(VLOOKUP(Master[[#This Row],[Customer_ID]],CustomerData[],4,0),"None")</f>
        <v>Latte</v>
      </c>
      <c r="L284" s="1" t="str">
        <f>IFERROR(VLOOKUP(Master[[#This Row],[Customer_ID]],Feedback[],3,0),"None ")</f>
        <v>Positive</v>
      </c>
      <c r="M284" t="str">
        <f>_xlfn.IFNA(VLOOKUP(Master[[#This Row],[Customer_ID]],Feedback[],4,0),"None")</f>
        <v>Could be better</v>
      </c>
    </row>
    <row r="285" spans="1:13" hidden="1" x14ac:dyDescent="0.25">
      <c r="A285" s="2" t="s">
        <v>871</v>
      </c>
      <c r="B285" s="2" t="s">
        <v>679</v>
      </c>
      <c r="C285" s="2">
        <v>1</v>
      </c>
      <c r="D285" s="4">
        <v>4.3099999999999996</v>
      </c>
      <c r="E285" s="2" t="s">
        <v>683</v>
      </c>
      <c r="F285" s="3">
        <v>45710</v>
      </c>
      <c r="G285" s="7">
        <v>4.3099999999999996</v>
      </c>
      <c r="H285" s="37">
        <f>IFERROR(VLOOKUP(Master[[#This Row],[Customer_ID]],CustomerData[],2,0),"None")</f>
        <v>37</v>
      </c>
      <c r="I285" s="37" t="str">
        <f>IF(Master[[#This Row],[Age]]&lt;=28,"18-28",IF(H285&lt;=39,"29-39",IF(H285&lt;=50,"40-50",IF(H285&lt;=61,"51-61",IF(H285&gt;=62,"62-Above")))))</f>
        <v>29-39</v>
      </c>
      <c r="J285" t="str">
        <f>IFERROR(VLOOKUP(Master[[#This Row],[Customer_ID]],CustomerData[],3,0),"None")</f>
        <v>Male</v>
      </c>
      <c r="K285" t="str">
        <f>IFERROR(VLOOKUP(Master[[#This Row],[Customer_ID]],CustomerData[],4,0),"None")</f>
        <v>Sandwich</v>
      </c>
      <c r="L285" s="1" t="str">
        <f>IFERROR(VLOOKUP(Master[[#This Row],[Customer_ID]],Feedback[],3,0),"None ")</f>
        <v>Negative</v>
      </c>
      <c r="M285" t="str">
        <f>_xlfn.IFNA(VLOOKUP(Master[[#This Row],[Customer_ID]],Feedback[],4,0),"None")</f>
        <v>Could be better</v>
      </c>
    </row>
    <row r="286" spans="1:13" hidden="1" x14ac:dyDescent="0.25">
      <c r="A286" s="2" t="s">
        <v>876</v>
      </c>
      <c r="B286" s="2" t="s">
        <v>678</v>
      </c>
      <c r="C286" s="2">
        <v>2</v>
      </c>
      <c r="D286" s="4">
        <v>5.0199999999999996</v>
      </c>
      <c r="E286" s="2" t="s">
        <v>682</v>
      </c>
      <c r="F286" s="3">
        <v>45711</v>
      </c>
      <c r="G286" s="7">
        <v>10.039999999999999</v>
      </c>
      <c r="H286" s="37">
        <f>IFERROR(VLOOKUP(Master[[#This Row],[Customer_ID]],CustomerData[],2,0),"None")</f>
        <v>27</v>
      </c>
      <c r="I286" s="37" t="str">
        <f>IF(Master[[#This Row],[Age]]&lt;=28,"18-28",IF(H286&lt;=39,"29-39",IF(H286&lt;=50,"40-50",IF(H286&lt;=61,"51-61",IF(H286&gt;=62,"62-Above")))))</f>
        <v>18-28</v>
      </c>
      <c r="J286" t="str">
        <f>IFERROR(VLOOKUP(Master[[#This Row],[Customer_ID]],CustomerData[],3,0),"None")</f>
        <v>Male</v>
      </c>
      <c r="K286" t="str">
        <f>IFERROR(VLOOKUP(Master[[#This Row],[Customer_ID]],CustomerData[],4,0),"None")</f>
        <v>Latte</v>
      </c>
      <c r="L286" s="1" t="str">
        <f>IFERROR(VLOOKUP(Master[[#This Row],[Customer_ID]],Feedback[],3,0),"None ")</f>
        <v xml:space="preserve">None </v>
      </c>
      <c r="M286" t="str">
        <f>_xlfn.IFNA(VLOOKUP(Master[[#This Row],[Customer_ID]],Feedback[],4,0),"None")</f>
        <v>None</v>
      </c>
    </row>
    <row r="287" spans="1:13" hidden="1" x14ac:dyDescent="0.25">
      <c r="A287" s="2" t="s">
        <v>1308</v>
      </c>
      <c r="B287" s="2" t="s">
        <v>677</v>
      </c>
      <c r="C287" s="2">
        <v>2</v>
      </c>
      <c r="D287" s="4">
        <v>5.25</v>
      </c>
      <c r="E287" s="2" t="s">
        <v>683</v>
      </c>
      <c r="F287" s="3">
        <v>45712</v>
      </c>
      <c r="G287" s="7">
        <v>10.5</v>
      </c>
      <c r="H287" s="37">
        <f>IFERROR(VLOOKUP(Master[[#This Row],[Customer_ID]],CustomerData[],2,0),"None")</f>
        <v>23</v>
      </c>
      <c r="I287" s="37" t="str">
        <f>IF(Master[[#This Row],[Age]]&lt;=28,"18-28",IF(H287&lt;=39,"29-39",IF(H287&lt;=50,"40-50",IF(H287&lt;=61,"51-61",IF(H287&gt;=62,"62-Above")))))</f>
        <v>18-28</v>
      </c>
      <c r="J287" t="str">
        <f>IFERROR(VLOOKUP(Master[[#This Row],[Customer_ID]],CustomerData[],3,0),"None")</f>
        <v>Female</v>
      </c>
      <c r="K287" t="str">
        <f>IFERROR(VLOOKUP(Master[[#This Row],[Customer_ID]],CustomerData[],4,0),"None")</f>
        <v>Cappuccino</v>
      </c>
      <c r="L287" s="1" t="str">
        <f>IFERROR(VLOOKUP(Master[[#This Row],[Customer_ID]],Feedback[],3,0),"None ")</f>
        <v>Negative</v>
      </c>
      <c r="M287" t="str">
        <f>_xlfn.IFNA(VLOOKUP(Master[[#This Row],[Customer_ID]],Feedback[],4,0),"None")</f>
        <v>Great product!</v>
      </c>
    </row>
    <row r="288" spans="1:13" x14ac:dyDescent="0.25">
      <c r="A288" s="2" t="s">
        <v>1310</v>
      </c>
      <c r="B288" s="2" t="s">
        <v>677</v>
      </c>
      <c r="C288" s="2">
        <v>3</v>
      </c>
      <c r="D288" s="4">
        <v>3.55</v>
      </c>
      <c r="E288" s="2" t="s">
        <v>682</v>
      </c>
      <c r="F288" s="3">
        <v>45713</v>
      </c>
      <c r="G288" s="7">
        <v>10.65</v>
      </c>
      <c r="H288" s="37">
        <f>IFERROR(VLOOKUP(Master[[#This Row],[Customer_ID]],CustomerData[],2,0),"None")</f>
        <v>61</v>
      </c>
      <c r="I288" s="37" t="str">
        <f>IF(Master[[#This Row],[Age]]&lt;=28,"18-28",IF(H288&lt;=39,"29-39",IF(H288&lt;=50,"40-50",IF(H288&lt;=61,"51-61",IF(H288&gt;=62,"62-Above")))))</f>
        <v>51-61</v>
      </c>
      <c r="J288" t="str">
        <f>IFERROR(VLOOKUP(Master[[#This Row],[Customer_ID]],CustomerData[],3,0),"None")</f>
        <v>Female</v>
      </c>
      <c r="K288" t="str">
        <f>IFERROR(VLOOKUP(Master[[#This Row],[Customer_ID]],CustomerData[],4,0),"None")</f>
        <v>Cappuccino</v>
      </c>
      <c r="L288" s="1" t="str">
        <f>IFERROR(VLOOKUP(Master[[#This Row],[Customer_ID]],Feedback[],3,0),"None ")</f>
        <v xml:space="preserve">None </v>
      </c>
      <c r="M288" t="str">
        <f>_xlfn.IFNA(VLOOKUP(Master[[#This Row],[Customer_ID]],Feedback[],4,0),"None")</f>
        <v>None</v>
      </c>
    </row>
    <row r="289" spans="1:13" hidden="1" x14ac:dyDescent="0.25">
      <c r="A289" s="2" t="s">
        <v>842</v>
      </c>
      <c r="B289" s="2" t="s">
        <v>681</v>
      </c>
      <c r="C289" s="2">
        <v>2</v>
      </c>
      <c r="D289" s="4">
        <v>4.49</v>
      </c>
      <c r="E289" s="2" t="s">
        <v>683</v>
      </c>
      <c r="F289" s="3">
        <v>45715</v>
      </c>
      <c r="G289" s="7">
        <v>8.98</v>
      </c>
      <c r="H289" s="37">
        <f>IFERROR(VLOOKUP(Master[[#This Row],[Customer_ID]],CustomerData[],2,0),"None")</f>
        <v>42</v>
      </c>
      <c r="I289" s="37" t="str">
        <f>IF(Master[[#This Row],[Age]]&lt;=28,"18-28",IF(H289&lt;=39,"29-39",IF(H289&lt;=50,"40-50",IF(H289&lt;=61,"51-61",IF(H289&gt;=62,"62-Above")))))</f>
        <v>40-50</v>
      </c>
      <c r="J289" t="str">
        <f>IFERROR(VLOOKUP(Master[[#This Row],[Customer_ID]],CustomerData[],3,0),"None")</f>
        <v>Female</v>
      </c>
      <c r="K289" t="str">
        <f>IFERROR(VLOOKUP(Master[[#This Row],[Customer_ID]],CustomerData[],4,0),"None")</f>
        <v>Muffin</v>
      </c>
      <c r="L289" s="1" t="str">
        <f>IFERROR(VLOOKUP(Master[[#This Row],[Customer_ID]],Feedback[],3,0),"None ")</f>
        <v xml:space="preserve">None </v>
      </c>
      <c r="M289" t="str">
        <f>_xlfn.IFNA(VLOOKUP(Master[[#This Row],[Customer_ID]],Feedback[],4,0),"None")</f>
        <v>None</v>
      </c>
    </row>
    <row r="290" spans="1:13" hidden="1" x14ac:dyDescent="0.25">
      <c r="A290" s="2" t="s">
        <v>1048</v>
      </c>
      <c r="B290" s="2" t="s">
        <v>676</v>
      </c>
      <c r="C290" s="2">
        <v>1</v>
      </c>
      <c r="D290" s="4">
        <v>3.89</v>
      </c>
      <c r="E290" s="2" t="s">
        <v>682</v>
      </c>
      <c r="F290" s="3">
        <v>45716</v>
      </c>
      <c r="G290" s="7">
        <v>3.89</v>
      </c>
      <c r="H290" s="37">
        <f>IFERROR(VLOOKUP(Master[[#This Row],[Customer_ID]],CustomerData[],2,0),"None")</f>
        <v>43</v>
      </c>
      <c r="I290" s="37" t="str">
        <f>IF(Master[[#This Row],[Age]]&lt;=28,"18-28",IF(H290&lt;=39,"29-39",IF(H290&lt;=50,"40-50",IF(H290&lt;=61,"51-61",IF(H290&gt;=62,"62-Above")))))</f>
        <v>40-50</v>
      </c>
      <c r="J290" t="str">
        <f>IFERROR(VLOOKUP(Master[[#This Row],[Customer_ID]],CustomerData[],3,0),"None")</f>
        <v>Male</v>
      </c>
      <c r="K290" t="str">
        <f>IFERROR(VLOOKUP(Master[[#This Row],[Customer_ID]],CustomerData[],4,0),"None")</f>
        <v>Iced Tea</v>
      </c>
      <c r="L290" s="1" t="str">
        <f>IFERROR(VLOOKUP(Master[[#This Row],[Customer_ID]],Feedback[],3,0),"None ")</f>
        <v xml:space="preserve">None </v>
      </c>
      <c r="M290" t="str">
        <f>_xlfn.IFNA(VLOOKUP(Master[[#This Row],[Customer_ID]],Feedback[],4,0),"None")</f>
        <v>None</v>
      </c>
    </row>
    <row r="291" spans="1:13" x14ac:dyDescent="0.25">
      <c r="A291" s="2" t="s">
        <v>822</v>
      </c>
      <c r="B291" s="2" t="s">
        <v>677</v>
      </c>
      <c r="C291" s="2">
        <v>4</v>
      </c>
      <c r="D291" s="4">
        <v>4.92</v>
      </c>
      <c r="E291" s="2" t="s">
        <v>683</v>
      </c>
      <c r="F291" s="3">
        <v>45717</v>
      </c>
      <c r="G291" s="7">
        <v>19.68</v>
      </c>
      <c r="H291" s="37">
        <f>IFERROR(VLOOKUP(Master[[#This Row],[Customer_ID]],CustomerData[],2,0),"None")</f>
        <v>55</v>
      </c>
      <c r="I291" s="37" t="str">
        <f>IF(Master[[#This Row],[Age]]&lt;=28,"18-28",IF(H291&lt;=39,"29-39",IF(H291&lt;=50,"40-50",IF(H291&lt;=61,"51-61",IF(H291&gt;=62,"62-Above")))))</f>
        <v>51-61</v>
      </c>
      <c r="J291" t="str">
        <f>IFERROR(VLOOKUP(Master[[#This Row],[Customer_ID]],CustomerData[],3,0),"None")</f>
        <v>Female</v>
      </c>
      <c r="K291" t="str">
        <f>IFERROR(VLOOKUP(Master[[#This Row],[Customer_ID]],CustomerData[],4,0),"None")</f>
        <v>Cappuccino</v>
      </c>
      <c r="L291" s="1" t="str">
        <f>IFERROR(VLOOKUP(Master[[#This Row],[Customer_ID]],Feedback[],3,0),"None ")</f>
        <v xml:space="preserve">None </v>
      </c>
      <c r="M291" t="str">
        <f>_xlfn.IFNA(VLOOKUP(Master[[#This Row],[Customer_ID]],Feedback[],4,0),"None")</f>
        <v>None</v>
      </c>
    </row>
    <row r="292" spans="1:13" hidden="1" x14ac:dyDescent="0.25">
      <c r="A292" s="2" t="s">
        <v>1187</v>
      </c>
      <c r="B292" s="2" t="s">
        <v>680</v>
      </c>
      <c r="C292" s="2">
        <v>5</v>
      </c>
      <c r="D292" s="4">
        <v>2.71</v>
      </c>
      <c r="E292" s="2" t="s">
        <v>682</v>
      </c>
      <c r="F292" s="3">
        <v>45718</v>
      </c>
      <c r="G292" s="7">
        <v>13.55</v>
      </c>
      <c r="H292" s="37">
        <f>IFERROR(VLOOKUP(Master[[#This Row],[Customer_ID]],CustomerData[],2,0),"None")</f>
        <v>35</v>
      </c>
      <c r="I292" s="37" t="str">
        <f>IF(Master[[#This Row],[Age]]&lt;=28,"18-28",IF(H292&lt;=39,"29-39",IF(H292&lt;=50,"40-50",IF(H292&lt;=61,"51-61",IF(H292&gt;=62,"62-Above")))))</f>
        <v>29-39</v>
      </c>
      <c r="J292" t="str">
        <f>IFERROR(VLOOKUP(Master[[#This Row],[Customer_ID]],CustomerData[],3,0),"None")</f>
        <v>Male</v>
      </c>
      <c r="K292" t="str">
        <f>IFERROR(VLOOKUP(Master[[#This Row],[Customer_ID]],CustomerData[],4,0),"None")</f>
        <v>Croissant</v>
      </c>
      <c r="L292" s="1" t="str">
        <f>IFERROR(VLOOKUP(Master[[#This Row],[Customer_ID]],Feedback[],3,0),"None ")</f>
        <v>Positive</v>
      </c>
      <c r="M292" t="str">
        <f>_xlfn.IFNA(VLOOKUP(Master[[#This Row],[Customer_ID]],Feedback[],4,0),"None")</f>
        <v>Great product!</v>
      </c>
    </row>
    <row r="293" spans="1:13" x14ac:dyDescent="0.25">
      <c r="A293" s="2" t="s">
        <v>932</v>
      </c>
      <c r="B293" s="2" t="s">
        <v>680</v>
      </c>
      <c r="C293" s="2">
        <v>5</v>
      </c>
      <c r="D293" s="4">
        <v>5.35</v>
      </c>
      <c r="E293" s="2" t="s">
        <v>684</v>
      </c>
      <c r="F293" s="3">
        <v>45719</v>
      </c>
      <c r="G293" s="7">
        <v>26.75</v>
      </c>
      <c r="H293" s="37">
        <f>IFERROR(VLOOKUP(Master[[#This Row],[Customer_ID]],CustomerData[],2,0),"None")</f>
        <v>55</v>
      </c>
      <c r="I293" s="37" t="str">
        <f>IF(Master[[#This Row],[Age]]&lt;=28,"18-28",IF(H293&lt;=39,"29-39",IF(H293&lt;=50,"40-50",IF(H293&lt;=61,"51-61",IF(H293&gt;=62,"62-Above")))))</f>
        <v>51-61</v>
      </c>
      <c r="J293" t="str">
        <f>IFERROR(VLOOKUP(Master[[#This Row],[Customer_ID]],CustomerData[],3,0),"None")</f>
        <v>Male</v>
      </c>
      <c r="K293" t="str">
        <f>IFERROR(VLOOKUP(Master[[#This Row],[Customer_ID]],CustomerData[],4,0),"None")</f>
        <v>Croissant</v>
      </c>
      <c r="L293" s="1" t="str">
        <f>IFERROR(VLOOKUP(Master[[#This Row],[Customer_ID]],Feedback[],3,0),"None ")</f>
        <v>Positive</v>
      </c>
      <c r="M293" t="str">
        <f>_xlfn.IFNA(VLOOKUP(Master[[#This Row],[Customer_ID]],Feedback[],4,0),"None")</f>
        <v>Could be better</v>
      </c>
    </row>
    <row r="294" spans="1:13" hidden="1" x14ac:dyDescent="0.25">
      <c r="A294" s="2" t="s">
        <v>1144</v>
      </c>
      <c r="B294" s="2" t="s">
        <v>680</v>
      </c>
      <c r="C294" s="2">
        <v>3</v>
      </c>
      <c r="D294" s="4">
        <v>4.17</v>
      </c>
      <c r="E294" s="2" t="s">
        <v>685</v>
      </c>
      <c r="F294" s="3">
        <v>45720</v>
      </c>
      <c r="G294" s="7">
        <v>12.51</v>
      </c>
      <c r="H294" s="37">
        <f>IFERROR(VLOOKUP(Master[[#This Row],[Customer_ID]],CustomerData[],2,0),"None")</f>
        <v>45</v>
      </c>
      <c r="I294" s="37" t="str">
        <f>IF(Master[[#This Row],[Age]]&lt;=28,"18-28",IF(H294&lt;=39,"29-39",IF(H294&lt;=50,"40-50",IF(H294&lt;=61,"51-61",IF(H294&gt;=62,"62-Above")))))</f>
        <v>40-50</v>
      </c>
      <c r="J294" t="str">
        <f>IFERROR(VLOOKUP(Master[[#This Row],[Customer_ID]],CustomerData[],3,0),"None")</f>
        <v>Female</v>
      </c>
      <c r="K294" t="str">
        <f>IFERROR(VLOOKUP(Master[[#This Row],[Customer_ID]],CustomerData[],4,0),"None")</f>
        <v>Croissant</v>
      </c>
      <c r="L294" s="1" t="str">
        <f>IFERROR(VLOOKUP(Master[[#This Row],[Customer_ID]],Feedback[],3,0),"None ")</f>
        <v xml:space="preserve">None </v>
      </c>
      <c r="M294" t="str">
        <f>_xlfn.IFNA(VLOOKUP(Master[[#This Row],[Customer_ID]],Feedback[],4,0),"None")</f>
        <v>None</v>
      </c>
    </row>
    <row r="295" spans="1:13" x14ac:dyDescent="0.25">
      <c r="A295" s="2" t="s">
        <v>970</v>
      </c>
      <c r="B295" s="2" t="s">
        <v>681</v>
      </c>
      <c r="C295" s="2">
        <v>2</v>
      </c>
      <c r="D295" s="4">
        <v>4.7</v>
      </c>
      <c r="E295" s="2" t="s">
        <v>685</v>
      </c>
      <c r="F295" s="3">
        <v>45721</v>
      </c>
      <c r="G295" s="7">
        <v>9.4</v>
      </c>
      <c r="H295" s="37">
        <f>IFERROR(VLOOKUP(Master[[#This Row],[Customer_ID]],CustomerData[],2,0),"None")</f>
        <v>61</v>
      </c>
      <c r="I295" s="37" t="str">
        <f>IF(Master[[#This Row],[Age]]&lt;=28,"18-28",IF(H295&lt;=39,"29-39",IF(H295&lt;=50,"40-50",IF(H295&lt;=61,"51-61",IF(H295&gt;=62,"62-Above")))))</f>
        <v>51-61</v>
      </c>
      <c r="J295" t="str">
        <f>IFERROR(VLOOKUP(Master[[#This Row],[Customer_ID]],CustomerData[],3,0),"None")</f>
        <v>Female</v>
      </c>
      <c r="K295" t="str">
        <f>IFERROR(VLOOKUP(Master[[#This Row],[Customer_ID]],CustomerData[],4,0),"None")</f>
        <v>Muffin</v>
      </c>
      <c r="L295" s="1" t="str">
        <f>IFERROR(VLOOKUP(Master[[#This Row],[Customer_ID]],Feedback[],3,0),"None ")</f>
        <v>Neutral</v>
      </c>
      <c r="M295" t="str">
        <f>_xlfn.IFNA(VLOOKUP(Master[[#This Row],[Customer_ID]],Feedback[],4,0),"None")</f>
        <v>Could be better</v>
      </c>
    </row>
    <row r="296" spans="1:13" hidden="1" x14ac:dyDescent="0.25">
      <c r="A296" s="2" t="s">
        <v>1312</v>
      </c>
      <c r="B296" s="2" t="s">
        <v>678</v>
      </c>
      <c r="C296" s="2">
        <v>1</v>
      </c>
      <c r="D296" s="4">
        <v>3.67</v>
      </c>
      <c r="E296" s="2" t="s">
        <v>685</v>
      </c>
      <c r="F296" s="3">
        <v>45723</v>
      </c>
      <c r="G296" s="7">
        <v>3.67</v>
      </c>
      <c r="H296" s="37">
        <f>IFERROR(VLOOKUP(Master[[#This Row],[Customer_ID]],CustomerData[],2,0),"None")</f>
        <v>32</v>
      </c>
      <c r="I296" s="37" t="str">
        <f>IF(Master[[#This Row],[Age]]&lt;=28,"18-28",IF(H296&lt;=39,"29-39",IF(H296&lt;=50,"40-50",IF(H296&lt;=61,"51-61",IF(H296&gt;=62,"62-Above")))))</f>
        <v>29-39</v>
      </c>
      <c r="J296" t="str">
        <f>IFERROR(VLOOKUP(Master[[#This Row],[Customer_ID]],CustomerData[],3,0),"None")</f>
        <v>Male</v>
      </c>
      <c r="K296" t="str">
        <f>IFERROR(VLOOKUP(Master[[#This Row],[Customer_ID]],CustomerData[],4,0),"None")</f>
        <v>Latte</v>
      </c>
      <c r="L296" s="1" t="str">
        <f>IFERROR(VLOOKUP(Master[[#This Row],[Customer_ID]],Feedback[],3,0),"None ")</f>
        <v>Neutral</v>
      </c>
      <c r="M296" t="str">
        <f>_xlfn.IFNA(VLOOKUP(Master[[#This Row],[Customer_ID]],Feedback[],4,0),"None")</f>
        <v>Could be better</v>
      </c>
    </row>
    <row r="297" spans="1:13" hidden="1" x14ac:dyDescent="0.25">
      <c r="A297" s="2" t="s">
        <v>868</v>
      </c>
      <c r="B297" s="2" t="s">
        <v>681</v>
      </c>
      <c r="C297" s="2">
        <v>3</v>
      </c>
      <c r="D297" s="4">
        <v>3.76</v>
      </c>
      <c r="E297" s="2" t="s">
        <v>685</v>
      </c>
      <c r="F297" s="3">
        <v>45724</v>
      </c>
      <c r="G297" s="7">
        <v>11.28</v>
      </c>
      <c r="H297" s="37">
        <f>IFERROR(VLOOKUP(Master[[#This Row],[Customer_ID]],CustomerData[],2,0),"None")</f>
        <v>50</v>
      </c>
      <c r="I297" s="37" t="str">
        <f>IF(Master[[#This Row],[Age]]&lt;=28,"18-28",IF(H297&lt;=39,"29-39",IF(H297&lt;=50,"40-50",IF(H297&lt;=61,"51-61",IF(H297&gt;=62,"62-Above")))))</f>
        <v>40-50</v>
      </c>
      <c r="J297" t="str">
        <f>IFERROR(VLOOKUP(Master[[#This Row],[Customer_ID]],CustomerData[],3,0),"None")</f>
        <v>Female</v>
      </c>
      <c r="K297" t="str">
        <f>IFERROR(VLOOKUP(Master[[#This Row],[Customer_ID]],CustomerData[],4,0),"None")</f>
        <v>Muffin</v>
      </c>
      <c r="L297" s="1" t="str">
        <f>IFERROR(VLOOKUP(Master[[#This Row],[Customer_ID]],Feedback[],3,0),"None ")</f>
        <v xml:space="preserve">None </v>
      </c>
      <c r="M297" t="str">
        <f>_xlfn.IFNA(VLOOKUP(Master[[#This Row],[Customer_ID]],Feedback[],4,0),"None")</f>
        <v>None</v>
      </c>
    </row>
    <row r="298" spans="1:13" hidden="1" x14ac:dyDescent="0.25">
      <c r="A298" s="2" t="s">
        <v>1121</v>
      </c>
      <c r="B298" s="2" t="s">
        <v>676</v>
      </c>
      <c r="C298" s="2">
        <v>3</v>
      </c>
      <c r="D298" s="4">
        <v>4.46</v>
      </c>
      <c r="E298" s="2" t="s">
        <v>685</v>
      </c>
      <c r="F298" s="3">
        <v>45725</v>
      </c>
      <c r="G298" s="7">
        <v>13.38</v>
      </c>
      <c r="H298" s="37">
        <f>IFERROR(VLOOKUP(Master[[#This Row],[Customer_ID]],CustomerData[],2,0),"None")</f>
        <v>31</v>
      </c>
      <c r="I298" s="37" t="str">
        <f>IF(Master[[#This Row],[Age]]&lt;=28,"18-28",IF(H298&lt;=39,"29-39",IF(H298&lt;=50,"40-50",IF(H298&lt;=61,"51-61",IF(H298&gt;=62,"62-Above")))))</f>
        <v>29-39</v>
      </c>
      <c r="J298" t="str">
        <f>IFERROR(VLOOKUP(Master[[#This Row],[Customer_ID]],CustomerData[],3,0),"None")</f>
        <v>Female</v>
      </c>
      <c r="K298" t="str">
        <f>IFERROR(VLOOKUP(Master[[#This Row],[Customer_ID]],CustomerData[],4,0),"None")</f>
        <v>Iced Tea</v>
      </c>
      <c r="L298" s="1" t="str">
        <f>IFERROR(VLOOKUP(Master[[#This Row],[Customer_ID]],Feedback[],3,0),"None ")</f>
        <v xml:space="preserve">None </v>
      </c>
      <c r="M298" t="str">
        <f>_xlfn.IFNA(VLOOKUP(Master[[#This Row],[Customer_ID]],Feedback[],4,0),"None")</f>
        <v>None</v>
      </c>
    </row>
    <row r="299" spans="1:13" hidden="1" x14ac:dyDescent="0.25">
      <c r="A299" s="2" t="s">
        <v>1290</v>
      </c>
      <c r="B299" s="2" t="s">
        <v>681</v>
      </c>
      <c r="C299" s="2">
        <v>4</v>
      </c>
      <c r="D299" s="4">
        <v>5.76</v>
      </c>
      <c r="E299" s="2" t="s">
        <v>685</v>
      </c>
      <c r="F299" s="3">
        <v>45726</v>
      </c>
      <c r="G299" s="7">
        <v>23.04</v>
      </c>
      <c r="H299" s="37">
        <f>IFERROR(VLOOKUP(Master[[#This Row],[Customer_ID]],CustomerData[],2,0),"None")</f>
        <v>38</v>
      </c>
      <c r="I299" s="37" t="str">
        <f>IF(Master[[#This Row],[Age]]&lt;=28,"18-28",IF(H299&lt;=39,"29-39",IF(H299&lt;=50,"40-50",IF(H299&lt;=61,"51-61",IF(H299&gt;=62,"62-Above")))))</f>
        <v>29-39</v>
      </c>
      <c r="J299" t="str">
        <f>IFERROR(VLOOKUP(Master[[#This Row],[Customer_ID]],CustomerData[],3,0),"None")</f>
        <v>Male</v>
      </c>
      <c r="K299" t="str">
        <f>IFERROR(VLOOKUP(Master[[#This Row],[Customer_ID]],CustomerData[],4,0),"None")</f>
        <v>Muffin</v>
      </c>
      <c r="L299" s="1" t="str">
        <f>IFERROR(VLOOKUP(Master[[#This Row],[Customer_ID]],Feedback[],3,0),"None ")</f>
        <v xml:space="preserve">None </v>
      </c>
      <c r="M299" t="str">
        <f>_xlfn.IFNA(VLOOKUP(Master[[#This Row],[Customer_ID]],Feedback[],4,0),"None")</f>
        <v>None</v>
      </c>
    </row>
    <row r="300" spans="1:13" hidden="1" x14ac:dyDescent="0.25">
      <c r="A300" s="2" t="s">
        <v>1152</v>
      </c>
      <c r="B300" s="2" t="s">
        <v>677</v>
      </c>
      <c r="C300" s="2">
        <v>5</v>
      </c>
      <c r="D300" s="4">
        <v>2.57</v>
      </c>
      <c r="E300" s="2" t="s">
        <v>684</v>
      </c>
      <c r="F300" s="3">
        <v>45728</v>
      </c>
      <c r="G300" s="7">
        <v>12.85</v>
      </c>
      <c r="H300" s="37">
        <f>IFERROR(VLOOKUP(Master[[#This Row],[Customer_ID]],CustomerData[],2,0),"None")</f>
        <v>20</v>
      </c>
      <c r="I300" s="37" t="str">
        <f>IF(Master[[#This Row],[Age]]&lt;=28,"18-28",IF(H300&lt;=39,"29-39",IF(H300&lt;=50,"40-50",IF(H300&lt;=61,"51-61",IF(H300&gt;=62,"62-Above")))))</f>
        <v>18-28</v>
      </c>
      <c r="J300" t="str">
        <f>IFERROR(VLOOKUP(Master[[#This Row],[Customer_ID]],CustomerData[],3,0),"None")</f>
        <v>Male</v>
      </c>
      <c r="K300" t="str">
        <f>IFERROR(VLOOKUP(Master[[#This Row],[Customer_ID]],CustomerData[],4,0),"None")</f>
        <v>Cappuccino</v>
      </c>
      <c r="L300" s="1" t="str">
        <f>IFERROR(VLOOKUP(Master[[#This Row],[Customer_ID]],Feedback[],3,0),"None ")</f>
        <v>Negative</v>
      </c>
      <c r="M300" t="str">
        <f>_xlfn.IFNA(VLOOKUP(Master[[#This Row],[Customer_ID]],Feedback[],4,0),"None")</f>
        <v>Could be better</v>
      </c>
    </row>
    <row r="301" spans="1:13" x14ac:dyDescent="0.25">
      <c r="A301" s="2" t="s">
        <v>1055</v>
      </c>
      <c r="B301" s="2" t="s">
        <v>680</v>
      </c>
      <c r="C301" s="2">
        <v>4</v>
      </c>
      <c r="D301" s="4">
        <v>5.87</v>
      </c>
      <c r="E301" s="2" t="s">
        <v>684</v>
      </c>
      <c r="F301" s="3">
        <v>45731</v>
      </c>
      <c r="G301" s="7">
        <v>23.48</v>
      </c>
      <c r="H301" s="37">
        <f>IFERROR(VLOOKUP(Master[[#This Row],[Customer_ID]],CustomerData[],2,0),"None")</f>
        <v>57</v>
      </c>
      <c r="I301" s="37" t="str">
        <f>IF(Master[[#This Row],[Age]]&lt;=28,"18-28",IF(H301&lt;=39,"29-39",IF(H301&lt;=50,"40-50",IF(H301&lt;=61,"51-61",IF(H301&gt;=62,"62-Above")))))</f>
        <v>51-61</v>
      </c>
      <c r="J301" t="str">
        <f>IFERROR(VLOOKUP(Master[[#This Row],[Customer_ID]],CustomerData[],3,0),"None")</f>
        <v>Male</v>
      </c>
      <c r="K301" t="str">
        <f>IFERROR(VLOOKUP(Master[[#This Row],[Customer_ID]],CustomerData[],4,0),"None")</f>
        <v>Croissant</v>
      </c>
      <c r="L301" s="1" t="str">
        <f>IFERROR(VLOOKUP(Master[[#This Row],[Customer_ID]],Feedback[],3,0),"None ")</f>
        <v xml:space="preserve">None </v>
      </c>
      <c r="M301" t="str">
        <f>_xlfn.IFNA(VLOOKUP(Master[[#This Row],[Customer_ID]],Feedback[],4,0),"None")</f>
        <v>None</v>
      </c>
    </row>
    <row r="302" spans="1:13" x14ac:dyDescent="0.25">
      <c r="A302" s="2" t="s">
        <v>1310</v>
      </c>
      <c r="B302" s="2" t="s">
        <v>677</v>
      </c>
      <c r="C302" s="2">
        <v>2</v>
      </c>
      <c r="D302" s="4">
        <v>3.2</v>
      </c>
      <c r="E302" s="2" t="s">
        <v>685</v>
      </c>
      <c r="F302" s="3">
        <v>45732</v>
      </c>
      <c r="G302" s="7">
        <v>6.4</v>
      </c>
      <c r="H302" s="37">
        <f>IFERROR(VLOOKUP(Master[[#This Row],[Customer_ID]],CustomerData[],2,0),"None")</f>
        <v>61</v>
      </c>
      <c r="I302" s="37" t="str">
        <f>IF(Master[[#This Row],[Age]]&lt;=28,"18-28",IF(H302&lt;=39,"29-39",IF(H302&lt;=50,"40-50",IF(H302&lt;=61,"51-61",IF(H302&gt;=62,"62-Above")))))</f>
        <v>51-61</v>
      </c>
      <c r="J302" t="str">
        <f>IFERROR(VLOOKUP(Master[[#This Row],[Customer_ID]],CustomerData[],3,0),"None")</f>
        <v>Female</v>
      </c>
      <c r="K302" t="str">
        <f>IFERROR(VLOOKUP(Master[[#This Row],[Customer_ID]],CustomerData[],4,0),"None")</f>
        <v>Cappuccino</v>
      </c>
      <c r="L302" s="1" t="str">
        <f>IFERROR(VLOOKUP(Master[[#This Row],[Customer_ID]],Feedback[],3,0),"None ")</f>
        <v xml:space="preserve">None </v>
      </c>
      <c r="M302" t="str">
        <f>_xlfn.IFNA(VLOOKUP(Master[[#This Row],[Customer_ID]],Feedback[],4,0),"None")</f>
        <v>None</v>
      </c>
    </row>
    <row r="303" spans="1:13" hidden="1" x14ac:dyDescent="0.25">
      <c r="A303" s="2" t="s">
        <v>1194</v>
      </c>
      <c r="B303" s="2" t="s">
        <v>681</v>
      </c>
      <c r="C303" s="2">
        <v>3</v>
      </c>
      <c r="D303" s="4">
        <v>4.5199999999999996</v>
      </c>
      <c r="E303" s="2" t="s">
        <v>683</v>
      </c>
      <c r="F303" s="3">
        <v>45733</v>
      </c>
      <c r="G303" s="7">
        <v>13.56</v>
      </c>
      <c r="H303" s="37">
        <f>IFERROR(VLOOKUP(Master[[#This Row],[Customer_ID]],CustomerData[],2,0),"None")</f>
        <v>32</v>
      </c>
      <c r="I303" s="37" t="str">
        <f>IF(Master[[#This Row],[Age]]&lt;=28,"18-28",IF(H303&lt;=39,"29-39",IF(H303&lt;=50,"40-50",IF(H303&lt;=61,"51-61",IF(H303&gt;=62,"62-Above")))))</f>
        <v>29-39</v>
      </c>
      <c r="J303" t="str">
        <f>IFERROR(VLOOKUP(Master[[#This Row],[Customer_ID]],CustomerData[],3,0),"None")</f>
        <v>Female</v>
      </c>
      <c r="K303" t="str">
        <f>IFERROR(VLOOKUP(Master[[#This Row],[Customer_ID]],CustomerData[],4,0),"None")</f>
        <v>Muffin</v>
      </c>
      <c r="L303" s="1" t="str">
        <f>IFERROR(VLOOKUP(Master[[#This Row],[Customer_ID]],Feedback[],3,0),"None ")</f>
        <v>Negative</v>
      </c>
      <c r="M303" t="str">
        <f>_xlfn.IFNA(VLOOKUP(Master[[#This Row],[Customer_ID]],Feedback[],4,0),"None")</f>
        <v>Could be better</v>
      </c>
    </row>
    <row r="304" spans="1:13" hidden="1" x14ac:dyDescent="0.25">
      <c r="A304" s="2" t="s">
        <v>1263</v>
      </c>
      <c r="B304" s="2" t="s">
        <v>681</v>
      </c>
      <c r="C304" s="2">
        <v>2</v>
      </c>
      <c r="D304" s="4">
        <v>5.23</v>
      </c>
      <c r="E304" s="2" t="s">
        <v>683</v>
      </c>
      <c r="F304" s="3">
        <v>45736</v>
      </c>
      <c r="G304" s="7">
        <v>10.46</v>
      </c>
      <c r="H304" s="37">
        <f>IFERROR(VLOOKUP(Master[[#This Row],[Customer_ID]],CustomerData[],2,0),"None")</f>
        <v>44</v>
      </c>
      <c r="I304" s="37" t="str">
        <f>IF(Master[[#This Row],[Age]]&lt;=28,"18-28",IF(H304&lt;=39,"29-39",IF(H304&lt;=50,"40-50",IF(H304&lt;=61,"51-61",IF(H304&gt;=62,"62-Above")))))</f>
        <v>40-50</v>
      </c>
      <c r="J304" t="str">
        <f>IFERROR(VLOOKUP(Master[[#This Row],[Customer_ID]],CustomerData[],3,0),"None")</f>
        <v>Female</v>
      </c>
      <c r="K304" t="str">
        <f>IFERROR(VLOOKUP(Master[[#This Row],[Customer_ID]],CustomerData[],4,0),"None")</f>
        <v>Muffin</v>
      </c>
      <c r="L304" s="1" t="str">
        <f>IFERROR(VLOOKUP(Master[[#This Row],[Customer_ID]],Feedback[],3,0),"None ")</f>
        <v>Negative</v>
      </c>
      <c r="M304" t="str">
        <f>_xlfn.IFNA(VLOOKUP(Master[[#This Row],[Customer_ID]],Feedback[],4,0),"None")</f>
        <v>Great product!</v>
      </c>
    </row>
    <row r="305" spans="1:13" hidden="1" x14ac:dyDescent="0.25">
      <c r="A305" s="2" t="s">
        <v>1118</v>
      </c>
      <c r="B305" s="2" t="s">
        <v>679</v>
      </c>
      <c r="C305" s="2">
        <v>1</v>
      </c>
      <c r="D305" s="4">
        <v>4.21</v>
      </c>
      <c r="E305" s="2" t="s">
        <v>682</v>
      </c>
      <c r="F305" s="3">
        <v>45739</v>
      </c>
      <c r="G305" s="7">
        <v>4.21</v>
      </c>
      <c r="H305" s="37">
        <f>IFERROR(VLOOKUP(Master[[#This Row],[Customer_ID]],CustomerData[],2,0),"None")</f>
        <v>31</v>
      </c>
      <c r="I305" s="37" t="str">
        <f>IF(Master[[#This Row],[Age]]&lt;=28,"18-28",IF(H305&lt;=39,"29-39",IF(H305&lt;=50,"40-50",IF(H305&lt;=61,"51-61",IF(H305&gt;=62,"62-Above")))))</f>
        <v>29-39</v>
      </c>
      <c r="J305" t="str">
        <f>IFERROR(VLOOKUP(Master[[#This Row],[Customer_ID]],CustomerData[],3,0),"None")</f>
        <v>Male</v>
      </c>
      <c r="K305" t="str">
        <f>IFERROR(VLOOKUP(Master[[#This Row],[Customer_ID]],CustomerData[],4,0),"None")</f>
        <v>Sandwich</v>
      </c>
      <c r="L305" s="1" t="str">
        <f>IFERROR(VLOOKUP(Master[[#This Row],[Customer_ID]],Feedback[],3,0),"None ")</f>
        <v>Neutral</v>
      </c>
      <c r="M305" t="str">
        <f>_xlfn.IFNA(VLOOKUP(Master[[#This Row],[Customer_ID]],Feedback[],4,0),"None")</f>
        <v>Could be better</v>
      </c>
    </row>
    <row r="306" spans="1:13" hidden="1" x14ac:dyDescent="0.25">
      <c r="A306" s="2" t="s">
        <v>920</v>
      </c>
      <c r="B306" s="2" t="s">
        <v>679</v>
      </c>
      <c r="C306" s="2">
        <v>2</v>
      </c>
      <c r="D306" s="4">
        <v>5.08</v>
      </c>
      <c r="E306" s="2" t="s">
        <v>682</v>
      </c>
      <c r="F306" s="3">
        <v>45740</v>
      </c>
      <c r="G306" s="7">
        <v>10.16</v>
      </c>
      <c r="H306" s="37">
        <f>IFERROR(VLOOKUP(Master[[#This Row],[Customer_ID]],CustomerData[],2,0),"None")</f>
        <v>46</v>
      </c>
      <c r="I306" s="37" t="str">
        <f>IF(Master[[#This Row],[Age]]&lt;=28,"18-28",IF(H306&lt;=39,"29-39",IF(H306&lt;=50,"40-50",IF(H306&lt;=61,"51-61",IF(H306&gt;=62,"62-Above")))))</f>
        <v>40-50</v>
      </c>
      <c r="J306" t="str">
        <f>IFERROR(VLOOKUP(Master[[#This Row],[Customer_ID]],CustomerData[],3,0),"None")</f>
        <v>Female</v>
      </c>
      <c r="K306" t="str">
        <f>IFERROR(VLOOKUP(Master[[#This Row],[Customer_ID]],CustomerData[],4,0),"None")</f>
        <v>Sandwich</v>
      </c>
      <c r="L306" s="1" t="str">
        <f>IFERROR(VLOOKUP(Master[[#This Row],[Customer_ID]],Feedback[],3,0),"None ")</f>
        <v>Negative</v>
      </c>
      <c r="M306" t="str">
        <f>_xlfn.IFNA(VLOOKUP(Master[[#This Row],[Customer_ID]],Feedback[],4,0),"None")</f>
        <v>Great product!</v>
      </c>
    </row>
    <row r="307" spans="1:13" hidden="1" x14ac:dyDescent="0.25">
      <c r="A307" s="2" t="s">
        <v>897</v>
      </c>
      <c r="B307" s="2" t="s">
        <v>677</v>
      </c>
      <c r="C307" s="2">
        <v>2</v>
      </c>
      <c r="D307" s="4">
        <v>3.83</v>
      </c>
      <c r="E307" s="2" t="s">
        <v>684</v>
      </c>
      <c r="F307" s="3">
        <v>45742</v>
      </c>
      <c r="G307" s="7">
        <v>7.66</v>
      </c>
      <c r="H307" s="37">
        <f>IFERROR(VLOOKUP(Master[[#This Row],[Customer_ID]],CustomerData[],2,0),"None")</f>
        <v>22</v>
      </c>
      <c r="I307" s="37" t="str">
        <f>IF(Master[[#This Row],[Age]]&lt;=28,"18-28",IF(H307&lt;=39,"29-39",IF(H307&lt;=50,"40-50",IF(H307&lt;=61,"51-61",IF(H307&gt;=62,"62-Above")))))</f>
        <v>18-28</v>
      </c>
      <c r="J307" t="str">
        <f>IFERROR(VLOOKUP(Master[[#This Row],[Customer_ID]],CustomerData[],3,0),"None")</f>
        <v>Male</v>
      </c>
      <c r="K307" t="str">
        <f>IFERROR(VLOOKUP(Master[[#This Row],[Customer_ID]],CustomerData[],4,0),"None")</f>
        <v>Cappuccino</v>
      </c>
      <c r="L307" s="1" t="str">
        <f>IFERROR(VLOOKUP(Master[[#This Row],[Customer_ID]],Feedback[],3,0),"None ")</f>
        <v>Negative</v>
      </c>
      <c r="M307" t="str">
        <f>_xlfn.IFNA(VLOOKUP(Master[[#This Row],[Customer_ID]],Feedback[],4,0),"None")</f>
        <v>Could be better</v>
      </c>
    </row>
    <row r="308" spans="1:13" x14ac:dyDescent="0.25">
      <c r="A308" s="2" t="s">
        <v>880</v>
      </c>
      <c r="B308" s="2" t="s">
        <v>679</v>
      </c>
      <c r="C308" s="2">
        <v>2</v>
      </c>
      <c r="D308" s="4">
        <v>3.5</v>
      </c>
      <c r="E308" s="2" t="s">
        <v>685</v>
      </c>
      <c r="F308" s="3">
        <v>45743</v>
      </c>
      <c r="G308" s="7">
        <v>7</v>
      </c>
      <c r="H308" s="37">
        <f>IFERROR(VLOOKUP(Master[[#This Row],[Customer_ID]],CustomerData[],2,0),"None")</f>
        <v>51</v>
      </c>
      <c r="I308" s="37" t="str">
        <f>IF(Master[[#This Row],[Age]]&lt;=28,"18-28",IF(H308&lt;=39,"29-39",IF(H308&lt;=50,"40-50",IF(H308&lt;=61,"51-61",IF(H308&gt;=62,"62-Above")))))</f>
        <v>51-61</v>
      </c>
      <c r="J308" t="str">
        <f>IFERROR(VLOOKUP(Master[[#This Row],[Customer_ID]],CustomerData[],3,0),"None")</f>
        <v>Female</v>
      </c>
      <c r="K308" t="str">
        <f>IFERROR(VLOOKUP(Master[[#This Row],[Customer_ID]],CustomerData[],4,0),"None")</f>
        <v>Sandwich</v>
      </c>
      <c r="L308" s="1" t="str">
        <f>IFERROR(VLOOKUP(Master[[#This Row],[Customer_ID]],Feedback[],3,0),"None ")</f>
        <v>Positive</v>
      </c>
      <c r="M308" t="str">
        <f>_xlfn.IFNA(VLOOKUP(Master[[#This Row],[Customer_ID]],Feedback[],4,0),"None")</f>
        <v>Could be better</v>
      </c>
    </row>
    <row r="309" spans="1:13" hidden="1" x14ac:dyDescent="0.25">
      <c r="A309" s="2" t="s">
        <v>1035</v>
      </c>
      <c r="B309" s="2" t="s">
        <v>681</v>
      </c>
      <c r="C309" s="2">
        <v>1</v>
      </c>
      <c r="D309" s="4">
        <v>4.71</v>
      </c>
      <c r="E309" s="2" t="s">
        <v>685</v>
      </c>
      <c r="F309" s="3">
        <v>45744</v>
      </c>
      <c r="G309" s="7">
        <v>4.71</v>
      </c>
      <c r="H309" s="37">
        <f>IFERROR(VLOOKUP(Master[[#This Row],[Customer_ID]],CustomerData[],2,0),"None")</f>
        <v>48</v>
      </c>
      <c r="I309" s="37" t="str">
        <f>IF(Master[[#This Row],[Age]]&lt;=28,"18-28",IF(H309&lt;=39,"29-39",IF(H309&lt;=50,"40-50",IF(H309&lt;=61,"51-61",IF(H309&gt;=62,"62-Above")))))</f>
        <v>40-50</v>
      </c>
      <c r="J309" t="str">
        <f>IFERROR(VLOOKUP(Master[[#This Row],[Customer_ID]],CustomerData[],3,0),"None")</f>
        <v>Male</v>
      </c>
      <c r="K309" t="str">
        <f>IFERROR(VLOOKUP(Master[[#This Row],[Customer_ID]],CustomerData[],4,0),"None")</f>
        <v>Muffin</v>
      </c>
      <c r="L309" s="1" t="str">
        <f>IFERROR(VLOOKUP(Master[[#This Row],[Customer_ID]],Feedback[],3,0),"None ")</f>
        <v xml:space="preserve">None </v>
      </c>
      <c r="M309" t="str">
        <f>_xlfn.IFNA(VLOOKUP(Master[[#This Row],[Customer_ID]],Feedback[],4,0),"None")</f>
        <v>None</v>
      </c>
    </row>
    <row r="310" spans="1:13" hidden="1" x14ac:dyDescent="0.25">
      <c r="A310" s="2" t="s">
        <v>1003</v>
      </c>
      <c r="B310" s="2" t="s">
        <v>680</v>
      </c>
      <c r="C310" s="2">
        <v>2</v>
      </c>
      <c r="D310" s="4">
        <v>5.33</v>
      </c>
      <c r="E310" s="2" t="s">
        <v>684</v>
      </c>
      <c r="F310" s="3">
        <v>45747</v>
      </c>
      <c r="G310" s="7">
        <v>10.66</v>
      </c>
      <c r="H310" s="37">
        <f>IFERROR(VLOOKUP(Master[[#This Row],[Customer_ID]],CustomerData[],2,0),"None")</f>
        <v>48</v>
      </c>
      <c r="I310" s="37" t="str">
        <f>IF(Master[[#This Row],[Age]]&lt;=28,"18-28",IF(H310&lt;=39,"29-39",IF(H310&lt;=50,"40-50",IF(H310&lt;=61,"51-61",IF(H310&gt;=62,"62-Above")))))</f>
        <v>40-50</v>
      </c>
      <c r="J310" t="str">
        <f>IFERROR(VLOOKUP(Master[[#This Row],[Customer_ID]],CustomerData[],3,0),"None")</f>
        <v>Male</v>
      </c>
      <c r="K310" t="str">
        <f>IFERROR(VLOOKUP(Master[[#This Row],[Customer_ID]],CustomerData[],4,0),"None")</f>
        <v>Croissant</v>
      </c>
      <c r="L310" s="1" t="str">
        <f>IFERROR(VLOOKUP(Master[[#This Row],[Customer_ID]],Feedback[],3,0),"None ")</f>
        <v>Negative</v>
      </c>
      <c r="M310" t="str">
        <f>_xlfn.IFNA(VLOOKUP(Master[[#This Row],[Customer_ID]],Feedback[],4,0),"None")</f>
        <v>Great product!</v>
      </c>
    </row>
    <row r="311" spans="1:13" hidden="1" x14ac:dyDescent="0.25">
      <c r="A311" s="2" t="s">
        <v>963</v>
      </c>
      <c r="B311" s="2" t="s">
        <v>676</v>
      </c>
      <c r="C311" s="2">
        <v>1</v>
      </c>
      <c r="D311" s="4">
        <v>3.68</v>
      </c>
      <c r="E311" s="2" t="s">
        <v>685</v>
      </c>
      <c r="F311" s="3">
        <v>45748</v>
      </c>
      <c r="G311" s="7">
        <v>3.68</v>
      </c>
      <c r="H311" s="37">
        <f>IFERROR(VLOOKUP(Master[[#This Row],[Customer_ID]],CustomerData[],2,0),"None")</f>
        <v>45</v>
      </c>
      <c r="I311" s="37" t="str">
        <f>IF(Master[[#This Row],[Age]]&lt;=28,"18-28",IF(H311&lt;=39,"29-39",IF(H311&lt;=50,"40-50",IF(H311&lt;=61,"51-61",IF(H311&gt;=62,"62-Above")))))</f>
        <v>40-50</v>
      </c>
      <c r="J311" t="str">
        <f>IFERROR(VLOOKUP(Master[[#This Row],[Customer_ID]],CustomerData[],3,0),"None")</f>
        <v>Female</v>
      </c>
      <c r="K311" t="str">
        <f>IFERROR(VLOOKUP(Master[[#This Row],[Customer_ID]],CustomerData[],4,0),"None")</f>
        <v>Iced Tea</v>
      </c>
      <c r="L311" s="1" t="str">
        <f>IFERROR(VLOOKUP(Master[[#This Row],[Customer_ID]],Feedback[],3,0),"None ")</f>
        <v>Neutral</v>
      </c>
      <c r="M311" t="str">
        <f>_xlfn.IFNA(VLOOKUP(Master[[#This Row],[Customer_ID]],Feedback[],4,0),"None")</f>
        <v>Could be better</v>
      </c>
    </row>
    <row r="312" spans="1:13" hidden="1" x14ac:dyDescent="0.25">
      <c r="A312" s="2" t="s">
        <v>728</v>
      </c>
      <c r="B312" s="2" t="s">
        <v>678</v>
      </c>
      <c r="C312" s="2">
        <v>3</v>
      </c>
      <c r="D312" s="4">
        <v>4.71</v>
      </c>
      <c r="E312" s="2" t="s">
        <v>685</v>
      </c>
      <c r="F312" s="3">
        <v>45749</v>
      </c>
      <c r="G312" s="7">
        <v>14.13</v>
      </c>
      <c r="H312" s="37">
        <f>IFERROR(VLOOKUP(Master[[#This Row],[Customer_ID]],CustomerData[],2,0),"None")</f>
        <v>45</v>
      </c>
      <c r="I312" s="37" t="str">
        <f>IF(Master[[#This Row],[Age]]&lt;=28,"18-28",IF(H312&lt;=39,"29-39",IF(H312&lt;=50,"40-50",IF(H312&lt;=61,"51-61",IF(H312&gt;=62,"62-Above")))))</f>
        <v>40-50</v>
      </c>
      <c r="J312" t="str">
        <f>IFERROR(VLOOKUP(Master[[#This Row],[Customer_ID]],CustomerData[],3,0),"None")</f>
        <v>Male</v>
      </c>
      <c r="K312" t="str">
        <f>IFERROR(VLOOKUP(Master[[#This Row],[Customer_ID]],CustomerData[],4,0),"None")</f>
        <v>Latte</v>
      </c>
      <c r="L312" s="1" t="str">
        <f>IFERROR(VLOOKUP(Master[[#This Row],[Customer_ID]],Feedback[],3,0),"None ")</f>
        <v xml:space="preserve">None </v>
      </c>
      <c r="M312" t="str">
        <f>_xlfn.IFNA(VLOOKUP(Master[[#This Row],[Customer_ID]],Feedback[],4,0),"None")</f>
        <v>None</v>
      </c>
    </row>
    <row r="313" spans="1:13" x14ac:dyDescent="0.25">
      <c r="A313" s="2" t="s">
        <v>843</v>
      </c>
      <c r="B313" s="2" t="s">
        <v>678</v>
      </c>
      <c r="C313" s="2">
        <v>1</v>
      </c>
      <c r="D313" s="4">
        <v>4.5</v>
      </c>
      <c r="E313" s="2" t="s">
        <v>685</v>
      </c>
      <c r="F313" s="3">
        <v>45750</v>
      </c>
      <c r="G313" s="7">
        <v>4.5</v>
      </c>
      <c r="H313" s="37">
        <f>IFERROR(VLOOKUP(Master[[#This Row],[Customer_ID]],CustomerData[],2,0),"None")</f>
        <v>56</v>
      </c>
      <c r="I313" s="37" t="str">
        <f>IF(Master[[#This Row],[Age]]&lt;=28,"18-28",IF(H313&lt;=39,"29-39",IF(H313&lt;=50,"40-50",IF(H313&lt;=61,"51-61",IF(H313&gt;=62,"62-Above")))))</f>
        <v>51-61</v>
      </c>
      <c r="J313" t="str">
        <f>IFERROR(VLOOKUP(Master[[#This Row],[Customer_ID]],CustomerData[],3,0),"None")</f>
        <v>Male</v>
      </c>
      <c r="K313" t="str">
        <f>IFERROR(VLOOKUP(Master[[#This Row],[Customer_ID]],CustomerData[],4,0),"None")</f>
        <v>Latte</v>
      </c>
      <c r="L313" s="1" t="str">
        <f>IFERROR(VLOOKUP(Master[[#This Row],[Customer_ID]],Feedback[],3,0),"None ")</f>
        <v xml:space="preserve">None </v>
      </c>
      <c r="M313" t="str">
        <f>_xlfn.IFNA(VLOOKUP(Master[[#This Row],[Customer_ID]],Feedback[],4,0),"None")</f>
        <v>None</v>
      </c>
    </row>
    <row r="314" spans="1:13" hidden="1" x14ac:dyDescent="0.25">
      <c r="A314" s="2" t="s">
        <v>805</v>
      </c>
      <c r="B314" s="2" t="s">
        <v>677</v>
      </c>
      <c r="C314" s="2">
        <v>4</v>
      </c>
      <c r="D314" s="4">
        <v>5.47</v>
      </c>
      <c r="E314" s="2" t="s">
        <v>684</v>
      </c>
      <c r="F314" s="3">
        <v>45751</v>
      </c>
      <c r="G314" s="7">
        <v>21.88</v>
      </c>
      <c r="H314" s="37">
        <f>IFERROR(VLOOKUP(Master[[#This Row],[Customer_ID]],CustomerData[],2,0),"None")</f>
        <v>63</v>
      </c>
      <c r="I314" s="37" t="str">
        <f>IF(Master[[#This Row],[Age]]&lt;=28,"18-28",IF(H314&lt;=39,"29-39",IF(H314&lt;=50,"40-50",IF(H314&lt;=61,"51-61",IF(H314&gt;=62,"62-Above")))))</f>
        <v>62-Above</v>
      </c>
      <c r="J314" t="str">
        <f>IFERROR(VLOOKUP(Master[[#This Row],[Customer_ID]],CustomerData[],3,0),"None")</f>
        <v>Male</v>
      </c>
      <c r="K314" t="str">
        <f>IFERROR(VLOOKUP(Master[[#This Row],[Customer_ID]],CustomerData[],4,0),"None")</f>
        <v>Cappuccino</v>
      </c>
      <c r="L314" s="1" t="str">
        <f>IFERROR(VLOOKUP(Master[[#This Row],[Customer_ID]],Feedback[],3,0),"None ")</f>
        <v>Neutral</v>
      </c>
      <c r="M314" t="str">
        <f>_xlfn.IFNA(VLOOKUP(Master[[#This Row],[Customer_ID]],Feedback[],4,0),"None")</f>
        <v>Great product!</v>
      </c>
    </row>
    <row r="315" spans="1:13" hidden="1" x14ac:dyDescent="0.25">
      <c r="A315" s="2" t="s">
        <v>797</v>
      </c>
      <c r="B315" s="2" t="s">
        <v>679</v>
      </c>
      <c r="C315" s="2">
        <v>3</v>
      </c>
      <c r="D315" s="4">
        <v>2.75</v>
      </c>
      <c r="E315" s="2" t="s">
        <v>685</v>
      </c>
      <c r="F315" s="3">
        <v>45752</v>
      </c>
      <c r="G315" s="7">
        <v>8.25</v>
      </c>
      <c r="H315" s="37">
        <f>IFERROR(VLOOKUP(Master[[#This Row],[Customer_ID]],CustomerData[],2,0),"None")</f>
        <v>32</v>
      </c>
      <c r="I315" s="37" t="str">
        <f>IF(Master[[#This Row],[Age]]&lt;=28,"18-28",IF(H315&lt;=39,"29-39",IF(H315&lt;=50,"40-50",IF(H315&lt;=61,"51-61",IF(H315&gt;=62,"62-Above")))))</f>
        <v>29-39</v>
      </c>
      <c r="J315" t="str">
        <f>IFERROR(VLOOKUP(Master[[#This Row],[Customer_ID]],CustomerData[],3,0),"None")</f>
        <v>Male</v>
      </c>
      <c r="K315" t="str">
        <f>IFERROR(VLOOKUP(Master[[#This Row],[Customer_ID]],CustomerData[],4,0),"None")</f>
        <v>Sandwich</v>
      </c>
      <c r="L315" s="1" t="str">
        <f>IFERROR(VLOOKUP(Master[[#This Row],[Customer_ID]],Feedback[],3,0),"None ")</f>
        <v>Positive</v>
      </c>
      <c r="M315" t="str">
        <f>_xlfn.IFNA(VLOOKUP(Master[[#This Row],[Customer_ID]],Feedback[],4,0),"None")</f>
        <v>Could be better</v>
      </c>
    </row>
    <row r="316" spans="1:13" hidden="1" x14ac:dyDescent="0.25">
      <c r="A316" s="2" t="s">
        <v>720</v>
      </c>
      <c r="B316" s="2" t="s">
        <v>678</v>
      </c>
      <c r="C316" s="2">
        <v>1</v>
      </c>
      <c r="D316" s="4">
        <v>3.61</v>
      </c>
      <c r="E316" s="2" t="s">
        <v>685</v>
      </c>
      <c r="F316" s="3">
        <v>45755</v>
      </c>
      <c r="G316" s="7">
        <v>3.61</v>
      </c>
      <c r="H316" s="37">
        <f>IFERROR(VLOOKUP(Master[[#This Row],[Customer_ID]],CustomerData[],2,0),"None")</f>
        <v>44</v>
      </c>
      <c r="I316" s="37" t="str">
        <f>IF(Master[[#This Row],[Age]]&lt;=28,"18-28",IF(H316&lt;=39,"29-39",IF(H316&lt;=50,"40-50",IF(H316&lt;=61,"51-61",IF(H316&gt;=62,"62-Above")))))</f>
        <v>40-50</v>
      </c>
      <c r="J316" t="str">
        <f>IFERROR(VLOOKUP(Master[[#This Row],[Customer_ID]],CustomerData[],3,0),"None")</f>
        <v>Male</v>
      </c>
      <c r="K316" t="str">
        <f>IFERROR(VLOOKUP(Master[[#This Row],[Customer_ID]],CustomerData[],4,0),"None")</f>
        <v>Latte</v>
      </c>
      <c r="L316" s="1" t="str">
        <f>IFERROR(VLOOKUP(Master[[#This Row],[Customer_ID]],Feedback[],3,0),"None ")</f>
        <v>Neutral</v>
      </c>
      <c r="M316" t="str">
        <f>_xlfn.IFNA(VLOOKUP(Master[[#This Row],[Customer_ID]],Feedback[],4,0),"None")</f>
        <v>Could be better</v>
      </c>
    </row>
    <row r="317" spans="1:13" hidden="1" x14ac:dyDescent="0.25">
      <c r="A317" s="2" t="s">
        <v>894</v>
      </c>
      <c r="B317" s="2" t="s">
        <v>680</v>
      </c>
      <c r="C317" s="2">
        <v>5</v>
      </c>
      <c r="D317" s="4">
        <v>3.52</v>
      </c>
      <c r="E317" s="2" t="s">
        <v>683</v>
      </c>
      <c r="F317" s="3">
        <v>45756</v>
      </c>
      <c r="G317" s="7">
        <v>17.600000000000001</v>
      </c>
      <c r="H317" s="37">
        <f>IFERROR(VLOOKUP(Master[[#This Row],[Customer_ID]],CustomerData[],2,0),"None")</f>
        <v>23</v>
      </c>
      <c r="I317" s="37" t="str">
        <f>IF(Master[[#This Row],[Age]]&lt;=28,"18-28",IF(H317&lt;=39,"29-39",IF(H317&lt;=50,"40-50",IF(H317&lt;=61,"51-61",IF(H317&gt;=62,"62-Above")))))</f>
        <v>18-28</v>
      </c>
      <c r="J317" t="str">
        <f>IFERROR(VLOOKUP(Master[[#This Row],[Customer_ID]],CustomerData[],3,0),"None")</f>
        <v>Male</v>
      </c>
      <c r="K317" t="str">
        <f>IFERROR(VLOOKUP(Master[[#This Row],[Customer_ID]],CustomerData[],4,0),"None")</f>
        <v>Croissant</v>
      </c>
      <c r="L317" s="1" t="str">
        <f>IFERROR(VLOOKUP(Master[[#This Row],[Customer_ID]],Feedback[],3,0),"None ")</f>
        <v xml:space="preserve">None </v>
      </c>
      <c r="M317" t="str">
        <f>_xlfn.IFNA(VLOOKUP(Master[[#This Row],[Customer_ID]],Feedback[],4,0),"None")</f>
        <v>None</v>
      </c>
    </row>
    <row r="318" spans="1:13" hidden="1" x14ac:dyDescent="0.25">
      <c r="A318" s="2" t="s">
        <v>1217</v>
      </c>
      <c r="B318" s="2" t="s">
        <v>681</v>
      </c>
      <c r="C318" s="2">
        <v>1</v>
      </c>
      <c r="D318" s="4">
        <v>3.44</v>
      </c>
      <c r="E318" s="2" t="s">
        <v>684</v>
      </c>
      <c r="F318" s="3">
        <v>45757</v>
      </c>
      <c r="G318" s="7">
        <v>3.44</v>
      </c>
      <c r="H318" s="37">
        <f>IFERROR(VLOOKUP(Master[[#This Row],[Customer_ID]],CustomerData[],2,0),"None")</f>
        <v>25</v>
      </c>
      <c r="I318" s="37" t="str">
        <f>IF(Master[[#This Row],[Age]]&lt;=28,"18-28",IF(H318&lt;=39,"29-39",IF(H318&lt;=50,"40-50",IF(H318&lt;=61,"51-61",IF(H318&gt;=62,"62-Above")))))</f>
        <v>18-28</v>
      </c>
      <c r="J318" t="str">
        <f>IFERROR(VLOOKUP(Master[[#This Row],[Customer_ID]],CustomerData[],3,0),"None")</f>
        <v>Male</v>
      </c>
      <c r="K318" t="str">
        <f>IFERROR(VLOOKUP(Master[[#This Row],[Customer_ID]],CustomerData[],4,0),"None")</f>
        <v>Muffin</v>
      </c>
      <c r="L318" s="1" t="str">
        <f>IFERROR(VLOOKUP(Master[[#This Row],[Customer_ID]],Feedback[],3,0),"None ")</f>
        <v>Neutral</v>
      </c>
      <c r="M318" t="str">
        <f>_xlfn.IFNA(VLOOKUP(Master[[#This Row],[Customer_ID]],Feedback[],4,0),"None")</f>
        <v>Could be better</v>
      </c>
    </row>
    <row r="319" spans="1:13" x14ac:dyDescent="0.25">
      <c r="A319" s="2" t="s">
        <v>1306</v>
      </c>
      <c r="B319" s="2" t="s">
        <v>676</v>
      </c>
      <c r="C319" s="2">
        <v>1</v>
      </c>
      <c r="D319" s="4">
        <v>4.0599999999999996</v>
      </c>
      <c r="E319" s="2" t="s">
        <v>682</v>
      </c>
      <c r="F319" s="3">
        <v>45760</v>
      </c>
      <c r="G319" s="7">
        <v>4.0599999999999996</v>
      </c>
      <c r="H319" s="37">
        <f>IFERROR(VLOOKUP(Master[[#This Row],[Customer_ID]],CustomerData[],2,0),"None")</f>
        <v>57</v>
      </c>
      <c r="I319" s="37" t="str">
        <f>IF(Master[[#This Row],[Age]]&lt;=28,"18-28",IF(H319&lt;=39,"29-39",IF(H319&lt;=50,"40-50",IF(H319&lt;=61,"51-61",IF(H319&gt;=62,"62-Above")))))</f>
        <v>51-61</v>
      </c>
      <c r="J319" t="str">
        <f>IFERROR(VLOOKUP(Master[[#This Row],[Customer_ID]],CustomerData[],3,0),"None")</f>
        <v>Female</v>
      </c>
      <c r="K319" t="str">
        <f>IFERROR(VLOOKUP(Master[[#This Row],[Customer_ID]],CustomerData[],4,0),"None")</f>
        <v>Iced Tea</v>
      </c>
      <c r="L319" s="1" t="str">
        <f>IFERROR(VLOOKUP(Master[[#This Row],[Customer_ID]],Feedback[],3,0),"None ")</f>
        <v>Positive</v>
      </c>
      <c r="M319" t="str">
        <f>_xlfn.IFNA(VLOOKUP(Master[[#This Row],[Customer_ID]],Feedback[],4,0),"None")</f>
        <v>Could be better</v>
      </c>
    </row>
    <row r="320" spans="1:13" hidden="1" x14ac:dyDescent="0.25">
      <c r="A320" s="2" t="s">
        <v>1006</v>
      </c>
      <c r="B320" s="2" t="s">
        <v>676</v>
      </c>
      <c r="C320" s="2">
        <v>1</v>
      </c>
      <c r="D320" s="4">
        <v>5.52</v>
      </c>
      <c r="E320" s="2" t="s">
        <v>685</v>
      </c>
      <c r="F320" s="3">
        <v>45761</v>
      </c>
      <c r="G320" s="7">
        <v>5.52</v>
      </c>
      <c r="H320" s="37">
        <f>IFERROR(VLOOKUP(Master[[#This Row],[Customer_ID]],CustomerData[],2,0),"None")</f>
        <v>21</v>
      </c>
      <c r="I320" s="37" t="str">
        <f>IF(Master[[#This Row],[Age]]&lt;=28,"18-28",IF(H320&lt;=39,"29-39",IF(H320&lt;=50,"40-50",IF(H320&lt;=61,"51-61",IF(H320&gt;=62,"62-Above")))))</f>
        <v>18-28</v>
      </c>
      <c r="J320" t="str">
        <f>IFERROR(VLOOKUP(Master[[#This Row],[Customer_ID]],CustomerData[],3,0),"None")</f>
        <v>Female</v>
      </c>
      <c r="K320" t="str">
        <f>IFERROR(VLOOKUP(Master[[#This Row],[Customer_ID]],CustomerData[],4,0),"None")</f>
        <v>Iced Tea</v>
      </c>
      <c r="L320" s="1" t="str">
        <f>IFERROR(VLOOKUP(Master[[#This Row],[Customer_ID]],Feedback[],3,0),"None ")</f>
        <v>Positive</v>
      </c>
      <c r="M320" t="str">
        <f>_xlfn.IFNA(VLOOKUP(Master[[#This Row],[Customer_ID]],Feedback[],4,0),"None")</f>
        <v>Could be better</v>
      </c>
    </row>
    <row r="321" spans="1:13" x14ac:dyDescent="0.25">
      <c r="A321" s="2" t="s">
        <v>1080</v>
      </c>
      <c r="B321" s="2" t="s">
        <v>680</v>
      </c>
      <c r="C321" s="2">
        <v>4</v>
      </c>
      <c r="D321" s="4">
        <v>3.77</v>
      </c>
      <c r="E321" s="2" t="s">
        <v>684</v>
      </c>
      <c r="F321" s="3">
        <v>45762</v>
      </c>
      <c r="G321" s="7">
        <v>15.08</v>
      </c>
      <c r="H321" s="37">
        <f>IFERROR(VLOOKUP(Master[[#This Row],[Customer_ID]],CustomerData[],2,0),"None")</f>
        <v>57</v>
      </c>
      <c r="I321" s="37" t="str">
        <f>IF(Master[[#This Row],[Age]]&lt;=28,"18-28",IF(H321&lt;=39,"29-39",IF(H321&lt;=50,"40-50",IF(H321&lt;=61,"51-61",IF(H321&gt;=62,"62-Above")))))</f>
        <v>51-61</v>
      </c>
      <c r="J321" t="str">
        <f>IFERROR(VLOOKUP(Master[[#This Row],[Customer_ID]],CustomerData[],3,0),"None")</f>
        <v>Male</v>
      </c>
      <c r="K321" t="str">
        <f>IFERROR(VLOOKUP(Master[[#This Row],[Customer_ID]],CustomerData[],4,0),"None")</f>
        <v>Croissant</v>
      </c>
      <c r="L321" s="1" t="str">
        <f>IFERROR(VLOOKUP(Master[[#This Row],[Customer_ID]],Feedback[],3,0),"None ")</f>
        <v>Positive</v>
      </c>
      <c r="M321" t="str">
        <f>_xlfn.IFNA(VLOOKUP(Master[[#This Row],[Customer_ID]],Feedback[],4,0),"None")</f>
        <v>Could be better</v>
      </c>
    </row>
    <row r="322" spans="1:13" x14ac:dyDescent="0.25">
      <c r="A322" s="2" t="s">
        <v>906</v>
      </c>
      <c r="B322" s="2" t="s">
        <v>676</v>
      </c>
      <c r="C322" s="2">
        <v>4</v>
      </c>
      <c r="D322" s="4">
        <v>4.55</v>
      </c>
      <c r="E322" s="2" t="s">
        <v>683</v>
      </c>
      <c r="F322" s="3">
        <v>45763</v>
      </c>
      <c r="G322" s="7">
        <v>18.2</v>
      </c>
      <c r="H322" s="37">
        <f>IFERROR(VLOOKUP(Master[[#This Row],[Customer_ID]],CustomerData[],2,0),"None")</f>
        <v>51</v>
      </c>
      <c r="I322" s="37" t="str">
        <f>IF(Master[[#This Row],[Age]]&lt;=28,"18-28",IF(H322&lt;=39,"29-39",IF(H322&lt;=50,"40-50",IF(H322&lt;=61,"51-61",IF(H322&gt;=62,"62-Above")))))</f>
        <v>51-61</v>
      </c>
      <c r="J322" t="str">
        <f>IFERROR(VLOOKUP(Master[[#This Row],[Customer_ID]],CustomerData[],3,0),"None")</f>
        <v>Female</v>
      </c>
      <c r="K322" t="str">
        <f>IFERROR(VLOOKUP(Master[[#This Row],[Customer_ID]],CustomerData[],4,0),"None")</f>
        <v>Iced Tea</v>
      </c>
      <c r="L322" s="1" t="str">
        <f>IFERROR(VLOOKUP(Master[[#This Row],[Customer_ID]],Feedback[],3,0),"None ")</f>
        <v>Positive</v>
      </c>
      <c r="M322" t="str">
        <f>_xlfn.IFNA(VLOOKUP(Master[[#This Row],[Customer_ID]],Feedback[],4,0),"None")</f>
        <v>Great product!</v>
      </c>
    </row>
    <row r="323" spans="1:13" hidden="1" x14ac:dyDescent="0.25">
      <c r="A323" s="2" t="s">
        <v>875</v>
      </c>
      <c r="B323" s="2" t="s">
        <v>676</v>
      </c>
      <c r="C323" s="2">
        <v>4</v>
      </c>
      <c r="D323" s="4">
        <v>5.88</v>
      </c>
      <c r="E323" s="2" t="s">
        <v>685</v>
      </c>
      <c r="F323" s="3">
        <v>45764</v>
      </c>
      <c r="G323" s="7">
        <v>23.52</v>
      </c>
      <c r="H323" s="37">
        <f>IFERROR(VLOOKUP(Master[[#This Row],[Customer_ID]],CustomerData[],2,0),"None")</f>
        <v>30</v>
      </c>
      <c r="I323" s="37" t="str">
        <f>IF(Master[[#This Row],[Age]]&lt;=28,"18-28",IF(H323&lt;=39,"29-39",IF(H323&lt;=50,"40-50",IF(H323&lt;=61,"51-61",IF(H323&gt;=62,"62-Above")))))</f>
        <v>29-39</v>
      </c>
      <c r="J323" t="str">
        <f>IFERROR(VLOOKUP(Master[[#This Row],[Customer_ID]],CustomerData[],3,0),"None")</f>
        <v>Male</v>
      </c>
      <c r="K323" t="str">
        <f>IFERROR(VLOOKUP(Master[[#This Row],[Customer_ID]],CustomerData[],4,0),"None")</f>
        <v>Iced Tea</v>
      </c>
      <c r="L323" s="1" t="str">
        <f>IFERROR(VLOOKUP(Master[[#This Row],[Customer_ID]],Feedback[],3,0),"None ")</f>
        <v xml:space="preserve">None </v>
      </c>
      <c r="M323" t="str">
        <f>_xlfn.IFNA(VLOOKUP(Master[[#This Row],[Customer_ID]],Feedback[],4,0),"None")</f>
        <v>None</v>
      </c>
    </row>
    <row r="324" spans="1:13" hidden="1" x14ac:dyDescent="0.25">
      <c r="A324" s="2" t="s">
        <v>1090</v>
      </c>
      <c r="B324" s="2" t="s">
        <v>676</v>
      </c>
      <c r="C324" s="2">
        <v>4</v>
      </c>
      <c r="D324" s="4">
        <v>5.05</v>
      </c>
      <c r="E324" s="2" t="s">
        <v>685</v>
      </c>
      <c r="F324" s="3">
        <v>45768</v>
      </c>
      <c r="G324" s="7">
        <v>20.2</v>
      </c>
      <c r="H324" s="37">
        <f>IFERROR(VLOOKUP(Master[[#This Row],[Customer_ID]],CustomerData[],2,0),"None")</f>
        <v>22</v>
      </c>
      <c r="I324" s="37" t="str">
        <f>IF(Master[[#This Row],[Age]]&lt;=28,"18-28",IF(H324&lt;=39,"29-39",IF(H324&lt;=50,"40-50",IF(H324&lt;=61,"51-61",IF(H324&gt;=62,"62-Above")))))</f>
        <v>18-28</v>
      </c>
      <c r="J324" t="str">
        <f>IFERROR(VLOOKUP(Master[[#This Row],[Customer_ID]],CustomerData[],3,0),"None")</f>
        <v>Male</v>
      </c>
      <c r="K324" t="str">
        <f>IFERROR(VLOOKUP(Master[[#This Row],[Customer_ID]],CustomerData[],4,0),"None")</f>
        <v>Iced Tea</v>
      </c>
      <c r="L324" s="1" t="str">
        <f>IFERROR(VLOOKUP(Master[[#This Row],[Customer_ID]],Feedback[],3,0),"None ")</f>
        <v xml:space="preserve">None </v>
      </c>
      <c r="M324" t="str">
        <f>_xlfn.IFNA(VLOOKUP(Master[[#This Row],[Customer_ID]],Feedback[],4,0),"None")</f>
        <v>None</v>
      </c>
    </row>
    <row r="325" spans="1:13" hidden="1" x14ac:dyDescent="0.25">
      <c r="A325" s="2" t="s">
        <v>1139</v>
      </c>
      <c r="B325" s="2" t="s">
        <v>679</v>
      </c>
      <c r="C325" s="2">
        <v>2</v>
      </c>
      <c r="D325" s="4">
        <v>4.82</v>
      </c>
      <c r="E325" s="2" t="s">
        <v>683</v>
      </c>
      <c r="F325" s="3">
        <v>45769</v>
      </c>
      <c r="G325" s="7">
        <v>9.64</v>
      </c>
      <c r="H325" s="37">
        <f>IFERROR(VLOOKUP(Master[[#This Row],[Customer_ID]],CustomerData[],2,0),"None")</f>
        <v>28</v>
      </c>
      <c r="I325" s="37" t="str">
        <f>IF(Master[[#This Row],[Age]]&lt;=28,"18-28",IF(H325&lt;=39,"29-39",IF(H325&lt;=50,"40-50",IF(H325&lt;=61,"51-61",IF(H325&gt;=62,"62-Above")))))</f>
        <v>18-28</v>
      </c>
      <c r="J325" t="str">
        <f>IFERROR(VLOOKUP(Master[[#This Row],[Customer_ID]],CustomerData[],3,0),"None")</f>
        <v>Female</v>
      </c>
      <c r="K325" t="str">
        <f>IFERROR(VLOOKUP(Master[[#This Row],[Customer_ID]],CustomerData[],4,0),"None")</f>
        <v>Sandwich</v>
      </c>
      <c r="L325" s="1" t="str">
        <f>IFERROR(VLOOKUP(Master[[#This Row],[Customer_ID]],Feedback[],3,0),"None ")</f>
        <v>Negative</v>
      </c>
      <c r="M325" t="str">
        <f>_xlfn.IFNA(VLOOKUP(Master[[#This Row],[Customer_ID]],Feedback[],4,0),"None")</f>
        <v>Could be better</v>
      </c>
    </row>
    <row r="326" spans="1:13" hidden="1" x14ac:dyDescent="0.25">
      <c r="A326" s="2" t="s">
        <v>1047</v>
      </c>
      <c r="B326" s="2" t="s">
        <v>680</v>
      </c>
      <c r="C326" s="2">
        <v>1</v>
      </c>
      <c r="D326" s="4">
        <v>2.86</v>
      </c>
      <c r="E326" s="2" t="s">
        <v>683</v>
      </c>
      <c r="F326" s="3">
        <v>45774</v>
      </c>
      <c r="G326" s="7">
        <v>2.86</v>
      </c>
      <c r="H326" s="37">
        <f>IFERROR(VLOOKUP(Master[[#This Row],[Customer_ID]],CustomerData[],2,0),"None")</f>
        <v>33</v>
      </c>
      <c r="I326" s="37" t="str">
        <f>IF(Master[[#This Row],[Age]]&lt;=28,"18-28",IF(H326&lt;=39,"29-39",IF(H326&lt;=50,"40-50",IF(H326&lt;=61,"51-61",IF(H326&gt;=62,"62-Above")))))</f>
        <v>29-39</v>
      </c>
      <c r="J326" t="str">
        <f>IFERROR(VLOOKUP(Master[[#This Row],[Customer_ID]],CustomerData[],3,0),"None")</f>
        <v>Male</v>
      </c>
      <c r="K326" t="str">
        <f>IFERROR(VLOOKUP(Master[[#This Row],[Customer_ID]],CustomerData[],4,0),"None")</f>
        <v>Croissant</v>
      </c>
      <c r="L326" s="1" t="str">
        <f>IFERROR(VLOOKUP(Master[[#This Row],[Customer_ID]],Feedback[],3,0),"None ")</f>
        <v>Negative</v>
      </c>
      <c r="M326" t="str">
        <f>_xlfn.IFNA(VLOOKUP(Master[[#This Row],[Customer_ID]],Feedback[],4,0),"None")</f>
        <v>Great product!</v>
      </c>
    </row>
    <row r="327" spans="1:13" hidden="1" x14ac:dyDescent="0.25">
      <c r="A327" s="2" t="s">
        <v>1218</v>
      </c>
      <c r="B327" s="2" t="s">
        <v>679</v>
      </c>
      <c r="C327" s="2">
        <v>3</v>
      </c>
      <c r="D327" s="4">
        <v>5.58</v>
      </c>
      <c r="E327" s="2" t="s">
        <v>682</v>
      </c>
      <c r="F327" s="3">
        <v>45776</v>
      </c>
      <c r="G327" s="7">
        <v>16.739999999999998</v>
      </c>
      <c r="H327" s="37">
        <f>IFERROR(VLOOKUP(Master[[#This Row],[Customer_ID]],CustomerData[],2,0),"None")</f>
        <v>34</v>
      </c>
      <c r="I327" s="37" t="str">
        <f>IF(Master[[#This Row],[Age]]&lt;=28,"18-28",IF(H327&lt;=39,"29-39",IF(H327&lt;=50,"40-50",IF(H327&lt;=61,"51-61",IF(H327&gt;=62,"62-Above")))))</f>
        <v>29-39</v>
      </c>
      <c r="J327" t="str">
        <f>IFERROR(VLOOKUP(Master[[#This Row],[Customer_ID]],CustomerData[],3,0),"None")</f>
        <v>Female</v>
      </c>
      <c r="K327" t="str">
        <f>IFERROR(VLOOKUP(Master[[#This Row],[Customer_ID]],CustomerData[],4,0),"None")</f>
        <v>Sandwich</v>
      </c>
      <c r="L327" s="1" t="str">
        <f>IFERROR(VLOOKUP(Master[[#This Row],[Customer_ID]],Feedback[],3,0),"None ")</f>
        <v>Positive</v>
      </c>
      <c r="M327" t="str">
        <f>_xlfn.IFNA(VLOOKUP(Master[[#This Row],[Customer_ID]],Feedback[],4,0),"None")</f>
        <v>Great product!</v>
      </c>
    </row>
    <row r="328" spans="1:13" hidden="1" x14ac:dyDescent="0.25">
      <c r="A328" s="2" t="s">
        <v>715</v>
      </c>
      <c r="B328" s="2" t="s">
        <v>676</v>
      </c>
      <c r="C328" s="2">
        <v>2</v>
      </c>
      <c r="D328" s="4">
        <v>3.89</v>
      </c>
      <c r="E328" s="2" t="s">
        <v>685</v>
      </c>
      <c r="F328" s="3">
        <v>45779</v>
      </c>
      <c r="G328" s="7">
        <v>7.78</v>
      </c>
      <c r="H328" s="37">
        <f>IFERROR(VLOOKUP(Master[[#This Row],[Customer_ID]],CustomerData[],2,0),"None")</f>
        <v>30</v>
      </c>
      <c r="I328" s="37" t="str">
        <f>IF(Master[[#This Row],[Age]]&lt;=28,"18-28",IF(H328&lt;=39,"29-39",IF(H328&lt;=50,"40-50",IF(H328&lt;=61,"51-61",IF(H328&gt;=62,"62-Above")))))</f>
        <v>29-39</v>
      </c>
      <c r="J328" t="str">
        <f>IFERROR(VLOOKUP(Master[[#This Row],[Customer_ID]],CustomerData[],3,0),"None")</f>
        <v>Male</v>
      </c>
      <c r="K328" t="str">
        <f>IFERROR(VLOOKUP(Master[[#This Row],[Customer_ID]],CustomerData[],4,0),"None")</f>
        <v>Iced Tea</v>
      </c>
      <c r="L328" s="1" t="str">
        <f>IFERROR(VLOOKUP(Master[[#This Row],[Customer_ID]],Feedback[],3,0),"None ")</f>
        <v>Neutral</v>
      </c>
      <c r="M328" t="str">
        <f>_xlfn.IFNA(VLOOKUP(Master[[#This Row],[Customer_ID]],Feedback[],4,0),"None")</f>
        <v>Great product!</v>
      </c>
    </row>
    <row r="329" spans="1:13" x14ac:dyDescent="0.25">
      <c r="A329" s="2" t="s">
        <v>777</v>
      </c>
      <c r="B329" s="2" t="s">
        <v>681</v>
      </c>
      <c r="C329" s="2">
        <v>4</v>
      </c>
      <c r="D329" s="4">
        <v>5.18</v>
      </c>
      <c r="E329" s="2" t="s">
        <v>682</v>
      </c>
      <c r="F329" s="3">
        <v>45780</v>
      </c>
      <c r="G329" s="7">
        <v>20.72</v>
      </c>
      <c r="H329" s="37">
        <f>IFERROR(VLOOKUP(Master[[#This Row],[Customer_ID]],CustomerData[],2,0),"None")</f>
        <v>61</v>
      </c>
      <c r="I329" s="37" t="str">
        <f>IF(Master[[#This Row],[Age]]&lt;=28,"18-28",IF(H329&lt;=39,"29-39",IF(H329&lt;=50,"40-50",IF(H329&lt;=61,"51-61",IF(H329&gt;=62,"62-Above")))))</f>
        <v>51-61</v>
      </c>
      <c r="J329" t="str">
        <f>IFERROR(VLOOKUP(Master[[#This Row],[Customer_ID]],CustomerData[],3,0),"None")</f>
        <v>Female</v>
      </c>
      <c r="K329" t="str">
        <f>IFERROR(VLOOKUP(Master[[#This Row],[Customer_ID]],CustomerData[],4,0),"None")</f>
        <v>Muffin</v>
      </c>
      <c r="L329" s="1" t="str">
        <f>IFERROR(VLOOKUP(Master[[#This Row],[Customer_ID]],Feedback[],3,0),"None ")</f>
        <v>Negative</v>
      </c>
      <c r="M329" t="str">
        <f>_xlfn.IFNA(VLOOKUP(Master[[#This Row],[Customer_ID]],Feedback[],4,0),"None")</f>
        <v>Great product!</v>
      </c>
    </row>
    <row r="330" spans="1:13" hidden="1" x14ac:dyDescent="0.25">
      <c r="A330" s="2" t="s">
        <v>1284</v>
      </c>
      <c r="B330" s="2" t="s">
        <v>680</v>
      </c>
      <c r="C330" s="2">
        <v>1</v>
      </c>
      <c r="D330" s="4">
        <v>2.79</v>
      </c>
      <c r="E330" s="2" t="s">
        <v>683</v>
      </c>
      <c r="F330" s="3">
        <v>45781</v>
      </c>
      <c r="G330" s="7">
        <v>2.79</v>
      </c>
      <c r="H330" s="37">
        <f>IFERROR(VLOOKUP(Master[[#This Row],[Customer_ID]],CustomerData[],2,0),"None")</f>
        <v>36</v>
      </c>
      <c r="I330" s="37" t="str">
        <f>IF(Master[[#This Row],[Age]]&lt;=28,"18-28",IF(H330&lt;=39,"29-39",IF(H330&lt;=50,"40-50",IF(H330&lt;=61,"51-61",IF(H330&gt;=62,"62-Above")))))</f>
        <v>29-39</v>
      </c>
      <c r="J330" t="str">
        <f>IFERROR(VLOOKUP(Master[[#This Row],[Customer_ID]],CustomerData[],3,0),"None")</f>
        <v>Male</v>
      </c>
      <c r="K330" t="str">
        <f>IFERROR(VLOOKUP(Master[[#This Row],[Customer_ID]],CustomerData[],4,0),"None")</f>
        <v>Croissant</v>
      </c>
      <c r="L330" s="1" t="str">
        <f>IFERROR(VLOOKUP(Master[[#This Row],[Customer_ID]],Feedback[],3,0),"None ")</f>
        <v xml:space="preserve">None </v>
      </c>
      <c r="M330" t="str">
        <f>_xlfn.IFNA(VLOOKUP(Master[[#This Row],[Customer_ID]],Feedback[],4,0),"None")</f>
        <v>None</v>
      </c>
    </row>
    <row r="331" spans="1:13" hidden="1" x14ac:dyDescent="0.25">
      <c r="A331" s="2" t="s">
        <v>802</v>
      </c>
      <c r="B331" s="2" t="s">
        <v>680</v>
      </c>
      <c r="C331" s="2">
        <v>5</v>
      </c>
      <c r="D331" s="4">
        <v>3.42</v>
      </c>
      <c r="E331" s="2" t="s">
        <v>682</v>
      </c>
      <c r="F331" s="3">
        <v>45782</v>
      </c>
      <c r="G331" s="7">
        <v>17.100000000000001</v>
      </c>
      <c r="H331" s="37">
        <f>IFERROR(VLOOKUP(Master[[#This Row],[Customer_ID]],CustomerData[],2,0),"None")</f>
        <v>22</v>
      </c>
      <c r="I331" s="37" t="str">
        <f>IF(Master[[#This Row],[Age]]&lt;=28,"18-28",IF(H331&lt;=39,"29-39",IF(H331&lt;=50,"40-50",IF(H331&lt;=61,"51-61",IF(H331&gt;=62,"62-Above")))))</f>
        <v>18-28</v>
      </c>
      <c r="J331" t="str">
        <f>IFERROR(VLOOKUP(Master[[#This Row],[Customer_ID]],CustomerData[],3,0),"None")</f>
        <v>Female</v>
      </c>
      <c r="K331" t="str">
        <f>IFERROR(VLOOKUP(Master[[#This Row],[Customer_ID]],CustomerData[],4,0),"None")</f>
        <v>Croissant</v>
      </c>
      <c r="L331" s="1" t="str">
        <f>IFERROR(VLOOKUP(Master[[#This Row],[Customer_ID]],Feedback[],3,0),"None ")</f>
        <v xml:space="preserve">None </v>
      </c>
      <c r="M331" t="str">
        <f>_xlfn.IFNA(VLOOKUP(Master[[#This Row],[Customer_ID]],Feedback[],4,0),"None")</f>
        <v>None</v>
      </c>
    </row>
    <row r="332" spans="1:13" hidden="1" x14ac:dyDescent="0.25">
      <c r="A332" s="2" t="s">
        <v>1208</v>
      </c>
      <c r="B332" s="2" t="s">
        <v>680</v>
      </c>
      <c r="C332" s="2">
        <v>5</v>
      </c>
      <c r="D332" s="4">
        <v>3.04</v>
      </c>
      <c r="E332" s="2" t="s">
        <v>683</v>
      </c>
      <c r="F332" s="3">
        <v>45783</v>
      </c>
      <c r="G332" s="7">
        <v>15.2</v>
      </c>
      <c r="H332" s="37">
        <f>IFERROR(VLOOKUP(Master[[#This Row],[Customer_ID]],CustomerData[],2,0),"None")</f>
        <v>35</v>
      </c>
      <c r="I332" s="37" t="str">
        <f>IF(Master[[#This Row],[Age]]&lt;=28,"18-28",IF(H332&lt;=39,"29-39",IF(H332&lt;=50,"40-50",IF(H332&lt;=61,"51-61",IF(H332&gt;=62,"62-Above")))))</f>
        <v>29-39</v>
      </c>
      <c r="J332" t="str">
        <f>IFERROR(VLOOKUP(Master[[#This Row],[Customer_ID]],CustomerData[],3,0),"None")</f>
        <v>Female</v>
      </c>
      <c r="K332" t="str">
        <f>IFERROR(VLOOKUP(Master[[#This Row],[Customer_ID]],CustomerData[],4,0),"None")</f>
        <v>Croissant</v>
      </c>
      <c r="L332" s="1" t="str">
        <f>IFERROR(VLOOKUP(Master[[#This Row],[Customer_ID]],Feedback[],3,0),"None ")</f>
        <v>Neutral</v>
      </c>
      <c r="M332" t="str">
        <f>_xlfn.IFNA(VLOOKUP(Master[[#This Row],[Customer_ID]],Feedback[],4,0),"None")</f>
        <v>Great product!</v>
      </c>
    </row>
    <row r="333" spans="1:13" hidden="1" x14ac:dyDescent="0.25">
      <c r="A333" s="2" t="s">
        <v>1190</v>
      </c>
      <c r="B333" s="2" t="s">
        <v>678</v>
      </c>
      <c r="C333" s="2">
        <v>3</v>
      </c>
      <c r="D333" s="4">
        <v>5.6</v>
      </c>
      <c r="E333" s="2" t="s">
        <v>685</v>
      </c>
      <c r="F333" s="3">
        <v>45785</v>
      </c>
      <c r="G333" s="7">
        <v>16.8</v>
      </c>
      <c r="H333" s="37">
        <f>IFERROR(VLOOKUP(Master[[#This Row],[Customer_ID]],CustomerData[],2,0),"None")</f>
        <v>24</v>
      </c>
      <c r="I333" s="37" t="str">
        <f>IF(Master[[#This Row],[Age]]&lt;=28,"18-28",IF(H333&lt;=39,"29-39",IF(H333&lt;=50,"40-50",IF(H333&lt;=61,"51-61",IF(H333&gt;=62,"62-Above")))))</f>
        <v>18-28</v>
      </c>
      <c r="J333" t="str">
        <f>IFERROR(VLOOKUP(Master[[#This Row],[Customer_ID]],CustomerData[],3,0),"None")</f>
        <v>Female</v>
      </c>
      <c r="K333" t="str">
        <f>IFERROR(VLOOKUP(Master[[#This Row],[Customer_ID]],CustomerData[],4,0),"None")</f>
        <v>Latte</v>
      </c>
      <c r="L333" s="1" t="str">
        <f>IFERROR(VLOOKUP(Master[[#This Row],[Customer_ID]],Feedback[],3,0),"None ")</f>
        <v>Neutral</v>
      </c>
      <c r="M333" t="str">
        <f>_xlfn.IFNA(VLOOKUP(Master[[#This Row],[Customer_ID]],Feedback[],4,0),"None")</f>
        <v>Great product!</v>
      </c>
    </row>
    <row r="334" spans="1:13" hidden="1" x14ac:dyDescent="0.25">
      <c r="A334" s="2" t="s">
        <v>730</v>
      </c>
      <c r="B334" s="2" t="s">
        <v>680</v>
      </c>
      <c r="C334" s="2">
        <v>2</v>
      </c>
      <c r="D334" s="4">
        <v>4.6900000000000004</v>
      </c>
      <c r="E334" s="2" t="s">
        <v>685</v>
      </c>
      <c r="F334" s="3">
        <v>45789</v>
      </c>
      <c r="G334" s="7">
        <v>9.3800000000000008</v>
      </c>
      <c r="H334" s="37">
        <f>IFERROR(VLOOKUP(Master[[#This Row],[Customer_ID]],CustomerData[],2,0),"None")</f>
        <v>35</v>
      </c>
      <c r="I334" s="37" t="str">
        <f>IF(Master[[#This Row],[Age]]&lt;=28,"18-28",IF(H334&lt;=39,"29-39",IF(H334&lt;=50,"40-50",IF(H334&lt;=61,"51-61",IF(H334&gt;=62,"62-Above")))))</f>
        <v>29-39</v>
      </c>
      <c r="J334" t="str">
        <f>IFERROR(VLOOKUP(Master[[#This Row],[Customer_ID]],CustomerData[],3,0),"None")</f>
        <v>Male</v>
      </c>
      <c r="K334" t="str">
        <f>IFERROR(VLOOKUP(Master[[#This Row],[Customer_ID]],CustomerData[],4,0),"None")</f>
        <v>Croissant</v>
      </c>
      <c r="L334" s="1" t="str">
        <f>IFERROR(VLOOKUP(Master[[#This Row],[Customer_ID]],Feedback[],3,0),"None ")</f>
        <v>Negative</v>
      </c>
      <c r="M334" t="str">
        <f>_xlfn.IFNA(VLOOKUP(Master[[#This Row],[Customer_ID]],Feedback[],4,0),"None")</f>
        <v>Great product!</v>
      </c>
    </row>
    <row r="335" spans="1:13" x14ac:dyDescent="0.25">
      <c r="A335" s="2" t="s">
        <v>754</v>
      </c>
      <c r="B335" s="2" t="s">
        <v>677</v>
      </c>
      <c r="C335" s="2">
        <v>5</v>
      </c>
      <c r="D335" s="4">
        <v>2.96</v>
      </c>
      <c r="E335" s="2" t="s">
        <v>683</v>
      </c>
      <c r="F335" s="3">
        <v>45790</v>
      </c>
      <c r="G335" s="7">
        <v>14.8</v>
      </c>
      <c r="H335" s="37">
        <f>IFERROR(VLOOKUP(Master[[#This Row],[Customer_ID]],CustomerData[],2,0),"None")</f>
        <v>54</v>
      </c>
      <c r="I335" s="37" t="str">
        <f>IF(Master[[#This Row],[Age]]&lt;=28,"18-28",IF(H335&lt;=39,"29-39",IF(H335&lt;=50,"40-50",IF(H335&lt;=61,"51-61",IF(H335&gt;=62,"62-Above")))))</f>
        <v>51-61</v>
      </c>
      <c r="J335" t="str">
        <f>IFERROR(VLOOKUP(Master[[#This Row],[Customer_ID]],CustomerData[],3,0),"None")</f>
        <v>Female</v>
      </c>
      <c r="K335" t="str">
        <f>IFERROR(VLOOKUP(Master[[#This Row],[Customer_ID]],CustomerData[],4,0),"None")</f>
        <v>Cappuccino</v>
      </c>
      <c r="L335" s="1" t="str">
        <f>IFERROR(VLOOKUP(Master[[#This Row],[Customer_ID]],Feedback[],3,0),"None ")</f>
        <v xml:space="preserve">None </v>
      </c>
      <c r="M335" t="str">
        <f>_xlfn.IFNA(VLOOKUP(Master[[#This Row],[Customer_ID]],Feedback[],4,0),"None")</f>
        <v>None</v>
      </c>
    </row>
    <row r="336" spans="1:13" hidden="1" x14ac:dyDescent="0.25">
      <c r="A336" s="2" t="s">
        <v>991</v>
      </c>
      <c r="B336" s="2" t="s">
        <v>677</v>
      </c>
      <c r="C336" s="2">
        <v>2</v>
      </c>
      <c r="D336" s="4">
        <v>5.43</v>
      </c>
      <c r="E336" s="2" t="s">
        <v>683</v>
      </c>
      <c r="F336" s="3">
        <v>45791</v>
      </c>
      <c r="G336" s="7">
        <v>10.86</v>
      </c>
      <c r="H336" s="37">
        <f>IFERROR(VLOOKUP(Master[[#This Row],[Customer_ID]],CustomerData[],2,0),"None")</f>
        <v>46</v>
      </c>
      <c r="I336" s="37" t="str">
        <f>IF(Master[[#This Row],[Age]]&lt;=28,"18-28",IF(H336&lt;=39,"29-39",IF(H336&lt;=50,"40-50",IF(H336&lt;=61,"51-61",IF(H336&gt;=62,"62-Above")))))</f>
        <v>40-50</v>
      </c>
      <c r="J336" t="str">
        <f>IFERROR(VLOOKUP(Master[[#This Row],[Customer_ID]],CustomerData[],3,0),"None")</f>
        <v>Male</v>
      </c>
      <c r="K336" t="str">
        <f>IFERROR(VLOOKUP(Master[[#This Row],[Customer_ID]],CustomerData[],4,0),"None")</f>
        <v>Cappuccino</v>
      </c>
      <c r="L336" s="1" t="str">
        <f>IFERROR(VLOOKUP(Master[[#This Row],[Customer_ID]],Feedback[],3,0),"None ")</f>
        <v xml:space="preserve">None </v>
      </c>
      <c r="M336" t="str">
        <f>_xlfn.IFNA(VLOOKUP(Master[[#This Row],[Customer_ID]],Feedback[],4,0),"None")</f>
        <v>None</v>
      </c>
    </row>
    <row r="337" spans="1:13" x14ac:dyDescent="0.25">
      <c r="A337" s="2" t="s">
        <v>1151</v>
      </c>
      <c r="B337" s="2" t="s">
        <v>678</v>
      </c>
      <c r="C337" s="2">
        <v>5</v>
      </c>
      <c r="D337" s="4">
        <v>4.82</v>
      </c>
      <c r="E337" s="2" t="s">
        <v>684</v>
      </c>
      <c r="F337" s="3">
        <v>45793</v>
      </c>
      <c r="G337" s="7">
        <v>24.1</v>
      </c>
      <c r="H337" s="37">
        <f>IFERROR(VLOOKUP(Master[[#This Row],[Customer_ID]],CustomerData[],2,0),"None")</f>
        <v>52</v>
      </c>
      <c r="I337" s="37" t="str">
        <f>IF(Master[[#This Row],[Age]]&lt;=28,"18-28",IF(H337&lt;=39,"29-39",IF(H337&lt;=50,"40-50",IF(H337&lt;=61,"51-61",IF(H337&gt;=62,"62-Above")))))</f>
        <v>51-61</v>
      </c>
      <c r="J337" t="str">
        <f>IFERROR(VLOOKUP(Master[[#This Row],[Customer_ID]],CustomerData[],3,0),"None")</f>
        <v>Male</v>
      </c>
      <c r="K337" t="str">
        <f>IFERROR(VLOOKUP(Master[[#This Row],[Customer_ID]],CustomerData[],4,0),"None")</f>
        <v>Latte</v>
      </c>
      <c r="L337" s="1" t="str">
        <f>IFERROR(VLOOKUP(Master[[#This Row],[Customer_ID]],Feedback[],3,0),"None ")</f>
        <v xml:space="preserve">None </v>
      </c>
      <c r="M337" t="str">
        <f>_xlfn.IFNA(VLOOKUP(Master[[#This Row],[Customer_ID]],Feedback[],4,0),"None")</f>
        <v>None</v>
      </c>
    </row>
    <row r="338" spans="1:13" hidden="1" x14ac:dyDescent="0.25">
      <c r="A338" s="2" t="s">
        <v>957</v>
      </c>
      <c r="B338" s="2" t="s">
        <v>679</v>
      </c>
      <c r="C338" s="2">
        <v>2</v>
      </c>
      <c r="D338" s="4">
        <v>5.51</v>
      </c>
      <c r="E338" s="2" t="s">
        <v>682</v>
      </c>
      <c r="F338" s="3">
        <v>45794</v>
      </c>
      <c r="G338" s="7">
        <v>11.02</v>
      </c>
      <c r="H338" s="37">
        <f>IFERROR(VLOOKUP(Master[[#This Row],[Customer_ID]],CustomerData[],2,0),"None")</f>
        <v>48</v>
      </c>
      <c r="I338" s="37" t="str">
        <f>IF(Master[[#This Row],[Age]]&lt;=28,"18-28",IF(H338&lt;=39,"29-39",IF(H338&lt;=50,"40-50",IF(H338&lt;=61,"51-61",IF(H338&gt;=62,"62-Above")))))</f>
        <v>40-50</v>
      </c>
      <c r="J338" t="str">
        <f>IFERROR(VLOOKUP(Master[[#This Row],[Customer_ID]],CustomerData[],3,0),"None")</f>
        <v>Male</v>
      </c>
      <c r="K338" t="str">
        <f>IFERROR(VLOOKUP(Master[[#This Row],[Customer_ID]],CustomerData[],4,0),"None")</f>
        <v>Sandwich</v>
      </c>
      <c r="L338" s="1" t="str">
        <f>IFERROR(VLOOKUP(Master[[#This Row],[Customer_ID]],Feedback[],3,0),"None ")</f>
        <v>Neutral</v>
      </c>
      <c r="M338" t="str">
        <f>_xlfn.IFNA(VLOOKUP(Master[[#This Row],[Customer_ID]],Feedback[],4,0),"None")</f>
        <v>Great product!</v>
      </c>
    </row>
    <row r="339" spans="1:13" hidden="1" x14ac:dyDescent="0.25">
      <c r="A339" s="2" t="s">
        <v>1309</v>
      </c>
      <c r="B339" s="2" t="s">
        <v>681</v>
      </c>
      <c r="C339" s="2">
        <v>4</v>
      </c>
      <c r="D339" s="4">
        <v>4.17</v>
      </c>
      <c r="E339" s="2" t="s">
        <v>683</v>
      </c>
      <c r="F339" s="3">
        <v>45796</v>
      </c>
      <c r="G339" s="7">
        <v>16.68</v>
      </c>
      <c r="H339" s="37">
        <f>IFERROR(VLOOKUP(Master[[#This Row],[Customer_ID]],CustomerData[],2,0),"None")</f>
        <v>33</v>
      </c>
      <c r="I339" s="37" t="str">
        <f>IF(Master[[#This Row],[Age]]&lt;=28,"18-28",IF(H339&lt;=39,"29-39",IF(H339&lt;=50,"40-50",IF(H339&lt;=61,"51-61",IF(H339&gt;=62,"62-Above")))))</f>
        <v>29-39</v>
      </c>
      <c r="J339" t="str">
        <f>IFERROR(VLOOKUP(Master[[#This Row],[Customer_ID]],CustomerData[],3,0),"None")</f>
        <v>Male</v>
      </c>
      <c r="K339" t="str">
        <f>IFERROR(VLOOKUP(Master[[#This Row],[Customer_ID]],CustomerData[],4,0),"None")</f>
        <v>Muffin</v>
      </c>
      <c r="L339" s="1" t="str">
        <f>IFERROR(VLOOKUP(Master[[#This Row],[Customer_ID]],Feedback[],3,0),"None ")</f>
        <v>Negative</v>
      </c>
      <c r="M339" t="str">
        <f>_xlfn.IFNA(VLOOKUP(Master[[#This Row],[Customer_ID]],Feedback[],4,0),"None")</f>
        <v>Could be better</v>
      </c>
    </row>
    <row r="340" spans="1:13" hidden="1" x14ac:dyDescent="0.25">
      <c r="A340" s="2" t="s">
        <v>883</v>
      </c>
      <c r="B340" s="2" t="s">
        <v>681</v>
      </c>
      <c r="C340" s="2">
        <v>3</v>
      </c>
      <c r="D340" s="4">
        <v>5.91</v>
      </c>
      <c r="E340" s="2" t="s">
        <v>682</v>
      </c>
      <c r="F340" s="3">
        <v>45797</v>
      </c>
      <c r="G340" s="7">
        <v>17.73</v>
      </c>
      <c r="H340" s="37">
        <f>IFERROR(VLOOKUP(Master[[#This Row],[Customer_ID]],CustomerData[],2,0),"None")</f>
        <v>38</v>
      </c>
      <c r="I340" s="37" t="str">
        <f>IF(Master[[#This Row],[Age]]&lt;=28,"18-28",IF(H340&lt;=39,"29-39",IF(H340&lt;=50,"40-50",IF(H340&lt;=61,"51-61",IF(H340&gt;=62,"62-Above")))))</f>
        <v>29-39</v>
      </c>
      <c r="J340" t="str">
        <f>IFERROR(VLOOKUP(Master[[#This Row],[Customer_ID]],CustomerData[],3,0),"None")</f>
        <v>Male</v>
      </c>
      <c r="K340" t="str">
        <f>IFERROR(VLOOKUP(Master[[#This Row],[Customer_ID]],CustomerData[],4,0),"None")</f>
        <v>Muffin</v>
      </c>
      <c r="L340" s="1" t="str">
        <f>IFERROR(VLOOKUP(Master[[#This Row],[Customer_ID]],Feedback[],3,0),"None ")</f>
        <v xml:space="preserve">None </v>
      </c>
      <c r="M340" t="str">
        <f>_xlfn.IFNA(VLOOKUP(Master[[#This Row],[Customer_ID]],Feedback[],4,0),"None")</f>
        <v>None</v>
      </c>
    </row>
    <row r="341" spans="1:13" x14ac:dyDescent="0.25">
      <c r="A341" s="2" t="s">
        <v>1123</v>
      </c>
      <c r="B341" s="2" t="s">
        <v>681</v>
      </c>
      <c r="C341" s="2">
        <v>2</v>
      </c>
      <c r="D341" s="4">
        <v>4.3899999999999997</v>
      </c>
      <c r="E341" s="2" t="s">
        <v>685</v>
      </c>
      <c r="F341" s="3">
        <v>45798</v>
      </c>
      <c r="G341" s="7">
        <v>8.7799999999999994</v>
      </c>
      <c r="H341" s="37">
        <f>IFERROR(VLOOKUP(Master[[#This Row],[Customer_ID]],CustomerData[],2,0),"None")</f>
        <v>58</v>
      </c>
      <c r="I341" s="37" t="str">
        <f>IF(Master[[#This Row],[Age]]&lt;=28,"18-28",IF(H341&lt;=39,"29-39",IF(H341&lt;=50,"40-50",IF(H341&lt;=61,"51-61",IF(H341&gt;=62,"62-Above")))))</f>
        <v>51-61</v>
      </c>
      <c r="J341" t="str">
        <f>IFERROR(VLOOKUP(Master[[#This Row],[Customer_ID]],CustomerData[],3,0),"None")</f>
        <v>Female</v>
      </c>
      <c r="K341" t="str">
        <f>IFERROR(VLOOKUP(Master[[#This Row],[Customer_ID]],CustomerData[],4,0),"None")</f>
        <v>Muffin</v>
      </c>
      <c r="L341" s="1" t="str">
        <f>IFERROR(VLOOKUP(Master[[#This Row],[Customer_ID]],Feedback[],3,0),"None ")</f>
        <v>Negative</v>
      </c>
      <c r="M341" t="str">
        <f>_xlfn.IFNA(VLOOKUP(Master[[#This Row],[Customer_ID]],Feedback[],4,0),"None")</f>
        <v>Could be better</v>
      </c>
    </row>
    <row r="342" spans="1:13" hidden="1" x14ac:dyDescent="0.25">
      <c r="A342" s="2" t="s">
        <v>1244</v>
      </c>
      <c r="B342" s="2" t="s">
        <v>681</v>
      </c>
      <c r="C342" s="2">
        <v>1</v>
      </c>
      <c r="D342" s="4">
        <v>3.45</v>
      </c>
      <c r="E342" s="2" t="s">
        <v>684</v>
      </c>
      <c r="F342" s="3">
        <v>45799</v>
      </c>
      <c r="G342" s="7">
        <v>3.45</v>
      </c>
      <c r="H342" s="37">
        <f>IFERROR(VLOOKUP(Master[[#This Row],[Customer_ID]],CustomerData[],2,0),"None")</f>
        <v>64</v>
      </c>
      <c r="I342" s="37" t="str">
        <f>IF(Master[[#This Row],[Age]]&lt;=28,"18-28",IF(H342&lt;=39,"29-39",IF(H342&lt;=50,"40-50",IF(H342&lt;=61,"51-61",IF(H342&gt;=62,"62-Above")))))</f>
        <v>62-Above</v>
      </c>
      <c r="J342" t="str">
        <f>IFERROR(VLOOKUP(Master[[#This Row],[Customer_ID]],CustomerData[],3,0),"None")</f>
        <v>Male</v>
      </c>
      <c r="K342" t="str">
        <f>IFERROR(VLOOKUP(Master[[#This Row],[Customer_ID]],CustomerData[],4,0),"None")</f>
        <v>Muffin</v>
      </c>
      <c r="L342" s="1" t="str">
        <f>IFERROR(VLOOKUP(Master[[#This Row],[Customer_ID]],Feedback[],3,0),"None ")</f>
        <v>Positive</v>
      </c>
      <c r="M342" t="str">
        <f>_xlfn.IFNA(VLOOKUP(Master[[#This Row],[Customer_ID]],Feedback[],4,0),"None")</f>
        <v>Could be better</v>
      </c>
    </row>
    <row r="343" spans="1:13" x14ac:dyDescent="0.25">
      <c r="A343" s="2" t="s">
        <v>852</v>
      </c>
      <c r="B343" s="2" t="s">
        <v>678</v>
      </c>
      <c r="C343" s="2">
        <v>4</v>
      </c>
      <c r="D343" s="4">
        <v>5.89</v>
      </c>
      <c r="E343" s="2" t="s">
        <v>683</v>
      </c>
      <c r="F343" s="3">
        <v>45801</v>
      </c>
      <c r="G343" s="7">
        <v>23.56</v>
      </c>
      <c r="H343" s="37">
        <f>IFERROR(VLOOKUP(Master[[#This Row],[Customer_ID]],CustomerData[],2,0),"None")</f>
        <v>61</v>
      </c>
      <c r="I343" s="37" t="str">
        <f>IF(Master[[#This Row],[Age]]&lt;=28,"18-28",IF(H343&lt;=39,"29-39",IF(H343&lt;=50,"40-50",IF(H343&lt;=61,"51-61",IF(H343&gt;=62,"62-Above")))))</f>
        <v>51-61</v>
      </c>
      <c r="J343" t="str">
        <f>IFERROR(VLOOKUP(Master[[#This Row],[Customer_ID]],CustomerData[],3,0),"None")</f>
        <v>Female</v>
      </c>
      <c r="K343" t="str">
        <f>IFERROR(VLOOKUP(Master[[#This Row],[Customer_ID]],CustomerData[],4,0),"None")</f>
        <v>Latte</v>
      </c>
      <c r="L343" s="1" t="str">
        <f>IFERROR(VLOOKUP(Master[[#This Row],[Customer_ID]],Feedback[],3,0),"None ")</f>
        <v xml:space="preserve">None </v>
      </c>
      <c r="M343" t="str">
        <f>_xlfn.IFNA(VLOOKUP(Master[[#This Row],[Customer_ID]],Feedback[],4,0),"None")</f>
        <v>None</v>
      </c>
    </row>
    <row r="344" spans="1:13" hidden="1" x14ac:dyDescent="0.25">
      <c r="A344" s="2" t="s">
        <v>941</v>
      </c>
      <c r="B344" s="2" t="s">
        <v>679</v>
      </c>
      <c r="C344" s="2">
        <v>4</v>
      </c>
      <c r="D344" s="4">
        <v>3.72</v>
      </c>
      <c r="E344" s="2" t="s">
        <v>683</v>
      </c>
      <c r="F344" s="3">
        <v>45811</v>
      </c>
      <c r="G344" s="7">
        <v>14.88</v>
      </c>
      <c r="H344" s="37">
        <f>IFERROR(VLOOKUP(Master[[#This Row],[Customer_ID]],CustomerData[],2,0),"None")</f>
        <v>20</v>
      </c>
      <c r="I344" s="37" t="str">
        <f>IF(Master[[#This Row],[Age]]&lt;=28,"18-28",IF(H344&lt;=39,"29-39",IF(H344&lt;=50,"40-50",IF(H344&lt;=61,"51-61",IF(H344&gt;=62,"62-Above")))))</f>
        <v>18-28</v>
      </c>
      <c r="J344" t="str">
        <f>IFERROR(VLOOKUP(Master[[#This Row],[Customer_ID]],CustomerData[],3,0),"None")</f>
        <v>Male</v>
      </c>
      <c r="K344" t="str">
        <f>IFERROR(VLOOKUP(Master[[#This Row],[Customer_ID]],CustomerData[],4,0),"None")</f>
        <v>Sandwich</v>
      </c>
      <c r="L344" s="1" t="str">
        <f>IFERROR(VLOOKUP(Master[[#This Row],[Customer_ID]],Feedback[],3,0),"None ")</f>
        <v>Negative</v>
      </c>
      <c r="M344" t="str">
        <f>_xlfn.IFNA(VLOOKUP(Master[[#This Row],[Customer_ID]],Feedback[],4,0),"None")</f>
        <v>Could be better</v>
      </c>
    </row>
    <row r="345" spans="1:13" hidden="1" x14ac:dyDescent="0.25">
      <c r="A345" s="2" t="s">
        <v>748</v>
      </c>
      <c r="B345" s="2" t="s">
        <v>680</v>
      </c>
      <c r="C345" s="2">
        <v>1</v>
      </c>
      <c r="D345" s="4">
        <v>5.32</v>
      </c>
      <c r="E345" s="2" t="s">
        <v>683</v>
      </c>
      <c r="F345" s="3">
        <v>45813</v>
      </c>
      <c r="G345" s="7">
        <v>5.32</v>
      </c>
      <c r="H345" s="37">
        <f>IFERROR(VLOOKUP(Master[[#This Row],[Customer_ID]],CustomerData[],2,0),"None")</f>
        <v>23</v>
      </c>
      <c r="I345" s="37" t="str">
        <f>IF(Master[[#This Row],[Age]]&lt;=28,"18-28",IF(H345&lt;=39,"29-39",IF(H345&lt;=50,"40-50",IF(H345&lt;=61,"51-61",IF(H345&gt;=62,"62-Above")))))</f>
        <v>18-28</v>
      </c>
      <c r="J345" t="str">
        <f>IFERROR(VLOOKUP(Master[[#This Row],[Customer_ID]],CustomerData[],3,0),"None")</f>
        <v>Male</v>
      </c>
      <c r="K345" t="str">
        <f>IFERROR(VLOOKUP(Master[[#This Row],[Customer_ID]],CustomerData[],4,0),"None")</f>
        <v>Croissant</v>
      </c>
      <c r="L345" s="1" t="str">
        <f>IFERROR(VLOOKUP(Master[[#This Row],[Customer_ID]],Feedback[],3,0),"None ")</f>
        <v>Positive</v>
      </c>
      <c r="M345" t="str">
        <f>_xlfn.IFNA(VLOOKUP(Master[[#This Row],[Customer_ID]],Feedback[],4,0),"None")</f>
        <v>Great product!</v>
      </c>
    </row>
    <row r="346" spans="1:13" x14ac:dyDescent="0.25">
      <c r="A346" s="2" t="s">
        <v>1053</v>
      </c>
      <c r="B346" s="2" t="s">
        <v>678</v>
      </c>
      <c r="C346" s="2">
        <v>1</v>
      </c>
      <c r="D346" s="4">
        <v>3.78</v>
      </c>
      <c r="E346" s="2" t="s">
        <v>682</v>
      </c>
      <c r="F346" s="3">
        <v>45815</v>
      </c>
      <c r="G346" s="7">
        <v>3.78</v>
      </c>
      <c r="H346" s="37">
        <f>IFERROR(VLOOKUP(Master[[#This Row],[Customer_ID]],CustomerData[],2,0),"None")</f>
        <v>56</v>
      </c>
      <c r="I346" s="37" t="str">
        <f>IF(Master[[#This Row],[Age]]&lt;=28,"18-28",IF(H346&lt;=39,"29-39",IF(H346&lt;=50,"40-50",IF(H346&lt;=61,"51-61",IF(H346&gt;=62,"62-Above")))))</f>
        <v>51-61</v>
      </c>
      <c r="J346" t="str">
        <f>IFERROR(VLOOKUP(Master[[#This Row],[Customer_ID]],CustomerData[],3,0),"None")</f>
        <v>Male</v>
      </c>
      <c r="K346" t="str">
        <f>IFERROR(VLOOKUP(Master[[#This Row],[Customer_ID]],CustomerData[],4,0),"None")</f>
        <v>Latte</v>
      </c>
      <c r="L346" s="1" t="str">
        <f>IFERROR(VLOOKUP(Master[[#This Row],[Customer_ID]],Feedback[],3,0),"None ")</f>
        <v>Neutral</v>
      </c>
      <c r="M346" t="str">
        <f>_xlfn.IFNA(VLOOKUP(Master[[#This Row],[Customer_ID]],Feedback[],4,0),"None")</f>
        <v>Could be better</v>
      </c>
    </row>
    <row r="347" spans="1:13" x14ac:dyDescent="0.25">
      <c r="A347" s="2" t="s">
        <v>1213</v>
      </c>
      <c r="B347" s="2" t="s">
        <v>681</v>
      </c>
      <c r="C347" s="2">
        <v>2</v>
      </c>
      <c r="D347" s="4">
        <v>2.5</v>
      </c>
      <c r="E347" s="2" t="s">
        <v>685</v>
      </c>
      <c r="F347" s="3">
        <v>45818</v>
      </c>
      <c r="G347" s="7">
        <v>5</v>
      </c>
      <c r="H347" s="37">
        <f>IFERROR(VLOOKUP(Master[[#This Row],[Customer_ID]],CustomerData[],2,0),"None")</f>
        <v>61</v>
      </c>
      <c r="I347" s="37" t="str">
        <f>IF(Master[[#This Row],[Age]]&lt;=28,"18-28",IF(H347&lt;=39,"29-39",IF(H347&lt;=50,"40-50",IF(H347&lt;=61,"51-61",IF(H347&gt;=62,"62-Above")))))</f>
        <v>51-61</v>
      </c>
      <c r="J347" t="str">
        <f>IFERROR(VLOOKUP(Master[[#This Row],[Customer_ID]],CustomerData[],3,0),"None")</f>
        <v>Female</v>
      </c>
      <c r="K347" t="str">
        <f>IFERROR(VLOOKUP(Master[[#This Row],[Customer_ID]],CustomerData[],4,0),"None")</f>
        <v>Muffin</v>
      </c>
      <c r="L347" s="1" t="str">
        <f>IFERROR(VLOOKUP(Master[[#This Row],[Customer_ID]],Feedback[],3,0),"None ")</f>
        <v>Neutral</v>
      </c>
      <c r="M347" t="str">
        <f>_xlfn.IFNA(VLOOKUP(Master[[#This Row],[Customer_ID]],Feedback[],4,0),"None")</f>
        <v>Could be better</v>
      </c>
    </row>
    <row r="348" spans="1:13" x14ac:dyDescent="0.25">
      <c r="A348" s="2" t="s">
        <v>1242</v>
      </c>
      <c r="B348" s="2" t="s">
        <v>677</v>
      </c>
      <c r="C348" s="2">
        <v>3</v>
      </c>
      <c r="D348" s="4">
        <v>5.47</v>
      </c>
      <c r="E348" s="2" t="s">
        <v>684</v>
      </c>
      <c r="F348" s="3">
        <v>45820</v>
      </c>
      <c r="G348" s="7">
        <v>16.41</v>
      </c>
      <c r="H348" s="37">
        <f>IFERROR(VLOOKUP(Master[[#This Row],[Customer_ID]],CustomerData[],2,0),"None")</f>
        <v>52</v>
      </c>
      <c r="I348" s="37" t="str">
        <f>IF(Master[[#This Row],[Age]]&lt;=28,"18-28",IF(H348&lt;=39,"29-39",IF(H348&lt;=50,"40-50",IF(H348&lt;=61,"51-61",IF(H348&gt;=62,"62-Above")))))</f>
        <v>51-61</v>
      </c>
      <c r="J348" t="str">
        <f>IFERROR(VLOOKUP(Master[[#This Row],[Customer_ID]],CustomerData[],3,0),"None")</f>
        <v>Male</v>
      </c>
      <c r="K348" t="str">
        <f>IFERROR(VLOOKUP(Master[[#This Row],[Customer_ID]],CustomerData[],4,0),"None")</f>
        <v>Cappuccino</v>
      </c>
      <c r="L348" s="1" t="str">
        <f>IFERROR(VLOOKUP(Master[[#This Row],[Customer_ID]],Feedback[],3,0),"None ")</f>
        <v>Positive</v>
      </c>
      <c r="M348" t="str">
        <f>_xlfn.IFNA(VLOOKUP(Master[[#This Row],[Customer_ID]],Feedback[],4,0),"None")</f>
        <v>Could be better</v>
      </c>
    </row>
    <row r="349" spans="1:13" hidden="1" x14ac:dyDescent="0.25">
      <c r="A349" s="2" t="s">
        <v>1200</v>
      </c>
      <c r="B349" s="2" t="s">
        <v>676</v>
      </c>
      <c r="C349" s="2">
        <v>3</v>
      </c>
      <c r="D349" s="4">
        <v>3.7</v>
      </c>
      <c r="E349" s="2" t="s">
        <v>683</v>
      </c>
      <c r="F349" s="3">
        <v>45821</v>
      </c>
      <c r="G349" s="7">
        <v>11.1</v>
      </c>
      <c r="H349" s="37">
        <f>IFERROR(VLOOKUP(Master[[#This Row],[Customer_ID]],CustomerData[],2,0),"None")</f>
        <v>32</v>
      </c>
      <c r="I349" s="37" t="str">
        <f>IF(Master[[#This Row],[Age]]&lt;=28,"18-28",IF(H349&lt;=39,"29-39",IF(H349&lt;=50,"40-50",IF(H349&lt;=61,"51-61",IF(H349&gt;=62,"62-Above")))))</f>
        <v>29-39</v>
      </c>
      <c r="J349" t="str">
        <f>IFERROR(VLOOKUP(Master[[#This Row],[Customer_ID]],CustomerData[],3,0),"None")</f>
        <v>Male</v>
      </c>
      <c r="K349" t="str">
        <f>IFERROR(VLOOKUP(Master[[#This Row],[Customer_ID]],CustomerData[],4,0),"None")</f>
        <v>Iced Tea</v>
      </c>
      <c r="L349" s="1" t="str">
        <f>IFERROR(VLOOKUP(Master[[#This Row],[Customer_ID]],Feedback[],3,0),"None ")</f>
        <v xml:space="preserve">None </v>
      </c>
      <c r="M349" t="str">
        <f>_xlfn.IFNA(VLOOKUP(Master[[#This Row],[Customer_ID]],Feedback[],4,0),"None")</f>
        <v>None</v>
      </c>
    </row>
    <row r="350" spans="1:13" hidden="1" x14ac:dyDescent="0.25">
      <c r="A350" s="2" t="s">
        <v>1298</v>
      </c>
      <c r="B350" s="2" t="s">
        <v>676</v>
      </c>
      <c r="C350" s="2">
        <v>4</v>
      </c>
      <c r="D350" s="4">
        <v>4.1399999999999997</v>
      </c>
      <c r="E350" s="2" t="s">
        <v>684</v>
      </c>
      <c r="F350" s="3">
        <v>45822</v>
      </c>
      <c r="G350" s="7">
        <v>16.559999999999999</v>
      </c>
      <c r="H350" s="37">
        <f>IFERROR(VLOOKUP(Master[[#This Row],[Customer_ID]],CustomerData[],2,0),"None")</f>
        <v>65</v>
      </c>
      <c r="I350" s="37" t="str">
        <f>IF(Master[[#This Row],[Age]]&lt;=28,"18-28",IF(H350&lt;=39,"29-39",IF(H350&lt;=50,"40-50",IF(H350&lt;=61,"51-61",IF(H350&gt;=62,"62-Above")))))</f>
        <v>62-Above</v>
      </c>
      <c r="J350" t="str">
        <f>IFERROR(VLOOKUP(Master[[#This Row],[Customer_ID]],CustomerData[],3,0),"None")</f>
        <v>Female</v>
      </c>
      <c r="K350" t="str">
        <f>IFERROR(VLOOKUP(Master[[#This Row],[Customer_ID]],CustomerData[],4,0),"None")</f>
        <v>Iced Tea</v>
      </c>
      <c r="L350" s="1" t="str">
        <f>IFERROR(VLOOKUP(Master[[#This Row],[Customer_ID]],Feedback[],3,0),"None ")</f>
        <v>Negative</v>
      </c>
      <c r="M350" t="str">
        <f>_xlfn.IFNA(VLOOKUP(Master[[#This Row],[Customer_ID]],Feedback[],4,0),"None")</f>
        <v>Could be better</v>
      </c>
    </row>
    <row r="351" spans="1:13" hidden="1" x14ac:dyDescent="0.25">
      <c r="A351" s="2" t="s">
        <v>799</v>
      </c>
      <c r="B351" s="2" t="s">
        <v>681</v>
      </c>
      <c r="C351" s="2">
        <v>1</v>
      </c>
      <c r="D351" s="4">
        <v>2.5299999999999998</v>
      </c>
      <c r="E351" s="2" t="s">
        <v>685</v>
      </c>
      <c r="F351" s="3">
        <v>45823</v>
      </c>
      <c r="G351" s="7">
        <v>2.5299999999999998</v>
      </c>
      <c r="H351" s="37">
        <f>IFERROR(VLOOKUP(Master[[#This Row],[Customer_ID]],CustomerData[],2,0),"None")</f>
        <v>38</v>
      </c>
      <c r="I351" s="37" t="str">
        <f>IF(Master[[#This Row],[Age]]&lt;=28,"18-28",IF(H351&lt;=39,"29-39",IF(H351&lt;=50,"40-50",IF(H351&lt;=61,"51-61",IF(H351&gt;=62,"62-Above")))))</f>
        <v>29-39</v>
      </c>
      <c r="J351" t="str">
        <f>IFERROR(VLOOKUP(Master[[#This Row],[Customer_ID]],CustomerData[],3,0),"None")</f>
        <v>Male</v>
      </c>
      <c r="K351" t="str">
        <f>IFERROR(VLOOKUP(Master[[#This Row],[Customer_ID]],CustomerData[],4,0),"None")</f>
        <v>Muffin</v>
      </c>
      <c r="L351" s="1" t="str">
        <f>IFERROR(VLOOKUP(Master[[#This Row],[Customer_ID]],Feedback[],3,0),"None ")</f>
        <v xml:space="preserve">None </v>
      </c>
      <c r="M351" t="str">
        <f>_xlfn.IFNA(VLOOKUP(Master[[#This Row],[Customer_ID]],Feedback[],4,0),"None")</f>
        <v>None</v>
      </c>
    </row>
    <row r="352" spans="1:13" hidden="1" x14ac:dyDescent="0.25">
      <c r="A352" s="2" t="s">
        <v>750</v>
      </c>
      <c r="B352" s="2" t="s">
        <v>677</v>
      </c>
      <c r="C352" s="2">
        <v>1</v>
      </c>
      <c r="D352" s="4">
        <v>5.73</v>
      </c>
      <c r="E352" s="2" t="s">
        <v>684</v>
      </c>
      <c r="F352" s="3">
        <v>45824</v>
      </c>
      <c r="G352" s="7">
        <v>5.73</v>
      </c>
      <c r="H352" s="37">
        <f>IFERROR(VLOOKUP(Master[[#This Row],[Customer_ID]],CustomerData[],2,0),"None")</f>
        <v>36</v>
      </c>
      <c r="I352" s="37" t="str">
        <f>IF(Master[[#This Row],[Age]]&lt;=28,"18-28",IF(H352&lt;=39,"29-39",IF(H352&lt;=50,"40-50",IF(H352&lt;=61,"51-61",IF(H352&gt;=62,"62-Above")))))</f>
        <v>29-39</v>
      </c>
      <c r="J352" t="str">
        <f>IFERROR(VLOOKUP(Master[[#This Row],[Customer_ID]],CustomerData[],3,0),"None")</f>
        <v>Male</v>
      </c>
      <c r="K352" t="str">
        <f>IFERROR(VLOOKUP(Master[[#This Row],[Customer_ID]],CustomerData[],4,0),"None")</f>
        <v>Cappuccino</v>
      </c>
      <c r="L352" s="1" t="str">
        <f>IFERROR(VLOOKUP(Master[[#This Row],[Customer_ID]],Feedback[],3,0),"None ")</f>
        <v xml:space="preserve">None </v>
      </c>
      <c r="M352" t="str">
        <f>_xlfn.IFNA(VLOOKUP(Master[[#This Row],[Customer_ID]],Feedback[],4,0),"None")</f>
        <v>None</v>
      </c>
    </row>
    <row r="353" spans="1:13" hidden="1" x14ac:dyDescent="0.25">
      <c r="A353" s="2" t="s">
        <v>773</v>
      </c>
      <c r="B353" s="2" t="s">
        <v>676</v>
      </c>
      <c r="C353" s="2">
        <v>1</v>
      </c>
      <c r="D353" s="4">
        <v>4.17</v>
      </c>
      <c r="E353" s="2" t="s">
        <v>683</v>
      </c>
      <c r="F353" s="3">
        <v>45826</v>
      </c>
      <c r="G353" s="7">
        <v>4.17</v>
      </c>
      <c r="H353" s="37">
        <f>IFERROR(VLOOKUP(Master[[#This Row],[Customer_ID]],CustomerData[],2,0),"None")</f>
        <v>31</v>
      </c>
      <c r="I353" s="37" t="str">
        <f>IF(Master[[#This Row],[Age]]&lt;=28,"18-28",IF(H353&lt;=39,"29-39",IF(H353&lt;=50,"40-50",IF(H353&lt;=61,"51-61",IF(H353&gt;=62,"62-Above")))))</f>
        <v>29-39</v>
      </c>
      <c r="J353" t="str">
        <f>IFERROR(VLOOKUP(Master[[#This Row],[Customer_ID]],CustomerData[],3,0),"None")</f>
        <v>Male</v>
      </c>
      <c r="K353" t="str">
        <f>IFERROR(VLOOKUP(Master[[#This Row],[Customer_ID]],CustomerData[],4,0),"None")</f>
        <v>Iced Tea</v>
      </c>
      <c r="L353" s="1" t="str">
        <f>IFERROR(VLOOKUP(Master[[#This Row],[Customer_ID]],Feedback[],3,0),"None ")</f>
        <v>Negative</v>
      </c>
      <c r="M353" t="str">
        <f>_xlfn.IFNA(VLOOKUP(Master[[#This Row],[Customer_ID]],Feedback[],4,0),"None")</f>
        <v>Could be better</v>
      </c>
    </row>
    <row r="354" spans="1:13" hidden="1" x14ac:dyDescent="0.25">
      <c r="A354" s="2" t="s">
        <v>916</v>
      </c>
      <c r="B354" s="2" t="s">
        <v>677</v>
      </c>
      <c r="C354" s="2">
        <v>3</v>
      </c>
      <c r="D354" s="4">
        <v>2.5299999999999998</v>
      </c>
      <c r="E354" s="2" t="s">
        <v>682</v>
      </c>
      <c r="F354" s="3">
        <v>45827</v>
      </c>
      <c r="G354" s="7">
        <v>7.59</v>
      </c>
      <c r="H354" s="37">
        <f>IFERROR(VLOOKUP(Master[[#This Row],[Customer_ID]],CustomerData[],2,0),"None")</f>
        <v>43</v>
      </c>
      <c r="I354" s="37" t="str">
        <f>IF(Master[[#This Row],[Age]]&lt;=28,"18-28",IF(H354&lt;=39,"29-39",IF(H354&lt;=50,"40-50",IF(H354&lt;=61,"51-61",IF(H354&gt;=62,"62-Above")))))</f>
        <v>40-50</v>
      </c>
      <c r="J354" t="str">
        <f>IFERROR(VLOOKUP(Master[[#This Row],[Customer_ID]],CustomerData[],3,0),"None")</f>
        <v>Female</v>
      </c>
      <c r="K354" t="str">
        <f>IFERROR(VLOOKUP(Master[[#This Row],[Customer_ID]],CustomerData[],4,0),"None")</f>
        <v>Cappuccino</v>
      </c>
      <c r="L354" s="1" t="str">
        <f>IFERROR(VLOOKUP(Master[[#This Row],[Customer_ID]],Feedback[],3,0),"None ")</f>
        <v>Negative</v>
      </c>
      <c r="M354" t="str">
        <f>_xlfn.IFNA(VLOOKUP(Master[[#This Row],[Customer_ID]],Feedback[],4,0),"None")</f>
        <v>Great product!</v>
      </c>
    </row>
    <row r="355" spans="1:13" hidden="1" x14ac:dyDescent="0.25">
      <c r="A355" s="2" t="s">
        <v>1235</v>
      </c>
      <c r="B355" s="2" t="s">
        <v>679</v>
      </c>
      <c r="C355" s="2">
        <v>3</v>
      </c>
      <c r="D355" s="4">
        <v>4.01</v>
      </c>
      <c r="E355" s="2" t="s">
        <v>684</v>
      </c>
      <c r="F355" s="3">
        <v>45828</v>
      </c>
      <c r="G355" s="7">
        <v>12.03</v>
      </c>
      <c r="H355" s="37">
        <f>IFERROR(VLOOKUP(Master[[#This Row],[Customer_ID]],CustomerData[],2,0),"None")</f>
        <v>30</v>
      </c>
      <c r="I355" s="37" t="str">
        <f>IF(Master[[#This Row],[Age]]&lt;=28,"18-28",IF(H355&lt;=39,"29-39",IF(H355&lt;=50,"40-50",IF(H355&lt;=61,"51-61",IF(H355&gt;=62,"62-Above")))))</f>
        <v>29-39</v>
      </c>
      <c r="J355" t="str">
        <f>IFERROR(VLOOKUP(Master[[#This Row],[Customer_ID]],CustomerData[],3,0),"None")</f>
        <v>Female</v>
      </c>
      <c r="K355" t="str">
        <f>IFERROR(VLOOKUP(Master[[#This Row],[Customer_ID]],CustomerData[],4,0),"None")</f>
        <v>Sandwich</v>
      </c>
      <c r="L355" s="1" t="str">
        <f>IFERROR(VLOOKUP(Master[[#This Row],[Customer_ID]],Feedback[],3,0),"None ")</f>
        <v xml:space="preserve">None </v>
      </c>
      <c r="M355" t="str">
        <f>_xlfn.IFNA(VLOOKUP(Master[[#This Row],[Customer_ID]],Feedback[],4,0),"None")</f>
        <v>None</v>
      </c>
    </row>
    <row r="356" spans="1:13" x14ac:dyDescent="0.25">
      <c r="A356" s="2" t="s">
        <v>1243</v>
      </c>
      <c r="B356" s="2" t="s">
        <v>678</v>
      </c>
      <c r="C356" s="2">
        <v>3</v>
      </c>
      <c r="D356" s="4">
        <v>3.53</v>
      </c>
      <c r="E356" s="2" t="s">
        <v>684</v>
      </c>
      <c r="F356" s="3">
        <v>45829</v>
      </c>
      <c r="G356" s="7">
        <v>10.59</v>
      </c>
      <c r="H356" s="37">
        <f>IFERROR(VLOOKUP(Master[[#This Row],[Customer_ID]],CustomerData[],2,0),"None")</f>
        <v>61</v>
      </c>
      <c r="I356" s="37" t="str">
        <f>IF(Master[[#This Row],[Age]]&lt;=28,"18-28",IF(H356&lt;=39,"29-39",IF(H356&lt;=50,"40-50",IF(H356&lt;=61,"51-61",IF(H356&gt;=62,"62-Above")))))</f>
        <v>51-61</v>
      </c>
      <c r="J356" t="str">
        <f>IFERROR(VLOOKUP(Master[[#This Row],[Customer_ID]],CustomerData[],3,0),"None")</f>
        <v>Male</v>
      </c>
      <c r="K356" t="str">
        <f>IFERROR(VLOOKUP(Master[[#This Row],[Customer_ID]],CustomerData[],4,0),"None")</f>
        <v>Latte</v>
      </c>
      <c r="L356" s="1" t="str">
        <f>IFERROR(VLOOKUP(Master[[#This Row],[Customer_ID]],Feedback[],3,0),"None ")</f>
        <v xml:space="preserve">None </v>
      </c>
      <c r="M356" t="str">
        <f>_xlfn.IFNA(VLOOKUP(Master[[#This Row],[Customer_ID]],Feedback[],4,0),"None")</f>
        <v>None</v>
      </c>
    </row>
    <row r="357" spans="1:13" x14ac:dyDescent="0.25">
      <c r="A357" s="2" t="s">
        <v>719</v>
      </c>
      <c r="B357" s="2" t="s">
        <v>680</v>
      </c>
      <c r="C357" s="2">
        <v>1</v>
      </c>
      <c r="D357" s="4">
        <v>2.5299999999999998</v>
      </c>
      <c r="E357" s="2" t="s">
        <v>685</v>
      </c>
      <c r="F357" s="3">
        <v>45831</v>
      </c>
      <c r="G357" s="7">
        <v>2.5299999999999998</v>
      </c>
      <c r="H357" s="37">
        <f>IFERROR(VLOOKUP(Master[[#This Row],[Customer_ID]],CustomerData[],2,0),"None")</f>
        <v>52</v>
      </c>
      <c r="I357" s="37" t="str">
        <f>IF(Master[[#This Row],[Age]]&lt;=28,"18-28",IF(H357&lt;=39,"29-39",IF(H357&lt;=50,"40-50",IF(H357&lt;=61,"51-61",IF(H357&gt;=62,"62-Above")))))</f>
        <v>51-61</v>
      </c>
      <c r="J357" t="str">
        <f>IFERROR(VLOOKUP(Master[[#This Row],[Customer_ID]],CustomerData[],3,0),"None")</f>
        <v>Male</v>
      </c>
      <c r="K357" t="str">
        <f>IFERROR(VLOOKUP(Master[[#This Row],[Customer_ID]],CustomerData[],4,0),"None")</f>
        <v>Croissant</v>
      </c>
      <c r="L357" s="1" t="str">
        <f>IFERROR(VLOOKUP(Master[[#This Row],[Customer_ID]],Feedback[],3,0),"None ")</f>
        <v>Neutral</v>
      </c>
      <c r="M357" t="str">
        <f>_xlfn.IFNA(VLOOKUP(Master[[#This Row],[Customer_ID]],Feedback[],4,0),"None")</f>
        <v>Could be better</v>
      </c>
    </row>
    <row r="358" spans="1:13" hidden="1" x14ac:dyDescent="0.25">
      <c r="A358" s="2" t="s">
        <v>1228</v>
      </c>
      <c r="B358" s="2" t="s">
        <v>678</v>
      </c>
      <c r="C358" s="2">
        <v>1</v>
      </c>
      <c r="D358" s="4">
        <v>3.94</v>
      </c>
      <c r="E358" s="2" t="s">
        <v>684</v>
      </c>
      <c r="F358" s="3">
        <v>45833</v>
      </c>
      <c r="G358" s="7">
        <v>3.94</v>
      </c>
      <c r="H358" s="37">
        <f>IFERROR(VLOOKUP(Master[[#This Row],[Customer_ID]],CustomerData[],2,0),"None")</f>
        <v>38</v>
      </c>
      <c r="I358" s="37" t="str">
        <f>IF(Master[[#This Row],[Age]]&lt;=28,"18-28",IF(H358&lt;=39,"29-39",IF(H358&lt;=50,"40-50",IF(H358&lt;=61,"51-61",IF(H358&gt;=62,"62-Above")))))</f>
        <v>29-39</v>
      </c>
      <c r="J358" t="str">
        <f>IFERROR(VLOOKUP(Master[[#This Row],[Customer_ID]],CustomerData[],3,0),"None")</f>
        <v>Female</v>
      </c>
      <c r="K358" t="str">
        <f>IFERROR(VLOOKUP(Master[[#This Row],[Customer_ID]],CustomerData[],4,0),"None")</f>
        <v>Latte</v>
      </c>
      <c r="L358" s="1" t="str">
        <f>IFERROR(VLOOKUP(Master[[#This Row],[Customer_ID]],Feedback[],3,0),"None ")</f>
        <v>Positive</v>
      </c>
      <c r="M358" t="str">
        <f>_xlfn.IFNA(VLOOKUP(Master[[#This Row],[Customer_ID]],Feedback[],4,0),"None")</f>
        <v>Could be better</v>
      </c>
    </row>
    <row r="359" spans="1:13" x14ac:dyDescent="0.25">
      <c r="A359" s="2" t="s">
        <v>1277</v>
      </c>
      <c r="B359" s="2" t="s">
        <v>677</v>
      </c>
      <c r="C359" s="2">
        <v>1</v>
      </c>
      <c r="D359" s="4">
        <v>4.46</v>
      </c>
      <c r="E359" s="2" t="s">
        <v>685</v>
      </c>
      <c r="F359" s="3">
        <v>45834</v>
      </c>
      <c r="G359" s="7">
        <v>4.46</v>
      </c>
      <c r="H359" s="37">
        <f>IFERROR(VLOOKUP(Master[[#This Row],[Customer_ID]],CustomerData[],2,0),"None")</f>
        <v>57</v>
      </c>
      <c r="I359" s="37" t="str">
        <f>IF(Master[[#This Row],[Age]]&lt;=28,"18-28",IF(H359&lt;=39,"29-39",IF(H359&lt;=50,"40-50",IF(H359&lt;=61,"51-61",IF(H359&gt;=62,"62-Above")))))</f>
        <v>51-61</v>
      </c>
      <c r="J359" t="str">
        <f>IFERROR(VLOOKUP(Master[[#This Row],[Customer_ID]],CustomerData[],3,0),"None")</f>
        <v>Female</v>
      </c>
      <c r="K359" t="str">
        <f>IFERROR(VLOOKUP(Master[[#This Row],[Customer_ID]],CustomerData[],4,0),"None")</f>
        <v>Cappuccino</v>
      </c>
      <c r="L359" s="1" t="str">
        <f>IFERROR(VLOOKUP(Master[[#This Row],[Customer_ID]],Feedback[],3,0),"None ")</f>
        <v>Positive</v>
      </c>
      <c r="M359" t="str">
        <f>_xlfn.IFNA(VLOOKUP(Master[[#This Row],[Customer_ID]],Feedback[],4,0),"None")</f>
        <v>Could be better</v>
      </c>
    </row>
    <row r="360" spans="1:13" x14ac:dyDescent="0.25">
      <c r="A360" s="2" t="s">
        <v>837</v>
      </c>
      <c r="B360" s="2" t="s">
        <v>678</v>
      </c>
      <c r="C360" s="2">
        <v>2</v>
      </c>
      <c r="D360" s="4">
        <v>3.88</v>
      </c>
      <c r="E360" s="2" t="s">
        <v>684</v>
      </c>
      <c r="F360" s="3">
        <v>45835</v>
      </c>
      <c r="G360" s="7">
        <v>7.76</v>
      </c>
      <c r="H360" s="37">
        <f>IFERROR(VLOOKUP(Master[[#This Row],[Customer_ID]],CustomerData[],2,0),"None")</f>
        <v>61</v>
      </c>
      <c r="I360" s="37" t="str">
        <f>IF(Master[[#This Row],[Age]]&lt;=28,"18-28",IF(H360&lt;=39,"29-39",IF(H360&lt;=50,"40-50",IF(H360&lt;=61,"51-61",IF(H360&gt;=62,"62-Above")))))</f>
        <v>51-61</v>
      </c>
      <c r="J360" t="str">
        <f>IFERROR(VLOOKUP(Master[[#This Row],[Customer_ID]],CustomerData[],3,0),"None")</f>
        <v>Female</v>
      </c>
      <c r="K360" t="str">
        <f>IFERROR(VLOOKUP(Master[[#This Row],[Customer_ID]],CustomerData[],4,0),"None")</f>
        <v>Latte</v>
      </c>
      <c r="L360" s="1" t="str">
        <f>IFERROR(VLOOKUP(Master[[#This Row],[Customer_ID]],Feedback[],3,0),"None ")</f>
        <v>Neutral</v>
      </c>
      <c r="M360" t="str">
        <f>_xlfn.IFNA(VLOOKUP(Master[[#This Row],[Customer_ID]],Feedback[],4,0),"None")</f>
        <v>Could be better</v>
      </c>
    </row>
    <row r="361" spans="1:13" hidden="1" x14ac:dyDescent="0.25">
      <c r="A361" s="2" t="s">
        <v>1342</v>
      </c>
      <c r="B361" s="2" t="s">
        <v>677</v>
      </c>
      <c r="C361" s="2">
        <v>2</v>
      </c>
      <c r="D361" s="4">
        <v>3.07</v>
      </c>
      <c r="E361" s="2" t="s">
        <v>684</v>
      </c>
      <c r="F361" s="3">
        <v>45836</v>
      </c>
      <c r="G361" s="7">
        <v>6.14</v>
      </c>
      <c r="H361" s="37">
        <f>IFERROR(VLOOKUP(Master[[#This Row],[Customer_ID]],CustomerData[],2,0),"None")</f>
        <v>47</v>
      </c>
      <c r="I361" s="37" t="str">
        <f>IF(Master[[#This Row],[Age]]&lt;=28,"18-28",IF(H361&lt;=39,"29-39",IF(H361&lt;=50,"40-50",IF(H361&lt;=61,"51-61",IF(H361&gt;=62,"62-Above")))))</f>
        <v>40-50</v>
      </c>
      <c r="J361" t="str">
        <f>IFERROR(VLOOKUP(Master[[#This Row],[Customer_ID]],CustomerData[],3,0),"None")</f>
        <v>Female</v>
      </c>
      <c r="K361" t="str">
        <f>IFERROR(VLOOKUP(Master[[#This Row],[Customer_ID]],CustomerData[],4,0),"None")</f>
        <v>Cappuccino</v>
      </c>
      <c r="L361" s="1" t="str">
        <f>IFERROR(VLOOKUP(Master[[#This Row],[Customer_ID]],Feedback[],3,0),"None ")</f>
        <v xml:space="preserve">None </v>
      </c>
      <c r="M361" t="str">
        <f>_xlfn.IFNA(VLOOKUP(Master[[#This Row],[Customer_ID]],Feedback[],4,0),"None")</f>
        <v>None</v>
      </c>
    </row>
    <row r="362" spans="1:13" x14ac:dyDescent="0.25">
      <c r="A362" s="2" t="s">
        <v>1172</v>
      </c>
      <c r="B362" s="2" t="s">
        <v>681</v>
      </c>
      <c r="C362" s="2">
        <v>3</v>
      </c>
      <c r="D362" s="4">
        <v>5.08</v>
      </c>
      <c r="E362" s="2" t="s">
        <v>683</v>
      </c>
      <c r="F362" s="3">
        <v>45837</v>
      </c>
      <c r="G362" s="7">
        <v>15.24</v>
      </c>
      <c r="H362" s="37">
        <f>IFERROR(VLOOKUP(Master[[#This Row],[Customer_ID]],CustomerData[],2,0),"None")</f>
        <v>57</v>
      </c>
      <c r="I362" s="37" t="str">
        <f>IF(Master[[#This Row],[Age]]&lt;=28,"18-28",IF(H362&lt;=39,"29-39",IF(H362&lt;=50,"40-50",IF(H362&lt;=61,"51-61",IF(H362&gt;=62,"62-Above")))))</f>
        <v>51-61</v>
      </c>
      <c r="J362" t="str">
        <f>IFERROR(VLOOKUP(Master[[#This Row],[Customer_ID]],CustomerData[],3,0),"None")</f>
        <v>Female</v>
      </c>
      <c r="K362" t="str">
        <f>IFERROR(VLOOKUP(Master[[#This Row],[Customer_ID]],CustomerData[],4,0),"None")</f>
        <v>Muffin</v>
      </c>
      <c r="L362" s="1" t="str">
        <f>IFERROR(VLOOKUP(Master[[#This Row],[Customer_ID]],Feedback[],3,0),"None ")</f>
        <v xml:space="preserve">None </v>
      </c>
      <c r="M362" t="str">
        <f>_xlfn.IFNA(VLOOKUP(Master[[#This Row],[Customer_ID]],Feedback[],4,0),"None")</f>
        <v>None</v>
      </c>
    </row>
    <row r="363" spans="1:13" hidden="1" x14ac:dyDescent="0.25">
      <c r="A363" s="2" t="s">
        <v>1253</v>
      </c>
      <c r="B363" s="2" t="s">
        <v>678</v>
      </c>
      <c r="C363" s="2">
        <v>3</v>
      </c>
      <c r="D363" s="4">
        <v>3.86</v>
      </c>
      <c r="E363" s="2" t="s">
        <v>682</v>
      </c>
      <c r="F363" s="3">
        <v>45838</v>
      </c>
      <c r="G363" s="7">
        <v>11.58</v>
      </c>
      <c r="H363" s="37">
        <f>IFERROR(VLOOKUP(Master[[#This Row],[Customer_ID]],CustomerData[],2,0),"None")</f>
        <v>39</v>
      </c>
      <c r="I363" s="37" t="str">
        <f>IF(Master[[#This Row],[Age]]&lt;=28,"18-28",IF(H363&lt;=39,"29-39",IF(H363&lt;=50,"40-50",IF(H363&lt;=61,"51-61",IF(H363&gt;=62,"62-Above")))))</f>
        <v>29-39</v>
      </c>
      <c r="J363" t="str">
        <f>IFERROR(VLOOKUP(Master[[#This Row],[Customer_ID]],CustomerData[],3,0),"None")</f>
        <v>Female</v>
      </c>
      <c r="K363" t="str">
        <f>IFERROR(VLOOKUP(Master[[#This Row],[Customer_ID]],CustomerData[],4,0),"None")</f>
        <v>Latte</v>
      </c>
      <c r="L363" s="1" t="str">
        <f>IFERROR(VLOOKUP(Master[[#This Row],[Customer_ID]],Feedback[],3,0),"None ")</f>
        <v xml:space="preserve">None </v>
      </c>
      <c r="M363" t="str">
        <f>_xlfn.IFNA(VLOOKUP(Master[[#This Row],[Customer_ID]],Feedback[],4,0),"None")</f>
        <v>None</v>
      </c>
    </row>
    <row r="364" spans="1:13" hidden="1" x14ac:dyDescent="0.25">
      <c r="A364" s="2" t="s">
        <v>1275</v>
      </c>
      <c r="B364" s="2" t="s">
        <v>681</v>
      </c>
      <c r="C364" s="2">
        <v>4</v>
      </c>
      <c r="D364" s="4">
        <v>3.82</v>
      </c>
      <c r="E364" s="2" t="s">
        <v>683</v>
      </c>
      <c r="F364" s="3">
        <v>45839</v>
      </c>
      <c r="G364" s="7">
        <v>15.28</v>
      </c>
      <c r="H364" s="37">
        <f>IFERROR(VLOOKUP(Master[[#This Row],[Customer_ID]],CustomerData[],2,0),"None")</f>
        <v>65</v>
      </c>
      <c r="I364" s="37" t="str">
        <f>IF(Master[[#This Row],[Age]]&lt;=28,"18-28",IF(H364&lt;=39,"29-39",IF(H364&lt;=50,"40-50",IF(H364&lt;=61,"51-61",IF(H364&gt;=62,"62-Above")))))</f>
        <v>62-Above</v>
      </c>
      <c r="J364" t="str">
        <f>IFERROR(VLOOKUP(Master[[#This Row],[Customer_ID]],CustomerData[],3,0),"None")</f>
        <v>Male</v>
      </c>
      <c r="K364" t="str">
        <f>IFERROR(VLOOKUP(Master[[#This Row],[Customer_ID]],CustomerData[],4,0),"None")</f>
        <v>Muffin</v>
      </c>
      <c r="L364" s="1" t="str">
        <f>IFERROR(VLOOKUP(Master[[#This Row],[Customer_ID]],Feedback[],3,0),"None ")</f>
        <v>Neutral</v>
      </c>
      <c r="M364" t="str">
        <f>_xlfn.IFNA(VLOOKUP(Master[[#This Row],[Customer_ID]],Feedback[],4,0),"None")</f>
        <v>Could be better</v>
      </c>
    </row>
    <row r="365" spans="1:13" hidden="1" x14ac:dyDescent="0.25">
      <c r="A365" s="2" t="s">
        <v>1355</v>
      </c>
      <c r="B365" s="2" t="s">
        <v>676</v>
      </c>
      <c r="C365" s="2">
        <v>5</v>
      </c>
      <c r="D365" s="4">
        <v>3.42</v>
      </c>
      <c r="E365" s="2" t="s">
        <v>682</v>
      </c>
      <c r="F365" s="3">
        <v>45840</v>
      </c>
      <c r="G365" s="7">
        <v>17.100000000000001</v>
      </c>
      <c r="H365" s="37">
        <f>IFERROR(VLOOKUP(Master[[#This Row],[Customer_ID]],CustomerData[],2,0),"None")</f>
        <v>46</v>
      </c>
      <c r="I365" s="37" t="str">
        <f>IF(Master[[#This Row],[Age]]&lt;=28,"18-28",IF(H365&lt;=39,"29-39",IF(H365&lt;=50,"40-50",IF(H365&lt;=61,"51-61",IF(H365&gt;=62,"62-Above")))))</f>
        <v>40-50</v>
      </c>
      <c r="J365" t="str">
        <f>IFERROR(VLOOKUP(Master[[#This Row],[Customer_ID]],CustomerData[],3,0),"None")</f>
        <v>Male</v>
      </c>
      <c r="K365" t="str">
        <f>IFERROR(VLOOKUP(Master[[#This Row],[Customer_ID]],CustomerData[],4,0),"None")</f>
        <v>Iced Tea</v>
      </c>
      <c r="L365" s="1" t="str">
        <f>IFERROR(VLOOKUP(Master[[#This Row],[Customer_ID]],Feedback[],3,0),"None ")</f>
        <v xml:space="preserve">None </v>
      </c>
      <c r="M365" t="str">
        <f>_xlfn.IFNA(VLOOKUP(Master[[#This Row],[Customer_ID]],Feedback[],4,0),"None")</f>
        <v>None</v>
      </c>
    </row>
    <row r="366" spans="1:13" hidden="1" x14ac:dyDescent="0.25">
      <c r="A366" s="2" t="s">
        <v>801</v>
      </c>
      <c r="B366" s="2" t="s">
        <v>676</v>
      </c>
      <c r="C366" s="2">
        <v>3</v>
      </c>
      <c r="D366" s="4">
        <v>3.98</v>
      </c>
      <c r="E366" s="2" t="s">
        <v>682</v>
      </c>
      <c r="F366" s="3">
        <v>45841</v>
      </c>
      <c r="G366" s="7">
        <v>11.94</v>
      </c>
      <c r="H366" s="37">
        <f>IFERROR(VLOOKUP(Master[[#This Row],[Customer_ID]],CustomerData[],2,0),"None")</f>
        <v>35</v>
      </c>
      <c r="I366" s="37" t="str">
        <f>IF(Master[[#This Row],[Age]]&lt;=28,"18-28",IF(H366&lt;=39,"29-39",IF(H366&lt;=50,"40-50",IF(H366&lt;=61,"51-61",IF(H366&gt;=62,"62-Above")))))</f>
        <v>29-39</v>
      </c>
      <c r="J366" t="str">
        <f>IFERROR(VLOOKUP(Master[[#This Row],[Customer_ID]],CustomerData[],3,0),"None")</f>
        <v>Male</v>
      </c>
      <c r="K366" t="str">
        <f>IFERROR(VLOOKUP(Master[[#This Row],[Customer_ID]],CustomerData[],4,0),"None")</f>
        <v>Iced Tea</v>
      </c>
      <c r="L366" s="1" t="str">
        <f>IFERROR(VLOOKUP(Master[[#This Row],[Customer_ID]],Feedback[],3,0),"None ")</f>
        <v xml:space="preserve">None </v>
      </c>
      <c r="M366" t="str">
        <f>_xlfn.IFNA(VLOOKUP(Master[[#This Row],[Customer_ID]],Feedback[],4,0),"None")</f>
        <v>None</v>
      </c>
    </row>
    <row r="367" spans="1:13" hidden="1" x14ac:dyDescent="0.25">
      <c r="A367" s="2" t="s">
        <v>1016</v>
      </c>
      <c r="B367" s="2" t="s">
        <v>678</v>
      </c>
      <c r="C367" s="2">
        <v>1</v>
      </c>
      <c r="D367" s="4">
        <v>3.34</v>
      </c>
      <c r="E367" s="2" t="s">
        <v>684</v>
      </c>
      <c r="F367" s="3">
        <v>45842</v>
      </c>
      <c r="G367" s="7">
        <v>3.34</v>
      </c>
      <c r="H367" s="37">
        <f>IFERROR(VLOOKUP(Master[[#This Row],[Customer_ID]],CustomerData[],2,0),"None")</f>
        <v>64</v>
      </c>
      <c r="I367" s="37" t="str">
        <f>IF(Master[[#This Row],[Age]]&lt;=28,"18-28",IF(H367&lt;=39,"29-39",IF(H367&lt;=50,"40-50",IF(H367&lt;=61,"51-61",IF(H367&gt;=62,"62-Above")))))</f>
        <v>62-Above</v>
      </c>
      <c r="J367" t="str">
        <f>IFERROR(VLOOKUP(Master[[#This Row],[Customer_ID]],CustomerData[],3,0),"None")</f>
        <v>Male</v>
      </c>
      <c r="K367" t="str">
        <f>IFERROR(VLOOKUP(Master[[#This Row],[Customer_ID]],CustomerData[],4,0),"None")</f>
        <v>Latte</v>
      </c>
      <c r="L367" s="1" t="str">
        <f>IFERROR(VLOOKUP(Master[[#This Row],[Customer_ID]],Feedback[],3,0),"None ")</f>
        <v xml:space="preserve">None </v>
      </c>
      <c r="M367" t="str">
        <f>_xlfn.IFNA(VLOOKUP(Master[[#This Row],[Customer_ID]],Feedback[],4,0),"None")</f>
        <v>None</v>
      </c>
    </row>
    <row r="368" spans="1:13" hidden="1" x14ac:dyDescent="0.25">
      <c r="A368" s="2" t="s">
        <v>1082</v>
      </c>
      <c r="B368" s="2" t="s">
        <v>679</v>
      </c>
      <c r="C368" s="2">
        <v>3</v>
      </c>
      <c r="D368" s="4">
        <v>5.18</v>
      </c>
      <c r="E368" s="2" t="s">
        <v>685</v>
      </c>
      <c r="F368" s="3">
        <v>45843</v>
      </c>
      <c r="G368" s="7">
        <v>15.54</v>
      </c>
      <c r="H368" s="37">
        <f>IFERROR(VLOOKUP(Master[[#This Row],[Customer_ID]],CustomerData[],2,0),"None")</f>
        <v>24</v>
      </c>
      <c r="I368" s="37" t="str">
        <f>IF(Master[[#This Row],[Age]]&lt;=28,"18-28",IF(H368&lt;=39,"29-39",IF(H368&lt;=50,"40-50",IF(H368&lt;=61,"51-61",IF(H368&gt;=62,"62-Above")))))</f>
        <v>18-28</v>
      </c>
      <c r="J368" t="str">
        <f>IFERROR(VLOOKUP(Master[[#This Row],[Customer_ID]],CustomerData[],3,0),"None")</f>
        <v>Male</v>
      </c>
      <c r="K368" t="str">
        <f>IFERROR(VLOOKUP(Master[[#This Row],[Customer_ID]],CustomerData[],4,0),"None")</f>
        <v>Sandwich</v>
      </c>
      <c r="L368" s="1" t="str">
        <f>IFERROR(VLOOKUP(Master[[#This Row],[Customer_ID]],Feedback[],3,0),"None ")</f>
        <v>Neutral</v>
      </c>
      <c r="M368" t="str">
        <f>_xlfn.IFNA(VLOOKUP(Master[[#This Row],[Customer_ID]],Feedback[],4,0),"None")</f>
        <v>Great product!</v>
      </c>
    </row>
    <row r="369" spans="1:13" hidden="1" x14ac:dyDescent="0.25">
      <c r="A369" s="2" t="s">
        <v>1007</v>
      </c>
      <c r="B369" s="2" t="s">
        <v>678</v>
      </c>
      <c r="C369" s="2">
        <v>3</v>
      </c>
      <c r="D369" s="4">
        <v>5.68</v>
      </c>
      <c r="E369" s="2" t="s">
        <v>685</v>
      </c>
      <c r="F369" s="3">
        <v>45844</v>
      </c>
      <c r="G369" s="7">
        <v>17.04</v>
      </c>
      <c r="H369" s="37">
        <f>IFERROR(VLOOKUP(Master[[#This Row],[Customer_ID]],CustomerData[],2,0),"None")</f>
        <v>28</v>
      </c>
      <c r="I369" s="37" t="str">
        <f>IF(Master[[#This Row],[Age]]&lt;=28,"18-28",IF(H369&lt;=39,"29-39",IF(H369&lt;=50,"40-50",IF(H369&lt;=61,"51-61",IF(H369&gt;=62,"62-Above")))))</f>
        <v>18-28</v>
      </c>
      <c r="J369" t="str">
        <f>IFERROR(VLOOKUP(Master[[#This Row],[Customer_ID]],CustomerData[],3,0),"None")</f>
        <v>Female</v>
      </c>
      <c r="K369" t="str">
        <f>IFERROR(VLOOKUP(Master[[#This Row],[Customer_ID]],CustomerData[],4,0),"None")</f>
        <v>Latte</v>
      </c>
      <c r="L369" s="1" t="str">
        <f>IFERROR(VLOOKUP(Master[[#This Row],[Customer_ID]],Feedback[],3,0),"None ")</f>
        <v>Neutral</v>
      </c>
      <c r="M369" t="str">
        <f>_xlfn.IFNA(VLOOKUP(Master[[#This Row],[Customer_ID]],Feedback[],4,0),"None")</f>
        <v>Could be better</v>
      </c>
    </row>
    <row r="370" spans="1:13" hidden="1" x14ac:dyDescent="0.25">
      <c r="A370" s="2" t="s">
        <v>1259</v>
      </c>
      <c r="B370" s="2" t="s">
        <v>676</v>
      </c>
      <c r="C370" s="2">
        <v>1</v>
      </c>
      <c r="D370" s="4">
        <v>4.9000000000000004</v>
      </c>
      <c r="E370" s="2" t="s">
        <v>683</v>
      </c>
      <c r="F370" s="3">
        <v>45846</v>
      </c>
      <c r="G370" s="7">
        <v>4.9000000000000004</v>
      </c>
      <c r="H370" s="37">
        <f>IFERROR(VLOOKUP(Master[[#This Row],[Customer_ID]],CustomerData[],2,0),"None")</f>
        <v>37</v>
      </c>
      <c r="I370" s="37" t="str">
        <f>IF(Master[[#This Row],[Age]]&lt;=28,"18-28",IF(H370&lt;=39,"29-39",IF(H370&lt;=50,"40-50",IF(H370&lt;=61,"51-61",IF(H370&gt;=62,"62-Above")))))</f>
        <v>29-39</v>
      </c>
      <c r="J370" t="str">
        <f>IFERROR(VLOOKUP(Master[[#This Row],[Customer_ID]],CustomerData[],3,0),"None")</f>
        <v>Male</v>
      </c>
      <c r="K370" t="str">
        <f>IFERROR(VLOOKUP(Master[[#This Row],[Customer_ID]],CustomerData[],4,0),"None")</f>
        <v>Iced Tea</v>
      </c>
      <c r="L370" s="1" t="str">
        <f>IFERROR(VLOOKUP(Master[[#This Row],[Customer_ID]],Feedback[],3,0),"None ")</f>
        <v>Neutral</v>
      </c>
      <c r="M370" t="str">
        <f>_xlfn.IFNA(VLOOKUP(Master[[#This Row],[Customer_ID]],Feedback[],4,0),"None")</f>
        <v>Could be better</v>
      </c>
    </row>
    <row r="371" spans="1:13" hidden="1" x14ac:dyDescent="0.25">
      <c r="A371" s="2" t="s">
        <v>827</v>
      </c>
      <c r="B371" s="2" t="s">
        <v>681</v>
      </c>
      <c r="C371" s="2">
        <v>4</v>
      </c>
      <c r="D371" s="4">
        <v>5.0999999999999996</v>
      </c>
      <c r="E371" s="2" t="s">
        <v>684</v>
      </c>
      <c r="F371" s="3">
        <v>45848</v>
      </c>
      <c r="G371" s="7">
        <v>20.399999999999999</v>
      </c>
      <c r="H371" s="37">
        <f>IFERROR(VLOOKUP(Master[[#This Row],[Customer_ID]],CustomerData[],2,0),"None")</f>
        <v>32</v>
      </c>
      <c r="I371" s="37" t="str">
        <f>IF(Master[[#This Row],[Age]]&lt;=28,"18-28",IF(H371&lt;=39,"29-39",IF(H371&lt;=50,"40-50",IF(H371&lt;=61,"51-61",IF(H371&gt;=62,"62-Above")))))</f>
        <v>29-39</v>
      </c>
      <c r="J371" t="str">
        <f>IFERROR(VLOOKUP(Master[[#This Row],[Customer_ID]],CustomerData[],3,0),"None")</f>
        <v>Female</v>
      </c>
      <c r="K371" t="str">
        <f>IFERROR(VLOOKUP(Master[[#This Row],[Customer_ID]],CustomerData[],4,0),"None")</f>
        <v>Muffin</v>
      </c>
      <c r="L371" s="1" t="str">
        <f>IFERROR(VLOOKUP(Master[[#This Row],[Customer_ID]],Feedback[],3,0),"None ")</f>
        <v>Neutral</v>
      </c>
      <c r="M371" t="str">
        <f>_xlfn.IFNA(VLOOKUP(Master[[#This Row],[Customer_ID]],Feedback[],4,0),"None")</f>
        <v>Great product!</v>
      </c>
    </row>
    <row r="372" spans="1:13" hidden="1" x14ac:dyDescent="0.25">
      <c r="A372" s="2" t="s">
        <v>803</v>
      </c>
      <c r="B372" s="2" t="s">
        <v>681</v>
      </c>
      <c r="C372" s="2">
        <v>3</v>
      </c>
      <c r="D372" s="4">
        <v>3.95</v>
      </c>
      <c r="E372" s="2" t="s">
        <v>685</v>
      </c>
      <c r="F372" s="3">
        <v>45850</v>
      </c>
      <c r="G372" s="7">
        <v>11.85</v>
      </c>
      <c r="H372" s="37">
        <f>IFERROR(VLOOKUP(Master[[#This Row],[Customer_ID]],CustomerData[],2,0),"None")</f>
        <v>31</v>
      </c>
      <c r="I372" s="37" t="str">
        <f>IF(Master[[#This Row],[Age]]&lt;=28,"18-28",IF(H372&lt;=39,"29-39",IF(H372&lt;=50,"40-50",IF(H372&lt;=61,"51-61",IF(H372&gt;=62,"62-Above")))))</f>
        <v>29-39</v>
      </c>
      <c r="J372" t="str">
        <f>IFERROR(VLOOKUP(Master[[#This Row],[Customer_ID]],CustomerData[],3,0),"None")</f>
        <v>Male</v>
      </c>
      <c r="K372" t="str">
        <f>IFERROR(VLOOKUP(Master[[#This Row],[Customer_ID]],CustomerData[],4,0),"None")</f>
        <v>Muffin</v>
      </c>
      <c r="L372" s="1" t="str">
        <f>IFERROR(VLOOKUP(Master[[#This Row],[Customer_ID]],Feedback[],3,0),"None ")</f>
        <v xml:space="preserve">None </v>
      </c>
      <c r="M372" t="str">
        <f>_xlfn.IFNA(VLOOKUP(Master[[#This Row],[Customer_ID]],Feedback[],4,0),"None")</f>
        <v>None</v>
      </c>
    </row>
    <row r="373" spans="1:13" hidden="1" x14ac:dyDescent="0.25">
      <c r="A373" s="2" t="s">
        <v>1258</v>
      </c>
      <c r="B373" s="2" t="s">
        <v>676</v>
      </c>
      <c r="C373" s="2">
        <v>4</v>
      </c>
      <c r="D373" s="4">
        <v>5.49</v>
      </c>
      <c r="E373" s="2" t="s">
        <v>685</v>
      </c>
      <c r="F373" s="3">
        <v>45851</v>
      </c>
      <c r="G373" s="7">
        <v>21.96</v>
      </c>
      <c r="H373" s="37">
        <f>IFERROR(VLOOKUP(Master[[#This Row],[Customer_ID]],CustomerData[],2,0),"None")</f>
        <v>64</v>
      </c>
      <c r="I373" s="37" t="str">
        <f>IF(Master[[#This Row],[Age]]&lt;=28,"18-28",IF(H373&lt;=39,"29-39",IF(H373&lt;=50,"40-50",IF(H373&lt;=61,"51-61",IF(H373&gt;=62,"62-Above")))))</f>
        <v>62-Above</v>
      </c>
      <c r="J373" t="str">
        <f>IFERROR(VLOOKUP(Master[[#This Row],[Customer_ID]],CustomerData[],3,0),"None")</f>
        <v>Female</v>
      </c>
      <c r="K373" t="str">
        <f>IFERROR(VLOOKUP(Master[[#This Row],[Customer_ID]],CustomerData[],4,0),"None")</f>
        <v>Iced Tea</v>
      </c>
      <c r="L373" s="1" t="str">
        <f>IFERROR(VLOOKUP(Master[[#This Row],[Customer_ID]],Feedback[],3,0),"None ")</f>
        <v xml:space="preserve">None </v>
      </c>
      <c r="M373" t="str">
        <f>_xlfn.IFNA(VLOOKUP(Master[[#This Row],[Customer_ID]],Feedback[],4,0),"None")</f>
        <v>None</v>
      </c>
    </row>
    <row r="374" spans="1:13" x14ac:dyDescent="0.25">
      <c r="A374" s="2" t="s">
        <v>870</v>
      </c>
      <c r="B374" s="2" t="s">
        <v>679</v>
      </c>
      <c r="C374" s="2">
        <v>4</v>
      </c>
      <c r="D374" s="4">
        <v>3.14</v>
      </c>
      <c r="E374" s="2" t="s">
        <v>683</v>
      </c>
      <c r="F374" s="3">
        <v>45852</v>
      </c>
      <c r="G374" s="7">
        <v>12.56</v>
      </c>
      <c r="H374" s="37">
        <f>IFERROR(VLOOKUP(Master[[#This Row],[Customer_ID]],CustomerData[],2,0),"None")</f>
        <v>58</v>
      </c>
      <c r="I374" s="37" t="str">
        <f>IF(Master[[#This Row],[Age]]&lt;=28,"18-28",IF(H374&lt;=39,"29-39",IF(H374&lt;=50,"40-50",IF(H374&lt;=61,"51-61",IF(H374&gt;=62,"62-Above")))))</f>
        <v>51-61</v>
      </c>
      <c r="J374" t="str">
        <f>IFERROR(VLOOKUP(Master[[#This Row],[Customer_ID]],CustomerData[],3,0),"None")</f>
        <v>Female</v>
      </c>
      <c r="K374" t="str">
        <f>IFERROR(VLOOKUP(Master[[#This Row],[Customer_ID]],CustomerData[],4,0),"None")</f>
        <v>Sandwich</v>
      </c>
      <c r="L374" s="1" t="str">
        <f>IFERROR(VLOOKUP(Master[[#This Row],[Customer_ID]],Feedback[],3,0),"None ")</f>
        <v xml:space="preserve">None </v>
      </c>
      <c r="M374" t="str">
        <f>_xlfn.IFNA(VLOOKUP(Master[[#This Row],[Customer_ID]],Feedback[],4,0),"None")</f>
        <v>None</v>
      </c>
    </row>
    <row r="375" spans="1:13" x14ac:dyDescent="0.25">
      <c r="A375" s="2" t="s">
        <v>1214</v>
      </c>
      <c r="B375" s="2" t="s">
        <v>679</v>
      </c>
      <c r="C375" s="2">
        <v>4</v>
      </c>
      <c r="D375" s="4">
        <v>3.51</v>
      </c>
      <c r="E375" s="2" t="s">
        <v>684</v>
      </c>
      <c r="F375" s="3">
        <v>45853</v>
      </c>
      <c r="G375" s="7">
        <v>14.04</v>
      </c>
      <c r="H375" s="37">
        <f>IFERROR(VLOOKUP(Master[[#This Row],[Customer_ID]],CustomerData[],2,0),"None")</f>
        <v>52</v>
      </c>
      <c r="I375" s="37" t="str">
        <f>IF(Master[[#This Row],[Age]]&lt;=28,"18-28",IF(H375&lt;=39,"29-39",IF(H375&lt;=50,"40-50",IF(H375&lt;=61,"51-61",IF(H375&gt;=62,"62-Above")))))</f>
        <v>51-61</v>
      </c>
      <c r="J375" t="str">
        <f>IFERROR(VLOOKUP(Master[[#This Row],[Customer_ID]],CustomerData[],3,0),"None")</f>
        <v>Female</v>
      </c>
      <c r="K375" t="str">
        <f>IFERROR(VLOOKUP(Master[[#This Row],[Customer_ID]],CustomerData[],4,0),"None")</f>
        <v>Sandwich</v>
      </c>
      <c r="L375" s="1" t="str">
        <f>IFERROR(VLOOKUP(Master[[#This Row],[Customer_ID]],Feedback[],3,0),"None ")</f>
        <v>Negative</v>
      </c>
      <c r="M375" t="str">
        <f>_xlfn.IFNA(VLOOKUP(Master[[#This Row],[Customer_ID]],Feedback[],4,0),"None")</f>
        <v>Great product!</v>
      </c>
    </row>
    <row r="376" spans="1:13" hidden="1" x14ac:dyDescent="0.25">
      <c r="A376" s="2" t="s">
        <v>887</v>
      </c>
      <c r="B376" s="2" t="s">
        <v>680</v>
      </c>
      <c r="C376" s="2">
        <v>2</v>
      </c>
      <c r="D376" s="4">
        <v>4.7300000000000004</v>
      </c>
      <c r="E376" s="2" t="s">
        <v>685</v>
      </c>
      <c r="F376" s="3">
        <v>45854</v>
      </c>
      <c r="G376" s="7">
        <v>9.4600000000000009</v>
      </c>
      <c r="H376" s="37">
        <f>IFERROR(VLOOKUP(Master[[#This Row],[Customer_ID]],CustomerData[],2,0),"None")</f>
        <v>41</v>
      </c>
      <c r="I376" s="37" t="str">
        <f>IF(Master[[#This Row],[Age]]&lt;=28,"18-28",IF(H376&lt;=39,"29-39",IF(H376&lt;=50,"40-50",IF(H376&lt;=61,"51-61",IF(H376&gt;=62,"62-Above")))))</f>
        <v>40-50</v>
      </c>
      <c r="J376" t="str">
        <f>IFERROR(VLOOKUP(Master[[#This Row],[Customer_ID]],CustomerData[],3,0),"None")</f>
        <v>Female</v>
      </c>
      <c r="K376" t="str">
        <f>IFERROR(VLOOKUP(Master[[#This Row],[Customer_ID]],CustomerData[],4,0),"None")</f>
        <v>Croissant</v>
      </c>
      <c r="L376" s="1" t="str">
        <f>IFERROR(VLOOKUP(Master[[#This Row],[Customer_ID]],Feedback[],3,0),"None ")</f>
        <v xml:space="preserve">None </v>
      </c>
      <c r="M376" t="str">
        <f>_xlfn.IFNA(VLOOKUP(Master[[#This Row],[Customer_ID]],Feedback[],4,0),"None")</f>
        <v>None</v>
      </c>
    </row>
    <row r="377" spans="1:13" x14ac:dyDescent="0.25">
      <c r="A377" s="2" t="s">
        <v>714</v>
      </c>
      <c r="B377" s="2" t="s">
        <v>678</v>
      </c>
      <c r="C377" s="2">
        <v>1</v>
      </c>
      <c r="D377" s="4">
        <v>4.66</v>
      </c>
      <c r="E377" s="2" t="s">
        <v>682</v>
      </c>
      <c r="F377" s="3">
        <v>45855</v>
      </c>
      <c r="G377" s="7">
        <v>4.66</v>
      </c>
      <c r="H377" s="37">
        <f>IFERROR(VLOOKUP(Master[[#This Row],[Customer_ID]],CustomerData[],2,0),"None")</f>
        <v>53</v>
      </c>
      <c r="I377" s="37" t="str">
        <f>IF(Master[[#This Row],[Age]]&lt;=28,"18-28",IF(H377&lt;=39,"29-39",IF(H377&lt;=50,"40-50",IF(H377&lt;=61,"51-61",IF(H377&gt;=62,"62-Above")))))</f>
        <v>51-61</v>
      </c>
      <c r="J377" t="str">
        <f>IFERROR(VLOOKUP(Master[[#This Row],[Customer_ID]],CustomerData[],3,0),"None")</f>
        <v>Male</v>
      </c>
      <c r="K377" t="str">
        <f>IFERROR(VLOOKUP(Master[[#This Row],[Customer_ID]],CustomerData[],4,0),"None")</f>
        <v>Latte</v>
      </c>
      <c r="L377" s="1" t="str">
        <f>IFERROR(VLOOKUP(Master[[#This Row],[Customer_ID]],Feedback[],3,0),"None ")</f>
        <v>Positive</v>
      </c>
      <c r="M377" t="str">
        <f>_xlfn.IFNA(VLOOKUP(Master[[#This Row],[Customer_ID]],Feedback[],4,0),"None")</f>
        <v>Could be better</v>
      </c>
    </row>
    <row r="378" spans="1:13" hidden="1" x14ac:dyDescent="0.25">
      <c r="A378" s="2" t="s">
        <v>1197</v>
      </c>
      <c r="B378" s="2" t="s">
        <v>679</v>
      </c>
      <c r="C378" s="2">
        <v>1</v>
      </c>
      <c r="D378" s="4">
        <v>4.68</v>
      </c>
      <c r="E378" s="2" t="s">
        <v>685</v>
      </c>
      <c r="F378" s="3">
        <v>45857</v>
      </c>
      <c r="G378" s="7">
        <v>4.68</v>
      </c>
      <c r="H378" s="37">
        <f>IFERROR(VLOOKUP(Master[[#This Row],[Customer_ID]],CustomerData[],2,0),"None")</f>
        <v>40</v>
      </c>
      <c r="I378" s="37" t="str">
        <f>IF(Master[[#This Row],[Age]]&lt;=28,"18-28",IF(H378&lt;=39,"29-39",IF(H378&lt;=50,"40-50",IF(H378&lt;=61,"51-61",IF(H378&gt;=62,"62-Above")))))</f>
        <v>40-50</v>
      </c>
      <c r="J378" t="str">
        <f>IFERROR(VLOOKUP(Master[[#This Row],[Customer_ID]],CustomerData[],3,0),"None")</f>
        <v>Male</v>
      </c>
      <c r="K378" t="str">
        <f>IFERROR(VLOOKUP(Master[[#This Row],[Customer_ID]],CustomerData[],4,0),"None")</f>
        <v>Sandwich</v>
      </c>
      <c r="L378" s="1" t="str">
        <f>IFERROR(VLOOKUP(Master[[#This Row],[Customer_ID]],Feedback[],3,0),"None ")</f>
        <v>Neutral</v>
      </c>
      <c r="M378" t="str">
        <f>_xlfn.IFNA(VLOOKUP(Master[[#This Row],[Customer_ID]],Feedback[],4,0),"None")</f>
        <v>Great product!</v>
      </c>
    </row>
    <row r="379" spans="1:13" hidden="1" x14ac:dyDescent="0.25">
      <c r="A379" s="2" t="s">
        <v>730</v>
      </c>
      <c r="B379" s="2" t="s">
        <v>680</v>
      </c>
      <c r="C379" s="2">
        <v>2</v>
      </c>
      <c r="D379" s="4">
        <v>3.16</v>
      </c>
      <c r="E379" s="2" t="s">
        <v>685</v>
      </c>
      <c r="F379" s="3">
        <v>45858</v>
      </c>
      <c r="G379" s="7">
        <v>6.32</v>
      </c>
      <c r="H379" s="37">
        <f>IFERROR(VLOOKUP(Master[[#This Row],[Customer_ID]],CustomerData[],2,0),"None")</f>
        <v>35</v>
      </c>
      <c r="I379" s="37" t="str">
        <f>IF(Master[[#This Row],[Age]]&lt;=28,"18-28",IF(H379&lt;=39,"29-39",IF(H379&lt;=50,"40-50",IF(H379&lt;=61,"51-61",IF(H379&gt;=62,"62-Above")))))</f>
        <v>29-39</v>
      </c>
      <c r="J379" t="str">
        <f>IFERROR(VLOOKUP(Master[[#This Row],[Customer_ID]],CustomerData[],3,0),"None")</f>
        <v>Male</v>
      </c>
      <c r="K379" t="str">
        <f>IFERROR(VLOOKUP(Master[[#This Row],[Customer_ID]],CustomerData[],4,0),"None")</f>
        <v>Croissant</v>
      </c>
      <c r="L379" s="1" t="str">
        <f>IFERROR(VLOOKUP(Master[[#This Row],[Customer_ID]],Feedback[],3,0),"None ")</f>
        <v>Negative</v>
      </c>
      <c r="M379" t="str">
        <f>_xlfn.IFNA(VLOOKUP(Master[[#This Row],[Customer_ID]],Feedback[],4,0),"None")</f>
        <v>Great product!</v>
      </c>
    </row>
    <row r="380" spans="1:13" hidden="1" x14ac:dyDescent="0.25">
      <c r="A380" s="2" t="s">
        <v>1340</v>
      </c>
      <c r="B380" s="2" t="s">
        <v>678</v>
      </c>
      <c r="C380" s="2">
        <v>4</v>
      </c>
      <c r="D380" s="4">
        <v>2.67</v>
      </c>
      <c r="E380" s="2" t="s">
        <v>682</v>
      </c>
      <c r="F380" s="3">
        <v>45860</v>
      </c>
      <c r="G380" s="7">
        <v>10.68</v>
      </c>
      <c r="H380" s="37">
        <f>IFERROR(VLOOKUP(Master[[#This Row],[Customer_ID]],CustomerData[],2,0),"None")</f>
        <v>62</v>
      </c>
      <c r="I380" s="37" t="str">
        <f>IF(Master[[#This Row],[Age]]&lt;=28,"18-28",IF(H380&lt;=39,"29-39",IF(H380&lt;=50,"40-50",IF(H380&lt;=61,"51-61",IF(H380&gt;=62,"62-Above")))))</f>
        <v>62-Above</v>
      </c>
      <c r="J380" t="str">
        <f>IFERROR(VLOOKUP(Master[[#This Row],[Customer_ID]],CustomerData[],3,0),"None")</f>
        <v>Female</v>
      </c>
      <c r="K380" t="str">
        <f>IFERROR(VLOOKUP(Master[[#This Row],[Customer_ID]],CustomerData[],4,0),"None")</f>
        <v>Latte</v>
      </c>
      <c r="L380" s="1" t="str">
        <f>IFERROR(VLOOKUP(Master[[#This Row],[Customer_ID]],Feedback[],3,0),"None ")</f>
        <v xml:space="preserve">None </v>
      </c>
      <c r="M380" t="str">
        <f>_xlfn.IFNA(VLOOKUP(Master[[#This Row],[Customer_ID]],Feedback[],4,0),"None")</f>
        <v>None</v>
      </c>
    </row>
    <row r="381" spans="1:13" hidden="1" x14ac:dyDescent="0.25">
      <c r="A381" s="2" t="s">
        <v>1051</v>
      </c>
      <c r="B381" s="2" t="s">
        <v>680</v>
      </c>
      <c r="C381" s="2">
        <v>4</v>
      </c>
      <c r="D381" s="4">
        <v>3.44</v>
      </c>
      <c r="E381" s="2" t="s">
        <v>683</v>
      </c>
      <c r="F381" s="3">
        <v>45864</v>
      </c>
      <c r="G381" s="7">
        <v>13.76</v>
      </c>
      <c r="H381" s="37">
        <f>IFERROR(VLOOKUP(Master[[#This Row],[Customer_ID]],CustomerData[],2,0),"None")</f>
        <v>33</v>
      </c>
      <c r="I381" s="37" t="str">
        <f>IF(Master[[#This Row],[Age]]&lt;=28,"18-28",IF(H381&lt;=39,"29-39",IF(H381&lt;=50,"40-50",IF(H381&lt;=61,"51-61",IF(H381&gt;=62,"62-Above")))))</f>
        <v>29-39</v>
      </c>
      <c r="J381" t="str">
        <f>IFERROR(VLOOKUP(Master[[#This Row],[Customer_ID]],CustomerData[],3,0),"None")</f>
        <v>Female</v>
      </c>
      <c r="K381" t="str">
        <f>IFERROR(VLOOKUP(Master[[#This Row],[Customer_ID]],CustomerData[],4,0),"None")</f>
        <v>Croissant</v>
      </c>
      <c r="L381" s="1" t="str">
        <f>IFERROR(VLOOKUP(Master[[#This Row],[Customer_ID]],Feedback[],3,0),"None ")</f>
        <v>Positive</v>
      </c>
      <c r="M381" t="str">
        <f>_xlfn.IFNA(VLOOKUP(Master[[#This Row],[Customer_ID]],Feedback[],4,0),"None")</f>
        <v>Great product!</v>
      </c>
    </row>
    <row r="382" spans="1:13" hidden="1" x14ac:dyDescent="0.25">
      <c r="A382" s="2" t="s">
        <v>757</v>
      </c>
      <c r="B382" s="2" t="s">
        <v>681</v>
      </c>
      <c r="C382" s="2">
        <v>2</v>
      </c>
      <c r="D382" s="4">
        <v>5</v>
      </c>
      <c r="E382" s="2" t="s">
        <v>683</v>
      </c>
      <c r="F382" s="3">
        <v>45865</v>
      </c>
      <c r="G382" s="7">
        <v>10</v>
      </c>
      <c r="H382" s="37">
        <f>IFERROR(VLOOKUP(Master[[#This Row],[Customer_ID]],CustomerData[],2,0),"None")</f>
        <v>22</v>
      </c>
      <c r="I382" s="37" t="str">
        <f>IF(Master[[#This Row],[Age]]&lt;=28,"18-28",IF(H382&lt;=39,"29-39",IF(H382&lt;=50,"40-50",IF(H382&lt;=61,"51-61",IF(H382&gt;=62,"62-Above")))))</f>
        <v>18-28</v>
      </c>
      <c r="J382" t="str">
        <f>IFERROR(VLOOKUP(Master[[#This Row],[Customer_ID]],CustomerData[],3,0),"None")</f>
        <v>Male</v>
      </c>
      <c r="K382" t="str">
        <f>IFERROR(VLOOKUP(Master[[#This Row],[Customer_ID]],CustomerData[],4,0),"None")</f>
        <v>Muffin</v>
      </c>
      <c r="L382" s="1" t="str">
        <f>IFERROR(VLOOKUP(Master[[#This Row],[Customer_ID]],Feedback[],3,0),"None ")</f>
        <v xml:space="preserve">None </v>
      </c>
      <c r="M382" t="str">
        <f>_xlfn.IFNA(VLOOKUP(Master[[#This Row],[Customer_ID]],Feedback[],4,0),"None")</f>
        <v>None</v>
      </c>
    </row>
    <row r="383" spans="1:13" x14ac:dyDescent="0.25">
      <c r="A383" s="2" t="s">
        <v>1353</v>
      </c>
      <c r="B383" s="2" t="s">
        <v>681</v>
      </c>
      <c r="C383" s="2">
        <v>5</v>
      </c>
      <c r="D383" s="4">
        <v>5.04</v>
      </c>
      <c r="E383" s="2" t="s">
        <v>683</v>
      </c>
      <c r="F383" s="3">
        <v>45866</v>
      </c>
      <c r="G383" s="7">
        <v>25.2</v>
      </c>
      <c r="H383" s="37">
        <f>IFERROR(VLOOKUP(Master[[#This Row],[Customer_ID]],CustomerData[],2,0),"None")</f>
        <v>56</v>
      </c>
      <c r="I383" s="37" t="str">
        <f>IF(Master[[#This Row],[Age]]&lt;=28,"18-28",IF(H383&lt;=39,"29-39",IF(H383&lt;=50,"40-50",IF(H383&lt;=61,"51-61",IF(H383&gt;=62,"62-Above")))))</f>
        <v>51-61</v>
      </c>
      <c r="J383" t="str">
        <f>IFERROR(VLOOKUP(Master[[#This Row],[Customer_ID]],CustomerData[],3,0),"None")</f>
        <v>Female</v>
      </c>
      <c r="K383" t="str">
        <f>IFERROR(VLOOKUP(Master[[#This Row],[Customer_ID]],CustomerData[],4,0),"None")</f>
        <v>Muffin</v>
      </c>
      <c r="L383" s="1" t="str">
        <f>IFERROR(VLOOKUP(Master[[#This Row],[Customer_ID]],Feedback[],3,0),"None ")</f>
        <v>Negative</v>
      </c>
      <c r="M383" t="str">
        <f>_xlfn.IFNA(VLOOKUP(Master[[#This Row],[Customer_ID]],Feedback[],4,0),"None")</f>
        <v>Could be better</v>
      </c>
    </row>
    <row r="384" spans="1:13" hidden="1" x14ac:dyDescent="0.25">
      <c r="A384" s="2" t="s">
        <v>724</v>
      </c>
      <c r="B384" s="2" t="s">
        <v>676</v>
      </c>
      <c r="C384" s="2">
        <v>4</v>
      </c>
      <c r="D384" s="4">
        <v>3.31</v>
      </c>
      <c r="E384" s="2" t="s">
        <v>683</v>
      </c>
      <c r="F384" s="3">
        <v>45867</v>
      </c>
      <c r="G384" s="7">
        <v>13.24</v>
      </c>
      <c r="H384" s="37">
        <f>IFERROR(VLOOKUP(Master[[#This Row],[Customer_ID]],CustomerData[],2,0),"None")</f>
        <v>35</v>
      </c>
      <c r="I384" s="37" t="str">
        <f>IF(Master[[#This Row],[Age]]&lt;=28,"18-28",IF(H384&lt;=39,"29-39",IF(H384&lt;=50,"40-50",IF(H384&lt;=61,"51-61",IF(H384&gt;=62,"62-Above")))))</f>
        <v>29-39</v>
      </c>
      <c r="J384" t="str">
        <f>IFERROR(VLOOKUP(Master[[#This Row],[Customer_ID]],CustomerData[],3,0),"None")</f>
        <v>Male</v>
      </c>
      <c r="K384" t="str">
        <f>IFERROR(VLOOKUP(Master[[#This Row],[Customer_ID]],CustomerData[],4,0),"None")</f>
        <v>Iced Tea</v>
      </c>
      <c r="L384" s="1" t="str">
        <f>IFERROR(VLOOKUP(Master[[#This Row],[Customer_ID]],Feedback[],3,0),"None ")</f>
        <v>Neutral</v>
      </c>
      <c r="M384" t="str">
        <f>_xlfn.IFNA(VLOOKUP(Master[[#This Row],[Customer_ID]],Feedback[],4,0),"None")</f>
        <v>Could be better</v>
      </c>
    </row>
    <row r="385" spans="1:13" hidden="1" x14ac:dyDescent="0.25">
      <c r="A385" s="2" t="s">
        <v>1196</v>
      </c>
      <c r="B385" s="2" t="s">
        <v>677</v>
      </c>
      <c r="C385" s="2">
        <v>3</v>
      </c>
      <c r="D385" s="4">
        <v>3.03</v>
      </c>
      <c r="E385" s="2" t="s">
        <v>682</v>
      </c>
      <c r="F385" s="3">
        <v>45868</v>
      </c>
      <c r="G385" s="7">
        <v>9.09</v>
      </c>
      <c r="H385" s="37">
        <f>IFERROR(VLOOKUP(Master[[#This Row],[Customer_ID]],CustomerData[],2,0),"None")</f>
        <v>47</v>
      </c>
      <c r="I385" s="37" t="str">
        <f>IF(Master[[#This Row],[Age]]&lt;=28,"18-28",IF(H385&lt;=39,"29-39",IF(H385&lt;=50,"40-50",IF(H385&lt;=61,"51-61",IF(H385&gt;=62,"62-Above")))))</f>
        <v>40-50</v>
      </c>
      <c r="J385" t="str">
        <f>IFERROR(VLOOKUP(Master[[#This Row],[Customer_ID]],CustomerData[],3,0),"None")</f>
        <v>Male</v>
      </c>
      <c r="K385" t="str">
        <f>IFERROR(VLOOKUP(Master[[#This Row],[Customer_ID]],CustomerData[],4,0),"None")</f>
        <v>Cappuccino</v>
      </c>
      <c r="L385" s="1" t="str">
        <f>IFERROR(VLOOKUP(Master[[#This Row],[Customer_ID]],Feedback[],3,0),"None ")</f>
        <v>Neutral</v>
      </c>
      <c r="M385" t="str">
        <f>_xlfn.IFNA(VLOOKUP(Master[[#This Row],[Customer_ID]],Feedback[],4,0),"None")</f>
        <v>Great product!</v>
      </c>
    </row>
    <row r="386" spans="1:13" x14ac:dyDescent="0.25">
      <c r="A386" s="2" t="s">
        <v>1213</v>
      </c>
      <c r="B386" s="2" t="s">
        <v>681</v>
      </c>
      <c r="C386" s="2">
        <v>5</v>
      </c>
      <c r="D386" s="4">
        <v>4.2300000000000004</v>
      </c>
      <c r="E386" s="2" t="s">
        <v>683</v>
      </c>
      <c r="F386" s="3">
        <v>45869</v>
      </c>
      <c r="G386" s="7">
        <v>21.15</v>
      </c>
      <c r="H386" s="37">
        <f>IFERROR(VLOOKUP(Master[[#This Row],[Customer_ID]],CustomerData[],2,0),"None")</f>
        <v>61</v>
      </c>
      <c r="I386" s="37" t="str">
        <f>IF(Master[[#This Row],[Age]]&lt;=28,"18-28",IF(H386&lt;=39,"29-39",IF(H386&lt;=50,"40-50",IF(H386&lt;=61,"51-61",IF(H386&gt;=62,"62-Above")))))</f>
        <v>51-61</v>
      </c>
      <c r="J386" t="str">
        <f>IFERROR(VLOOKUP(Master[[#This Row],[Customer_ID]],CustomerData[],3,0),"None")</f>
        <v>Female</v>
      </c>
      <c r="K386" t="str">
        <f>IFERROR(VLOOKUP(Master[[#This Row],[Customer_ID]],CustomerData[],4,0),"None")</f>
        <v>Muffin</v>
      </c>
      <c r="L386" s="1" t="str">
        <f>IFERROR(VLOOKUP(Master[[#This Row],[Customer_ID]],Feedback[],3,0),"None ")</f>
        <v>Neutral</v>
      </c>
      <c r="M386" t="str">
        <f>_xlfn.IFNA(VLOOKUP(Master[[#This Row],[Customer_ID]],Feedback[],4,0),"None")</f>
        <v>Could be better</v>
      </c>
    </row>
    <row r="387" spans="1:13" hidden="1" x14ac:dyDescent="0.25">
      <c r="A387" s="2" t="s">
        <v>1298</v>
      </c>
      <c r="B387" s="2" t="s">
        <v>676</v>
      </c>
      <c r="C387" s="2">
        <v>4</v>
      </c>
      <c r="D387" s="4">
        <v>5.3</v>
      </c>
      <c r="E387" s="2" t="s">
        <v>684</v>
      </c>
      <c r="F387" s="3">
        <v>45872</v>
      </c>
      <c r="G387" s="7">
        <v>21.2</v>
      </c>
      <c r="H387" s="37">
        <f>IFERROR(VLOOKUP(Master[[#This Row],[Customer_ID]],CustomerData[],2,0),"None")</f>
        <v>65</v>
      </c>
      <c r="I387" s="37" t="str">
        <f>IF(Master[[#This Row],[Age]]&lt;=28,"18-28",IF(H387&lt;=39,"29-39",IF(H387&lt;=50,"40-50",IF(H387&lt;=61,"51-61",IF(H387&gt;=62,"62-Above")))))</f>
        <v>62-Above</v>
      </c>
      <c r="J387" t="str">
        <f>IFERROR(VLOOKUP(Master[[#This Row],[Customer_ID]],CustomerData[],3,0),"None")</f>
        <v>Female</v>
      </c>
      <c r="K387" t="str">
        <f>IFERROR(VLOOKUP(Master[[#This Row],[Customer_ID]],CustomerData[],4,0),"None")</f>
        <v>Iced Tea</v>
      </c>
      <c r="L387" s="1" t="str">
        <f>IFERROR(VLOOKUP(Master[[#This Row],[Customer_ID]],Feedback[],3,0),"None ")</f>
        <v>Negative</v>
      </c>
      <c r="M387" t="str">
        <f>_xlfn.IFNA(VLOOKUP(Master[[#This Row],[Customer_ID]],Feedback[],4,0),"None")</f>
        <v>Could be better</v>
      </c>
    </row>
    <row r="388" spans="1:13" hidden="1" x14ac:dyDescent="0.25">
      <c r="A388" s="2" t="s">
        <v>911</v>
      </c>
      <c r="B388" s="2" t="s">
        <v>676</v>
      </c>
      <c r="C388" s="2">
        <v>4</v>
      </c>
      <c r="D388" s="4">
        <v>5.99</v>
      </c>
      <c r="E388" s="2" t="s">
        <v>684</v>
      </c>
      <c r="F388" s="3">
        <v>45873</v>
      </c>
      <c r="G388" s="7">
        <v>23.96</v>
      </c>
      <c r="H388" s="37">
        <f>IFERROR(VLOOKUP(Master[[#This Row],[Customer_ID]],CustomerData[],2,0),"None")</f>
        <v>64</v>
      </c>
      <c r="I388" s="37" t="str">
        <f>IF(Master[[#This Row],[Age]]&lt;=28,"18-28",IF(H388&lt;=39,"29-39",IF(H388&lt;=50,"40-50",IF(H388&lt;=61,"51-61",IF(H388&gt;=62,"62-Above")))))</f>
        <v>62-Above</v>
      </c>
      <c r="J388" t="str">
        <f>IFERROR(VLOOKUP(Master[[#This Row],[Customer_ID]],CustomerData[],3,0),"None")</f>
        <v>Male</v>
      </c>
      <c r="K388" t="str">
        <f>IFERROR(VLOOKUP(Master[[#This Row],[Customer_ID]],CustomerData[],4,0),"None")</f>
        <v>Iced Tea</v>
      </c>
      <c r="L388" s="1" t="str">
        <f>IFERROR(VLOOKUP(Master[[#This Row],[Customer_ID]],Feedback[],3,0),"None ")</f>
        <v xml:space="preserve">None </v>
      </c>
      <c r="M388" t="str">
        <f>_xlfn.IFNA(VLOOKUP(Master[[#This Row],[Customer_ID]],Feedback[],4,0),"None")</f>
        <v>None</v>
      </c>
    </row>
    <row r="389" spans="1:13" hidden="1" x14ac:dyDescent="0.25">
      <c r="A389" s="2" t="s">
        <v>911</v>
      </c>
      <c r="B389" s="2" t="s">
        <v>676</v>
      </c>
      <c r="C389" s="2">
        <v>4</v>
      </c>
      <c r="D389" s="4">
        <v>5.27</v>
      </c>
      <c r="E389" s="2" t="s">
        <v>684</v>
      </c>
      <c r="F389" s="3">
        <v>45875</v>
      </c>
      <c r="G389" s="7">
        <v>21.08</v>
      </c>
      <c r="H389" s="37">
        <f>IFERROR(VLOOKUP(Master[[#This Row],[Customer_ID]],CustomerData[],2,0),"None")</f>
        <v>64</v>
      </c>
      <c r="I389" s="37" t="str">
        <f>IF(Master[[#This Row],[Age]]&lt;=28,"18-28",IF(H389&lt;=39,"29-39",IF(H389&lt;=50,"40-50",IF(H389&lt;=61,"51-61",IF(H389&gt;=62,"62-Above")))))</f>
        <v>62-Above</v>
      </c>
      <c r="J389" t="str">
        <f>IFERROR(VLOOKUP(Master[[#This Row],[Customer_ID]],CustomerData[],3,0),"None")</f>
        <v>Male</v>
      </c>
      <c r="K389" t="str">
        <f>IFERROR(VLOOKUP(Master[[#This Row],[Customer_ID]],CustomerData[],4,0),"None")</f>
        <v>Iced Tea</v>
      </c>
      <c r="L389" s="1" t="str">
        <f>IFERROR(VLOOKUP(Master[[#This Row],[Customer_ID]],Feedback[],3,0),"None ")</f>
        <v xml:space="preserve">None </v>
      </c>
      <c r="M389" t="str">
        <f>_xlfn.IFNA(VLOOKUP(Master[[#This Row],[Customer_ID]],Feedback[],4,0),"None")</f>
        <v>None</v>
      </c>
    </row>
    <row r="390" spans="1:13" hidden="1" x14ac:dyDescent="0.25">
      <c r="A390" s="2" t="s">
        <v>974</v>
      </c>
      <c r="B390" s="2" t="s">
        <v>678</v>
      </c>
      <c r="C390" s="2">
        <v>1</v>
      </c>
      <c r="D390" s="4">
        <v>5.45</v>
      </c>
      <c r="E390" s="2" t="s">
        <v>682</v>
      </c>
      <c r="F390" s="3">
        <v>45877</v>
      </c>
      <c r="G390" s="7">
        <v>5.45</v>
      </c>
      <c r="H390" s="37">
        <f>IFERROR(VLOOKUP(Master[[#This Row],[Customer_ID]],CustomerData[],2,0),"None")</f>
        <v>21</v>
      </c>
      <c r="I390" s="37" t="str">
        <f>IF(Master[[#This Row],[Age]]&lt;=28,"18-28",IF(H390&lt;=39,"29-39",IF(H390&lt;=50,"40-50",IF(H390&lt;=61,"51-61",IF(H390&gt;=62,"62-Above")))))</f>
        <v>18-28</v>
      </c>
      <c r="J390" t="str">
        <f>IFERROR(VLOOKUP(Master[[#This Row],[Customer_ID]],CustomerData[],3,0),"None")</f>
        <v>Female</v>
      </c>
      <c r="K390" t="str">
        <f>IFERROR(VLOOKUP(Master[[#This Row],[Customer_ID]],CustomerData[],4,0),"None")</f>
        <v>Latte</v>
      </c>
      <c r="L390" s="1" t="str">
        <f>IFERROR(VLOOKUP(Master[[#This Row],[Customer_ID]],Feedback[],3,0),"None ")</f>
        <v>Positive</v>
      </c>
      <c r="M390" t="str">
        <f>_xlfn.IFNA(VLOOKUP(Master[[#This Row],[Customer_ID]],Feedback[],4,0),"None")</f>
        <v>Could be better</v>
      </c>
    </row>
    <row r="391" spans="1:13" x14ac:dyDescent="0.25">
      <c r="A391" s="2" t="s">
        <v>1214</v>
      </c>
      <c r="B391" s="2" t="s">
        <v>679</v>
      </c>
      <c r="C391" s="2">
        <v>1</v>
      </c>
      <c r="D391" s="4">
        <v>5.83</v>
      </c>
      <c r="E391" s="2" t="s">
        <v>682</v>
      </c>
      <c r="F391" s="3">
        <v>45878</v>
      </c>
      <c r="G391" s="7">
        <v>5.83</v>
      </c>
      <c r="H391" s="37">
        <f>IFERROR(VLOOKUP(Master[[#This Row],[Customer_ID]],CustomerData[],2,0),"None")</f>
        <v>52</v>
      </c>
      <c r="I391" s="37" t="str">
        <f>IF(Master[[#This Row],[Age]]&lt;=28,"18-28",IF(H391&lt;=39,"29-39",IF(H391&lt;=50,"40-50",IF(H391&lt;=61,"51-61",IF(H391&gt;=62,"62-Above")))))</f>
        <v>51-61</v>
      </c>
      <c r="J391" t="str">
        <f>IFERROR(VLOOKUP(Master[[#This Row],[Customer_ID]],CustomerData[],3,0),"None")</f>
        <v>Female</v>
      </c>
      <c r="K391" t="str">
        <f>IFERROR(VLOOKUP(Master[[#This Row],[Customer_ID]],CustomerData[],4,0),"None")</f>
        <v>Sandwich</v>
      </c>
      <c r="L391" s="1" t="str">
        <f>IFERROR(VLOOKUP(Master[[#This Row],[Customer_ID]],Feedback[],3,0),"None ")</f>
        <v>Negative</v>
      </c>
      <c r="M391" t="str">
        <f>_xlfn.IFNA(VLOOKUP(Master[[#This Row],[Customer_ID]],Feedback[],4,0),"None")</f>
        <v>Great product!</v>
      </c>
    </row>
    <row r="392" spans="1:13" x14ac:dyDescent="0.25">
      <c r="A392" s="2" t="s">
        <v>1351</v>
      </c>
      <c r="B392" s="2" t="s">
        <v>676</v>
      </c>
      <c r="C392" s="2">
        <v>1</v>
      </c>
      <c r="D392" s="4">
        <v>2.75</v>
      </c>
      <c r="E392" s="2" t="s">
        <v>685</v>
      </c>
      <c r="F392" s="3">
        <v>45881</v>
      </c>
      <c r="G392" s="7">
        <v>2.75</v>
      </c>
      <c r="H392" s="37">
        <f>IFERROR(VLOOKUP(Master[[#This Row],[Customer_ID]],CustomerData[],2,0),"None")</f>
        <v>51</v>
      </c>
      <c r="I392" s="37" t="str">
        <f>IF(Master[[#This Row],[Age]]&lt;=28,"18-28",IF(H392&lt;=39,"29-39",IF(H392&lt;=50,"40-50",IF(H392&lt;=61,"51-61",IF(H392&gt;=62,"62-Above")))))</f>
        <v>51-61</v>
      </c>
      <c r="J392" t="str">
        <f>IFERROR(VLOOKUP(Master[[#This Row],[Customer_ID]],CustomerData[],3,0),"None")</f>
        <v>Male</v>
      </c>
      <c r="K392" t="str">
        <f>IFERROR(VLOOKUP(Master[[#This Row],[Customer_ID]],CustomerData[],4,0),"None")</f>
        <v>Iced Tea</v>
      </c>
      <c r="L392" s="1" t="str">
        <f>IFERROR(VLOOKUP(Master[[#This Row],[Customer_ID]],Feedback[],3,0),"None ")</f>
        <v xml:space="preserve">None </v>
      </c>
      <c r="M392" t="str">
        <f>_xlfn.IFNA(VLOOKUP(Master[[#This Row],[Customer_ID]],Feedback[],4,0),"None")</f>
        <v>None</v>
      </c>
    </row>
    <row r="393" spans="1:13" hidden="1" x14ac:dyDescent="0.25">
      <c r="A393" s="2" t="s">
        <v>869</v>
      </c>
      <c r="B393" s="2" t="s">
        <v>680</v>
      </c>
      <c r="C393" s="2">
        <v>5</v>
      </c>
      <c r="D393" s="4">
        <v>4.1500000000000004</v>
      </c>
      <c r="E393" s="2" t="s">
        <v>682</v>
      </c>
      <c r="F393" s="3">
        <v>45882</v>
      </c>
      <c r="G393" s="7">
        <v>20.75</v>
      </c>
      <c r="H393" s="37">
        <f>IFERROR(VLOOKUP(Master[[#This Row],[Customer_ID]],CustomerData[],2,0),"None")</f>
        <v>24</v>
      </c>
      <c r="I393" s="37" t="str">
        <f>IF(Master[[#This Row],[Age]]&lt;=28,"18-28",IF(H393&lt;=39,"29-39",IF(H393&lt;=50,"40-50",IF(H393&lt;=61,"51-61",IF(H393&gt;=62,"62-Above")))))</f>
        <v>18-28</v>
      </c>
      <c r="J393" t="str">
        <f>IFERROR(VLOOKUP(Master[[#This Row],[Customer_ID]],CustomerData[],3,0),"None")</f>
        <v>Female</v>
      </c>
      <c r="K393" t="str">
        <f>IFERROR(VLOOKUP(Master[[#This Row],[Customer_ID]],CustomerData[],4,0),"None")</f>
        <v>Croissant</v>
      </c>
      <c r="L393" s="1" t="str">
        <f>IFERROR(VLOOKUP(Master[[#This Row],[Customer_ID]],Feedback[],3,0),"None ")</f>
        <v xml:space="preserve">None </v>
      </c>
      <c r="M393" t="str">
        <f>_xlfn.IFNA(VLOOKUP(Master[[#This Row],[Customer_ID]],Feedback[],4,0),"None")</f>
        <v>None</v>
      </c>
    </row>
    <row r="394" spans="1:13" x14ac:dyDescent="0.25">
      <c r="A394" s="2" t="s">
        <v>1113</v>
      </c>
      <c r="B394" s="2" t="s">
        <v>681</v>
      </c>
      <c r="C394" s="2">
        <v>5</v>
      </c>
      <c r="D394" s="4">
        <v>5.45</v>
      </c>
      <c r="E394" s="2" t="s">
        <v>685</v>
      </c>
      <c r="F394" s="3">
        <v>45884</v>
      </c>
      <c r="G394" s="7">
        <v>27.25</v>
      </c>
      <c r="H394" s="37">
        <f>IFERROR(VLOOKUP(Master[[#This Row],[Customer_ID]],CustomerData[],2,0),"None")</f>
        <v>53</v>
      </c>
      <c r="I394" s="37" t="str">
        <f>IF(Master[[#This Row],[Age]]&lt;=28,"18-28",IF(H394&lt;=39,"29-39",IF(H394&lt;=50,"40-50",IF(H394&lt;=61,"51-61",IF(H394&gt;=62,"62-Above")))))</f>
        <v>51-61</v>
      </c>
      <c r="J394" t="str">
        <f>IFERROR(VLOOKUP(Master[[#This Row],[Customer_ID]],CustomerData[],3,0),"None")</f>
        <v>Male</v>
      </c>
      <c r="K394" t="str">
        <f>IFERROR(VLOOKUP(Master[[#This Row],[Customer_ID]],CustomerData[],4,0),"None")</f>
        <v>Muffin</v>
      </c>
      <c r="L394" s="1" t="str">
        <f>IFERROR(VLOOKUP(Master[[#This Row],[Customer_ID]],Feedback[],3,0),"None ")</f>
        <v xml:space="preserve">None </v>
      </c>
      <c r="M394" t="str">
        <f>_xlfn.IFNA(VLOOKUP(Master[[#This Row],[Customer_ID]],Feedback[],4,0),"None")</f>
        <v>None</v>
      </c>
    </row>
    <row r="395" spans="1:13" hidden="1" x14ac:dyDescent="0.25">
      <c r="A395" s="2" t="s">
        <v>1205</v>
      </c>
      <c r="B395" s="2" t="s">
        <v>681</v>
      </c>
      <c r="C395" s="2">
        <v>2</v>
      </c>
      <c r="D395" s="4">
        <v>5.36</v>
      </c>
      <c r="E395" s="2" t="s">
        <v>683</v>
      </c>
      <c r="F395" s="3">
        <v>45885</v>
      </c>
      <c r="G395" s="7">
        <v>10.72</v>
      </c>
      <c r="H395" s="37">
        <f>IFERROR(VLOOKUP(Master[[#This Row],[Customer_ID]],CustomerData[],2,0),"None")</f>
        <v>39</v>
      </c>
      <c r="I395" s="37" t="str">
        <f>IF(Master[[#This Row],[Age]]&lt;=28,"18-28",IF(H395&lt;=39,"29-39",IF(H395&lt;=50,"40-50",IF(H395&lt;=61,"51-61",IF(H395&gt;=62,"62-Above")))))</f>
        <v>29-39</v>
      </c>
      <c r="J395" t="str">
        <f>IFERROR(VLOOKUP(Master[[#This Row],[Customer_ID]],CustomerData[],3,0),"None")</f>
        <v>Male</v>
      </c>
      <c r="K395" t="str">
        <f>IFERROR(VLOOKUP(Master[[#This Row],[Customer_ID]],CustomerData[],4,0),"None")</f>
        <v>Muffin</v>
      </c>
      <c r="L395" s="1" t="str">
        <f>IFERROR(VLOOKUP(Master[[#This Row],[Customer_ID]],Feedback[],3,0),"None ")</f>
        <v xml:space="preserve">None </v>
      </c>
      <c r="M395" t="str">
        <f>_xlfn.IFNA(VLOOKUP(Master[[#This Row],[Customer_ID]],Feedback[],4,0),"None")</f>
        <v>None</v>
      </c>
    </row>
    <row r="396" spans="1:13" hidden="1" x14ac:dyDescent="0.25">
      <c r="A396" s="2" t="s">
        <v>1337</v>
      </c>
      <c r="B396" s="2" t="s">
        <v>679</v>
      </c>
      <c r="C396" s="2">
        <v>3</v>
      </c>
      <c r="D396" s="4">
        <v>5.4</v>
      </c>
      <c r="E396" s="2" t="s">
        <v>684</v>
      </c>
      <c r="F396" s="3">
        <v>45886</v>
      </c>
      <c r="G396" s="7">
        <v>16.2</v>
      </c>
      <c r="H396" s="37">
        <f>IFERROR(VLOOKUP(Master[[#This Row],[Customer_ID]],CustomerData[],2,0),"None")</f>
        <v>45</v>
      </c>
      <c r="I396" s="37" t="str">
        <f>IF(Master[[#This Row],[Age]]&lt;=28,"18-28",IF(H396&lt;=39,"29-39",IF(H396&lt;=50,"40-50",IF(H396&lt;=61,"51-61",IF(H396&gt;=62,"62-Above")))))</f>
        <v>40-50</v>
      </c>
      <c r="J396" t="str">
        <f>IFERROR(VLOOKUP(Master[[#This Row],[Customer_ID]],CustomerData[],3,0),"None")</f>
        <v>Female</v>
      </c>
      <c r="K396" t="str">
        <f>IFERROR(VLOOKUP(Master[[#This Row],[Customer_ID]],CustomerData[],4,0),"None")</f>
        <v>Sandwich</v>
      </c>
      <c r="L396" s="1" t="str">
        <f>IFERROR(VLOOKUP(Master[[#This Row],[Customer_ID]],Feedback[],3,0),"None ")</f>
        <v>Negative</v>
      </c>
      <c r="M396" t="str">
        <f>_xlfn.IFNA(VLOOKUP(Master[[#This Row],[Customer_ID]],Feedback[],4,0),"None")</f>
        <v>Could be better</v>
      </c>
    </row>
    <row r="397" spans="1:13" hidden="1" x14ac:dyDescent="0.25">
      <c r="A397" s="2" t="s">
        <v>1030</v>
      </c>
      <c r="B397" s="2" t="s">
        <v>677</v>
      </c>
      <c r="C397" s="2">
        <v>5</v>
      </c>
      <c r="D397" s="4">
        <v>2.93</v>
      </c>
      <c r="E397" s="2" t="s">
        <v>683</v>
      </c>
      <c r="F397" s="3">
        <v>45887</v>
      </c>
      <c r="G397" s="7">
        <v>14.65</v>
      </c>
      <c r="H397" s="37">
        <f>IFERROR(VLOOKUP(Master[[#This Row],[Customer_ID]],CustomerData[],2,0),"None")</f>
        <v>65</v>
      </c>
      <c r="I397" s="37" t="str">
        <f>IF(Master[[#This Row],[Age]]&lt;=28,"18-28",IF(H397&lt;=39,"29-39",IF(H397&lt;=50,"40-50",IF(H397&lt;=61,"51-61",IF(H397&gt;=62,"62-Above")))))</f>
        <v>62-Above</v>
      </c>
      <c r="J397" t="str">
        <f>IFERROR(VLOOKUP(Master[[#This Row],[Customer_ID]],CustomerData[],3,0),"None")</f>
        <v>Male</v>
      </c>
      <c r="K397" t="str">
        <f>IFERROR(VLOOKUP(Master[[#This Row],[Customer_ID]],CustomerData[],4,0),"None")</f>
        <v>Cappuccino</v>
      </c>
      <c r="L397" s="1" t="str">
        <f>IFERROR(VLOOKUP(Master[[#This Row],[Customer_ID]],Feedback[],3,0),"None ")</f>
        <v xml:space="preserve">None </v>
      </c>
      <c r="M397" t="str">
        <f>_xlfn.IFNA(VLOOKUP(Master[[#This Row],[Customer_ID]],Feedback[],4,0),"None")</f>
        <v>None</v>
      </c>
    </row>
    <row r="398" spans="1:13" hidden="1" x14ac:dyDescent="0.25">
      <c r="A398" s="2" t="s">
        <v>846</v>
      </c>
      <c r="B398" s="2" t="s">
        <v>677</v>
      </c>
      <c r="C398" s="2">
        <v>5</v>
      </c>
      <c r="D398" s="4">
        <v>3.37</v>
      </c>
      <c r="E398" s="2" t="s">
        <v>684</v>
      </c>
      <c r="F398" s="3">
        <v>45889</v>
      </c>
      <c r="G398" s="7">
        <v>16.850000000000001</v>
      </c>
      <c r="H398" s="37">
        <f>IFERROR(VLOOKUP(Master[[#This Row],[Customer_ID]],CustomerData[],2,0),"None")</f>
        <v>34</v>
      </c>
      <c r="I398" s="37" t="str">
        <f>IF(Master[[#This Row],[Age]]&lt;=28,"18-28",IF(H398&lt;=39,"29-39",IF(H398&lt;=50,"40-50",IF(H398&lt;=61,"51-61",IF(H398&gt;=62,"62-Above")))))</f>
        <v>29-39</v>
      </c>
      <c r="J398" t="str">
        <f>IFERROR(VLOOKUP(Master[[#This Row],[Customer_ID]],CustomerData[],3,0),"None")</f>
        <v>Female</v>
      </c>
      <c r="K398" t="str">
        <f>IFERROR(VLOOKUP(Master[[#This Row],[Customer_ID]],CustomerData[],4,0),"None")</f>
        <v>Cappuccino</v>
      </c>
      <c r="L398" s="1" t="str">
        <f>IFERROR(VLOOKUP(Master[[#This Row],[Customer_ID]],Feedback[],3,0),"None ")</f>
        <v>Negative</v>
      </c>
      <c r="M398" t="str">
        <f>_xlfn.IFNA(VLOOKUP(Master[[#This Row],[Customer_ID]],Feedback[],4,0),"None")</f>
        <v>Could be better</v>
      </c>
    </row>
    <row r="399" spans="1:13" hidden="1" x14ac:dyDescent="0.25">
      <c r="A399" s="2" t="s">
        <v>981</v>
      </c>
      <c r="B399" s="2" t="s">
        <v>681</v>
      </c>
      <c r="C399" s="2">
        <v>4</v>
      </c>
      <c r="D399" s="4">
        <v>4.05</v>
      </c>
      <c r="E399" s="2" t="s">
        <v>682</v>
      </c>
      <c r="F399" s="3">
        <v>45891</v>
      </c>
      <c r="G399" s="7">
        <v>16.2</v>
      </c>
      <c r="H399" s="37">
        <f>IFERROR(VLOOKUP(Master[[#This Row],[Customer_ID]],CustomerData[],2,0),"None")</f>
        <v>30</v>
      </c>
      <c r="I399" s="37" t="str">
        <f>IF(Master[[#This Row],[Age]]&lt;=28,"18-28",IF(H399&lt;=39,"29-39",IF(H399&lt;=50,"40-50",IF(H399&lt;=61,"51-61",IF(H399&gt;=62,"62-Above")))))</f>
        <v>29-39</v>
      </c>
      <c r="J399" t="str">
        <f>IFERROR(VLOOKUP(Master[[#This Row],[Customer_ID]],CustomerData[],3,0),"None")</f>
        <v>Female</v>
      </c>
      <c r="K399" t="str">
        <f>IFERROR(VLOOKUP(Master[[#This Row],[Customer_ID]],CustomerData[],4,0),"None")</f>
        <v>Muffin</v>
      </c>
      <c r="L399" s="1" t="str">
        <f>IFERROR(VLOOKUP(Master[[#This Row],[Customer_ID]],Feedback[],3,0),"None ")</f>
        <v>Negative</v>
      </c>
      <c r="M399" t="str">
        <f>_xlfn.IFNA(VLOOKUP(Master[[#This Row],[Customer_ID]],Feedback[],4,0),"None")</f>
        <v>Great product!</v>
      </c>
    </row>
    <row r="400" spans="1:13" hidden="1" x14ac:dyDescent="0.25">
      <c r="A400" s="2" t="s">
        <v>1116</v>
      </c>
      <c r="B400" s="2" t="s">
        <v>678</v>
      </c>
      <c r="C400" s="2">
        <v>2</v>
      </c>
      <c r="D400" s="4">
        <v>5.08</v>
      </c>
      <c r="E400" s="2" t="s">
        <v>682</v>
      </c>
      <c r="F400" s="3">
        <v>45892</v>
      </c>
      <c r="G400" s="7">
        <v>10.16</v>
      </c>
      <c r="H400" s="37">
        <f>IFERROR(VLOOKUP(Master[[#This Row],[Customer_ID]],CustomerData[],2,0),"None")</f>
        <v>36</v>
      </c>
      <c r="I400" s="37" t="str">
        <f>IF(Master[[#This Row],[Age]]&lt;=28,"18-28",IF(H400&lt;=39,"29-39",IF(H400&lt;=50,"40-50",IF(H400&lt;=61,"51-61",IF(H400&gt;=62,"62-Above")))))</f>
        <v>29-39</v>
      </c>
      <c r="J400" t="str">
        <f>IFERROR(VLOOKUP(Master[[#This Row],[Customer_ID]],CustomerData[],3,0),"None")</f>
        <v>Male</v>
      </c>
      <c r="K400" t="str">
        <f>IFERROR(VLOOKUP(Master[[#This Row],[Customer_ID]],CustomerData[],4,0),"None")</f>
        <v>Latte</v>
      </c>
      <c r="L400" s="1" t="str">
        <f>IFERROR(VLOOKUP(Master[[#This Row],[Customer_ID]],Feedback[],3,0),"None ")</f>
        <v xml:space="preserve">None </v>
      </c>
      <c r="M400" t="str">
        <f>_xlfn.IFNA(VLOOKUP(Master[[#This Row],[Customer_ID]],Feedback[],4,0),"None")</f>
        <v>None</v>
      </c>
    </row>
    <row r="401" spans="1:13" x14ac:dyDescent="0.25">
      <c r="A401" s="2" t="s">
        <v>1053</v>
      </c>
      <c r="B401" s="2" t="s">
        <v>678</v>
      </c>
      <c r="C401" s="2">
        <v>4</v>
      </c>
      <c r="D401" s="4">
        <v>2.62</v>
      </c>
      <c r="E401" s="2" t="s">
        <v>682</v>
      </c>
      <c r="F401" s="3">
        <v>45893</v>
      </c>
      <c r="G401" s="7">
        <v>10.48</v>
      </c>
      <c r="H401" s="37">
        <f>IFERROR(VLOOKUP(Master[[#This Row],[Customer_ID]],CustomerData[],2,0),"None")</f>
        <v>56</v>
      </c>
      <c r="I401" s="37" t="str">
        <f>IF(Master[[#This Row],[Age]]&lt;=28,"18-28",IF(H401&lt;=39,"29-39",IF(H401&lt;=50,"40-50",IF(H401&lt;=61,"51-61",IF(H401&gt;=62,"62-Above")))))</f>
        <v>51-61</v>
      </c>
      <c r="J401" t="str">
        <f>IFERROR(VLOOKUP(Master[[#This Row],[Customer_ID]],CustomerData[],3,0),"None")</f>
        <v>Male</v>
      </c>
      <c r="K401" t="str">
        <f>IFERROR(VLOOKUP(Master[[#This Row],[Customer_ID]],CustomerData[],4,0),"None")</f>
        <v>Latte</v>
      </c>
      <c r="L401" s="1" t="str">
        <f>IFERROR(VLOOKUP(Master[[#This Row],[Customer_ID]],Feedback[],3,0),"None ")</f>
        <v>Neutral</v>
      </c>
      <c r="M401" t="str">
        <f>_xlfn.IFNA(VLOOKUP(Master[[#This Row],[Customer_ID]],Feedback[],4,0),"None")</f>
        <v>Could be better</v>
      </c>
    </row>
    <row r="402" spans="1:13" x14ac:dyDescent="0.25">
      <c r="A402" s="2" t="s">
        <v>780</v>
      </c>
      <c r="B402" s="2" t="s">
        <v>676</v>
      </c>
      <c r="C402" s="2">
        <v>3</v>
      </c>
      <c r="D402" s="4">
        <v>4.1100000000000003</v>
      </c>
      <c r="E402" s="2" t="s">
        <v>684</v>
      </c>
      <c r="F402" s="3">
        <v>45894</v>
      </c>
      <c r="G402" s="7">
        <v>12.33</v>
      </c>
      <c r="H402" s="37">
        <f>IFERROR(VLOOKUP(Master[[#This Row],[Customer_ID]],CustomerData[],2,0),"None")</f>
        <v>56</v>
      </c>
      <c r="I402" s="37" t="str">
        <f>IF(Master[[#This Row],[Age]]&lt;=28,"18-28",IF(H402&lt;=39,"29-39",IF(H402&lt;=50,"40-50",IF(H402&lt;=61,"51-61",IF(H402&gt;=62,"62-Above")))))</f>
        <v>51-61</v>
      </c>
      <c r="J402" t="str">
        <f>IFERROR(VLOOKUP(Master[[#This Row],[Customer_ID]],CustomerData[],3,0),"None")</f>
        <v>Female</v>
      </c>
      <c r="K402" t="str">
        <f>IFERROR(VLOOKUP(Master[[#This Row],[Customer_ID]],CustomerData[],4,0),"None")</f>
        <v>Iced Tea</v>
      </c>
      <c r="L402" s="1" t="str">
        <f>IFERROR(VLOOKUP(Master[[#This Row],[Customer_ID]],Feedback[],3,0),"None ")</f>
        <v>Neutral</v>
      </c>
      <c r="M402" t="str">
        <f>_xlfn.IFNA(VLOOKUP(Master[[#This Row],[Customer_ID]],Feedback[],4,0),"None")</f>
        <v>Great product!</v>
      </c>
    </row>
    <row r="403" spans="1:13" hidden="1" x14ac:dyDescent="0.25">
      <c r="A403" s="2" t="s">
        <v>1075</v>
      </c>
      <c r="B403" s="2" t="s">
        <v>680</v>
      </c>
      <c r="C403" s="2">
        <v>4</v>
      </c>
      <c r="D403" s="4">
        <v>5.2</v>
      </c>
      <c r="E403" s="2" t="s">
        <v>682</v>
      </c>
      <c r="F403" s="3">
        <v>45895</v>
      </c>
      <c r="G403" s="7">
        <v>20.8</v>
      </c>
      <c r="H403" s="37">
        <f>IFERROR(VLOOKUP(Master[[#This Row],[Customer_ID]],CustomerData[],2,0),"None")</f>
        <v>47</v>
      </c>
      <c r="I403" s="37" t="str">
        <f>IF(Master[[#This Row],[Age]]&lt;=28,"18-28",IF(H403&lt;=39,"29-39",IF(H403&lt;=50,"40-50",IF(H403&lt;=61,"51-61",IF(H403&gt;=62,"62-Above")))))</f>
        <v>40-50</v>
      </c>
      <c r="J403" t="str">
        <f>IFERROR(VLOOKUP(Master[[#This Row],[Customer_ID]],CustomerData[],3,0),"None")</f>
        <v>Female</v>
      </c>
      <c r="K403" t="str">
        <f>IFERROR(VLOOKUP(Master[[#This Row],[Customer_ID]],CustomerData[],4,0),"None")</f>
        <v>Croissant</v>
      </c>
      <c r="L403" s="1" t="str">
        <f>IFERROR(VLOOKUP(Master[[#This Row],[Customer_ID]],Feedback[],3,0),"None ")</f>
        <v xml:space="preserve">None </v>
      </c>
      <c r="M403" t="str">
        <f>_xlfn.IFNA(VLOOKUP(Master[[#This Row],[Customer_ID]],Feedback[],4,0),"None")</f>
        <v>None</v>
      </c>
    </row>
    <row r="404" spans="1:13" hidden="1" x14ac:dyDescent="0.25">
      <c r="A404" s="2" t="s">
        <v>980</v>
      </c>
      <c r="B404" s="2" t="s">
        <v>680</v>
      </c>
      <c r="C404" s="2">
        <v>5</v>
      </c>
      <c r="D404" s="4">
        <v>4.1500000000000004</v>
      </c>
      <c r="E404" s="2" t="s">
        <v>684</v>
      </c>
      <c r="F404" s="3">
        <v>45898</v>
      </c>
      <c r="G404" s="7">
        <v>20.75</v>
      </c>
      <c r="H404" s="37">
        <f>IFERROR(VLOOKUP(Master[[#This Row],[Customer_ID]],CustomerData[],2,0),"None")</f>
        <v>30</v>
      </c>
      <c r="I404" s="37" t="str">
        <f>IF(Master[[#This Row],[Age]]&lt;=28,"18-28",IF(H404&lt;=39,"29-39",IF(H404&lt;=50,"40-50",IF(H404&lt;=61,"51-61",IF(H404&gt;=62,"62-Above")))))</f>
        <v>29-39</v>
      </c>
      <c r="J404" t="str">
        <f>IFERROR(VLOOKUP(Master[[#This Row],[Customer_ID]],CustomerData[],3,0),"None")</f>
        <v>Male</v>
      </c>
      <c r="K404" t="str">
        <f>IFERROR(VLOOKUP(Master[[#This Row],[Customer_ID]],CustomerData[],4,0),"None")</f>
        <v>Croissant</v>
      </c>
      <c r="L404" s="1" t="str">
        <f>IFERROR(VLOOKUP(Master[[#This Row],[Customer_ID]],Feedback[],3,0),"None ")</f>
        <v>Negative</v>
      </c>
      <c r="M404" t="str">
        <f>_xlfn.IFNA(VLOOKUP(Master[[#This Row],[Customer_ID]],Feedback[],4,0),"None")</f>
        <v>Could be better</v>
      </c>
    </row>
    <row r="405" spans="1:13" hidden="1" x14ac:dyDescent="0.25">
      <c r="A405" s="2" t="s">
        <v>905</v>
      </c>
      <c r="B405" s="2" t="s">
        <v>676</v>
      </c>
      <c r="C405" s="2">
        <v>1</v>
      </c>
      <c r="D405" s="4">
        <v>3.59</v>
      </c>
      <c r="E405" s="2" t="s">
        <v>684</v>
      </c>
      <c r="F405" s="3">
        <v>45900</v>
      </c>
      <c r="G405" s="7">
        <v>3.59</v>
      </c>
      <c r="H405" s="37">
        <f>IFERROR(VLOOKUP(Master[[#This Row],[Customer_ID]],CustomerData[],2,0),"None")</f>
        <v>34</v>
      </c>
      <c r="I405" s="37" t="str">
        <f>IF(Master[[#This Row],[Age]]&lt;=28,"18-28",IF(H405&lt;=39,"29-39",IF(H405&lt;=50,"40-50",IF(H405&lt;=61,"51-61",IF(H405&gt;=62,"62-Above")))))</f>
        <v>29-39</v>
      </c>
      <c r="J405" t="str">
        <f>IFERROR(VLOOKUP(Master[[#This Row],[Customer_ID]],CustomerData[],3,0),"None")</f>
        <v>Female</v>
      </c>
      <c r="K405" t="str">
        <f>IFERROR(VLOOKUP(Master[[#This Row],[Customer_ID]],CustomerData[],4,0),"None")</f>
        <v>Iced Tea</v>
      </c>
      <c r="L405" s="1" t="str">
        <f>IFERROR(VLOOKUP(Master[[#This Row],[Customer_ID]],Feedback[],3,0),"None ")</f>
        <v xml:space="preserve">None </v>
      </c>
      <c r="M405" t="str">
        <f>_xlfn.IFNA(VLOOKUP(Master[[#This Row],[Customer_ID]],Feedback[],4,0),"None")</f>
        <v>None</v>
      </c>
    </row>
    <row r="406" spans="1:13" hidden="1" x14ac:dyDescent="0.25">
      <c r="A406" s="2" t="s">
        <v>885</v>
      </c>
      <c r="B406" s="2" t="s">
        <v>677</v>
      </c>
      <c r="C406" s="2">
        <v>5</v>
      </c>
      <c r="D406" s="4">
        <v>4.7</v>
      </c>
      <c r="E406" s="2" t="s">
        <v>684</v>
      </c>
      <c r="F406" s="3">
        <v>45902</v>
      </c>
      <c r="G406" s="7">
        <v>23.5</v>
      </c>
      <c r="H406" s="37">
        <f>IFERROR(VLOOKUP(Master[[#This Row],[Customer_ID]],CustomerData[],2,0),"None")</f>
        <v>19</v>
      </c>
      <c r="I406" s="37" t="str">
        <f>IF(Master[[#This Row],[Age]]&lt;=28,"18-28",IF(H406&lt;=39,"29-39",IF(H406&lt;=50,"40-50",IF(H406&lt;=61,"51-61",IF(H406&gt;=62,"62-Above")))))</f>
        <v>18-28</v>
      </c>
      <c r="J406" t="str">
        <f>IFERROR(VLOOKUP(Master[[#This Row],[Customer_ID]],CustomerData[],3,0),"None")</f>
        <v>Female</v>
      </c>
      <c r="K406" t="str">
        <f>IFERROR(VLOOKUP(Master[[#This Row],[Customer_ID]],CustomerData[],4,0),"None")</f>
        <v>Cappuccino</v>
      </c>
      <c r="L406" s="1" t="str">
        <f>IFERROR(VLOOKUP(Master[[#This Row],[Customer_ID]],Feedback[],3,0),"None ")</f>
        <v xml:space="preserve">None </v>
      </c>
      <c r="M406" t="str">
        <f>_xlfn.IFNA(VLOOKUP(Master[[#This Row],[Customer_ID]],Feedback[],4,0),"None")</f>
        <v>None</v>
      </c>
    </row>
    <row r="407" spans="1:13" x14ac:dyDescent="0.25">
      <c r="A407" s="2" t="s">
        <v>1351</v>
      </c>
      <c r="B407" s="2" t="s">
        <v>676</v>
      </c>
      <c r="C407" s="2">
        <v>4</v>
      </c>
      <c r="D407" s="4">
        <v>5.78</v>
      </c>
      <c r="E407" s="2" t="s">
        <v>683</v>
      </c>
      <c r="F407" s="3">
        <v>45904</v>
      </c>
      <c r="G407" s="7">
        <v>23.12</v>
      </c>
      <c r="H407" s="37">
        <f>IFERROR(VLOOKUP(Master[[#This Row],[Customer_ID]],CustomerData[],2,0),"None")</f>
        <v>51</v>
      </c>
      <c r="I407" s="37" t="str">
        <f>IF(Master[[#This Row],[Age]]&lt;=28,"18-28",IF(H407&lt;=39,"29-39",IF(H407&lt;=50,"40-50",IF(H407&lt;=61,"51-61",IF(H407&gt;=62,"62-Above")))))</f>
        <v>51-61</v>
      </c>
      <c r="J407" t="str">
        <f>IFERROR(VLOOKUP(Master[[#This Row],[Customer_ID]],CustomerData[],3,0),"None")</f>
        <v>Male</v>
      </c>
      <c r="K407" t="str">
        <f>IFERROR(VLOOKUP(Master[[#This Row],[Customer_ID]],CustomerData[],4,0),"None")</f>
        <v>Iced Tea</v>
      </c>
      <c r="L407" s="1" t="str">
        <f>IFERROR(VLOOKUP(Master[[#This Row],[Customer_ID]],Feedback[],3,0),"None ")</f>
        <v xml:space="preserve">None </v>
      </c>
      <c r="M407" t="str">
        <f>_xlfn.IFNA(VLOOKUP(Master[[#This Row],[Customer_ID]],Feedback[],4,0),"None")</f>
        <v>None</v>
      </c>
    </row>
    <row r="408" spans="1:13" hidden="1" x14ac:dyDescent="0.25">
      <c r="A408" s="2" t="s">
        <v>1115</v>
      </c>
      <c r="B408" s="2" t="s">
        <v>679</v>
      </c>
      <c r="C408" s="2">
        <v>2</v>
      </c>
      <c r="D408" s="4">
        <v>4.32</v>
      </c>
      <c r="E408" s="2" t="s">
        <v>685</v>
      </c>
      <c r="F408" s="3">
        <v>45905</v>
      </c>
      <c r="G408" s="7">
        <v>8.64</v>
      </c>
      <c r="H408" s="37">
        <f>IFERROR(VLOOKUP(Master[[#This Row],[Customer_ID]],CustomerData[],2,0),"None")</f>
        <v>35</v>
      </c>
      <c r="I408" s="37" t="str">
        <f>IF(Master[[#This Row],[Age]]&lt;=28,"18-28",IF(H408&lt;=39,"29-39",IF(H408&lt;=50,"40-50",IF(H408&lt;=61,"51-61",IF(H408&gt;=62,"62-Above")))))</f>
        <v>29-39</v>
      </c>
      <c r="J408" t="str">
        <f>IFERROR(VLOOKUP(Master[[#This Row],[Customer_ID]],CustomerData[],3,0),"None")</f>
        <v>Male</v>
      </c>
      <c r="K408" t="str">
        <f>IFERROR(VLOOKUP(Master[[#This Row],[Customer_ID]],CustomerData[],4,0),"None")</f>
        <v>Sandwich</v>
      </c>
      <c r="L408" s="1" t="str">
        <f>IFERROR(VLOOKUP(Master[[#This Row],[Customer_ID]],Feedback[],3,0),"None ")</f>
        <v>Neutral</v>
      </c>
      <c r="M408" t="str">
        <f>_xlfn.IFNA(VLOOKUP(Master[[#This Row],[Customer_ID]],Feedback[],4,0),"None")</f>
        <v>Could be better</v>
      </c>
    </row>
    <row r="409" spans="1:13" hidden="1" x14ac:dyDescent="0.25">
      <c r="A409" s="2" t="s">
        <v>820</v>
      </c>
      <c r="B409" s="2" t="s">
        <v>676</v>
      </c>
      <c r="C409" s="2">
        <v>1</v>
      </c>
      <c r="D409" s="4">
        <v>3.39</v>
      </c>
      <c r="E409" s="2" t="s">
        <v>682</v>
      </c>
      <c r="F409" s="3">
        <v>45906</v>
      </c>
      <c r="G409" s="7">
        <v>3.39</v>
      </c>
      <c r="H409" s="37">
        <f>IFERROR(VLOOKUP(Master[[#This Row],[Customer_ID]],CustomerData[],2,0),"None")</f>
        <v>34</v>
      </c>
      <c r="I409" s="37" t="str">
        <f>IF(Master[[#This Row],[Age]]&lt;=28,"18-28",IF(H409&lt;=39,"29-39",IF(H409&lt;=50,"40-50",IF(H409&lt;=61,"51-61",IF(H409&gt;=62,"62-Above")))))</f>
        <v>29-39</v>
      </c>
      <c r="J409" t="str">
        <f>IFERROR(VLOOKUP(Master[[#This Row],[Customer_ID]],CustomerData[],3,0),"None")</f>
        <v>Male</v>
      </c>
      <c r="K409" t="str">
        <f>IFERROR(VLOOKUP(Master[[#This Row],[Customer_ID]],CustomerData[],4,0),"None")</f>
        <v>Iced Tea</v>
      </c>
      <c r="L409" s="1" t="str">
        <f>IFERROR(VLOOKUP(Master[[#This Row],[Customer_ID]],Feedback[],3,0),"None ")</f>
        <v>Neutral</v>
      </c>
      <c r="M409" t="str">
        <f>_xlfn.IFNA(VLOOKUP(Master[[#This Row],[Customer_ID]],Feedback[],4,0),"None")</f>
        <v>Could be better</v>
      </c>
    </row>
    <row r="410" spans="1:13" hidden="1" x14ac:dyDescent="0.25">
      <c r="A410" s="2" t="s">
        <v>1097</v>
      </c>
      <c r="B410" s="2" t="s">
        <v>676</v>
      </c>
      <c r="C410" s="2">
        <v>3</v>
      </c>
      <c r="D410" s="4">
        <v>3.26</v>
      </c>
      <c r="E410" s="2" t="s">
        <v>683</v>
      </c>
      <c r="F410" s="3">
        <v>45911</v>
      </c>
      <c r="G410" s="7">
        <v>9.7799999999999994</v>
      </c>
      <c r="H410" s="37">
        <f>IFERROR(VLOOKUP(Master[[#This Row],[Customer_ID]],CustomerData[],2,0),"None")</f>
        <v>63</v>
      </c>
      <c r="I410" s="37" t="str">
        <f>IF(Master[[#This Row],[Age]]&lt;=28,"18-28",IF(H410&lt;=39,"29-39",IF(H410&lt;=50,"40-50",IF(H410&lt;=61,"51-61",IF(H410&gt;=62,"62-Above")))))</f>
        <v>62-Above</v>
      </c>
      <c r="J410" t="str">
        <f>IFERROR(VLOOKUP(Master[[#This Row],[Customer_ID]],CustomerData[],3,0),"None")</f>
        <v>Female</v>
      </c>
      <c r="K410" t="str">
        <f>IFERROR(VLOOKUP(Master[[#This Row],[Customer_ID]],CustomerData[],4,0),"None")</f>
        <v>Iced Tea</v>
      </c>
      <c r="L410" s="1" t="str">
        <f>IFERROR(VLOOKUP(Master[[#This Row],[Customer_ID]],Feedback[],3,0),"None ")</f>
        <v>Positive</v>
      </c>
      <c r="M410" t="str">
        <f>_xlfn.IFNA(VLOOKUP(Master[[#This Row],[Customer_ID]],Feedback[],4,0),"None")</f>
        <v>Could be better</v>
      </c>
    </row>
    <row r="411" spans="1:13" hidden="1" x14ac:dyDescent="0.25">
      <c r="A411" s="2" t="s">
        <v>1164</v>
      </c>
      <c r="B411" s="2" t="s">
        <v>680</v>
      </c>
      <c r="C411" s="2">
        <v>1</v>
      </c>
      <c r="D411" s="4">
        <v>2.9</v>
      </c>
      <c r="E411" s="2" t="s">
        <v>684</v>
      </c>
      <c r="F411" s="3">
        <v>45912</v>
      </c>
      <c r="G411" s="7">
        <v>2.9</v>
      </c>
      <c r="H411" s="37">
        <f>IFERROR(VLOOKUP(Master[[#This Row],[Customer_ID]],CustomerData[],2,0),"None")</f>
        <v>31</v>
      </c>
      <c r="I411" s="37" t="str">
        <f>IF(Master[[#This Row],[Age]]&lt;=28,"18-28",IF(H411&lt;=39,"29-39",IF(H411&lt;=50,"40-50",IF(H411&lt;=61,"51-61",IF(H411&gt;=62,"62-Above")))))</f>
        <v>29-39</v>
      </c>
      <c r="J411" t="str">
        <f>IFERROR(VLOOKUP(Master[[#This Row],[Customer_ID]],CustomerData[],3,0),"None")</f>
        <v>Male</v>
      </c>
      <c r="K411" t="str">
        <f>IFERROR(VLOOKUP(Master[[#This Row],[Customer_ID]],CustomerData[],4,0),"None")</f>
        <v>Croissant</v>
      </c>
      <c r="L411" s="1" t="str">
        <f>IFERROR(VLOOKUP(Master[[#This Row],[Customer_ID]],Feedback[],3,0),"None ")</f>
        <v>Neutral</v>
      </c>
      <c r="M411" t="str">
        <f>_xlfn.IFNA(VLOOKUP(Master[[#This Row],[Customer_ID]],Feedback[],4,0),"None")</f>
        <v>Could be better</v>
      </c>
    </row>
    <row r="412" spans="1:13" hidden="1" x14ac:dyDescent="0.25">
      <c r="A412" s="2" t="s">
        <v>809</v>
      </c>
      <c r="B412" s="2" t="s">
        <v>679</v>
      </c>
      <c r="C412" s="2">
        <v>5</v>
      </c>
      <c r="D412" s="4">
        <v>4.72</v>
      </c>
      <c r="E412" s="2" t="s">
        <v>682</v>
      </c>
      <c r="F412" s="3">
        <v>45913</v>
      </c>
      <c r="G412" s="7">
        <v>23.6</v>
      </c>
      <c r="H412" s="37">
        <f>IFERROR(VLOOKUP(Master[[#This Row],[Customer_ID]],CustomerData[],2,0),"None")</f>
        <v>49</v>
      </c>
      <c r="I412" s="37" t="str">
        <f>IF(Master[[#This Row],[Age]]&lt;=28,"18-28",IF(H412&lt;=39,"29-39",IF(H412&lt;=50,"40-50",IF(H412&lt;=61,"51-61",IF(H412&gt;=62,"62-Above")))))</f>
        <v>40-50</v>
      </c>
      <c r="J412" t="str">
        <f>IFERROR(VLOOKUP(Master[[#This Row],[Customer_ID]],CustomerData[],3,0),"None")</f>
        <v>Female</v>
      </c>
      <c r="K412" t="str">
        <f>IFERROR(VLOOKUP(Master[[#This Row],[Customer_ID]],CustomerData[],4,0),"None")</f>
        <v>Sandwich</v>
      </c>
      <c r="L412" s="1" t="str">
        <f>IFERROR(VLOOKUP(Master[[#This Row],[Customer_ID]],Feedback[],3,0),"None ")</f>
        <v>Negative</v>
      </c>
      <c r="M412" t="str">
        <f>_xlfn.IFNA(VLOOKUP(Master[[#This Row],[Customer_ID]],Feedback[],4,0),"None")</f>
        <v>Could be better</v>
      </c>
    </row>
    <row r="413" spans="1:13" x14ac:dyDescent="0.25">
      <c r="A413" s="2" t="s">
        <v>1252</v>
      </c>
      <c r="B413" s="2" t="s">
        <v>676</v>
      </c>
      <c r="C413" s="2">
        <v>2</v>
      </c>
      <c r="D413" s="4">
        <v>3.64</v>
      </c>
      <c r="E413" s="2" t="s">
        <v>683</v>
      </c>
      <c r="F413" s="3">
        <v>45914</v>
      </c>
      <c r="G413" s="7">
        <v>7.28</v>
      </c>
      <c r="H413" s="37">
        <f>IFERROR(VLOOKUP(Master[[#This Row],[Customer_ID]],CustomerData[],2,0),"None")</f>
        <v>60</v>
      </c>
      <c r="I413" s="37" t="str">
        <f>IF(Master[[#This Row],[Age]]&lt;=28,"18-28",IF(H413&lt;=39,"29-39",IF(H413&lt;=50,"40-50",IF(H413&lt;=61,"51-61",IF(H413&gt;=62,"62-Above")))))</f>
        <v>51-61</v>
      </c>
      <c r="J413" t="str">
        <f>IFERROR(VLOOKUP(Master[[#This Row],[Customer_ID]],CustomerData[],3,0),"None")</f>
        <v>Female</v>
      </c>
      <c r="K413" t="str">
        <f>IFERROR(VLOOKUP(Master[[#This Row],[Customer_ID]],CustomerData[],4,0),"None")</f>
        <v>Iced Tea</v>
      </c>
      <c r="L413" s="1" t="str">
        <f>IFERROR(VLOOKUP(Master[[#This Row],[Customer_ID]],Feedback[],3,0),"None ")</f>
        <v>Positive</v>
      </c>
      <c r="M413" t="str">
        <f>_xlfn.IFNA(VLOOKUP(Master[[#This Row],[Customer_ID]],Feedback[],4,0),"None")</f>
        <v>Great product!</v>
      </c>
    </row>
    <row r="414" spans="1:13" hidden="1" x14ac:dyDescent="0.25">
      <c r="A414" s="2" t="s">
        <v>1178</v>
      </c>
      <c r="B414" s="2" t="s">
        <v>677</v>
      </c>
      <c r="C414" s="2">
        <v>4</v>
      </c>
      <c r="D414" s="4">
        <v>3.47</v>
      </c>
      <c r="E414" s="2" t="s">
        <v>685</v>
      </c>
      <c r="F414" s="3">
        <v>45916</v>
      </c>
      <c r="G414" s="7">
        <v>13.88</v>
      </c>
      <c r="H414" s="37">
        <f>IFERROR(VLOOKUP(Master[[#This Row],[Customer_ID]],CustomerData[],2,0),"None")</f>
        <v>44</v>
      </c>
      <c r="I414" s="37" t="str">
        <f>IF(Master[[#This Row],[Age]]&lt;=28,"18-28",IF(H414&lt;=39,"29-39",IF(H414&lt;=50,"40-50",IF(H414&lt;=61,"51-61",IF(H414&gt;=62,"62-Above")))))</f>
        <v>40-50</v>
      </c>
      <c r="J414" t="str">
        <f>IFERROR(VLOOKUP(Master[[#This Row],[Customer_ID]],CustomerData[],3,0),"None")</f>
        <v>Female</v>
      </c>
      <c r="K414" t="str">
        <f>IFERROR(VLOOKUP(Master[[#This Row],[Customer_ID]],CustomerData[],4,0),"None")</f>
        <v>Cappuccino</v>
      </c>
      <c r="L414" s="1" t="str">
        <f>IFERROR(VLOOKUP(Master[[#This Row],[Customer_ID]],Feedback[],3,0),"None ")</f>
        <v xml:space="preserve">None </v>
      </c>
      <c r="M414" t="str">
        <f>_xlfn.IFNA(VLOOKUP(Master[[#This Row],[Customer_ID]],Feedback[],4,0),"None")</f>
        <v>None</v>
      </c>
    </row>
    <row r="415" spans="1:13" hidden="1" x14ac:dyDescent="0.25">
      <c r="A415" s="2" t="s">
        <v>1126</v>
      </c>
      <c r="B415" s="2" t="s">
        <v>681</v>
      </c>
      <c r="C415" s="2">
        <v>4</v>
      </c>
      <c r="D415" s="4">
        <v>2.65</v>
      </c>
      <c r="E415" s="2" t="s">
        <v>683</v>
      </c>
      <c r="F415" s="3">
        <v>45920</v>
      </c>
      <c r="G415" s="7">
        <v>10.6</v>
      </c>
      <c r="H415" s="37">
        <f>IFERROR(VLOOKUP(Master[[#This Row],[Customer_ID]],CustomerData[],2,0),"None")</f>
        <v>49</v>
      </c>
      <c r="I415" s="37" t="str">
        <f>IF(Master[[#This Row],[Age]]&lt;=28,"18-28",IF(H415&lt;=39,"29-39",IF(H415&lt;=50,"40-50",IF(H415&lt;=61,"51-61",IF(H415&gt;=62,"62-Above")))))</f>
        <v>40-50</v>
      </c>
      <c r="J415" t="str">
        <f>IFERROR(VLOOKUP(Master[[#This Row],[Customer_ID]],CustomerData[],3,0),"None")</f>
        <v>Male</v>
      </c>
      <c r="K415" t="str">
        <f>IFERROR(VLOOKUP(Master[[#This Row],[Customer_ID]],CustomerData[],4,0),"None")</f>
        <v>Muffin</v>
      </c>
      <c r="L415" s="1" t="str">
        <f>IFERROR(VLOOKUP(Master[[#This Row],[Customer_ID]],Feedback[],3,0),"None ")</f>
        <v xml:space="preserve">None </v>
      </c>
      <c r="M415" t="str">
        <f>_xlfn.IFNA(VLOOKUP(Master[[#This Row],[Customer_ID]],Feedback[],4,0),"None")</f>
        <v>None</v>
      </c>
    </row>
    <row r="416" spans="1:13" hidden="1" x14ac:dyDescent="0.25">
      <c r="A416" s="2" t="s">
        <v>948</v>
      </c>
      <c r="B416" s="2" t="s">
        <v>680</v>
      </c>
      <c r="C416" s="2">
        <v>4</v>
      </c>
      <c r="D416" s="4">
        <v>5.24</v>
      </c>
      <c r="E416" s="2" t="s">
        <v>683</v>
      </c>
      <c r="F416" s="3">
        <v>45921</v>
      </c>
      <c r="G416" s="7">
        <v>20.96</v>
      </c>
      <c r="H416" s="37">
        <f>IFERROR(VLOOKUP(Master[[#This Row],[Customer_ID]],CustomerData[],2,0),"None")</f>
        <v>49</v>
      </c>
      <c r="I416" s="37" t="str">
        <f>IF(Master[[#This Row],[Age]]&lt;=28,"18-28",IF(H416&lt;=39,"29-39",IF(H416&lt;=50,"40-50",IF(H416&lt;=61,"51-61",IF(H416&gt;=62,"62-Above")))))</f>
        <v>40-50</v>
      </c>
      <c r="J416" t="str">
        <f>IFERROR(VLOOKUP(Master[[#This Row],[Customer_ID]],CustomerData[],3,0),"None")</f>
        <v>Male</v>
      </c>
      <c r="K416" t="str">
        <f>IFERROR(VLOOKUP(Master[[#This Row],[Customer_ID]],CustomerData[],4,0),"None")</f>
        <v>Croissant</v>
      </c>
      <c r="L416" s="1" t="str">
        <f>IFERROR(VLOOKUP(Master[[#This Row],[Customer_ID]],Feedback[],3,0),"None ")</f>
        <v xml:space="preserve">None </v>
      </c>
      <c r="M416" t="str">
        <f>_xlfn.IFNA(VLOOKUP(Master[[#This Row],[Customer_ID]],Feedback[],4,0),"None")</f>
        <v>None</v>
      </c>
    </row>
    <row r="417" spans="1:13" hidden="1" x14ac:dyDescent="0.25">
      <c r="A417" s="2" t="s">
        <v>1325</v>
      </c>
      <c r="B417" s="2" t="s">
        <v>677</v>
      </c>
      <c r="C417" s="2">
        <v>5</v>
      </c>
      <c r="D417" s="4">
        <v>4.16</v>
      </c>
      <c r="E417" s="2" t="s">
        <v>684</v>
      </c>
      <c r="F417" s="3">
        <v>45922</v>
      </c>
      <c r="G417" s="7">
        <v>20.8</v>
      </c>
      <c r="H417" s="37">
        <f>IFERROR(VLOOKUP(Master[[#This Row],[Customer_ID]],CustomerData[],2,0),"None")</f>
        <v>30</v>
      </c>
      <c r="I417" s="37" t="str">
        <f>IF(Master[[#This Row],[Age]]&lt;=28,"18-28",IF(H417&lt;=39,"29-39",IF(H417&lt;=50,"40-50",IF(H417&lt;=61,"51-61",IF(H417&gt;=62,"62-Above")))))</f>
        <v>29-39</v>
      </c>
      <c r="J417" t="str">
        <f>IFERROR(VLOOKUP(Master[[#This Row],[Customer_ID]],CustomerData[],3,0),"None")</f>
        <v>Male</v>
      </c>
      <c r="K417" t="str">
        <f>IFERROR(VLOOKUP(Master[[#This Row],[Customer_ID]],CustomerData[],4,0),"None")</f>
        <v>Cappuccino</v>
      </c>
      <c r="L417" s="1" t="str">
        <f>IFERROR(VLOOKUP(Master[[#This Row],[Customer_ID]],Feedback[],3,0),"None ")</f>
        <v>Neutral</v>
      </c>
      <c r="M417" t="str">
        <f>_xlfn.IFNA(VLOOKUP(Master[[#This Row],[Customer_ID]],Feedback[],4,0),"None")</f>
        <v>Could be better</v>
      </c>
    </row>
    <row r="418" spans="1:13" hidden="1" x14ac:dyDescent="0.25">
      <c r="A418" s="2" t="s">
        <v>1296</v>
      </c>
      <c r="B418" s="2" t="s">
        <v>679</v>
      </c>
      <c r="C418" s="2">
        <v>4</v>
      </c>
      <c r="D418" s="4">
        <v>4.59</v>
      </c>
      <c r="E418" s="2" t="s">
        <v>685</v>
      </c>
      <c r="F418" s="3">
        <v>45923</v>
      </c>
      <c r="G418" s="7">
        <v>18.36</v>
      </c>
      <c r="H418" s="37">
        <f>IFERROR(VLOOKUP(Master[[#This Row],[Customer_ID]],CustomerData[],2,0),"None")</f>
        <v>50</v>
      </c>
      <c r="I418" s="37" t="str">
        <f>IF(Master[[#This Row],[Age]]&lt;=28,"18-28",IF(H418&lt;=39,"29-39",IF(H418&lt;=50,"40-50",IF(H418&lt;=61,"51-61",IF(H418&gt;=62,"62-Above")))))</f>
        <v>40-50</v>
      </c>
      <c r="J418" t="str">
        <f>IFERROR(VLOOKUP(Master[[#This Row],[Customer_ID]],CustomerData[],3,0),"None")</f>
        <v>Female</v>
      </c>
      <c r="K418" t="str">
        <f>IFERROR(VLOOKUP(Master[[#This Row],[Customer_ID]],CustomerData[],4,0),"None")</f>
        <v>Sandwich</v>
      </c>
      <c r="L418" s="1" t="str">
        <f>IFERROR(VLOOKUP(Master[[#This Row],[Customer_ID]],Feedback[],3,0),"None ")</f>
        <v xml:space="preserve">None </v>
      </c>
      <c r="M418" t="str">
        <f>_xlfn.IFNA(VLOOKUP(Master[[#This Row],[Customer_ID]],Feedback[],4,0),"None")</f>
        <v>None</v>
      </c>
    </row>
    <row r="419" spans="1:13" x14ac:dyDescent="0.25">
      <c r="A419" s="2" t="s">
        <v>1026</v>
      </c>
      <c r="B419" s="2" t="s">
        <v>678</v>
      </c>
      <c r="C419" s="2">
        <v>1</v>
      </c>
      <c r="D419" s="4">
        <v>3.8</v>
      </c>
      <c r="E419" s="2" t="s">
        <v>682</v>
      </c>
      <c r="F419" s="3">
        <v>45924</v>
      </c>
      <c r="G419" s="7">
        <v>3.8</v>
      </c>
      <c r="H419" s="37">
        <f>IFERROR(VLOOKUP(Master[[#This Row],[Customer_ID]],CustomerData[],2,0),"None")</f>
        <v>55</v>
      </c>
      <c r="I419" s="37" t="str">
        <f>IF(Master[[#This Row],[Age]]&lt;=28,"18-28",IF(H419&lt;=39,"29-39",IF(H419&lt;=50,"40-50",IF(H419&lt;=61,"51-61",IF(H419&gt;=62,"62-Above")))))</f>
        <v>51-61</v>
      </c>
      <c r="J419" t="str">
        <f>IFERROR(VLOOKUP(Master[[#This Row],[Customer_ID]],CustomerData[],3,0),"None")</f>
        <v>Male</v>
      </c>
      <c r="K419" t="str">
        <f>IFERROR(VLOOKUP(Master[[#This Row],[Customer_ID]],CustomerData[],4,0),"None")</f>
        <v>Latte</v>
      </c>
      <c r="L419" s="1" t="str">
        <f>IFERROR(VLOOKUP(Master[[#This Row],[Customer_ID]],Feedback[],3,0),"None ")</f>
        <v xml:space="preserve">None </v>
      </c>
      <c r="M419" t="str">
        <f>_xlfn.IFNA(VLOOKUP(Master[[#This Row],[Customer_ID]],Feedback[],4,0),"None")</f>
        <v>None</v>
      </c>
    </row>
    <row r="420" spans="1:13" hidden="1" x14ac:dyDescent="0.25">
      <c r="A420" s="2" t="s">
        <v>994</v>
      </c>
      <c r="B420" s="2" t="s">
        <v>677</v>
      </c>
      <c r="C420" s="2">
        <v>1</v>
      </c>
      <c r="D420" s="4">
        <v>5.99</v>
      </c>
      <c r="E420" s="2" t="s">
        <v>682</v>
      </c>
      <c r="F420" s="3">
        <v>45930</v>
      </c>
      <c r="G420" s="7">
        <v>5.99</v>
      </c>
      <c r="H420" s="37">
        <f>IFERROR(VLOOKUP(Master[[#This Row],[Customer_ID]],CustomerData[],2,0),"None")</f>
        <v>21</v>
      </c>
      <c r="I420" s="37" t="str">
        <f>IF(Master[[#This Row],[Age]]&lt;=28,"18-28",IF(H420&lt;=39,"29-39",IF(H420&lt;=50,"40-50",IF(H420&lt;=61,"51-61",IF(H420&gt;=62,"62-Above")))))</f>
        <v>18-28</v>
      </c>
      <c r="J420" t="str">
        <f>IFERROR(VLOOKUP(Master[[#This Row],[Customer_ID]],CustomerData[],3,0),"None")</f>
        <v>Female</v>
      </c>
      <c r="K420" t="str">
        <f>IFERROR(VLOOKUP(Master[[#This Row],[Customer_ID]],CustomerData[],4,0),"None")</f>
        <v>Cappuccino</v>
      </c>
      <c r="L420" s="1" t="str">
        <f>IFERROR(VLOOKUP(Master[[#This Row],[Customer_ID]],Feedback[],3,0),"None ")</f>
        <v xml:space="preserve">None </v>
      </c>
      <c r="M420" t="str">
        <f>_xlfn.IFNA(VLOOKUP(Master[[#This Row],[Customer_ID]],Feedback[],4,0),"None")</f>
        <v>None</v>
      </c>
    </row>
    <row r="421" spans="1:13" hidden="1" x14ac:dyDescent="0.25">
      <c r="A421" s="2" t="s">
        <v>733</v>
      </c>
      <c r="B421" s="2" t="s">
        <v>677</v>
      </c>
      <c r="C421" s="2">
        <v>1</v>
      </c>
      <c r="D421" s="4">
        <v>4.6900000000000004</v>
      </c>
      <c r="E421" s="2" t="s">
        <v>684</v>
      </c>
      <c r="F421" s="3">
        <v>45931</v>
      </c>
      <c r="G421" s="7">
        <v>4.6900000000000004</v>
      </c>
      <c r="H421" s="37">
        <f>IFERROR(VLOOKUP(Master[[#This Row],[Customer_ID]],CustomerData[],2,0),"None")</f>
        <v>39</v>
      </c>
      <c r="I421" s="37" t="str">
        <f>IF(Master[[#This Row],[Age]]&lt;=28,"18-28",IF(H421&lt;=39,"29-39",IF(H421&lt;=50,"40-50",IF(H421&lt;=61,"51-61",IF(H421&gt;=62,"62-Above")))))</f>
        <v>29-39</v>
      </c>
      <c r="J421" t="str">
        <f>IFERROR(VLOOKUP(Master[[#This Row],[Customer_ID]],CustomerData[],3,0),"None")</f>
        <v>Female</v>
      </c>
      <c r="K421" t="str">
        <f>IFERROR(VLOOKUP(Master[[#This Row],[Customer_ID]],CustomerData[],4,0),"None")</f>
        <v>Cappuccino</v>
      </c>
      <c r="L421" s="1" t="str">
        <f>IFERROR(VLOOKUP(Master[[#This Row],[Customer_ID]],Feedback[],3,0),"None ")</f>
        <v xml:space="preserve">None </v>
      </c>
      <c r="M421" t="str">
        <f>_xlfn.IFNA(VLOOKUP(Master[[#This Row],[Customer_ID]],Feedback[],4,0),"None")</f>
        <v>None</v>
      </c>
    </row>
    <row r="422" spans="1:13" hidden="1" x14ac:dyDescent="0.25">
      <c r="A422" s="2" t="s">
        <v>987</v>
      </c>
      <c r="B422" s="2" t="s">
        <v>679</v>
      </c>
      <c r="C422" s="2">
        <v>4</v>
      </c>
      <c r="D422" s="4">
        <v>4.76</v>
      </c>
      <c r="E422" s="2" t="s">
        <v>684</v>
      </c>
      <c r="F422" s="3">
        <v>45933</v>
      </c>
      <c r="G422" s="7">
        <v>19.04</v>
      </c>
      <c r="H422" s="37">
        <f>IFERROR(VLOOKUP(Master[[#This Row],[Customer_ID]],CustomerData[],2,0),"None")</f>
        <v>35</v>
      </c>
      <c r="I422" s="37" t="str">
        <f>IF(Master[[#This Row],[Age]]&lt;=28,"18-28",IF(H422&lt;=39,"29-39",IF(H422&lt;=50,"40-50",IF(H422&lt;=61,"51-61",IF(H422&gt;=62,"62-Above")))))</f>
        <v>29-39</v>
      </c>
      <c r="J422" t="str">
        <f>IFERROR(VLOOKUP(Master[[#This Row],[Customer_ID]],CustomerData[],3,0),"None")</f>
        <v>Female</v>
      </c>
      <c r="K422" t="str">
        <f>IFERROR(VLOOKUP(Master[[#This Row],[Customer_ID]],CustomerData[],4,0),"None")</f>
        <v>Sandwich</v>
      </c>
      <c r="L422" s="1" t="str">
        <f>IFERROR(VLOOKUP(Master[[#This Row],[Customer_ID]],Feedback[],3,0),"None ")</f>
        <v xml:space="preserve">None </v>
      </c>
      <c r="M422" t="str">
        <f>_xlfn.IFNA(VLOOKUP(Master[[#This Row],[Customer_ID]],Feedback[],4,0),"None")</f>
        <v>None</v>
      </c>
    </row>
    <row r="423" spans="1:13" x14ac:dyDescent="0.25">
      <c r="A423" s="2" t="s">
        <v>1044</v>
      </c>
      <c r="B423" s="2" t="s">
        <v>677</v>
      </c>
      <c r="C423" s="2">
        <v>5</v>
      </c>
      <c r="D423" s="4">
        <v>5.27</v>
      </c>
      <c r="E423" s="2" t="s">
        <v>685</v>
      </c>
      <c r="F423" s="3">
        <v>45935</v>
      </c>
      <c r="G423" s="7">
        <v>26.35</v>
      </c>
      <c r="H423" s="37">
        <f>IFERROR(VLOOKUP(Master[[#This Row],[Customer_ID]],CustomerData[],2,0),"None")</f>
        <v>56</v>
      </c>
      <c r="I423" s="37" t="str">
        <f>IF(Master[[#This Row],[Age]]&lt;=28,"18-28",IF(H423&lt;=39,"29-39",IF(H423&lt;=50,"40-50",IF(H423&lt;=61,"51-61",IF(H423&gt;=62,"62-Above")))))</f>
        <v>51-61</v>
      </c>
      <c r="J423" t="str">
        <f>IFERROR(VLOOKUP(Master[[#This Row],[Customer_ID]],CustomerData[],3,0),"None")</f>
        <v>Male</v>
      </c>
      <c r="K423" t="str">
        <f>IFERROR(VLOOKUP(Master[[#This Row],[Customer_ID]],CustomerData[],4,0),"None")</f>
        <v>Cappuccino</v>
      </c>
      <c r="L423" s="1" t="str">
        <f>IFERROR(VLOOKUP(Master[[#This Row],[Customer_ID]],Feedback[],3,0),"None ")</f>
        <v>Positive</v>
      </c>
      <c r="M423" t="str">
        <f>_xlfn.IFNA(VLOOKUP(Master[[#This Row],[Customer_ID]],Feedback[],4,0),"None")</f>
        <v>Great product!</v>
      </c>
    </row>
    <row r="424" spans="1:13" x14ac:dyDescent="0.25">
      <c r="A424" s="2" t="s">
        <v>1052</v>
      </c>
      <c r="B424" s="2" t="s">
        <v>681</v>
      </c>
      <c r="C424" s="2">
        <v>1</v>
      </c>
      <c r="D424" s="4">
        <v>5.94</v>
      </c>
      <c r="E424" s="2" t="s">
        <v>682</v>
      </c>
      <c r="F424" s="3">
        <v>45938</v>
      </c>
      <c r="G424" s="7">
        <v>5.94</v>
      </c>
      <c r="H424" s="37">
        <f>IFERROR(VLOOKUP(Master[[#This Row],[Customer_ID]],CustomerData[],2,0),"None")</f>
        <v>55</v>
      </c>
      <c r="I424" s="37" t="str">
        <f>IF(Master[[#This Row],[Age]]&lt;=28,"18-28",IF(H424&lt;=39,"29-39",IF(H424&lt;=50,"40-50",IF(H424&lt;=61,"51-61",IF(H424&gt;=62,"62-Above")))))</f>
        <v>51-61</v>
      </c>
      <c r="J424" t="str">
        <f>IFERROR(VLOOKUP(Master[[#This Row],[Customer_ID]],CustomerData[],3,0),"None")</f>
        <v>Male</v>
      </c>
      <c r="K424" t="str">
        <f>IFERROR(VLOOKUP(Master[[#This Row],[Customer_ID]],CustomerData[],4,0),"None")</f>
        <v>Muffin</v>
      </c>
      <c r="L424" s="1" t="str">
        <f>IFERROR(VLOOKUP(Master[[#This Row],[Customer_ID]],Feedback[],3,0),"None ")</f>
        <v>Neutral</v>
      </c>
      <c r="M424" t="str">
        <f>_xlfn.IFNA(VLOOKUP(Master[[#This Row],[Customer_ID]],Feedback[],4,0),"None")</f>
        <v>Could be better</v>
      </c>
    </row>
    <row r="425" spans="1:13" hidden="1" x14ac:dyDescent="0.25">
      <c r="A425" s="2" t="s">
        <v>799</v>
      </c>
      <c r="B425" s="2" t="s">
        <v>681</v>
      </c>
      <c r="C425" s="2">
        <v>4</v>
      </c>
      <c r="D425" s="4">
        <v>3.75</v>
      </c>
      <c r="E425" s="2" t="s">
        <v>684</v>
      </c>
      <c r="F425" s="3">
        <v>45945</v>
      </c>
      <c r="G425" s="7">
        <v>15</v>
      </c>
      <c r="H425" s="37">
        <f>IFERROR(VLOOKUP(Master[[#This Row],[Customer_ID]],CustomerData[],2,0),"None")</f>
        <v>38</v>
      </c>
      <c r="I425" s="37" t="str">
        <f>IF(Master[[#This Row],[Age]]&lt;=28,"18-28",IF(H425&lt;=39,"29-39",IF(H425&lt;=50,"40-50",IF(H425&lt;=61,"51-61",IF(H425&gt;=62,"62-Above")))))</f>
        <v>29-39</v>
      </c>
      <c r="J425" t="str">
        <f>IFERROR(VLOOKUP(Master[[#This Row],[Customer_ID]],CustomerData[],3,0),"None")</f>
        <v>Male</v>
      </c>
      <c r="K425" t="str">
        <f>IFERROR(VLOOKUP(Master[[#This Row],[Customer_ID]],CustomerData[],4,0),"None")</f>
        <v>Muffin</v>
      </c>
      <c r="L425" s="1" t="str">
        <f>IFERROR(VLOOKUP(Master[[#This Row],[Customer_ID]],Feedback[],3,0),"None ")</f>
        <v xml:space="preserve">None </v>
      </c>
      <c r="M425" t="str">
        <f>_xlfn.IFNA(VLOOKUP(Master[[#This Row],[Customer_ID]],Feedback[],4,0),"None")</f>
        <v>None</v>
      </c>
    </row>
    <row r="426" spans="1:13" hidden="1" x14ac:dyDescent="0.25">
      <c r="A426" s="2" t="s">
        <v>969</v>
      </c>
      <c r="B426" s="2" t="s">
        <v>678</v>
      </c>
      <c r="C426" s="2">
        <v>3</v>
      </c>
      <c r="D426" s="4">
        <v>5.65</v>
      </c>
      <c r="E426" s="2" t="s">
        <v>682</v>
      </c>
      <c r="F426" s="3">
        <v>45947</v>
      </c>
      <c r="G426" s="7">
        <v>16.95</v>
      </c>
      <c r="H426" s="37">
        <f>IFERROR(VLOOKUP(Master[[#This Row],[Customer_ID]],CustomerData[],2,0),"None")</f>
        <v>21</v>
      </c>
      <c r="I426" s="37" t="str">
        <f>IF(Master[[#This Row],[Age]]&lt;=28,"18-28",IF(H426&lt;=39,"29-39",IF(H426&lt;=50,"40-50",IF(H426&lt;=61,"51-61",IF(H426&gt;=62,"62-Above")))))</f>
        <v>18-28</v>
      </c>
      <c r="J426" t="str">
        <f>IFERROR(VLOOKUP(Master[[#This Row],[Customer_ID]],CustomerData[],3,0),"None")</f>
        <v>Male</v>
      </c>
      <c r="K426" t="str">
        <f>IFERROR(VLOOKUP(Master[[#This Row],[Customer_ID]],CustomerData[],4,0),"None")</f>
        <v>Latte</v>
      </c>
      <c r="L426" s="1" t="str">
        <f>IFERROR(VLOOKUP(Master[[#This Row],[Customer_ID]],Feedback[],3,0),"None ")</f>
        <v xml:space="preserve">None </v>
      </c>
      <c r="M426" t="str">
        <f>_xlfn.IFNA(VLOOKUP(Master[[#This Row],[Customer_ID]],Feedback[],4,0),"None")</f>
        <v>None</v>
      </c>
    </row>
    <row r="427" spans="1:13" hidden="1" x14ac:dyDescent="0.25">
      <c r="A427" s="2" t="s">
        <v>836</v>
      </c>
      <c r="B427" s="2" t="s">
        <v>680</v>
      </c>
      <c r="C427" s="2">
        <v>4</v>
      </c>
      <c r="D427" s="4">
        <v>3.53</v>
      </c>
      <c r="E427" s="2" t="s">
        <v>684</v>
      </c>
      <c r="F427" s="3">
        <v>45950</v>
      </c>
      <c r="G427" s="7">
        <v>14.12</v>
      </c>
      <c r="H427" s="37">
        <f>IFERROR(VLOOKUP(Master[[#This Row],[Customer_ID]],CustomerData[],2,0),"None")</f>
        <v>28</v>
      </c>
      <c r="I427" s="37" t="str">
        <f>IF(Master[[#This Row],[Age]]&lt;=28,"18-28",IF(H427&lt;=39,"29-39",IF(H427&lt;=50,"40-50",IF(H427&lt;=61,"51-61",IF(H427&gt;=62,"62-Above")))))</f>
        <v>18-28</v>
      </c>
      <c r="J427" t="str">
        <f>IFERROR(VLOOKUP(Master[[#This Row],[Customer_ID]],CustomerData[],3,0),"None")</f>
        <v>Female</v>
      </c>
      <c r="K427" t="str">
        <f>IFERROR(VLOOKUP(Master[[#This Row],[Customer_ID]],CustomerData[],4,0),"None")</f>
        <v>Croissant</v>
      </c>
      <c r="L427" s="1" t="str">
        <f>IFERROR(VLOOKUP(Master[[#This Row],[Customer_ID]],Feedback[],3,0),"None ")</f>
        <v>Positive</v>
      </c>
      <c r="M427" t="str">
        <f>_xlfn.IFNA(VLOOKUP(Master[[#This Row],[Customer_ID]],Feedback[],4,0),"None")</f>
        <v>Great product!</v>
      </c>
    </row>
    <row r="428" spans="1:13" hidden="1" x14ac:dyDescent="0.25">
      <c r="A428" s="2" t="s">
        <v>1095</v>
      </c>
      <c r="B428" s="2" t="s">
        <v>677</v>
      </c>
      <c r="C428" s="2">
        <v>3</v>
      </c>
      <c r="D428" s="4">
        <v>4.9400000000000004</v>
      </c>
      <c r="E428" s="2" t="s">
        <v>683</v>
      </c>
      <c r="F428" s="3">
        <v>45951</v>
      </c>
      <c r="G428" s="7">
        <v>14.82</v>
      </c>
      <c r="H428" s="37">
        <f>IFERROR(VLOOKUP(Master[[#This Row],[Customer_ID]],CustomerData[],2,0),"None")</f>
        <v>46</v>
      </c>
      <c r="I428" s="37" t="str">
        <f>IF(Master[[#This Row],[Age]]&lt;=28,"18-28",IF(H428&lt;=39,"29-39",IF(H428&lt;=50,"40-50",IF(H428&lt;=61,"51-61",IF(H428&gt;=62,"62-Above")))))</f>
        <v>40-50</v>
      </c>
      <c r="J428" t="str">
        <f>IFERROR(VLOOKUP(Master[[#This Row],[Customer_ID]],CustomerData[],3,0),"None")</f>
        <v>Female</v>
      </c>
      <c r="K428" t="str">
        <f>IFERROR(VLOOKUP(Master[[#This Row],[Customer_ID]],CustomerData[],4,0),"None")</f>
        <v>Cappuccino</v>
      </c>
      <c r="L428" s="1" t="str">
        <f>IFERROR(VLOOKUP(Master[[#This Row],[Customer_ID]],Feedback[],3,0),"None ")</f>
        <v xml:space="preserve">None </v>
      </c>
      <c r="M428" t="str">
        <f>_xlfn.IFNA(VLOOKUP(Master[[#This Row],[Customer_ID]],Feedback[],4,0),"None")</f>
        <v>None</v>
      </c>
    </row>
    <row r="429" spans="1:13" x14ac:dyDescent="0.25">
      <c r="A429" s="2" t="s">
        <v>937</v>
      </c>
      <c r="B429" s="2" t="s">
        <v>679</v>
      </c>
      <c r="C429" s="2">
        <v>5</v>
      </c>
      <c r="D429" s="4">
        <v>3.16</v>
      </c>
      <c r="E429" s="2" t="s">
        <v>685</v>
      </c>
      <c r="F429" s="3">
        <v>45952</v>
      </c>
      <c r="G429" s="7">
        <v>15.8</v>
      </c>
      <c r="H429" s="37">
        <f>IFERROR(VLOOKUP(Master[[#This Row],[Customer_ID]],CustomerData[],2,0),"None")</f>
        <v>58</v>
      </c>
      <c r="I429" s="37" t="str">
        <f>IF(Master[[#This Row],[Age]]&lt;=28,"18-28",IF(H429&lt;=39,"29-39",IF(H429&lt;=50,"40-50",IF(H429&lt;=61,"51-61",IF(H429&gt;=62,"62-Above")))))</f>
        <v>51-61</v>
      </c>
      <c r="J429" t="str">
        <f>IFERROR(VLOOKUP(Master[[#This Row],[Customer_ID]],CustomerData[],3,0),"None")</f>
        <v>Male</v>
      </c>
      <c r="K429" t="str">
        <f>IFERROR(VLOOKUP(Master[[#This Row],[Customer_ID]],CustomerData[],4,0),"None")</f>
        <v>Sandwich</v>
      </c>
      <c r="L429" s="1" t="str">
        <f>IFERROR(VLOOKUP(Master[[#This Row],[Customer_ID]],Feedback[],3,0),"None ")</f>
        <v>Negative</v>
      </c>
      <c r="M429" t="str">
        <f>_xlfn.IFNA(VLOOKUP(Master[[#This Row],[Customer_ID]],Feedback[],4,0),"None")</f>
        <v>Could be better</v>
      </c>
    </row>
    <row r="430" spans="1:13" hidden="1" x14ac:dyDescent="0.25">
      <c r="A430" s="2" t="s">
        <v>1248</v>
      </c>
      <c r="B430" s="2" t="s">
        <v>676</v>
      </c>
      <c r="C430" s="2">
        <v>5</v>
      </c>
      <c r="D430" s="4">
        <v>3.72</v>
      </c>
      <c r="E430" s="2" t="s">
        <v>685</v>
      </c>
      <c r="F430" s="3">
        <v>45954</v>
      </c>
      <c r="G430" s="7">
        <v>18.600000000000001</v>
      </c>
      <c r="H430" s="37">
        <f>IFERROR(VLOOKUP(Master[[#This Row],[Customer_ID]],CustomerData[],2,0),"None")</f>
        <v>30</v>
      </c>
      <c r="I430" s="37" t="str">
        <f>IF(Master[[#This Row],[Age]]&lt;=28,"18-28",IF(H430&lt;=39,"29-39",IF(H430&lt;=50,"40-50",IF(H430&lt;=61,"51-61",IF(H430&gt;=62,"62-Above")))))</f>
        <v>29-39</v>
      </c>
      <c r="J430" t="str">
        <f>IFERROR(VLOOKUP(Master[[#This Row],[Customer_ID]],CustomerData[],3,0),"None")</f>
        <v>Male</v>
      </c>
      <c r="K430" t="str">
        <f>IFERROR(VLOOKUP(Master[[#This Row],[Customer_ID]],CustomerData[],4,0),"None")</f>
        <v>Iced Tea</v>
      </c>
      <c r="L430" s="1" t="str">
        <f>IFERROR(VLOOKUP(Master[[#This Row],[Customer_ID]],Feedback[],3,0),"None ")</f>
        <v>Positive</v>
      </c>
      <c r="M430" t="str">
        <f>_xlfn.IFNA(VLOOKUP(Master[[#This Row],[Customer_ID]],Feedback[],4,0),"None")</f>
        <v>Could be better</v>
      </c>
    </row>
    <row r="431" spans="1:13" hidden="1" x14ac:dyDescent="0.25">
      <c r="A431" s="2" t="s">
        <v>1357</v>
      </c>
      <c r="B431" s="2" t="s">
        <v>677</v>
      </c>
      <c r="C431" s="2">
        <v>4</v>
      </c>
      <c r="D431" s="4">
        <v>5.0599999999999996</v>
      </c>
      <c r="E431" s="2" t="s">
        <v>685</v>
      </c>
      <c r="F431" s="3">
        <v>45955</v>
      </c>
      <c r="G431" s="7">
        <v>20.239999999999998</v>
      </c>
      <c r="H431" s="37">
        <f>IFERROR(VLOOKUP(Master[[#This Row],[Customer_ID]],CustomerData[],2,0),"None")</f>
        <v>64</v>
      </c>
      <c r="I431" s="37" t="str">
        <f>IF(Master[[#This Row],[Age]]&lt;=28,"18-28",IF(H431&lt;=39,"29-39",IF(H431&lt;=50,"40-50",IF(H431&lt;=61,"51-61",IF(H431&gt;=62,"62-Above")))))</f>
        <v>62-Above</v>
      </c>
      <c r="J431" t="str">
        <f>IFERROR(VLOOKUP(Master[[#This Row],[Customer_ID]],CustomerData[],3,0),"None")</f>
        <v>Female</v>
      </c>
      <c r="K431" t="str">
        <f>IFERROR(VLOOKUP(Master[[#This Row],[Customer_ID]],CustomerData[],4,0),"None")</f>
        <v>Cappuccino</v>
      </c>
      <c r="L431" s="1" t="str">
        <f>IFERROR(VLOOKUP(Master[[#This Row],[Customer_ID]],Feedback[],3,0),"None ")</f>
        <v>Neutral</v>
      </c>
      <c r="M431" t="str">
        <f>_xlfn.IFNA(VLOOKUP(Master[[#This Row],[Customer_ID]],Feedback[],4,0),"None")</f>
        <v>Could be better</v>
      </c>
    </row>
    <row r="432" spans="1:13" hidden="1" x14ac:dyDescent="0.25">
      <c r="A432" s="2" t="s">
        <v>1275</v>
      </c>
      <c r="B432" s="2" t="s">
        <v>681</v>
      </c>
      <c r="C432" s="2">
        <v>3</v>
      </c>
      <c r="D432" s="4">
        <v>3.46</v>
      </c>
      <c r="E432" s="2" t="s">
        <v>685</v>
      </c>
      <c r="F432" s="3">
        <v>45956</v>
      </c>
      <c r="G432" s="7">
        <v>10.38</v>
      </c>
      <c r="H432" s="37">
        <f>IFERROR(VLOOKUP(Master[[#This Row],[Customer_ID]],CustomerData[],2,0),"None")</f>
        <v>65</v>
      </c>
      <c r="I432" s="37" t="str">
        <f>IF(Master[[#This Row],[Age]]&lt;=28,"18-28",IF(H432&lt;=39,"29-39",IF(H432&lt;=50,"40-50",IF(H432&lt;=61,"51-61",IF(H432&gt;=62,"62-Above")))))</f>
        <v>62-Above</v>
      </c>
      <c r="J432" t="str">
        <f>IFERROR(VLOOKUP(Master[[#This Row],[Customer_ID]],CustomerData[],3,0),"None")</f>
        <v>Male</v>
      </c>
      <c r="K432" t="str">
        <f>IFERROR(VLOOKUP(Master[[#This Row],[Customer_ID]],CustomerData[],4,0),"None")</f>
        <v>Muffin</v>
      </c>
      <c r="L432" s="1" t="str">
        <f>IFERROR(VLOOKUP(Master[[#This Row],[Customer_ID]],Feedback[],3,0),"None ")</f>
        <v>Neutral</v>
      </c>
      <c r="M432" t="str">
        <f>_xlfn.IFNA(VLOOKUP(Master[[#This Row],[Customer_ID]],Feedback[],4,0),"None")</f>
        <v>Could be better</v>
      </c>
    </row>
    <row r="433" spans="1:13" hidden="1" x14ac:dyDescent="0.25">
      <c r="A433" s="2" t="s">
        <v>1192</v>
      </c>
      <c r="B433" s="2" t="s">
        <v>678</v>
      </c>
      <c r="C433" s="2">
        <v>4</v>
      </c>
      <c r="D433" s="4">
        <v>5.41</v>
      </c>
      <c r="E433" s="2" t="s">
        <v>685</v>
      </c>
      <c r="F433" s="3">
        <v>45957</v>
      </c>
      <c r="G433" s="7">
        <v>21.64</v>
      </c>
      <c r="H433" s="37">
        <f>IFERROR(VLOOKUP(Master[[#This Row],[Customer_ID]],CustomerData[],2,0),"None")</f>
        <v>20</v>
      </c>
      <c r="I433" s="37" t="str">
        <f>IF(Master[[#This Row],[Age]]&lt;=28,"18-28",IF(H433&lt;=39,"29-39",IF(H433&lt;=50,"40-50",IF(H433&lt;=61,"51-61",IF(H433&gt;=62,"62-Above")))))</f>
        <v>18-28</v>
      </c>
      <c r="J433" t="str">
        <f>IFERROR(VLOOKUP(Master[[#This Row],[Customer_ID]],CustomerData[],3,0),"None")</f>
        <v>Male</v>
      </c>
      <c r="K433" t="str">
        <f>IFERROR(VLOOKUP(Master[[#This Row],[Customer_ID]],CustomerData[],4,0),"None")</f>
        <v>Latte</v>
      </c>
      <c r="L433" s="1" t="str">
        <f>IFERROR(VLOOKUP(Master[[#This Row],[Customer_ID]],Feedback[],3,0),"None ")</f>
        <v>Positive</v>
      </c>
      <c r="M433" t="str">
        <f>_xlfn.IFNA(VLOOKUP(Master[[#This Row],[Customer_ID]],Feedback[],4,0),"None")</f>
        <v>Could be better</v>
      </c>
    </row>
    <row r="434" spans="1:13" hidden="1" x14ac:dyDescent="0.25">
      <c r="A434" s="2" t="s">
        <v>806</v>
      </c>
      <c r="B434" s="2" t="s">
        <v>676</v>
      </c>
      <c r="C434" s="2">
        <v>1</v>
      </c>
      <c r="D434" s="4">
        <v>5.7</v>
      </c>
      <c r="E434" s="2" t="s">
        <v>682</v>
      </c>
      <c r="F434" s="3">
        <v>45958</v>
      </c>
      <c r="G434" s="7">
        <v>5.7</v>
      </c>
      <c r="H434" s="37">
        <f>IFERROR(VLOOKUP(Master[[#This Row],[Customer_ID]],CustomerData[],2,0),"None")</f>
        <v>38</v>
      </c>
      <c r="I434" s="37" t="str">
        <f>IF(Master[[#This Row],[Age]]&lt;=28,"18-28",IF(H434&lt;=39,"29-39",IF(H434&lt;=50,"40-50",IF(H434&lt;=61,"51-61",IF(H434&gt;=62,"62-Above")))))</f>
        <v>29-39</v>
      </c>
      <c r="J434" t="str">
        <f>IFERROR(VLOOKUP(Master[[#This Row],[Customer_ID]],CustomerData[],3,0),"None")</f>
        <v>Female</v>
      </c>
      <c r="K434" t="str">
        <f>IFERROR(VLOOKUP(Master[[#This Row],[Customer_ID]],CustomerData[],4,0),"None")</f>
        <v>Iced Tea</v>
      </c>
      <c r="L434" s="1" t="str">
        <f>IFERROR(VLOOKUP(Master[[#This Row],[Customer_ID]],Feedback[],3,0),"None ")</f>
        <v xml:space="preserve">None </v>
      </c>
      <c r="M434" t="str">
        <f>_xlfn.IFNA(VLOOKUP(Master[[#This Row],[Customer_ID]],Feedback[],4,0),"None")</f>
        <v>None</v>
      </c>
    </row>
    <row r="435" spans="1:13" hidden="1" x14ac:dyDescent="0.25">
      <c r="A435" s="2" t="s">
        <v>1093</v>
      </c>
      <c r="B435" s="2" t="s">
        <v>676</v>
      </c>
      <c r="C435" s="2">
        <v>1</v>
      </c>
      <c r="D435" s="4">
        <v>4.4400000000000004</v>
      </c>
      <c r="E435" s="2" t="s">
        <v>684</v>
      </c>
      <c r="F435" s="3">
        <v>45959</v>
      </c>
      <c r="G435" s="7">
        <v>4.4400000000000004</v>
      </c>
      <c r="H435" s="37">
        <f>IFERROR(VLOOKUP(Master[[#This Row],[Customer_ID]],CustomerData[],2,0),"None")</f>
        <v>36</v>
      </c>
      <c r="I435" s="37" t="str">
        <f>IF(Master[[#This Row],[Age]]&lt;=28,"18-28",IF(H435&lt;=39,"29-39",IF(H435&lt;=50,"40-50",IF(H435&lt;=61,"51-61",IF(H435&gt;=62,"62-Above")))))</f>
        <v>29-39</v>
      </c>
      <c r="J435" t="str">
        <f>IFERROR(VLOOKUP(Master[[#This Row],[Customer_ID]],CustomerData[],3,0),"None")</f>
        <v>Female</v>
      </c>
      <c r="K435" t="str">
        <f>IFERROR(VLOOKUP(Master[[#This Row],[Customer_ID]],CustomerData[],4,0),"None")</f>
        <v>Iced Tea</v>
      </c>
      <c r="L435" s="1" t="str">
        <f>IFERROR(VLOOKUP(Master[[#This Row],[Customer_ID]],Feedback[],3,0),"None ")</f>
        <v xml:space="preserve">None </v>
      </c>
      <c r="M435" t="str">
        <f>_xlfn.IFNA(VLOOKUP(Master[[#This Row],[Customer_ID]],Feedback[],4,0),"None")</f>
        <v>None</v>
      </c>
    </row>
    <row r="436" spans="1:13" hidden="1" x14ac:dyDescent="0.25">
      <c r="A436" s="2" t="s">
        <v>1322</v>
      </c>
      <c r="B436" s="2" t="s">
        <v>677</v>
      </c>
      <c r="C436" s="2">
        <v>2</v>
      </c>
      <c r="D436" s="4">
        <v>2.74</v>
      </c>
      <c r="E436" s="2" t="s">
        <v>682</v>
      </c>
      <c r="F436" s="3">
        <v>45960</v>
      </c>
      <c r="G436" s="7">
        <v>5.48</v>
      </c>
      <c r="H436" s="37">
        <f>IFERROR(VLOOKUP(Master[[#This Row],[Customer_ID]],CustomerData[],2,0),"None")</f>
        <v>44</v>
      </c>
      <c r="I436" s="37" t="str">
        <f>IF(Master[[#This Row],[Age]]&lt;=28,"18-28",IF(H436&lt;=39,"29-39",IF(H436&lt;=50,"40-50",IF(H436&lt;=61,"51-61",IF(H436&gt;=62,"62-Above")))))</f>
        <v>40-50</v>
      </c>
      <c r="J436" t="str">
        <f>IFERROR(VLOOKUP(Master[[#This Row],[Customer_ID]],CustomerData[],3,0),"None")</f>
        <v>Male</v>
      </c>
      <c r="K436" t="str">
        <f>IFERROR(VLOOKUP(Master[[#This Row],[Customer_ID]],CustomerData[],4,0),"None")</f>
        <v>Cappuccino</v>
      </c>
      <c r="L436" s="1" t="str">
        <f>IFERROR(VLOOKUP(Master[[#This Row],[Customer_ID]],Feedback[],3,0),"None ")</f>
        <v xml:space="preserve">None </v>
      </c>
      <c r="M436" t="str">
        <f>_xlfn.IFNA(VLOOKUP(Master[[#This Row],[Customer_ID]],Feedback[],4,0),"None")</f>
        <v>None</v>
      </c>
    </row>
    <row r="437" spans="1:13" hidden="1" x14ac:dyDescent="0.25">
      <c r="A437" s="2" t="s">
        <v>1051</v>
      </c>
      <c r="B437" s="2" t="s">
        <v>680</v>
      </c>
      <c r="C437" s="2">
        <v>1</v>
      </c>
      <c r="D437" s="4">
        <v>3.04</v>
      </c>
      <c r="E437" s="2" t="s">
        <v>685</v>
      </c>
      <c r="F437" s="3">
        <v>45961</v>
      </c>
      <c r="G437" s="7">
        <v>3.04</v>
      </c>
      <c r="H437" s="37">
        <f>IFERROR(VLOOKUP(Master[[#This Row],[Customer_ID]],CustomerData[],2,0),"None")</f>
        <v>33</v>
      </c>
      <c r="I437" s="37" t="str">
        <f>IF(Master[[#This Row],[Age]]&lt;=28,"18-28",IF(H437&lt;=39,"29-39",IF(H437&lt;=50,"40-50",IF(H437&lt;=61,"51-61",IF(H437&gt;=62,"62-Above")))))</f>
        <v>29-39</v>
      </c>
      <c r="J437" t="str">
        <f>IFERROR(VLOOKUP(Master[[#This Row],[Customer_ID]],CustomerData[],3,0),"None")</f>
        <v>Female</v>
      </c>
      <c r="K437" t="str">
        <f>IFERROR(VLOOKUP(Master[[#This Row],[Customer_ID]],CustomerData[],4,0),"None")</f>
        <v>Croissant</v>
      </c>
      <c r="L437" s="1" t="str">
        <f>IFERROR(VLOOKUP(Master[[#This Row],[Customer_ID]],Feedback[],3,0),"None ")</f>
        <v>Positive</v>
      </c>
      <c r="M437" t="str">
        <f>_xlfn.IFNA(VLOOKUP(Master[[#This Row],[Customer_ID]],Feedback[],4,0),"None")</f>
        <v>Great product!</v>
      </c>
    </row>
    <row r="438" spans="1:13" hidden="1" x14ac:dyDescent="0.25">
      <c r="A438" s="2" t="s">
        <v>1120</v>
      </c>
      <c r="B438" s="2" t="s">
        <v>679</v>
      </c>
      <c r="C438" s="2">
        <v>3</v>
      </c>
      <c r="D438" s="4">
        <v>3.53</v>
      </c>
      <c r="E438" s="2" t="s">
        <v>685</v>
      </c>
      <c r="F438" s="3">
        <v>45962</v>
      </c>
      <c r="G438" s="7">
        <v>10.59</v>
      </c>
      <c r="H438" s="37">
        <f>IFERROR(VLOOKUP(Master[[#This Row],[Customer_ID]],CustomerData[],2,0),"None")</f>
        <v>39</v>
      </c>
      <c r="I438" s="37" t="str">
        <f>IF(Master[[#This Row],[Age]]&lt;=28,"18-28",IF(H438&lt;=39,"29-39",IF(H438&lt;=50,"40-50",IF(H438&lt;=61,"51-61",IF(H438&gt;=62,"62-Above")))))</f>
        <v>29-39</v>
      </c>
      <c r="J438" t="str">
        <f>IFERROR(VLOOKUP(Master[[#This Row],[Customer_ID]],CustomerData[],3,0),"None")</f>
        <v>Female</v>
      </c>
      <c r="K438" t="str">
        <f>IFERROR(VLOOKUP(Master[[#This Row],[Customer_ID]],CustomerData[],4,0),"None")</f>
        <v>Sandwich</v>
      </c>
      <c r="L438" s="1" t="str">
        <f>IFERROR(VLOOKUP(Master[[#This Row],[Customer_ID]],Feedback[],3,0),"None ")</f>
        <v>Neutral</v>
      </c>
      <c r="M438" t="str">
        <f>_xlfn.IFNA(VLOOKUP(Master[[#This Row],[Customer_ID]],Feedback[],4,0),"None")</f>
        <v>Could be better</v>
      </c>
    </row>
    <row r="439" spans="1:13" hidden="1" x14ac:dyDescent="0.25">
      <c r="A439" s="2" t="s">
        <v>908</v>
      </c>
      <c r="B439" s="2" t="s">
        <v>678</v>
      </c>
      <c r="C439" s="2">
        <v>3</v>
      </c>
      <c r="D439" s="4">
        <v>3.78</v>
      </c>
      <c r="E439" s="2" t="s">
        <v>683</v>
      </c>
      <c r="F439" s="3">
        <v>45964</v>
      </c>
      <c r="G439" s="7">
        <v>11.34</v>
      </c>
      <c r="H439" s="37">
        <f>IFERROR(VLOOKUP(Master[[#This Row],[Customer_ID]],CustomerData[],2,0),"None")</f>
        <v>45</v>
      </c>
      <c r="I439" s="37" t="str">
        <f>IF(Master[[#This Row],[Age]]&lt;=28,"18-28",IF(H439&lt;=39,"29-39",IF(H439&lt;=50,"40-50",IF(H439&lt;=61,"51-61",IF(H439&gt;=62,"62-Above")))))</f>
        <v>40-50</v>
      </c>
      <c r="J439" t="str">
        <f>IFERROR(VLOOKUP(Master[[#This Row],[Customer_ID]],CustomerData[],3,0),"None")</f>
        <v>Female</v>
      </c>
      <c r="K439" t="str">
        <f>IFERROR(VLOOKUP(Master[[#This Row],[Customer_ID]],CustomerData[],4,0),"None")</f>
        <v>Latte</v>
      </c>
      <c r="L439" s="1" t="str">
        <f>IFERROR(VLOOKUP(Master[[#This Row],[Customer_ID]],Feedback[],3,0),"None ")</f>
        <v xml:space="preserve">None </v>
      </c>
      <c r="M439" t="str">
        <f>_xlfn.IFNA(VLOOKUP(Master[[#This Row],[Customer_ID]],Feedback[],4,0),"None")</f>
        <v>None</v>
      </c>
    </row>
    <row r="440" spans="1:13" hidden="1" x14ac:dyDescent="0.25">
      <c r="A440" s="2" t="s">
        <v>1091</v>
      </c>
      <c r="B440" s="2" t="s">
        <v>679</v>
      </c>
      <c r="C440" s="2">
        <v>5</v>
      </c>
      <c r="D440" s="4">
        <v>2.5</v>
      </c>
      <c r="E440" s="2" t="s">
        <v>683</v>
      </c>
      <c r="F440" s="3">
        <v>45965</v>
      </c>
      <c r="G440" s="7">
        <v>12.5</v>
      </c>
      <c r="H440" s="37">
        <f>IFERROR(VLOOKUP(Master[[#This Row],[Customer_ID]],CustomerData[],2,0),"None")</f>
        <v>33</v>
      </c>
      <c r="I440" s="37" t="str">
        <f>IF(Master[[#This Row],[Age]]&lt;=28,"18-28",IF(H440&lt;=39,"29-39",IF(H440&lt;=50,"40-50",IF(H440&lt;=61,"51-61",IF(H440&gt;=62,"62-Above")))))</f>
        <v>29-39</v>
      </c>
      <c r="J440" t="str">
        <f>IFERROR(VLOOKUP(Master[[#This Row],[Customer_ID]],CustomerData[],3,0),"None")</f>
        <v>Male</v>
      </c>
      <c r="K440" t="str">
        <f>IFERROR(VLOOKUP(Master[[#This Row],[Customer_ID]],CustomerData[],4,0),"None")</f>
        <v>Sandwich</v>
      </c>
      <c r="L440" s="1" t="str">
        <f>IFERROR(VLOOKUP(Master[[#This Row],[Customer_ID]],Feedback[],3,0),"None ")</f>
        <v>Negative</v>
      </c>
      <c r="M440" t="str">
        <f>_xlfn.IFNA(VLOOKUP(Master[[#This Row],[Customer_ID]],Feedback[],4,0),"None")</f>
        <v>Great product!</v>
      </c>
    </row>
    <row r="441" spans="1:13" hidden="1" x14ac:dyDescent="0.25">
      <c r="A441" s="2" t="s">
        <v>1128</v>
      </c>
      <c r="B441" s="2" t="s">
        <v>676</v>
      </c>
      <c r="C441" s="2">
        <v>3</v>
      </c>
      <c r="D441" s="4">
        <v>3.83</v>
      </c>
      <c r="E441" s="2" t="s">
        <v>685</v>
      </c>
      <c r="F441" s="3">
        <v>45967</v>
      </c>
      <c r="G441" s="7">
        <v>11.49</v>
      </c>
      <c r="H441" s="37">
        <f>IFERROR(VLOOKUP(Master[[#This Row],[Customer_ID]],CustomerData[],2,0),"None")</f>
        <v>21</v>
      </c>
      <c r="I441" s="37" t="str">
        <f>IF(Master[[#This Row],[Age]]&lt;=28,"18-28",IF(H441&lt;=39,"29-39",IF(H441&lt;=50,"40-50",IF(H441&lt;=61,"51-61",IF(H441&gt;=62,"62-Above")))))</f>
        <v>18-28</v>
      </c>
      <c r="J441" t="str">
        <f>IFERROR(VLOOKUP(Master[[#This Row],[Customer_ID]],CustomerData[],3,0),"None")</f>
        <v>Male</v>
      </c>
      <c r="K441" t="str">
        <f>IFERROR(VLOOKUP(Master[[#This Row],[Customer_ID]],CustomerData[],4,0),"None")</f>
        <v>Iced Tea</v>
      </c>
      <c r="L441" s="1" t="str">
        <f>IFERROR(VLOOKUP(Master[[#This Row],[Customer_ID]],Feedback[],3,0),"None ")</f>
        <v xml:space="preserve">None </v>
      </c>
      <c r="M441" t="str">
        <f>_xlfn.IFNA(VLOOKUP(Master[[#This Row],[Customer_ID]],Feedback[],4,0),"None")</f>
        <v>None</v>
      </c>
    </row>
    <row r="442" spans="1:13" hidden="1" x14ac:dyDescent="0.25">
      <c r="A442" s="2" t="s">
        <v>1237</v>
      </c>
      <c r="B442" s="2" t="s">
        <v>680</v>
      </c>
      <c r="C442" s="2">
        <v>1</v>
      </c>
      <c r="D442" s="4">
        <v>3.15</v>
      </c>
      <c r="E442" s="2" t="s">
        <v>682</v>
      </c>
      <c r="F442" s="3">
        <v>45968</v>
      </c>
      <c r="G442" s="7">
        <v>3.15</v>
      </c>
      <c r="H442" s="37">
        <f>IFERROR(VLOOKUP(Master[[#This Row],[Customer_ID]],CustomerData[],2,0),"None")</f>
        <v>20</v>
      </c>
      <c r="I442" s="37" t="str">
        <f>IF(Master[[#This Row],[Age]]&lt;=28,"18-28",IF(H442&lt;=39,"29-39",IF(H442&lt;=50,"40-50",IF(H442&lt;=61,"51-61",IF(H442&gt;=62,"62-Above")))))</f>
        <v>18-28</v>
      </c>
      <c r="J442" t="str">
        <f>IFERROR(VLOOKUP(Master[[#This Row],[Customer_ID]],CustomerData[],3,0),"None")</f>
        <v>Male</v>
      </c>
      <c r="K442" t="str">
        <f>IFERROR(VLOOKUP(Master[[#This Row],[Customer_ID]],CustomerData[],4,0),"None")</f>
        <v>Croissant</v>
      </c>
      <c r="L442" s="1" t="str">
        <f>IFERROR(VLOOKUP(Master[[#This Row],[Customer_ID]],Feedback[],3,0),"None ")</f>
        <v>Neutral</v>
      </c>
      <c r="M442" t="str">
        <f>_xlfn.IFNA(VLOOKUP(Master[[#This Row],[Customer_ID]],Feedback[],4,0),"None")</f>
        <v>Could be better</v>
      </c>
    </row>
    <row r="443" spans="1:13" hidden="1" x14ac:dyDescent="0.25">
      <c r="A443" s="2" t="s">
        <v>1136</v>
      </c>
      <c r="B443" s="2" t="s">
        <v>676</v>
      </c>
      <c r="C443" s="2">
        <v>1</v>
      </c>
      <c r="D443" s="4">
        <v>2.57</v>
      </c>
      <c r="E443" s="2" t="s">
        <v>682</v>
      </c>
      <c r="F443" s="3">
        <v>45969</v>
      </c>
      <c r="G443" s="7">
        <v>2.57</v>
      </c>
      <c r="H443" s="37">
        <f>IFERROR(VLOOKUP(Master[[#This Row],[Customer_ID]],CustomerData[],2,0),"None")</f>
        <v>26</v>
      </c>
      <c r="I443" s="37" t="str">
        <f>IF(Master[[#This Row],[Age]]&lt;=28,"18-28",IF(H443&lt;=39,"29-39",IF(H443&lt;=50,"40-50",IF(H443&lt;=61,"51-61",IF(H443&gt;=62,"62-Above")))))</f>
        <v>18-28</v>
      </c>
      <c r="J443" t="str">
        <f>IFERROR(VLOOKUP(Master[[#This Row],[Customer_ID]],CustomerData[],3,0),"None")</f>
        <v>Male</v>
      </c>
      <c r="K443" t="str">
        <f>IFERROR(VLOOKUP(Master[[#This Row],[Customer_ID]],CustomerData[],4,0),"None")</f>
        <v>Iced Tea</v>
      </c>
      <c r="L443" s="1" t="str">
        <f>IFERROR(VLOOKUP(Master[[#This Row],[Customer_ID]],Feedback[],3,0),"None ")</f>
        <v>Negative</v>
      </c>
      <c r="M443" t="str">
        <f>_xlfn.IFNA(VLOOKUP(Master[[#This Row],[Customer_ID]],Feedback[],4,0),"None")</f>
        <v>Could be better</v>
      </c>
    </row>
    <row r="444" spans="1:13" hidden="1" x14ac:dyDescent="0.25">
      <c r="A444" s="2" t="s">
        <v>796</v>
      </c>
      <c r="B444" s="2" t="s">
        <v>680</v>
      </c>
      <c r="C444" s="2">
        <v>2</v>
      </c>
      <c r="D444" s="4">
        <v>5.5</v>
      </c>
      <c r="E444" s="2" t="s">
        <v>683</v>
      </c>
      <c r="F444" s="3">
        <v>45970</v>
      </c>
      <c r="G444" s="7">
        <v>11</v>
      </c>
      <c r="H444" s="37">
        <f>IFERROR(VLOOKUP(Master[[#This Row],[Customer_ID]],CustomerData[],2,0),"None")</f>
        <v>21</v>
      </c>
      <c r="I444" s="37" t="str">
        <f>IF(Master[[#This Row],[Age]]&lt;=28,"18-28",IF(H444&lt;=39,"29-39",IF(H444&lt;=50,"40-50",IF(H444&lt;=61,"51-61",IF(H444&gt;=62,"62-Above")))))</f>
        <v>18-28</v>
      </c>
      <c r="J444" t="str">
        <f>IFERROR(VLOOKUP(Master[[#This Row],[Customer_ID]],CustomerData[],3,0),"None")</f>
        <v>Male</v>
      </c>
      <c r="K444" t="str">
        <f>IFERROR(VLOOKUP(Master[[#This Row],[Customer_ID]],CustomerData[],4,0),"None")</f>
        <v>Croissant</v>
      </c>
      <c r="L444" s="1" t="str">
        <f>IFERROR(VLOOKUP(Master[[#This Row],[Customer_ID]],Feedback[],3,0),"None ")</f>
        <v>Neutral</v>
      </c>
      <c r="M444" t="str">
        <f>_xlfn.IFNA(VLOOKUP(Master[[#This Row],[Customer_ID]],Feedback[],4,0),"None")</f>
        <v>Could be better</v>
      </c>
    </row>
    <row r="445" spans="1:13" hidden="1" x14ac:dyDescent="0.25">
      <c r="A445" s="2" t="s">
        <v>958</v>
      </c>
      <c r="B445" s="2" t="s">
        <v>677</v>
      </c>
      <c r="C445" s="2">
        <v>4</v>
      </c>
      <c r="D445" s="4">
        <v>5.22</v>
      </c>
      <c r="E445" s="2" t="s">
        <v>683</v>
      </c>
      <c r="F445" s="3">
        <v>45971</v>
      </c>
      <c r="G445" s="7">
        <v>20.88</v>
      </c>
      <c r="H445" s="37">
        <f>IFERROR(VLOOKUP(Master[[#This Row],[Customer_ID]],CustomerData[],2,0),"None")</f>
        <v>44</v>
      </c>
      <c r="I445" s="37" t="str">
        <f>IF(Master[[#This Row],[Age]]&lt;=28,"18-28",IF(H445&lt;=39,"29-39",IF(H445&lt;=50,"40-50",IF(H445&lt;=61,"51-61",IF(H445&gt;=62,"62-Above")))))</f>
        <v>40-50</v>
      </c>
      <c r="J445" t="str">
        <f>IFERROR(VLOOKUP(Master[[#This Row],[Customer_ID]],CustomerData[],3,0),"None")</f>
        <v>Female</v>
      </c>
      <c r="K445" t="str">
        <f>IFERROR(VLOOKUP(Master[[#This Row],[Customer_ID]],CustomerData[],4,0),"None")</f>
        <v>Cappuccino</v>
      </c>
      <c r="L445" s="1" t="str">
        <f>IFERROR(VLOOKUP(Master[[#This Row],[Customer_ID]],Feedback[],3,0),"None ")</f>
        <v>Positive</v>
      </c>
      <c r="M445" t="str">
        <f>_xlfn.IFNA(VLOOKUP(Master[[#This Row],[Customer_ID]],Feedback[],4,0),"None")</f>
        <v>Great product!</v>
      </c>
    </row>
    <row r="446" spans="1:13" hidden="1" x14ac:dyDescent="0.25">
      <c r="A446" s="2" t="s">
        <v>966</v>
      </c>
      <c r="B446" s="2" t="s">
        <v>681</v>
      </c>
      <c r="C446" s="2">
        <v>2</v>
      </c>
      <c r="D446" s="4">
        <v>3.34</v>
      </c>
      <c r="E446" s="2" t="s">
        <v>682</v>
      </c>
      <c r="F446" s="3">
        <v>45972</v>
      </c>
      <c r="G446" s="7">
        <v>6.68</v>
      </c>
      <c r="H446" s="37">
        <f>IFERROR(VLOOKUP(Master[[#This Row],[Customer_ID]],CustomerData[],2,0),"None")</f>
        <v>44</v>
      </c>
      <c r="I446" s="37" t="str">
        <f>IF(Master[[#This Row],[Age]]&lt;=28,"18-28",IF(H446&lt;=39,"29-39",IF(H446&lt;=50,"40-50",IF(H446&lt;=61,"51-61",IF(H446&gt;=62,"62-Above")))))</f>
        <v>40-50</v>
      </c>
      <c r="J446" t="str">
        <f>IFERROR(VLOOKUP(Master[[#This Row],[Customer_ID]],CustomerData[],3,0),"None")</f>
        <v>Male</v>
      </c>
      <c r="K446" t="str">
        <f>IFERROR(VLOOKUP(Master[[#This Row],[Customer_ID]],CustomerData[],4,0),"None")</f>
        <v>Muffin</v>
      </c>
      <c r="L446" s="1" t="str">
        <f>IFERROR(VLOOKUP(Master[[#This Row],[Customer_ID]],Feedback[],3,0),"None ")</f>
        <v>Positive</v>
      </c>
      <c r="M446" t="str">
        <f>_xlfn.IFNA(VLOOKUP(Master[[#This Row],[Customer_ID]],Feedback[],4,0),"None")</f>
        <v>Great product!</v>
      </c>
    </row>
    <row r="447" spans="1:13" hidden="1" x14ac:dyDescent="0.25">
      <c r="A447" s="2" t="s">
        <v>727</v>
      </c>
      <c r="B447" s="2" t="s">
        <v>679</v>
      </c>
      <c r="C447" s="2">
        <v>4</v>
      </c>
      <c r="D447" s="4">
        <v>5.0199999999999996</v>
      </c>
      <c r="E447" s="2" t="s">
        <v>685</v>
      </c>
      <c r="F447" s="3">
        <v>45973</v>
      </c>
      <c r="G447" s="7">
        <v>20.079999999999998</v>
      </c>
      <c r="H447" s="37">
        <f>IFERROR(VLOOKUP(Master[[#This Row],[Customer_ID]],CustomerData[],2,0),"None")</f>
        <v>62</v>
      </c>
      <c r="I447" s="37" t="str">
        <f>IF(Master[[#This Row],[Age]]&lt;=28,"18-28",IF(H447&lt;=39,"29-39",IF(H447&lt;=50,"40-50",IF(H447&lt;=61,"51-61",IF(H447&gt;=62,"62-Above")))))</f>
        <v>62-Above</v>
      </c>
      <c r="J447" t="str">
        <f>IFERROR(VLOOKUP(Master[[#This Row],[Customer_ID]],CustomerData[],3,0),"None")</f>
        <v>Female</v>
      </c>
      <c r="K447" t="str">
        <f>IFERROR(VLOOKUP(Master[[#This Row],[Customer_ID]],CustomerData[],4,0),"None")</f>
        <v>Sandwich</v>
      </c>
      <c r="L447" s="1" t="str">
        <f>IFERROR(VLOOKUP(Master[[#This Row],[Customer_ID]],Feedback[],3,0),"None ")</f>
        <v>Positive</v>
      </c>
      <c r="M447" t="str">
        <f>_xlfn.IFNA(VLOOKUP(Master[[#This Row],[Customer_ID]],Feedback[],4,0),"None")</f>
        <v>Could be better</v>
      </c>
    </row>
    <row r="448" spans="1:13" x14ac:dyDescent="0.25">
      <c r="A448" s="2" t="s">
        <v>1137</v>
      </c>
      <c r="B448" s="2" t="s">
        <v>676</v>
      </c>
      <c r="C448" s="2">
        <v>1</v>
      </c>
      <c r="D448" s="4">
        <v>4.8</v>
      </c>
      <c r="E448" s="2" t="s">
        <v>683</v>
      </c>
      <c r="F448" s="3">
        <v>45974</v>
      </c>
      <c r="G448" s="7">
        <v>4.8</v>
      </c>
      <c r="H448" s="37">
        <f>IFERROR(VLOOKUP(Master[[#This Row],[Customer_ID]],CustomerData[],2,0),"None")</f>
        <v>58</v>
      </c>
      <c r="I448" s="37" t="str">
        <f>IF(Master[[#This Row],[Age]]&lt;=28,"18-28",IF(H448&lt;=39,"29-39",IF(H448&lt;=50,"40-50",IF(H448&lt;=61,"51-61",IF(H448&gt;=62,"62-Above")))))</f>
        <v>51-61</v>
      </c>
      <c r="J448" t="str">
        <f>IFERROR(VLOOKUP(Master[[#This Row],[Customer_ID]],CustomerData[],3,0),"None")</f>
        <v>Female</v>
      </c>
      <c r="K448" t="str">
        <f>IFERROR(VLOOKUP(Master[[#This Row],[Customer_ID]],CustomerData[],4,0),"None")</f>
        <v>Iced Tea</v>
      </c>
      <c r="L448" s="1" t="str">
        <f>IFERROR(VLOOKUP(Master[[#This Row],[Customer_ID]],Feedback[],3,0),"None ")</f>
        <v>Positive</v>
      </c>
      <c r="M448" t="str">
        <f>_xlfn.IFNA(VLOOKUP(Master[[#This Row],[Customer_ID]],Feedback[],4,0),"None")</f>
        <v>Could be better</v>
      </c>
    </row>
    <row r="449" spans="1:13" hidden="1" x14ac:dyDescent="0.25">
      <c r="A449" s="2" t="s">
        <v>1085</v>
      </c>
      <c r="B449" s="2" t="s">
        <v>680</v>
      </c>
      <c r="C449" s="2">
        <v>3</v>
      </c>
      <c r="D449" s="4">
        <v>4.3899999999999997</v>
      </c>
      <c r="E449" s="2" t="s">
        <v>684</v>
      </c>
      <c r="F449" s="3">
        <v>45975</v>
      </c>
      <c r="G449" s="7">
        <v>13.17</v>
      </c>
      <c r="H449" s="37">
        <f>IFERROR(VLOOKUP(Master[[#This Row],[Customer_ID]],CustomerData[],2,0),"None")</f>
        <v>31</v>
      </c>
      <c r="I449" s="37" t="str">
        <f>IF(Master[[#This Row],[Age]]&lt;=28,"18-28",IF(H449&lt;=39,"29-39",IF(H449&lt;=50,"40-50",IF(H449&lt;=61,"51-61",IF(H449&gt;=62,"62-Above")))))</f>
        <v>29-39</v>
      </c>
      <c r="J449" t="str">
        <f>IFERROR(VLOOKUP(Master[[#This Row],[Customer_ID]],CustomerData[],3,0),"None")</f>
        <v>Female</v>
      </c>
      <c r="K449" t="str">
        <f>IFERROR(VLOOKUP(Master[[#This Row],[Customer_ID]],CustomerData[],4,0),"None")</f>
        <v>Croissant</v>
      </c>
      <c r="L449" s="1" t="str">
        <f>IFERROR(VLOOKUP(Master[[#This Row],[Customer_ID]],Feedback[],3,0),"None ")</f>
        <v xml:space="preserve">None </v>
      </c>
      <c r="M449" t="str">
        <f>_xlfn.IFNA(VLOOKUP(Master[[#This Row],[Customer_ID]],Feedback[],4,0),"None")</f>
        <v>None</v>
      </c>
    </row>
    <row r="450" spans="1:13" hidden="1" x14ac:dyDescent="0.25">
      <c r="A450" s="2" t="s">
        <v>1327</v>
      </c>
      <c r="B450" s="2" t="s">
        <v>680</v>
      </c>
      <c r="C450" s="2">
        <v>5</v>
      </c>
      <c r="D450" s="4">
        <v>3.86</v>
      </c>
      <c r="E450" s="2" t="s">
        <v>684</v>
      </c>
      <c r="F450" s="3">
        <v>45976</v>
      </c>
      <c r="G450" s="7">
        <v>19.3</v>
      </c>
      <c r="H450" s="37">
        <f>IFERROR(VLOOKUP(Master[[#This Row],[Customer_ID]],CustomerData[],2,0),"None")</f>
        <v>62</v>
      </c>
      <c r="I450" s="37" t="str">
        <f>IF(Master[[#This Row],[Age]]&lt;=28,"18-28",IF(H450&lt;=39,"29-39",IF(H450&lt;=50,"40-50",IF(H450&lt;=61,"51-61",IF(H450&gt;=62,"62-Above")))))</f>
        <v>62-Above</v>
      </c>
      <c r="J450" t="str">
        <f>IFERROR(VLOOKUP(Master[[#This Row],[Customer_ID]],CustomerData[],3,0),"None")</f>
        <v>Female</v>
      </c>
      <c r="K450" t="str">
        <f>IFERROR(VLOOKUP(Master[[#This Row],[Customer_ID]],CustomerData[],4,0),"None")</f>
        <v>Croissant</v>
      </c>
      <c r="L450" s="1" t="str">
        <f>IFERROR(VLOOKUP(Master[[#This Row],[Customer_ID]],Feedback[],3,0),"None ")</f>
        <v xml:space="preserve">None </v>
      </c>
      <c r="M450" t="str">
        <f>_xlfn.IFNA(VLOOKUP(Master[[#This Row],[Customer_ID]],Feedback[],4,0),"None")</f>
        <v>None</v>
      </c>
    </row>
    <row r="451" spans="1:13" hidden="1" x14ac:dyDescent="0.25">
      <c r="A451" s="2" t="s">
        <v>1316</v>
      </c>
      <c r="B451" s="2" t="s">
        <v>681</v>
      </c>
      <c r="C451" s="2">
        <v>1</v>
      </c>
      <c r="D451" s="4">
        <v>4.43</v>
      </c>
      <c r="E451" s="2" t="s">
        <v>684</v>
      </c>
      <c r="F451" s="3">
        <v>45979</v>
      </c>
      <c r="G451" s="7">
        <v>4.43</v>
      </c>
      <c r="H451" s="37">
        <f>IFERROR(VLOOKUP(Master[[#This Row],[Customer_ID]],CustomerData[],2,0),"None")</f>
        <v>20</v>
      </c>
      <c r="I451" s="37" t="str">
        <f>IF(Master[[#This Row],[Age]]&lt;=28,"18-28",IF(H451&lt;=39,"29-39",IF(H451&lt;=50,"40-50",IF(H451&lt;=61,"51-61",IF(H451&gt;=62,"62-Above")))))</f>
        <v>18-28</v>
      </c>
      <c r="J451" t="str">
        <f>IFERROR(VLOOKUP(Master[[#This Row],[Customer_ID]],CustomerData[],3,0),"None")</f>
        <v>Male</v>
      </c>
      <c r="K451" t="str">
        <f>IFERROR(VLOOKUP(Master[[#This Row],[Customer_ID]],CustomerData[],4,0),"None")</f>
        <v>Muffin</v>
      </c>
      <c r="L451" s="1" t="str">
        <f>IFERROR(VLOOKUP(Master[[#This Row],[Customer_ID]],Feedback[],3,0),"None ")</f>
        <v xml:space="preserve">None </v>
      </c>
      <c r="M451" t="str">
        <f>_xlfn.IFNA(VLOOKUP(Master[[#This Row],[Customer_ID]],Feedback[],4,0),"None")</f>
        <v>None</v>
      </c>
    </row>
    <row r="452" spans="1:13" x14ac:dyDescent="0.25">
      <c r="A452" s="2" t="s">
        <v>1341</v>
      </c>
      <c r="B452" s="2" t="s">
        <v>677</v>
      </c>
      <c r="C452" s="2">
        <v>4</v>
      </c>
      <c r="D452" s="4">
        <v>4.6500000000000004</v>
      </c>
      <c r="E452" s="2" t="s">
        <v>683</v>
      </c>
      <c r="F452" s="3">
        <v>45980</v>
      </c>
      <c r="G452" s="7">
        <v>18.600000000000001</v>
      </c>
      <c r="H452" s="37">
        <f>IFERROR(VLOOKUP(Master[[#This Row],[Customer_ID]],CustomerData[],2,0),"None")</f>
        <v>51</v>
      </c>
      <c r="I452" s="37" t="str">
        <f>IF(Master[[#This Row],[Age]]&lt;=28,"18-28",IF(H452&lt;=39,"29-39",IF(H452&lt;=50,"40-50",IF(H452&lt;=61,"51-61",IF(H452&gt;=62,"62-Above")))))</f>
        <v>51-61</v>
      </c>
      <c r="J452" t="str">
        <f>IFERROR(VLOOKUP(Master[[#This Row],[Customer_ID]],CustomerData[],3,0),"None")</f>
        <v>Male</v>
      </c>
      <c r="K452" t="str">
        <f>IFERROR(VLOOKUP(Master[[#This Row],[Customer_ID]],CustomerData[],4,0),"None")</f>
        <v>Cappuccino</v>
      </c>
      <c r="L452" s="1" t="str">
        <f>IFERROR(VLOOKUP(Master[[#This Row],[Customer_ID]],Feedback[],3,0),"None ")</f>
        <v>Negative</v>
      </c>
      <c r="M452" t="str">
        <f>_xlfn.IFNA(VLOOKUP(Master[[#This Row],[Customer_ID]],Feedback[],4,0),"None")</f>
        <v>Could be better</v>
      </c>
    </row>
    <row r="453" spans="1:13" hidden="1" x14ac:dyDescent="0.25">
      <c r="A453" s="2" t="s">
        <v>787</v>
      </c>
      <c r="B453" s="2" t="s">
        <v>677</v>
      </c>
      <c r="C453" s="2">
        <v>2</v>
      </c>
      <c r="D453" s="4">
        <v>3.63</v>
      </c>
      <c r="E453" s="2" t="s">
        <v>685</v>
      </c>
      <c r="F453" s="3">
        <v>45981</v>
      </c>
      <c r="G453" s="7">
        <v>7.26</v>
      </c>
      <c r="H453" s="37">
        <f>IFERROR(VLOOKUP(Master[[#This Row],[Customer_ID]],CustomerData[],2,0),"None")</f>
        <v>47</v>
      </c>
      <c r="I453" s="37" t="str">
        <f>IF(Master[[#This Row],[Age]]&lt;=28,"18-28",IF(H453&lt;=39,"29-39",IF(H453&lt;=50,"40-50",IF(H453&lt;=61,"51-61",IF(H453&gt;=62,"62-Above")))))</f>
        <v>40-50</v>
      </c>
      <c r="J453" t="str">
        <f>IFERROR(VLOOKUP(Master[[#This Row],[Customer_ID]],CustomerData[],3,0),"None")</f>
        <v>Female</v>
      </c>
      <c r="K453" t="str">
        <f>IFERROR(VLOOKUP(Master[[#This Row],[Customer_ID]],CustomerData[],4,0),"None")</f>
        <v>Cappuccino</v>
      </c>
      <c r="L453" s="1" t="str">
        <f>IFERROR(VLOOKUP(Master[[#This Row],[Customer_ID]],Feedback[],3,0),"None ")</f>
        <v xml:space="preserve">None </v>
      </c>
      <c r="M453" t="str">
        <f>_xlfn.IFNA(VLOOKUP(Master[[#This Row],[Customer_ID]],Feedback[],4,0),"None")</f>
        <v>None</v>
      </c>
    </row>
    <row r="454" spans="1:13" hidden="1" x14ac:dyDescent="0.25">
      <c r="A454" s="2" t="s">
        <v>969</v>
      </c>
      <c r="B454" s="2" t="s">
        <v>678</v>
      </c>
      <c r="C454" s="2">
        <v>4</v>
      </c>
      <c r="D454" s="4">
        <v>4.74</v>
      </c>
      <c r="E454" s="2" t="s">
        <v>682</v>
      </c>
      <c r="F454" s="3">
        <v>45982</v>
      </c>
      <c r="G454" s="7">
        <v>18.96</v>
      </c>
      <c r="H454" s="37">
        <f>IFERROR(VLOOKUP(Master[[#This Row],[Customer_ID]],CustomerData[],2,0),"None")</f>
        <v>21</v>
      </c>
      <c r="I454" s="37" t="str">
        <f>IF(Master[[#This Row],[Age]]&lt;=28,"18-28",IF(H454&lt;=39,"29-39",IF(H454&lt;=50,"40-50",IF(H454&lt;=61,"51-61",IF(H454&gt;=62,"62-Above")))))</f>
        <v>18-28</v>
      </c>
      <c r="J454" t="str">
        <f>IFERROR(VLOOKUP(Master[[#This Row],[Customer_ID]],CustomerData[],3,0),"None")</f>
        <v>Male</v>
      </c>
      <c r="K454" t="str">
        <f>IFERROR(VLOOKUP(Master[[#This Row],[Customer_ID]],CustomerData[],4,0),"None")</f>
        <v>Latte</v>
      </c>
      <c r="L454" s="1" t="str">
        <f>IFERROR(VLOOKUP(Master[[#This Row],[Customer_ID]],Feedback[],3,0),"None ")</f>
        <v xml:space="preserve">None </v>
      </c>
      <c r="M454" t="str">
        <f>_xlfn.IFNA(VLOOKUP(Master[[#This Row],[Customer_ID]],Feedback[],4,0),"None")</f>
        <v>None</v>
      </c>
    </row>
    <row r="455" spans="1:13" hidden="1" x14ac:dyDescent="0.25">
      <c r="A455" s="2" t="s">
        <v>891</v>
      </c>
      <c r="B455" s="2" t="s">
        <v>678</v>
      </c>
      <c r="C455" s="2">
        <v>2</v>
      </c>
      <c r="D455" s="4">
        <v>2.89</v>
      </c>
      <c r="E455" s="2" t="s">
        <v>683</v>
      </c>
      <c r="F455" s="3">
        <v>45983</v>
      </c>
      <c r="G455" s="7">
        <v>5.78</v>
      </c>
      <c r="H455" s="37">
        <f>IFERROR(VLOOKUP(Master[[#This Row],[Customer_ID]],CustomerData[],2,0),"None")</f>
        <v>33</v>
      </c>
      <c r="I455" s="37" t="str">
        <f>IF(Master[[#This Row],[Age]]&lt;=28,"18-28",IF(H455&lt;=39,"29-39",IF(H455&lt;=50,"40-50",IF(H455&lt;=61,"51-61",IF(H455&gt;=62,"62-Above")))))</f>
        <v>29-39</v>
      </c>
      <c r="J455" t="str">
        <f>IFERROR(VLOOKUP(Master[[#This Row],[Customer_ID]],CustomerData[],3,0),"None")</f>
        <v>Male</v>
      </c>
      <c r="K455" t="str">
        <f>IFERROR(VLOOKUP(Master[[#This Row],[Customer_ID]],CustomerData[],4,0),"None")</f>
        <v>Latte</v>
      </c>
      <c r="L455" s="1" t="str">
        <f>IFERROR(VLOOKUP(Master[[#This Row],[Customer_ID]],Feedback[],3,0),"None ")</f>
        <v>Negative</v>
      </c>
      <c r="M455" t="str">
        <f>_xlfn.IFNA(VLOOKUP(Master[[#This Row],[Customer_ID]],Feedback[],4,0),"None")</f>
        <v>Great product!</v>
      </c>
    </row>
    <row r="456" spans="1:13" hidden="1" x14ac:dyDescent="0.25">
      <c r="A456" s="2" t="s">
        <v>1088</v>
      </c>
      <c r="B456" s="2" t="s">
        <v>678</v>
      </c>
      <c r="C456" s="2">
        <v>3</v>
      </c>
      <c r="D456" s="4">
        <v>4.33</v>
      </c>
      <c r="E456" s="2" t="s">
        <v>685</v>
      </c>
      <c r="F456" s="3">
        <v>45984</v>
      </c>
      <c r="G456" s="7">
        <v>12.99</v>
      </c>
      <c r="H456" s="37">
        <f>IFERROR(VLOOKUP(Master[[#This Row],[Customer_ID]],CustomerData[],2,0),"None")</f>
        <v>26</v>
      </c>
      <c r="I456" s="37" t="str">
        <f>IF(Master[[#This Row],[Age]]&lt;=28,"18-28",IF(H456&lt;=39,"29-39",IF(H456&lt;=50,"40-50",IF(H456&lt;=61,"51-61",IF(H456&gt;=62,"62-Above")))))</f>
        <v>18-28</v>
      </c>
      <c r="J456" t="str">
        <f>IFERROR(VLOOKUP(Master[[#This Row],[Customer_ID]],CustomerData[],3,0),"None")</f>
        <v>Female</v>
      </c>
      <c r="K456" t="str">
        <f>IFERROR(VLOOKUP(Master[[#This Row],[Customer_ID]],CustomerData[],4,0),"None")</f>
        <v>Latte</v>
      </c>
      <c r="L456" s="1" t="str">
        <f>IFERROR(VLOOKUP(Master[[#This Row],[Customer_ID]],Feedback[],3,0),"None ")</f>
        <v>Neutral</v>
      </c>
      <c r="M456" t="str">
        <f>_xlfn.IFNA(VLOOKUP(Master[[#This Row],[Customer_ID]],Feedback[],4,0),"None")</f>
        <v>Great product!</v>
      </c>
    </row>
    <row r="457" spans="1:13" x14ac:dyDescent="0.25">
      <c r="A457" s="2" t="s">
        <v>910</v>
      </c>
      <c r="B457" s="2" t="s">
        <v>679</v>
      </c>
      <c r="C457" s="2">
        <v>1</v>
      </c>
      <c r="D457" s="4">
        <v>2.73</v>
      </c>
      <c r="E457" s="2" t="s">
        <v>682</v>
      </c>
      <c r="F457" s="3">
        <v>45985</v>
      </c>
      <c r="G457" s="7">
        <v>2.73</v>
      </c>
      <c r="H457" s="37">
        <f>IFERROR(VLOOKUP(Master[[#This Row],[Customer_ID]],CustomerData[],2,0),"None")</f>
        <v>52</v>
      </c>
      <c r="I457" s="37" t="str">
        <f>IF(Master[[#This Row],[Age]]&lt;=28,"18-28",IF(H457&lt;=39,"29-39",IF(H457&lt;=50,"40-50",IF(H457&lt;=61,"51-61",IF(H457&gt;=62,"62-Above")))))</f>
        <v>51-61</v>
      </c>
      <c r="J457" t="str">
        <f>IFERROR(VLOOKUP(Master[[#This Row],[Customer_ID]],CustomerData[],3,0),"None")</f>
        <v>Male</v>
      </c>
      <c r="K457" t="str">
        <f>IFERROR(VLOOKUP(Master[[#This Row],[Customer_ID]],CustomerData[],4,0),"None")</f>
        <v>Sandwich</v>
      </c>
      <c r="L457" s="1" t="str">
        <f>IFERROR(VLOOKUP(Master[[#This Row],[Customer_ID]],Feedback[],3,0),"None ")</f>
        <v xml:space="preserve">None </v>
      </c>
      <c r="M457" t="str">
        <f>_xlfn.IFNA(VLOOKUP(Master[[#This Row],[Customer_ID]],Feedback[],4,0),"None")</f>
        <v>None</v>
      </c>
    </row>
    <row r="458" spans="1:13" hidden="1" x14ac:dyDescent="0.25">
      <c r="A458" s="2" t="s">
        <v>772</v>
      </c>
      <c r="B458" s="2" t="s">
        <v>681</v>
      </c>
      <c r="C458" s="2">
        <v>4</v>
      </c>
      <c r="D458" s="4">
        <v>5.42</v>
      </c>
      <c r="E458" s="2" t="s">
        <v>685</v>
      </c>
      <c r="F458" s="3">
        <v>45986</v>
      </c>
      <c r="G458" s="7">
        <v>21.68</v>
      </c>
      <c r="H458" s="37">
        <f>IFERROR(VLOOKUP(Master[[#This Row],[Customer_ID]],CustomerData[],2,0),"None")</f>
        <v>40</v>
      </c>
      <c r="I458" s="37" t="str">
        <f>IF(Master[[#This Row],[Age]]&lt;=28,"18-28",IF(H458&lt;=39,"29-39",IF(H458&lt;=50,"40-50",IF(H458&lt;=61,"51-61",IF(H458&gt;=62,"62-Above")))))</f>
        <v>40-50</v>
      </c>
      <c r="J458" t="str">
        <f>IFERROR(VLOOKUP(Master[[#This Row],[Customer_ID]],CustomerData[],3,0),"None")</f>
        <v>Female</v>
      </c>
      <c r="K458" t="str">
        <f>IFERROR(VLOOKUP(Master[[#This Row],[Customer_ID]],CustomerData[],4,0),"None")</f>
        <v>Muffin</v>
      </c>
      <c r="L458" s="1" t="str">
        <f>IFERROR(VLOOKUP(Master[[#This Row],[Customer_ID]],Feedback[],3,0),"None ")</f>
        <v xml:space="preserve">None </v>
      </c>
      <c r="M458" t="str">
        <f>_xlfn.IFNA(VLOOKUP(Master[[#This Row],[Customer_ID]],Feedback[],4,0),"None")</f>
        <v>None</v>
      </c>
    </row>
    <row r="459" spans="1:13" hidden="1" x14ac:dyDescent="0.25">
      <c r="A459" s="2" t="s">
        <v>1043</v>
      </c>
      <c r="B459" s="2" t="s">
        <v>681</v>
      </c>
      <c r="C459" s="2">
        <v>1</v>
      </c>
      <c r="D459" s="4">
        <v>2.95</v>
      </c>
      <c r="E459" s="2" t="s">
        <v>684</v>
      </c>
      <c r="F459" s="3">
        <v>45987</v>
      </c>
      <c r="G459" s="7">
        <v>2.95</v>
      </c>
      <c r="H459" s="37">
        <f>IFERROR(VLOOKUP(Master[[#This Row],[Customer_ID]],CustomerData[],2,0),"None")</f>
        <v>22</v>
      </c>
      <c r="I459" s="37" t="str">
        <f>IF(Master[[#This Row],[Age]]&lt;=28,"18-28",IF(H459&lt;=39,"29-39",IF(H459&lt;=50,"40-50",IF(H459&lt;=61,"51-61",IF(H459&gt;=62,"62-Above")))))</f>
        <v>18-28</v>
      </c>
      <c r="J459" t="str">
        <f>IFERROR(VLOOKUP(Master[[#This Row],[Customer_ID]],CustomerData[],3,0),"None")</f>
        <v>Female</v>
      </c>
      <c r="K459" t="str">
        <f>IFERROR(VLOOKUP(Master[[#This Row],[Customer_ID]],CustomerData[],4,0),"None")</f>
        <v>Muffin</v>
      </c>
      <c r="L459" s="1" t="str">
        <f>IFERROR(VLOOKUP(Master[[#This Row],[Customer_ID]],Feedback[],3,0),"None ")</f>
        <v>Negative</v>
      </c>
      <c r="M459" t="str">
        <f>_xlfn.IFNA(VLOOKUP(Master[[#This Row],[Customer_ID]],Feedback[],4,0),"None")</f>
        <v>Great product!</v>
      </c>
    </row>
    <row r="460" spans="1:13" x14ac:dyDescent="0.25">
      <c r="A460" s="2" t="s">
        <v>1100</v>
      </c>
      <c r="B460" s="2" t="s">
        <v>678</v>
      </c>
      <c r="C460" s="2">
        <v>5</v>
      </c>
      <c r="D460" s="4">
        <v>5.56</v>
      </c>
      <c r="E460" s="2" t="s">
        <v>684</v>
      </c>
      <c r="F460" s="3">
        <v>45988</v>
      </c>
      <c r="G460" s="7">
        <v>27.8</v>
      </c>
      <c r="H460" s="37">
        <f>IFERROR(VLOOKUP(Master[[#This Row],[Customer_ID]],CustomerData[],2,0),"None")</f>
        <v>59</v>
      </c>
      <c r="I460" s="37" t="str">
        <f>IF(Master[[#This Row],[Age]]&lt;=28,"18-28",IF(H460&lt;=39,"29-39",IF(H460&lt;=50,"40-50",IF(H460&lt;=61,"51-61",IF(H460&gt;=62,"62-Above")))))</f>
        <v>51-61</v>
      </c>
      <c r="J460" t="str">
        <f>IFERROR(VLOOKUP(Master[[#This Row],[Customer_ID]],CustomerData[],3,0),"None")</f>
        <v>Male</v>
      </c>
      <c r="K460" t="str">
        <f>IFERROR(VLOOKUP(Master[[#This Row],[Customer_ID]],CustomerData[],4,0),"None")</f>
        <v>Latte</v>
      </c>
      <c r="L460" s="1" t="str">
        <f>IFERROR(VLOOKUP(Master[[#This Row],[Customer_ID]],Feedback[],3,0),"None ")</f>
        <v xml:space="preserve">None </v>
      </c>
      <c r="M460" t="str">
        <f>_xlfn.IFNA(VLOOKUP(Master[[#This Row],[Customer_ID]],Feedback[],4,0),"None")</f>
        <v>None</v>
      </c>
    </row>
    <row r="461" spans="1:13" x14ac:dyDescent="0.25">
      <c r="A461" s="2" t="s">
        <v>982</v>
      </c>
      <c r="B461" s="2" t="s">
        <v>679</v>
      </c>
      <c r="C461" s="2">
        <v>4</v>
      </c>
      <c r="D461" s="4">
        <v>4.2</v>
      </c>
      <c r="E461" s="2" t="s">
        <v>684</v>
      </c>
      <c r="F461" s="3">
        <v>45990</v>
      </c>
      <c r="G461" s="7">
        <v>16.8</v>
      </c>
      <c r="H461" s="37">
        <f>IFERROR(VLOOKUP(Master[[#This Row],[Customer_ID]],CustomerData[],2,0),"None")</f>
        <v>52</v>
      </c>
      <c r="I461" s="37" t="str">
        <f>IF(Master[[#This Row],[Age]]&lt;=28,"18-28",IF(H461&lt;=39,"29-39",IF(H461&lt;=50,"40-50",IF(H461&lt;=61,"51-61",IF(H461&gt;=62,"62-Above")))))</f>
        <v>51-61</v>
      </c>
      <c r="J461" t="str">
        <f>IFERROR(VLOOKUP(Master[[#This Row],[Customer_ID]],CustomerData[],3,0),"None")</f>
        <v>Male</v>
      </c>
      <c r="K461" t="str">
        <f>IFERROR(VLOOKUP(Master[[#This Row],[Customer_ID]],CustomerData[],4,0),"None")</f>
        <v>Sandwich</v>
      </c>
      <c r="L461" s="1" t="str">
        <f>IFERROR(VLOOKUP(Master[[#This Row],[Customer_ID]],Feedback[],3,0),"None ")</f>
        <v>Neutral</v>
      </c>
      <c r="M461" t="str">
        <f>_xlfn.IFNA(VLOOKUP(Master[[#This Row],[Customer_ID]],Feedback[],4,0),"None")</f>
        <v>Could be better</v>
      </c>
    </row>
    <row r="462" spans="1:13" hidden="1" x14ac:dyDescent="0.25">
      <c r="A462" s="2" t="s">
        <v>743</v>
      </c>
      <c r="B462" s="2" t="s">
        <v>678</v>
      </c>
      <c r="C462" s="2">
        <v>4</v>
      </c>
      <c r="D462" s="4">
        <v>2.85</v>
      </c>
      <c r="E462" s="2" t="s">
        <v>682</v>
      </c>
      <c r="F462" s="3">
        <v>45991</v>
      </c>
      <c r="G462" s="7">
        <v>11.4</v>
      </c>
      <c r="H462" s="37">
        <f>IFERROR(VLOOKUP(Master[[#This Row],[Customer_ID]],CustomerData[],2,0),"None")</f>
        <v>64</v>
      </c>
      <c r="I462" s="37" t="str">
        <f>IF(Master[[#This Row],[Age]]&lt;=28,"18-28",IF(H462&lt;=39,"29-39",IF(H462&lt;=50,"40-50",IF(H462&lt;=61,"51-61",IF(H462&gt;=62,"62-Above")))))</f>
        <v>62-Above</v>
      </c>
      <c r="J462" t="str">
        <f>IFERROR(VLOOKUP(Master[[#This Row],[Customer_ID]],CustomerData[],3,0),"None")</f>
        <v>Male</v>
      </c>
      <c r="K462" t="str">
        <f>IFERROR(VLOOKUP(Master[[#This Row],[Customer_ID]],CustomerData[],4,0),"None")</f>
        <v>Latte</v>
      </c>
      <c r="L462" s="1" t="str">
        <f>IFERROR(VLOOKUP(Master[[#This Row],[Customer_ID]],Feedback[],3,0),"None ")</f>
        <v xml:space="preserve">None </v>
      </c>
      <c r="M462" t="str">
        <f>_xlfn.IFNA(VLOOKUP(Master[[#This Row],[Customer_ID]],Feedback[],4,0),"None")</f>
        <v>None</v>
      </c>
    </row>
    <row r="463" spans="1:13" hidden="1" x14ac:dyDescent="0.25">
      <c r="A463" s="2" t="s">
        <v>724</v>
      </c>
      <c r="B463" s="2" t="s">
        <v>676</v>
      </c>
      <c r="C463" s="2">
        <v>5</v>
      </c>
      <c r="D463" s="4">
        <v>5.43</v>
      </c>
      <c r="E463" s="2" t="s">
        <v>685</v>
      </c>
      <c r="F463" s="3">
        <v>45993</v>
      </c>
      <c r="G463" s="7">
        <v>27.15</v>
      </c>
      <c r="H463" s="37">
        <f>IFERROR(VLOOKUP(Master[[#This Row],[Customer_ID]],CustomerData[],2,0),"None")</f>
        <v>35</v>
      </c>
      <c r="I463" s="37" t="str">
        <f>IF(Master[[#This Row],[Age]]&lt;=28,"18-28",IF(H463&lt;=39,"29-39",IF(H463&lt;=50,"40-50",IF(H463&lt;=61,"51-61",IF(H463&gt;=62,"62-Above")))))</f>
        <v>29-39</v>
      </c>
      <c r="J463" t="str">
        <f>IFERROR(VLOOKUP(Master[[#This Row],[Customer_ID]],CustomerData[],3,0),"None")</f>
        <v>Male</v>
      </c>
      <c r="K463" t="str">
        <f>IFERROR(VLOOKUP(Master[[#This Row],[Customer_ID]],CustomerData[],4,0),"None")</f>
        <v>Iced Tea</v>
      </c>
      <c r="L463" s="1" t="str">
        <f>IFERROR(VLOOKUP(Master[[#This Row],[Customer_ID]],Feedback[],3,0),"None ")</f>
        <v>Neutral</v>
      </c>
      <c r="M463" t="str">
        <f>_xlfn.IFNA(VLOOKUP(Master[[#This Row],[Customer_ID]],Feedback[],4,0),"None")</f>
        <v>Could be better</v>
      </c>
    </row>
    <row r="464" spans="1:13" hidden="1" x14ac:dyDescent="0.25">
      <c r="A464" s="2" t="s">
        <v>810</v>
      </c>
      <c r="B464" s="2" t="s">
        <v>677</v>
      </c>
      <c r="C464" s="2">
        <v>2</v>
      </c>
      <c r="D464" s="4">
        <v>4.8</v>
      </c>
      <c r="E464" s="2" t="s">
        <v>685</v>
      </c>
      <c r="F464" s="3">
        <v>45994</v>
      </c>
      <c r="G464" s="7">
        <v>9.6</v>
      </c>
      <c r="H464" s="37">
        <f>IFERROR(VLOOKUP(Master[[#This Row],[Customer_ID]],CustomerData[],2,0),"None")</f>
        <v>43</v>
      </c>
      <c r="I464" s="37" t="str">
        <f>IF(Master[[#This Row],[Age]]&lt;=28,"18-28",IF(H464&lt;=39,"29-39",IF(H464&lt;=50,"40-50",IF(H464&lt;=61,"51-61",IF(H464&gt;=62,"62-Above")))))</f>
        <v>40-50</v>
      </c>
      <c r="J464" t="str">
        <f>IFERROR(VLOOKUP(Master[[#This Row],[Customer_ID]],CustomerData[],3,0),"None")</f>
        <v>Female</v>
      </c>
      <c r="K464" t="str">
        <f>IFERROR(VLOOKUP(Master[[#This Row],[Customer_ID]],CustomerData[],4,0),"None")</f>
        <v>Cappuccino</v>
      </c>
      <c r="L464" s="1" t="str">
        <f>IFERROR(VLOOKUP(Master[[#This Row],[Customer_ID]],Feedback[],3,0),"None ")</f>
        <v xml:space="preserve">None </v>
      </c>
      <c r="M464" t="str">
        <f>_xlfn.IFNA(VLOOKUP(Master[[#This Row],[Customer_ID]],Feedback[],4,0),"None")</f>
        <v>None</v>
      </c>
    </row>
    <row r="465" spans="1:13" hidden="1" x14ac:dyDescent="0.25">
      <c r="A465" s="2" t="s">
        <v>851</v>
      </c>
      <c r="B465" s="2" t="s">
        <v>677</v>
      </c>
      <c r="C465" s="2">
        <v>4</v>
      </c>
      <c r="D465" s="4">
        <v>4.34</v>
      </c>
      <c r="E465" s="2" t="s">
        <v>682</v>
      </c>
      <c r="F465" s="3">
        <v>45995</v>
      </c>
      <c r="G465" s="7">
        <v>17.36</v>
      </c>
      <c r="H465" s="37">
        <f>IFERROR(VLOOKUP(Master[[#This Row],[Customer_ID]],CustomerData[],2,0),"None")</f>
        <v>25</v>
      </c>
      <c r="I465" s="37" t="str">
        <f>IF(Master[[#This Row],[Age]]&lt;=28,"18-28",IF(H465&lt;=39,"29-39",IF(H465&lt;=50,"40-50",IF(H465&lt;=61,"51-61",IF(H465&gt;=62,"62-Above")))))</f>
        <v>18-28</v>
      </c>
      <c r="J465" t="str">
        <f>IFERROR(VLOOKUP(Master[[#This Row],[Customer_ID]],CustomerData[],3,0),"None")</f>
        <v>Male</v>
      </c>
      <c r="K465" t="str">
        <f>IFERROR(VLOOKUP(Master[[#This Row],[Customer_ID]],CustomerData[],4,0),"None")</f>
        <v>Cappuccino</v>
      </c>
      <c r="L465" s="1" t="str">
        <f>IFERROR(VLOOKUP(Master[[#This Row],[Customer_ID]],Feedback[],3,0),"None ")</f>
        <v xml:space="preserve">None </v>
      </c>
      <c r="M465" t="str">
        <f>_xlfn.IFNA(VLOOKUP(Master[[#This Row],[Customer_ID]],Feedback[],4,0),"None")</f>
        <v>None</v>
      </c>
    </row>
    <row r="466" spans="1:13" x14ac:dyDescent="0.25">
      <c r="A466" s="2" t="s">
        <v>1096</v>
      </c>
      <c r="B466" s="2" t="s">
        <v>680</v>
      </c>
      <c r="C466" s="2">
        <v>1</v>
      </c>
      <c r="D466" s="4">
        <v>4.95</v>
      </c>
      <c r="E466" s="2" t="s">
        <v>683</v>
      </c>
      <c r="F466" s="3">
        <v>45996</v>
      </c>
      <c r="G466" s="7">
        <v>4.95</v>
      </c>
      <c r="H466" s="37">
        <f>IFERROR(VLOOKUP(Master[[#This Row],[Customer_ID]],CustomerData[],2,0),"None")</f>
        <v>52</v>
      </c>
      <c r="I466" s="37" t="str">
        <f>IF(Master[[#This Row],[Age]]&lt;=28,"18-28",IF(H466&lt;=39,"29-39",IF(H466&lt;=50,"40-50",IF(H466&lt;=61,"51-61",IF(H466&gt;=62,"62-Above")))))</f>
        <v>51-61</v>
      </c>
      <c r="J466" t="str">
        <f>IFERROR(VLOOKUP(Master[[#This Row],[Customer_ID]],CustomerData[],3,0),"None")</f>
        <v>Female</v>
      </c>
      <c r="K466" t="str">
        <f>IFERROR(VLOOKUP(Master[[#This Row],[Customer_ID]],CustomerData[],4,0),"None")</f>
        <v>Croissant</v>
      </c>
      <c r="L466" s="1" t="str">
        <f>IFERROR(VLOOKUP(Master[[#This Row],[Customer_ID]],Feedback[],3,0),"None ")</f>
        <v xml:space="preserve">None </v>
      </c>
      <c r="M466" t="str">
        <f>_xlfn.IFNA(VLOOKUP(Master[[#This Row],[Customer_ID]],Feedback[],4,0),"None")</f>
        <v>None</v>
      </c>
    </row>
    <row r="467" spans="1:13" hidden="1" x14ac:dyDescent="0.25">
      <c r="A467" s="2" t="s">
        <v>1248</v>
      </c>
      <c r="B467" s="2" t="s">
        <v>676</v>
      </c>
      <c r="C467" s="2">
        <v>5</v>
      </c>
      <c r="D467" s="4">
        <v>3.4</v>
      </c>
      <c r="E467" s="2" t="s">
        <v>685</v>
      </c>
      <c r="F467" s="3">
        <v>45997</v>
      </c>
      <c r="G467" s="7">
        <v>17</v>
      </c>
      <c r="H467" s="37">
        <f>IFERROR(VLOOKUP(Master[[#This Row],[Customer_ID]],CustomerData[],2,0),"None")</f>
        <v>30</v>
      </c>
      <c r="I467" s="37" t="str">
        <f>IF(Master[[#This Row],[Age]]&lt;=28,"18-28",IF(H467&lt;=39,"29-39",IF(H467&lt;=50,"40-50",IF(H467&lt;=61,"51-61",IF(H467&gt;=62,"62-Above")))))</f>
        <v>29-39</v>
      </c>
      <c r="J467" t="str">
        <f>IFERROR(VLOOKUP(Master[[#This Row],[Customer_ID]],CustomerData[],3,0),"None")</f>
        <v>Male</v>
      </c>
      <c r="K467" t="str">
        <f>IFERROR(VLOOKUP(Master[[#This Row],[Customer_ID]],CustomerData[],4,0),"None")</f>
        <v>Iced Tea</v>
      </c>
      <c r="L467" s="1" t="str">
        <f>IFERROR(VLOOKUP(Master[[#This Row],[Customer_ID]],Feedback[],3,0),"None ")</f>
        <v>Positive</v>
      </c>
      <c r="M467" t="str">
        <f>_xlfn.IFNA(VLOOKUP(Master[[#This Row],[Customer_ID]],Feedback[],4,0),"None")</f>
        <v>Could be better</v>
      </c>
    </row>
    <row r="468" spans="1:13" x14ac:dyDescent="0.25">
      <c r="A468" s="2" t="s">
        <v>822</v>
      </c>
      <c r="B468" s="2" t="s">
        <v>677</v>
      </c>
      <c r="C468" s="2">
        <v>1</v>
      </c>
      <c r="D468" s="4">
        <v>3.78</v>
      </c>
      <c r="E468" s="2" t="s">
        <v>685</v>
      </c>
      <c r="F468" s="3">
        <v>45998</v>
      </c>
      <c r="G468" s="7">
        <v>3.78</v>
      </c>
      <c r="H468" s="37">
        <f>IFERROR(VLOOKUP(Master[[#This Row],[Customer_ID]],CustomerData[],2,0),"None")</f>
        <v>55</v>
      </c>
      <c r="I468" s="37" t="str">
        <f>IF(Master[[#This Row],[Age]]&lt;=28,"18-28",IF(H468&lt;=39,"29-39",IF(H468&lt;=50,"40-50",IF(H468&lt;=61,"51-61",IF(H468&gt;=62,"62-Above")))))</f>
        <v>51-61</v>
      </c>
      <c r="J468" t="str">
        <f>IFERROR(VLOOKUP(Master[[#This Row],[Customer_ID]],CustomerData[],3,0),"None")</f>
        <v>Female</v>
      </c>
      <c r="K468" t="str">
        <f>IFERROR(VLOOKUP(Master[[#This Row],[Customer_ID]],CustomerData[],4,0),"None")</f>
        <v>Cappuccino</v>
      </c>
      <c r="L468" s="1" t="str">
        <f>IFERROR(VLOOKUP(Master[[#This Row],[Customer_ID]],Feedback[],3,0),"None ")</f>
        <v xml:space="preserve">None </v>
      </c>
      <c r="M468" t="str">
        <f>_xlfn.IFNA(VLOOKUP(Master[[#This Row],[Customer_ID]],Feedback[],4,0),"None")</f>
        <v>None</v>
      </c>
    </row>
    <row r="469" spans="1:13" hidden="1" x14ac:dyDescent="0.25">
      <c r="A469" s="2" t="s">
        <v>1265</v>
      </c>
      <c r="B469" s="2" t="s">
        <v>677</v>
      </c>
      <c r="C469" s="2">
        <v>4</v>
      </c>
      <c r="D469" s="4">
        <v>2.75</v>
      </c>
      <c r="E469" s="2" t="s">
        <v>682</v>
      </c>
      <c r="F469" s="3">
        <v>46000</v>
      </c>
      <c r="G469" s="7">
        <v>11</v>
      </c>
      <c r="H469" s="37">
        <f>IFERROR(VLOOKUP(Master[[#This Row],[Customer_ID]],CustomerData[],2,0),"None")</f>
        <v>43</v>
      </c>
      <c r="I469" s="37" t="str">
        <f>IF(Master[[#This Row],[Age]]&lt;=28,"18-28",IF(H469&lt;=39,"29-39",IF(H469&lt;=50,"40-50",IF(H469&lt;=61,"51-61",IF(H469&gt;=62,"62-Above")))))</f>
        <v>40-50</v>
      </c>
      <c r="J469" t="str">
        <f>IFERROR(VLOOKUP(Master[[#This Row],[Customer_ID]],CustomerData[],3,0),"None")</f>
        <v>Female</v>
      </c>
      <c r="K469" t="str">
        <f>IFERROR(VLOOKUP(Master[[#This Row],[Customer_ID]],CustomerData[],4,0),"None")</f>
        <v>Cappuccino</v>
      </c>
      <c r="L469" s="1" t="str">
        <f>IFERROR(VLOOKUP(Master[[#This Row],[Customer_ID]],Feedback[],3,0),"None ")</f>
        <v>Negative</v>
      </c>
      <c r="M469" t="str">
        <f>_xlfn.IFNA(VLOOKUP(Master[[#This Row],[Customer_ID]],Feedback[],4,0),"None")</f>
        <v>Could be better</v>
      </c>
    </row>
    <row r="470" spans="1:13" x14ac:dyDescent="0.25">
      <c r="A470" s="2" t="s">
        <v>835</v>
      </c>
      <c r="B470" s="2" t="s">
        <v>678</v>
      </c>
      <c r="C470" s="2">
        <v>5</v>
      </c>
      <c r="D470" s="4">
        <v>4.22</v>
      </c>
      <c r="E470" s="2" t="s">
        <v>683</v>
      </c>
      <c r="F470" s="3">
        <v>46003</v>
      </c>
      <c r="G470" s="7">
        <v>21.1</v>
      </c>
      <c r="H470" s="37">
        <f>IFERROR(VLOOKUP(Master[[#This Row],[Customer_ID]],CustomerData[],2,0),"None")</f>
        <v>58</v>
      </c>
      <c r="I470" s="37" t="str">
        <f>IF(Master[[#This Row],[Age]]&lt;=28,"18-28",IF(H470&lt;=39,"29-39",IF(H470&lt;=50,"40-50",IF(H470&lt;=61,"51-61",IF(H470&gt;=62,"62-Above")))))</f>
        <v>51-61</v>
      </c>
      <c r="J470" t="str">
        <f>IFERROR(VLOOKUP(Master[[#This Row],[Customer_ID]],CustomerData[],3,0),"None")</f>
        <v>Female</v>
      </c>
      <c r="K470" t="str">
        <f>IFERROR(VLOOKUP(Master[[#This Row],[Customer_ID]],CustomerData[],4,0),"None")</f>
        <v>Latte</v>
      </c>
      <c r="L470" s="1" t="str">
        <f>IFERROR(VLOOKUP(Master[[#This Row],[Customer_ID]],Feedback[],3,0),"None ")</f>
        <v>Positive</v>
      </c>
      <c r="M470" t="str">
        <f>_xlfn.IFNA(VLOOKUP(Master[[#This Row],[Customer_ID]],Feedback[],4,0),"None")</f>
        <v>Great product!</v>
      </c>
    </row>
    <row r="471" spans="1:13" x14ac:dyDescent="0.25">
      <c r="A471" s="2" t="s">
        <v>1288</v>
      </c>
      <c r="B471" s="2" t="s">
        <v>679</v>
      </c>
      <c r="C471" s="2">
        <v>2</v>
      </c>
      <c r="D471" s="4">
        <v>5.61</v>
      </c>
      <c r="E471" s="2" t="s">
        <v>682</v>
      </c>
      <c r="F471" s="3">
        <v>46004</v>
      </c>
      <c r="G471" s="7">
        <v>11.22</v>
      </c>
      <c r="H471" s="37">
        <f>IFERROR(VLOOKUP(Master[[#This Row],[Customer_ID]],CustomerData[],2,0),"None")</f>
        <v>56</v>
      </c>
      <c r="I471" s="37" t="str">
        <f>IF(Master[[#This Row],[Age]]&lt;=28,"18-28",IF(H471&lt;=39,"29-39",IF(H471&lt;=50,"40-50",IF(H471&lt;=61,"51-61",IF(H471&gt;=62,"62-Above")))))</f>
        <v>51-61</v>
      </c>
      <c r="J471" t="str">
        <f>IFERROR(VLOOKUP(Master[[#This Row],[Customer_ID]],CustomerData[],3,0),"None")</f>
        <v>Male</v>
      </c>
      <c r="K471" t="str">
        <f>IFERROR(VLOOKUP(Master[[#This Row],[Customer_ID]],CustomerData[],4,0),"None")</f>
        <v>Sandwich</v>
      </c>
      <c r="L471" s="1" t="str">
        <f>IFERROR(VLOOKUP(Master[[#This Row],[Customer_ID]],Feedback[],3,0),"None ")</f>
        <v xml:space="preserve">None </v>
      </c>
      <c r="M471" t="str">
        <f>_xlfn.IFNA(VLOOKUP(Master[[#This Row],[Customer_ID]],Feedback[],4,0),"None")</f>
        <v>None</v>
      </c>
    </row>
    <row r="472" spans="1:13" x14ac:dyDescent="0.25">
      <c r="A472" s="2" t="s">
        <v>972</v>
      </c>
      <c r="B472" s="2" t="s">
        <v>676</v>
      </c>
      <c r="C472" s="2">
        <v>5</v>
      </c>
      <c r="D472" s="4">
        <v>2.78</v>
      </c>
      <c r="E472" s="2" t="s">
        <v>685</v>
      </c>
      <c r="F472" s="3">
        <v>46005</v>
      </c>
      <c r="G472" s="7">
        <v>13.9</v>
      </c>
      <c r="H472" s="37">
        <f>IFERROR(VLOOKUP(Master[[#This Row],[Customer_ID]],CustomerData[],2,0),"None")</f>
        <v>59</v>
      </c>
      <c r="I472" s="37" t="str">
        <f>IF(Master[[#This Row],[Age]]&lt;=28,"18-28",IF(H472&lt;=39,"29-39",IF(H472&lt;=50,"40-50",IF(H472&lt;=61,"51-61",IF(H472&gt;=62,"62-Above")))))</f>
        <v>51-61</v>
      </c>
      <c r="J472" t="str">
        <f>IFERROR(VLOOKUP(Master[[#This Row],[Customer_ID]],CustomerData[],3,0),"None")</f>
        <v>Female</v>
      </c>
      <c r="K472" t="str">
        <f>IFERROR(VLOOKUP(Master[[#This Row],[Customer_ID]],CustomerData[],4,0),"None")</f>
        <v>Iced Tea</v>
      </c>
      <c r="L472" s="1" t="str">
        <f>IFERROR(VLOOKUP(Master[[#This Row],[Customer_ID]],Feedback[],3,0),"None ")</f>
        <v>Positive</v>
      </c>
      <c r="M472" t="str">
        <f>_xlfn.IFNA(VLOOKUP(Master[[#This Row],[Customer_ID]],Feedback[],4,0),"None")</f>
        <v>Great product!</v>
      </c>
    </row>
    <row r="473" spans="1:13" hidden="1" x14ac:dyDescent="0.25">
      <c r="A473" s="2" t="s">
        <v>1005</v>
      </c>
      <c r="B473" s="2" t="s">
        <v>680</v>
      </c>
      <c r="C473" s="2">
        <v>2</v>
      </c>
      <c r="D473" s="4">
        <v>5.3</v>
      </c>
      <c r="E473" s="2" t="s">
        <v>682</v>
      </c>
      <c r="F473" s="3">
        <v>46006</v>
      </c>
      <c r="G473" s="7">
        <v>10.6</v>
      </c>
      <c r="H473" s="37">
        <f>IFERROR(VLOOKUP(Master[[#This Row],[Customer_ID]],CustomerData[],2,0),"None")</f>
        <v>43</v>
      </c>
      <c r="I473" s="37" t="str">
        <f>IF(Master[[#This Row],[Age]]&lt;=28,"18-28",IF(H473&lt;=39,"29-39",IF(H473&lt;=50,"40-50",IF(H473&lt;=61,"51-61",IF(H473&gt;=62,"62-Above")))))</f>
        <v>40-50</v>
      </c>
      <c r="J473" t="str">
        <f>IFERROR(VLOOKUP(Master[[#This Row],[Customer_ID]],CustomerData[],3,0),"None")</f>
        <v>Male</v>
      </c>
      <c r="K473" t="str">
        <f>IFERROR(VLOOKUP(Master[[#This Row],[Customer_ID]],CustomerData[],4,0),"None")</f>
        <v>Croissant</v>
      </c>
      <c r="L473" s="1" t="str">
        <f>IFERROR(VLOOKUP(Master[[#This Row],[Customer_ID]],Feedback[],3,0),"None ")</f>
        <v>Positive</v>
      </c>
      <c r="M473" t="str">
        <f>_xlfn.IFNA(VLOOKUP(Master[[#This Row],[Customer_ID]],Feedback[],4,0),"None")</f>
        <v>Could be better</v>
      </c>
    </row>
    <row r="474" spans="1:13" x14ac:dyDescent="0.25">
      <c r="A474" s="2" t="s">
        <v>852</v>
      </c>
      <c r="B474" s="2" t="s">
        <v>678</v>
      </c>
      <c r="C474" s="2">
        <v>2</v>
      </c>
      <c r="D474" s="4">
        <v>2.71</v>
      </c>
      <c r="E474" s="2" t="s">
        <v>684</v>
      </c>
      <c r="F474" s="3">
        <v>46007</v>
      </c>
      <c r="G474" s="7">
        <v>5.42</v>
      </c>
      <c r="H474" s="37">
        <f>IFERROR(VLOOKUP(Master[[#This Row],[Customer_ID]],CustomerData[],2,0),"None")</f>
        <v>61</v>
      </c>
      <c r="I474" s="37" t="str">
        <f>IF(Master[[#This Row],[Age]]&lt;=28,"18-28",IF(H474&lt;=39,"29-39",IF(H474&lt;=50,"40-50",IF(H474&lt;=61,"51-61",IF(H474&gt;=62,"62-Above")))))</f>
        <v>51-61</v>
      </c>
      <c r="J474" t="str">
        <f>IFERROR(VLOOKUP(Master[[#This Row],[Customer_ID]],CustomerData[],3,0),"None")</f>
        <v>Female</v>
      </c>
      <c r="K474" t="str">
        <f>IFERROR(VLOOKUP(Master[[#This Row],[Customer_ID]],CustomerData[],4,0),"None")</f>
        <v>Latte</v>
      </c>
      <c r="L474" s="1" t="str">
        <f>IFERROR(VLOOKUP(Master[[#This Row],[Customer_ID]],Feedback[],3,0),"None ")</f>
        <v xml:space="preserve">None </v>
      </c>
      <c r="M474" t="str">
        <f>_xlfn.IFNA(VLOOKUP(Master[[#This Row],[Customer_ID]],Feedback[],4,0),"None")</f>
        <v>None</v>
      </c>
    </row>
    <row r="475" spans="1:13" hidden="1" x14ac:dyDescent="0.25">
      <c r="A475" s="2" t="s">
        <v>859</v>
      </c>
      <c r="B475" s="2" t="s">
        <v>678</v>
      </c>
      <c r="C475" s="2">
        <v>5</v>
      </c>
      <c r="D475" s="4">
        <v>3.96</v>
      </c>
      <c r="E475" s="2" t="s">
        <v>684</v>
      </c>
      <c r="F475" s="3">
        <v>46010</v>
      </c>
      <c r="G475" s="7">
        <v>19.8</v>
      </c>
      <c r="H475" s="37">
        <f>IFERROR(VLOOKUP(Master[[#This Row],[Customer_ID]],CustomerData[],2,0),"None")</f>
        <v>45</v>
      </c>
      <c r="I475" s="37" t="str">
        <f>IF(Master[[#This Row],[Age]]&lt;=28,"18-28",IF(H475&lt;=39,"29-39",IF(H475&lt;=50,"40-50",IF(H475&lt;=61,"51-61",IF(H475&gt;=62,"62-Above")))))</f>
        <v>40-50</v>
      </c>
      <c r="J475" t="str">
        <f>IFERROR(VLOOKUP(Master[[#This Row],[Customer_ID]],CustomerData[],3,0),"None")</f>
        <v>Female</v>
      </c>
      <c r="K475" t="str">
        <f>IFERROR(VLOOKUP(Master[[#This Row],[Customer_ID]],CustomerData[],4,0),"None")</f>
        <v>Latte</v>
      </c>
      <c r="L475" s="1" t="str">
        <f>IFERROR(VLOOKUP(Master[[#This Row],[Customer_ID]],Feedback[],3,0),"None ")</f>
        <v>Positive</v>
      </c>
      <c r="M475" t="str">
        <f>_xlfn.IFNA(VLOOKUP(Master[[#This Row],[Customer_ID]],Feedback[],4,0),"None")</f>
        <v>Could be better</v>
      </c>
    </row>
    <row r="476" spans="1:13" x14ac:dyDescent="0.25">
      <c r="A476" s="2" t="s">
        <v>1155</v>
      </c>
      <c r="B476" s="2" t="s">
        <v>676</v>
      </c>
      <c r="C476" s="2">
        <v>4</v>
      </c>
      <c r="D476" s="4">
        <v>3.43</v>
      </c>
      <c r="E476" s="2" t="s">
        <v>685</v>
      </c>
      <c r="F476" s="3">
        <v>46014</v>
      </c>
      <c r="G476" s="7">
        <v>13.72</v>
      </c>
      <c r="H476" s="37">
        <f>IFERROR(VLOOKUP(Master[[#This Row],[Customer_ID]],CustomerData[],2,0),"None")</f>
        <v>53</v>
      </c>
      <c r="I476" s="37" t="str">
        <f>IF(Master[[#This Row],[Age]]&lt;=28,"18-28",IF(H476&lt;=39,"29-39",IF(H476&lt;=50,"40-50",IF(H476&lt;=61,"51-61",IF(H476&gt;=62,"62-Above")))))</f>
        <v>51-61</v>
      </c>
      <c r="J476" t="str">
        <f>IFERROR(VLOOKUP(Master[[#This Row],[Customer_ID]],CustomerData[],3,0),"None")</f>
        <v>Female</v>
      </c>
      <c r="K476" t="str">
        <f>IFERROR(VLOOKUP(Master[[#This Row],[Customer_ID]],CustomerData[],4,0),"None")</f>
        <v>Iced Tea</v>
      </c>
      <c r="L476" s="1" t="str">
        <f>IFERROR(VLOOKUP(Master[[#This Row],[Customer_ID]],Feedback[],3,0),"None ")</f>
        <v>Positive</v>
      </c>
      <c r="M476" t="str">
        <f>_xlfn.IFNA(VLOOKUP(Master[[#This Row],[Customer_ID]],Feedback[],4,0),"None")</f>
        <v>Could be better</v>
      </c>
    </row>
    <row r="477" spans="1:13" x14ac:dyDescent="0.25">
      <c r="A477" s="2" t="s">
        <v>839</v>
      </c>
      <c r="B477" s="2" t="s">
        <v>681</v>
      </c>
      <c r="C477" s="2">
        <v>5</v>
      </c>
      <c r="D477" s="4">
        <v>2.75</v>
      </c>
      <c r="E477" s="2" t="s">
        <v>685</v>
      </c>
      <c r="F477" s="3">
        <v>46016</v>
      </c>
      <c r="G477" s="7">
        <v>13.75</v>
      </c>
      <c r="H477" s="37">
        <f>IFERROR(VLOOKUP(Master[[#This Row],[Customer_ID]],CustomerData[],2,0),"None")</f>
        <v>56</v>
      </c>
      <c r="I477" s="37" t="str">
        <f>IF(Master[[#This Row],[Age]]&lt;=28,"18-28",IF(H477&lt;=39,"29-39",IF(H477&lt;=50,"40-50",IF(H477&lt;=61,"51-61",IF(H477&gt;=62,"62-Above")))))</f>
        <v>51-61</v>
      </c>
      <c r="J477" t="str">
        <f>IFERROR(VLOOKUP(Master[[#This Row],[Customer_ID]],CustomerData[],3,0),"None")</f>
        <v>Male</v>
      </c>
      <c r="K477" t="str">
        <f>IFERROR(VLOOKUP(Master[[#This Row],[Customer_ID]],CustomerData[],4,0),"None")</f>
        <v>Muffin</v>
      </c>
      <c r="L477" s="1" t="str">
        <f>IFERROR(VLOOKUP(Master[[#This Row],[Customer_ID]],Feedback[],3,0),"None ")</f>
        <v>Neutral</v>
      </c>
      <c r="M477" t="str">
        <f>_xlfn.IFNA(VLOOKUP(Master[[#This Row],[Customer_ID]],Feedback[],4,0),"None")</f>
        <v>Great product!</v>
      </c>
    </row>
    <row r="478" spans="1:13" hidden="1" x14ac:dyDescent="0.25">
      <c r="A478" s="2" t="s">
        <v>1007</v>
      </c>
      <c r="B478" s="2" t="s">
        <v>678</v>
      </c>
      <c r="C478" s="2">
        <v>2</v>
      </c>
      <c r="D478" s="4">
        <v>3.56</v>
      </c>
      <c r="E478" s="2" t="s">
        <v>682</v>
      </c>
      <c r="F478" s="3">
        <v>46017</v>
      </c>
      <c r="G478" s="7">
        <v>7.12</v>
      </c>
      <c r="H478" s="37">
        <f>IFERROR(VLOOKUP(Master[[#This Row],[Customer_ID]],CustomerData[],2,0),"None")</f>
        <v>28</v>
      </c>
      <c r="I478" s="37" t="str">
        <f>IF(Master[[#This Row],[Age]]&lt;=28,"18-28",IF(H478&lt;=39,"29-39",IF(H478&lt;=50,"40-50",IF(H478&lt;=61,"51-61",IF(H478&gt;=62,"62-Above")))))</f>
        <v>18-28</v>
      </c>
      <c r="J478" t="str">
        <f>IFERROR(VLOOKUP(Master[[#This Row],[Customer_ID]],CustomerData[],3,0),"None")</f>
        <v>Female</v>
      </c>
      <c r="K478" t="str">
        <f>IFERROR(VLOOKUP(Master[[#This Row],[Customer_ID]],CustomerData[],4,0),"None")</f>
        <v>Latte</v>
      </c>
      <c r="L478" s="1" t="str">
        <f>IFERROR(VLOOKUP(Master[[#This Row],[Customer_ID]],Feedback[],3,0),"None ")</f>
        <v>Neutral</v>
      </c>
      <c r="M478" t="str">
        <f>_xlfn.IFNA(VLOOKUP(Master[[#This Row],[Customer_ID]],Feedback[],4,0),"None")</f>
        <v>Could be better</v>
      </c>
    </row>
    <row r="479" spans="1:13" hidden="1" x14ac:dyDescent="0.25">
      <c r="A479" s="2" t="s">
        <v>868</v>
      </c>
      <c r="B479" s="2" t="s">
        <v>681</v>
      </c>
      <c r="C479" s="2">
        <v>4</v>
      </c>
      <c r="D479" s="4">
        <v>5.86</v>
      </c>
      <c r="E479" s="2" t="s">
        <v>684</v>
      </c>
      <c r="F479" s="3">
        <v>46019</v>
      </c>
      <c r="G479" s="7">
        <v>23.44</v>
      </c>
      <c r="H479" s="37">
        <f>IFERROR(VLOOKUP(Master[[#This Row],[Customer_ID]],CustomerData[],2,0),"None")</f>
        <v>50</v>
      </c>
      <c r="I479" s="37" t="str">
        <f>IF(Master[[#This Row],[Age]]&lt;=28,"18-28",IF(H479&lt;=39,"29-39",IF(H479&lt;=50,"40-50",IF(H479&lt;=61,"51-61",IF(H479&gt;=62,"62-Above")))))</f>
        <v>40-50</v>
      </c>
      <c r="J479" t="str">
        <f>IFERROR(VLOOKUP(Master[[#This Row],[Customer_ID]],CustomerData[],3,0),"None")</f>
        <v>Female</v>
      </c>
      <c r="K479" t="str">
        <f>IFERROR(VLOOKUP(Master[[#This Row],[Customer_ID]],CustomerData[],4,0),"None")</f>
        <v>Muffin</v>
      </c>
      <c r="L479" s="1" t="str">
        <f>IFERROR(VLOOKUP(Master[[#This Row],[Customer_ID]],Feedback[],3,0),"None ")</f>
        <v xml:space="preserve">None </v>
      </c>
      <c r="M479" t="str">
        <f>_xlfn.IFNA(VLOOKUP(Master[[#This Row],[Customer_ID]],Feedback[],4,0),"None")</f>
        <v>None</v>
      </c>
    </row>
    <row r="480" spans="1:13" x14ac:dyDescent="0.25">
      <c r="A480" s="2" t="s">
        <v>1096</v>
      </c>
      <c r="B480" s="2" t="s">
        <v>680</v>
      </c>
      <c r="C480" s="2">
        <v>3</v>
      </c>
      <c r="D480" s="4">
        <v>2.84</v>
      </c>
      <c r="E480" s="2" t="s">
        <v>682</v>
      </c>
      <c r="F480" s="3">
        <v>46020</v>
      </c>
      <c r="G480" s="7">
        <v>8.52</v>
      </c>
      <c r="H480" s="37">
        <f>IFERROR(VLOOKUP(Master[[#This Row],[Customer_ID]],CustomerData[],2,0),"None")</f>
        <v>52</v>
      </c>
      <c r="I480" s="37" t="str">
        <f>IF(Master[[#This Row],[Age]]&lt;=28,"18-28",IF(H480&lt;=39,"29-39",IF(H480&lt;=50,"40-50",IF(H480&lt;=61,"51-61",IF(H480&gt;=62,"62-Above")))))</f>
        <v>51-61</v>
      </c>
      <c r="J480" t="str">
        <f>IFERROR(VLOOKUP(Master[[#This Row],[Customer_ID]],CustomerData[],3,0),"None")</f>
        <v>Female</v>
      </c>
      <c r="K480" t="str">
        <f>IFERROR(VLOOKUP(Master[[#This Row],[Customer_ID]],CustomerData[],4,0),"None")</f>
        <v>Croissant</v>
      </c>
      <c r="L480" s="1" t="str">
        <f>IFERROR(VLOOKUP(Master[[#This Row],[Customer_ID]],Feedback[],3,0),"None ")</f>
        <v xml:space="preserve">None </v>
      </c>
      <c r="M480" t="str">
        <f>_xlfn.IFNA(VLOOKUP(Master[[#This Row],[Customer_ID]],Feedback[],4,0),"None")</f>
        <v>None</v>
      </c>
    </row>
    <row r="481" spans="1:13" hidden="1" x14ac:dyDescent="0.25">
      <c r="A481" s="2" t="s">
        <v>1311</v>
      </c>
      <c r="B481" s="2" t="s">
        <v>676</v>
      </c>
      <c r="C481" s="2">
        <v>3</v>
      </c>
      <c r="D481" s="4">
        <v>5.04</v>
      </c>
      <c r="E481" s="2" t="s">
        <v>684</v>
      </c>
      <c r="F481" s="3">
        <v>46021</v>
      </c>
      <c r="G481" s="7">
        <v>15.12</v>
      </c>
      <c r="H481" s="37">
        <f>IFERROR(VLOOKUP(Master[[#This Row],[Customer_ID]],CustomerData[],2,0),"None")</f>
        <v>37</v>
      </c>
      <c r="I481" s="37" t="str">
        <f>IF(Master[[#This Row],[Age]]&lt;=28,"18-28",IF(H481&lt;=39,"29-39",IF(H481&lt;=50,"40-50",IF(H481&lt;=61,"51-61",IF(H481&gt;=62,"62-Above")))))</f>
        <v>29-39</v>
      </c>
      <c r="J481" t="str">
        <f>IFERROR(VLOOKUP(Master[[#This Row],[Customer_ID]],CustomerData[],3,0),"None")</f>
        <v>Male</v>
      </c>
      <c r="K481" t="str">
        <f>IFERROR(VLOOKUP(Master[[#This Row],[Customer_ID]],CustomerData[],4,0),"None")</f>
        <v>Iced Tea</v>
      </c>
      <c r="L481" s="1" t="str">
        <f>IFERROR(VLOOKUP(Master[[#This Row],[Customer_ID]],Feedback[],3,0),"None ")</f>
        <v xml:space="preserve">None </v>
      </c>
      <c r="M481" t="str">
        <f>_xlfn.IFNA(VLOOKUP(Master[[#This Row],[Customer_ID]],Feedback[],4,0),"None")</f>
        <v>None</v>
      </c>
    </row>
    <row r="482" spans="1:13" x14ac:dyDescent="0.25">
      <c r="A482" s="2" t="s">
        <v>1294</v>
      </c>
      <c r="B482" s="2" t="s">
        <v>678</v>
      </c>
      <c r="C482" s="2">
        <v>2</v>
      </c>
      <c r="D482" s="4">
        <v>3.16</v>
      </c>
      <c r="E482" s="2" t="s">
        <v>683</v>
      </c>
      <c r="F482" s="3">
        <v>46023</v>
      </c>
      <c r="G482" s="7">
        <v>6.32</v>
      </c>
      <c r="H482" s="37">
        <f>IFERROR(VLOOKUP(Master[[#This Row],[Customer_ID]],CustomerData[],2,0),"None")</f>
        <v>61</v>
      </c>
      <c r="I482" s="37" t="str">
        <f>IF(Master[[#This Row],[Age]]&lt;=28,"18-28",IF(H482&lt;=39,"29-39",IF(H482&lt;=50,"40-50",IF(H482&lt;=61,"51-61",IF(H482&gt;=62,"62-Above")))))</f>
        <v>51-61</v>
      </c>
      <c r="J482" t="str">
        <f>IFERROR(VLOOKUP(Master[[#This Row],[Customer_ID]],CustomerData[],3,0),"None")</f>
        <v>Male</v>
      </c>
      <c r="K482" t="str">
        <f>IFERROR(VLOOKUP(Master[[#This Row],[Customer_ID]],CustomerData[],4,0),"None")</f>
        <v>Latte</v>
      </c>
      <c r="L482" s="1" t="str">
        <f>IFERROR(VLOOKUP(Master[[#This Row],[Customer_ID]],Feedback[],3,0),"None ")</f>
        <v>Neutral</v>
      </c>
      <c r="M482" t="str">
        <f>_xlfn.IFNA(VLOOKUP(Master[[#This Row],[Customer_ID]],Feedback[],4,0),"None")</f>
        <v>Great product!</v>
      </c>
    </row>
    <row r="483" spans="1:13" hidden="1" x14ac:dyDescent="0.25">
      <c r="A483" s="2" t="s">
        <v>1079</v>
      </c>
      <c r="B483" s="2" t="s">
        <v>677</v>
      </c>
      <c r="C483" s="2">
        <v>2</v>
      </c>
      <c r="D483" s="4">
        <v>4.34</v>
      </c>
      <c r="E483" s="2" t="s">
        <v>682</v>
      </c>
      <c r="F483" s="3">
        <v>46024</v>
      </c>
      <c r="G483" s="7">
        <v>8.68</v>
      </c>
      <c r="H483" s="37">
        <f>IFERROR(VLOOKUP(Master[[#This Row],[Customer_ID]],CustomerData[],2,0),"None")</f>
        <v>47</v>
      </c>
      <c r="I483" s="37" t="str">
        <f>IF(Master[[#This Row],[Age]]&lt;=28,"18-28",IF(H483&lt;=39,"29-39",IF(H483&lt;=50,"40-50",IF(H483&lt;=61,"51-61",IF(H483&gt;=62,"62-Above")))))</f>
        <v>40-50</v>
      </c>
      <c r="J483" t="str">
        <f>IFERROR(VLOOKUP(Master[[#This Row],[Customer_ID]],CustomerData[],3,0),"None")</f>
        <v>Female</v>
      </c>
      <c r="K483" t="str">
        <f>IFERROR(VLOOKUP(Master[[#This Row],[Customer_ID]],CustomerData[],4,0),"None")</f>
        <v>Cappuccino</v>
      </c>
      <c r="L483" s="1" t="str">
        <f>IFERROR(VLOOKUP(Master[[#This Row],[Customer_ID]],Feedback[],3,0),"None ")</f>
        <v>Neutral</v>
      </c>
      <c r="M483" t="str">
        <f>_xlfn.IFNA(VLOOKUP(Master[[#This Row],[Customer_ID]],Feedback[],4,0),"None")</f>
        <v>Could be better</v>
      </c>
    </row>
    <row r="484" spans="1:13" hidden="1" x14ac:dyDescent="0.25">
      <c r="A484" s="2" t="s">
        <v>988</v>
      </c>
      <c r="B484" s="2" t="s">
        <v>681</v>
      </c>
      <c r="C484" s="2">
        <v>5</v>
      </c>
      <c r="D484" s="4">
        <v>4.6900000000000004</v>
      </c>
      <c r="E484" s="2" t="s">
        <v>684</v>
      </c>
      <c r="F484" s="3">
        <v>46026</v>
      </c>
      <c r="G484" s="7">
        <v>23.45</v>
      </c>
      <c r="H484" s="37">
        <f>IFERROR(VLOOKUP(Master[[#This Row],[Customer_ID]],CustomerData[],2,0),"None")</f>
        <v>47</v>
      </c>
      <c r="I484" s="37" t="str">
        <f>IF(Master[[#This Row],[Age]]&lt;=28,"18-28",IF(H484&lt;=39,"29-39",IF(H484&lt;=50,"40-50",IF(H484&lt;=61,"51-61",IF(H484&gt;=62,"62-Above")))))</f>
        <v>40-50</v>
      </c>
      <c r="J484" t="str">
        <f>IFERROR(VLOOKUP(Master[[#This Row],[Customer_ID]],CustomerData[],3,0),"None")</f>
        <v>Female</v>
      </c>
      <c r="K484" t="str">
        <f>IFERROR(VLOOKUP(Master[[#This Row],[Customer_ID]],CustomerData[],4,0),"None")</f>
        <v>Muffin</v>
      </c>
      <c r="L484" s="1" t="str">
        <f>IFERROR(VLOOKUP(Master[[#This Row],[Customer_ID]],Feedback[],3,0),"None ")</f>
        <v>Negative</v>
      </c>
      <c r="M484" t="str">
        <f>_xlfn.IFNA(VLOOKUP(Master[[#This Row],[Customer_ID]],Feedback[],4,0),"None")</f>
        <v>Great product!</v>
      </c>
    </row>
    <row r="485" spans="1:13" hidden="1" x14ac:dyDescent="0.25">
      <c r="A485" s="2" t="s">
        <v>938</v>
      </c>
      <c r="B485" s="2" t="s">
        <v>677</v>
      </c>
      <c r="C485" s="2">
        <v>5</v>
      </c>
      <c r="D485" s="4">
        <v>3.13</v>
      </c>
      <c r="E485" s="2" t="s">
        <v>682</v>
      </c>
      <c r="F485" s="3">
        <v>46027</v>
      </c>
      <c r="G485" s="7">
        <v>15.65</v>
      </c>
      <c r="H485" s="37">
        <f>IFERROR(VLOOKUP(Master[[#This Row],[Customer_ID]],CustomerData[],2,0),"None")</f>
        <v>21</v>
      </c>
      <c r="I485" s="37" t="str">
        <f>IF(Master[[#This Row],[Age]]&lt;=28,"18-28",IF(H485&lt;=39,"29-39",IF(H485&lt;=50,"40-50",IF(H485&lt;=61,"51-61",IF(H485&gt;=62,"62-Above")))))</f>
        <v>18-28</v>
      </c>
      <c r="J485" t="str">
        <f>IFERROR(VLOOKUP(Master[[#This Row],[Customer_ID]],CustomerData[],3,0),"None")</f>
        <v>Male</v>
      </c>
      <c r="K485" t="str">
        <f>IFERROR(VLOOKUP(Master[[#This Row],[Customer_ID]],CustomerData[],4,0),"None")</f>
        <v>Cappuccino</v>
      </c>
      <c r="L485" s="1" t="str">
        <f>IFERROR(VLOOKUP(Master[[#This Row],[Customer_ID]],Feedback[],3,0),"None ")</f>
        <v>Negative</v>
      </c>
      <c r="M485" t="str">
        <f>_xlfn.IFNA(VLOOKUP(Master[[#This Row],[Customer_ID]],Feedback[],4,0),"None")</f>
        <v>Could be better</v>
      </c>
    </row>
    <row r="486" spans="1:13" hidden="1" x14ac:dyDescent="0.25">
      <c r="A486" s="2" t="s">
        <v>850</v>
      </c>
      <c r="B486" s="2" t="s">
        <v>678</v>
      </c>
      <c r="C486" s="2">
        <v>3</v>
      </c>
      <c r="D486" s="4">
        <v>5.12</v>
      </c>
      <c r="E486" s="2" t="s">
        <v>682</v>
      </c>
      <c r="F486" s="3">
        <v>46028</v>
      </c>
      <c r="G486" s="7">
        <v>15.36</v>
      </c>
      <c r="H486" s="37">
        <f>IFERROR(VLOOKUP(Master[[#This Row],[Customer_ID]],CustomerData[],2,0),"None")</f>
        <v>64</v>
      </c>
      <c r="I486" s="37" t="str">
        <f>IF(Master[[#This Row],[Age]]&lt;=28,"18-28",IF(H486&lt;=39,"29-39",IF(H486&lt;=50,"40-50",IF(H486&lt;=61,"51-61",IF(H486&gt;=62,"62-Above")))))</f>
        <v>62-Above</v>
      </c>
      <c r="J486" t="str">
        <f>IFERROR(VLOOKUP(Master[[#This Row],[Customer_ID]],CustomerData[],3,0),"None")</f>
        <v>Male</v>
      </c>
      <c r="K486" t="str">
        <f>IFERROR(VLOOKUP(Master[[#This Row],[Customer_ID]],CustomerData[],4,0),"None")</f>
        <v>Latte</v>
      </c>
      <c r="L486" s="1" t="str">
        <f>IFERROR(VLOOKUP(Master[[#This Row],[Customer_ID]],Feedback[],3,0),"None ")</f>
        <v xml:space="preserve">None </v>
      </c>
      <c r="M486" t="str">
        <f>_xlfn.IFNA(VLOOKUP(Master[[#This Row],[Customer_ID]],Feedback[],4,0),"None")</f>
        <v>None</v>
      </c>
    </row>
    <row r="487" spans="1:13" hidden="1" x14ac:dyDescent="0.25">
      <c r="A487" s="2" t="s">
        <v>967</v>
      </c>
      <c r="B487" s="2" t="s">
        <v>679</v>
      </c>
      <c r="C487" s="2">
        <v>5</v>
      </c>
      <c r="D487" s="4">
        <v>3.95</v>
      </c>
      <c r="E487" s="2" t="s">
        <v>682</v>
      </c>
      <c r="F487" s="3">
        <v>46029</v>
      </c>
      <c r="G487" s="7">
        <v>19.75</v>
      </c>
      <c r="H487" s="37">
        <f>IFERROR(VLOOKUP(Master[[#This Row],[Customer_ID]],CustomerData[],2,0),"None")</f>
        <v>47</v>
      </c>
      <c r="I487" s="37" t="str">
        <f>IF(Master[[#This Row],[Age]]&lt;=28,"18-28",IF(H487&lt;=39,"29-39",IF(H487&lt;=50,"40-50",IF(H487&lt;=61,"51-61",IF(H487&gt;=62,"62-Above")))))</f>
        <v>40-50</v>
      </c>
      <c r="J487" t="str">
        <f>IFERROR(VLOOKUP(Master[[#This Row],[Customer_ID]],CustomerData[],3,0),"None")</f>
        <v>Female</v>
      </c>
      <c r="K487" t="str">
        <f>IFERROR(VLOOKUP(Master[[#This Row],[Customer_ID]],CustomerData[],4,0),"None")</f>
        <v>Sandwich</v>
      </c>
      <c r="L487" s="1" t="str">
        <f>IFERROR(VLOOKUP(Master[[#This Row],[Customer_ID]],Feedback[],3,0),"None ")</f>
        <v>Negative</v>
      </c>
      <c r="M487" t="str">
        <f>_xlfn.IFNA(VLOOKUP(Master[[#This Row],[Customer_ID]],Feedback[],4,0),"None")</f>
        <v>Could be better</v>
      </c>
    </row>
    <row r="488" spans="1:13" hidden="1" x14ac:dyDescent="0.25">
      <c r="A488" s="2" t="s">
        <v>956</v>
      </c>
      <c r="B488" s="2" t="s">
        <v>680</v>
      </c>
      <c r="C488" s="2">
        <v>3</v>
      </c>
      <c r="D488" s="4">
        <v>2.87</v>
      </c>
      <c r="E488" s="2" t="s">
        <v>685</v>
      </c>
      <c r="F488" s="3">
        <v>46030</v>
      </c>
      <c r="G488" s="7">
        <v>8.61</v>
      </c>
      <c r="H488" s="37">
        <f>IFERROR(VLOOKUP(Master[[#This Row],[Customer_ID]],CustomerData[],2,0),"None")</f>
        <v>33</v>
      </c>
      <c r="I488" s="37" t="str">
        <f>IF(Master[[#This Row],[Age]]&lt;=28,"18-28",IF(H488&lt;=39,"29-39",IF(H488&lt;=50,"40-50",IF(H488&lt;=61,"51-61",IF(H488&gt;=62,"62-Above")))))</f>
        <v>29-39</v>
      </c>
      <c r="J488" t="str">
        <f>IFERROR(VLOOKUP(Master[[#This Row],[Customer_ID]],CustomerData[],3,0),"None")</f>
        <v>Female</v>
      </c>
      <c r="K488" t="str">
        <f>IFERROR(VLOOKUP(Master[[#This Row],[Customer_ID]],CustomerData[],4,0),"None")</f>
        <v>Croissant</v>
      </c>
      <c r="L488" s="1" t="str">
        <f>IFERROR(VLOOKUP(Master[[#This Row],[Customer_ID]],Feedback[],3,0),"None ")</f>
        <v>Positive</v>
      </c>
      <c r="M488" t="str">
        <f>_xlfn.IFNA(VLOOKUP(Master[[#This Row],[Customer_ID]],Feedback[],4,0),"None")</f>
        <v>Great product!</v>
      </c>
    </row>
    <row r="489" spans="1:13" hidden="1" x14ac:dyDescent="0.25">
      <c r="A489" s="2" t="s">
        <v>1173</v>
      </c>
      <c r="B489" s="2" t="s">
        <v>676</v>
      </c>
      <c r="C489" s="2">
        <v>5</v>
      </c>
      <c r="D489" s="4">
        <v>4.74</v>
      </c>
      <c r="E489" s="2" t="s">
        <v>684</v>
      </c>
      <c r="F489" s="3">
        <v>46031</v>
      </c>
      <c r="G489" s="7">
        <v>23.7</v>
      </c>
      <c r="H489" s="37">
        <f>IFERROR(VLOOKUP(Master[[#This Row],[Customer_ID]],CustomerData[],2,0),"None")</f>
        <v>65</v>
      </c>
      <c r="I489" s="37" t="str">
        <f>IF(Master[[#This Row],[Age]]&lt;=28,"18-28",IF(H489&lt;=39,"29-39",IF(H489&lt;=50,"40-50",IF(H489&lt;=61,"51-61",IF(H489&gt;=62,"62-Above")))))</f>
        <v>62-Above</v>
      </c>
      <c r="J489" t="str">
        <f>IFERROR(VLOOKUP(Master[[#This Row],[Customer_ID]],CustomerData[],3,0),"None")</f>
        <v>Female</v>
      </c>
      <c r="K489" t="str">
        <f>IFERROR(VLOOKUP(Master[[#This Row],[Customer_ID]],CustomerData[],4,0),"None")</f>
        <v>Iced Tea</v>
      </c>
      <c r="L489" s="1" t="str">
        <f>IFERROR(VLOOKUP(Master[[#This Row],[Customer_ID]],Feedback[],3,0),"None ")</f>
        <v xml:space="preserve">None </v>
      </c>
      <c r="M489" t="str">
        <f>_xlfn.IFNA(VLOOKUP(Master[[#This Row],[Customer_ID]],Feedback[],4,0),"None")</f>
        <v>None</v>
      </c>
    </row>
    <row r="490" spans="1:13" hidden="1" x14ac:dyDescent="0.25">
      <c r="A490" s="2" t="s">
        <v>1328</v>
      </c>
      <c r="B490" s="2" t="s">
        <v>681</v>
      </c>
      <c r="C490" s="2">
        <v>2</v>
      </c>
      <c r="D490" s="4">
        <v>3.75</v>
      </c>
      <c r="E490" s="2" t="s">
        <v>682</v>
      </c>
      <c r="F490" s="3">
        <v>46032</v>
      </c>
      <c r="G490" s="7">
        <v>7.5</v>
      </c>
      <c r="H490" s="37">
        <f>IFERROR(VLOOKUP(Master[[#This Row],[Customer_ID]],CustomerData[],2,0),"None")</f>
        <v>42</v>
      </c>
      <c r="I490" s="37" t="str">
        <f>IF(Master[[#This Row],[Age]]&lt;=28,"18-28",IF(H490&lt;=39,"29-39",IF(H490&lt;=50,"40-50",IF(H490&lt;=61,"51-61",IF(H490&gt;=62,"62-Above")))))</f>
        <v>40-50</v>
      </c>
      <c r="J490" t="str">
        <f>IFERROR(VLOOKUP(Master[[#This Row],[Customer_ID]],CustomerData[],3,0),"None")</f>
        <v>Male</v>
      </c>
      <c r="K490" t="str">
        <f>IFERROR(VLOOKUP(Master[[#This Row],[Customer_ID]],CustomerData[],4,0),"None")</f>
        <v>Muffin</v>
      </c>
      <c r="L490" s="1" t="str">
        <f>IFERROR(VLOOKUP(Master[[#This Row],[Customer_ID]],Feedback[],3,0),"None ")</f>
        <v>Positive</v>
      </c>
      <c r="M490" t="str">
        <f>_xlfn.IFNA(VLOOKUP(Master[[#This Row],[Customer_ID]],Feedback[],4,0),"None")</f>
        <v>Could be better</v>
      </c>
    </row>
    <row r="491" spans="1:13" hidden="1" x14ac:dyDescent="0.25">
      <c r="A491" s="2" t="s">
        <v>1318</v>
      </c>
      <c r="B491" s="2" t="s">
        <v>678</v>
      </c>
      <c r="C491" s="2">
        <v>2</v>
      </c>
      <c r="D491" s="4">
        <v>4.1100000000000003</v>
      </c>
      <c r="E491" s="2" t="s">
        <v>684</v>
      </c>
      <c r="F491" s="3">
        <v>46033</v>
      </c>
      <c r="G491" s="7">
        <v>8.2200000000000006</v>
      </c>
      <c r="H491" s="37">
        <f>IFERROR(VLOOKUP(Master[[#This Row],[Customer_ID]],CustomerData[],2,0),"None")</f>
        <v>48</v>
      </c>
      <c r="I491" s="37" t="str">
        <f>IF(Master[[#This Row],[Age]]&lt;=28,"18-28",IF(H491&lt;=39,"29-39",IF(H491&lt;=50,"40-50",IF(H491&lt;=61,"51-61",IF(H491&gt;=62,"62-Above")))))</f>
        <v>40-50</v>
      </c>
      <c r="J491" t="str">
        <f>IFERROR(VLOOKUP(Master[[#This Row],[Customer_ID]],CustomerData[],3,0),"None")</f>
        <v>Female</v>
      </c>
      <c r="K491" t="str">
        <f>IFERROR(VLOOKUP(Master[[#This Row],[Customer_ID]],CustomerData[],4,0),"None")</f>
        <v>Latte</v>
      </c>
      <c r="L491" s="1" t="str">
        <f>IFERROR(VLOOKUP(Master[[#This Row],[Customer_ID]],Feedback[],3,0),"None ")</f>
        <v>Negative</v>
      </c>
      <c r="M491" t="str">
        <f>_xlfn.IFNA(VLOOKUP(Master[[#This Row],[Customer_ID]],Feedback[],4,0),"None")</f>
        <v>Could be better</v>
      </c>
    </row>
    <row r="492" spans="1:13" hidden="1" x14ac:dyDescent="0.25">
      <c r="A492" s="2" t="s">
        <v>1027</v>
      </c>
      <c r="B492" s="2" t="s">
        <v>678</v>
      </c>
      <c r="C492" s="2">
        <v>2</v>
      </c>
      <c r="D492" s="4">
        <v>4.83</v>
      </c>
      <c r="E492" s="2" t="s">
        <v>685</v>
      </c>
      <c r="F492" s="3">
        <v>46034</v>
      </c>
      <c r="G492" s="7">
        <v>9.66</v>
      </c>
      <c r="H492" s="37">
        <f>IFERROR(VLOOKUP(Master[[#This Row],[Customer_ID]],CustomerData[],2,0),"None")</f>
        <v>65</v>
      </c>
      <c r="I492" s="37" t="str">
        <f>IF(Master[[#This Row],[Age]]&lt;=28,"18-28",IF(H492&lt;=39,"29-39",IF(H492&lt;=50,"40-50",IF(H492&lt;=61,"51-61",IF(H492&gt;=62,"62-Above")))))</f>
        <v>62-Above</v>
      </c>
      <c r="J492" t="str">
        <f>IFERROR(VLOOKUP(Master[[#This Row],[Customer_ID]],CustomerData[],3,0),"None")</f>
        <v>Male</v>
      </c>
      <c r="K492" t="str">
        <f>IFERROR(VLOOKUP(Master[[#This Row],[Customer_ID]],CustomerData[],4,0),"None")</f>
        <v>Latte</v>
      </c>
      <c r="L492" s="1" t="str">
        <f>IFERROR(VLOOKUP(Master[[#This Row],[Customer_ID]],Feedback[],3,0),"None ")</f>
        <v xml:space="preserve">None </v>
      </c>
      <c r="M492" t="str">
        <f>_xlfn.IFNA(VLOOKUP(Master[[#This Row],[Customer_ID]],Feedback[],4,0),"None")</f>
        <v>None</v>
      </c>
    </row>
    <row r="493" spans="1:13" hidden="1" x14ac:dyDescent="0.25">
      <c r="A493" s="2" t="s">
        <v>801</v>
      </c>
      <c r="B493" s="2" t="s">
        <v>676</v>
      </c>
      <c r="C493" s="2">
        <v>3</v>
      </c>
      <c r="D493" s="4">
        <v>3.08</v>
      </c>
      <c r="E493" s="2" t="s">
        <v>685</v>
      </c>
      <c r="F493" s="3">
        <v>46036</v>
      </c>
      <c r="G493" s="7">
        <v>9.24</v>
      </c>
      <c r="H493" s="37">
        <f>IFERROR(VLOOKUP(Master[[#This Row],[Customer_ID]],CustomerData[],2,0),"None")</f>
        <v>35</v>
      </c>
      <c r="I493" s="37" t="str">
        <f>IF(Master[[#This Row],[Age]]&lt;=28,"18-28",IF(H493&lt;=39,"29-39",IF(H493&lt;=50,"40-50",IF(H493&lt;=61,"51-61",IF(H493&gt;=62,"62-Above")))))</f>
        <v>29-39</v>
      </c>
      <c r="J493" t="str">
        <f>IFERROR(VLOOKUP(Master[[#This Row],[Customer_ID]],CustomerData[],3,0),"None")</f>
        <v>Male</v>
      </c>
      <c r="K493" t="str">
        <f>IFERROR(VLOOKUP(Master[[#This Row],[Customer_ID]],CustomerData[],4,0),"None")</f>
        <v>Iced Tea</v>
      </c>
      <c r="L493" s="1" t="str">
        <f>IFERROR(VLOOKUP(Master[[#This Row],[Customer_ID]],Feedback[],3,0),"None ")</f>
        <v xml:space="preserve">None </v>
      </c>
      <c r="M493" t="str">
        <f>_xlfn.IFNA(VLOOKUP(Master[[#This Row],[Customer_ID]],Feedback[],4,0),"None")</f>
        <v>None</v>
      </c>
    </row>
    <row r="494" spans="1:13" hidden="1" x14ac:dyDescent="0.25">
      <c r="A494" s="2" t="s">
        <v>1195</v>
      </c>
      <c r="B494" s="2" t="s">
        <v>680</v>
      </c>
      <c r="C494" s="2">
        <v>2</v>
      </c>
      <c r="D494" s="4">
        <v>3.68</v>
      </c>
      <c r="E494" s="2" t="s">
        <v>684</v>
      </c>
      <c r="F494" s="3">
        <v>46039</v>
      </c>
      <c r="G494" s="7">
        <v>7.36</v>
      </c>
      <c r="H494" s="37">
        <f>IFERROR(VLOOKUP(Master[[#This Row],[Customer_ID]],CustomerData[],2,0),"None")</f>
        <v>30</v>
      </c>
      <c r="I494" s="37" t="str">
        <f>IF(Master[[#This Row],[Age]]&lt;=28,"18-28",IF(H494&lt;=39,"29-39",IF(H494&lt;=50,"40-50",IF(H494&lt;=61,"51-61",IF(H494&gt;=62,"62-Above")))))</f>
        <v>29-39</v>
      </c>
      <c r="J494" t="str">
        <f>IFERROR(VLOOKUP(Master[[#This Row],[Customer_ID]],CustomerData[],3,0),"None")</f>
        <v>Female</v>
      </c>
      <c r="K494" t="str">
        <f>IFERROR(VLOOKUP(Master[[#This Row],[Customer_ID]],CustomerData[],4,0),"None")</f>
        <v>Croissant</v>
      </c>
      <c r="L494" s="1" t="str">
        <f>IFERROR(VLOOKUP(Master[[#This Row],[Customer_ID]],Feedback[],3,0),"None ")</f>
        <v xml:space="preserve">None </v>
      </c>
      <c r="M494" t="str">
        <f>_xlfn.IFNA(VLOOKUP(Master[[#This Row],[Customer_ID]],Feedback[],4,0),"None")</f>
        <v>None</v>
      </c>
    </row>
    <row r="495" spans="1:13" hidden="1" x14ac:dyDescent="0.25">
      <c r="A495" s="2" t="s">
        <v>856</v>
      </c>
      <c r="B495" s="2" t="s">
        <v>681</v>
      </c>
      <c r="C495" s="2">
        <v>5</v>
      </c>
      <c r="D495" s="4">
        <v>3.05</v>
      </c>
      <c r="E495" s="2" t="s">
        <v>683</v>
      </c>
      <c r="F495" s="3">
        <v>46040</v>
      </c>
      <c r="G495" s="7">
        <v>15.25</v>
      </c>
      <c r="H495" s="37">
        <f>IFERROR(VLOOKUP(Master[[#This Row],[Customer_ID]],CustomerData[],2,0),"None")</f>
        <v>39</v>
      </c>
      <c r="I495" s="37" t="str">
        <f>IF(Master[[#This Row],[Age]]&lt;=28,"18-28",IF(H495&lt;=39,"29-39",IF(H495&lt;=50,"40-50",IF(H495&lt;=61,"51-61",IF(H495&gt;=62,"62-Above")))))</f>
        <v>29-39</v>
      </c>
      <c r="J495" t="str">
        <f>IFERROR(VLOOKUP(Master[[#This Row],[Customer_ID]],CustomerData[],3,0),"None")</f>
        <v>Female</v>
      </c>
      <c r="K495" t="str">
        <f>IFERROR(VLOOKUP(Master[[#This Row],[Customer_ID]],CustomerData[],4,0),"None")</f>
        <v>Muffin</v>
      </c>
      <c r="L495" s="1" t="str">
        <f>IFERROR(VLOOKUP(Master[[#This Row],[Customer_ID]],Feedback[],3,0),"None ")</f>
        <v>Negative</v>
      </c>
      <c r="M495" t="str">
        <f>_xlfn.IFNA(VLOOKUP(Master[[#This Row],[Customer_ID]],Feedback[],4,0),"None")</f>
        <v>Great product!</v>
      </c>
    </row>
    <row r="496" spans="1:13" x14ac:dyDescent="0.25">
      <c r="A496" s="2" t="s">
        <v>1103</v>
      </c>
      <c r="B496" s="2" t="s">
        <v>680</v>
      </c>
      <c r="C496" s="2">
        <v>5</v>
      </c>
      <c r="D496" s="4">
        <v>5.99</v>
      </c>
      <c r="E496" s="2" t="s">
        <v>684</v>
      </c>
      <c r="F496" s="3">
        <v>46041</v>
      </c>
      <c r="G496" s="7">
        <v>29.95</v>
      </c>
      <c r="H496" s="37">
        <f>IFERROR(VLOOKUP(Master[[#This Row],[Customer_ID]],CustomerData[],2,0),"None")</f>
        <v>60</v>
      </c>
      <c r="I496" s="37" t="str">
        <f>IF(Master[[#This Row],[Age]]&lt;=28,"18-28",IF(H496&lt;=39,"29-39",IF(H496&lt;=50,"40-50",IF(H496&lt;=61,"51-61",IF(H496&gt;=62,"62-Above")))))</f>
        <v>51-61</v>
      </c>
      <c r="J496" t="str">
        <f>IFERROR(VLOOKUP(Master[[#This Row],[Customer_ID]],CustomerData[],3,0),"None")</f>
        <v>Female</v>
      </c>
      <c r="K496" t="str">
        <f>IFERROR(VLOOKUP(Master[[#This Row],[Customer_ID]],CustomerData[],4,0),"None")</f>
        <v>Croissant</v>
      </c>
      <c r="L496" s="1" t="str">
        <f>IFERROR(VLOOKUP(Master[[#This Row],[Customer_ID]],Feedback[],3,0),"None ")</f>
        <v xml:space="preserve">None </v>
      </c>
      <c r="M496" t="str">
        <f>_xlfn.IFNA(VLOOKUP(Master[[#This Row],[Customer_ID]],Feedback[],4,0),"None")</f>
        <v>None</v>
      </c>
    </row>
    <row r="497" spans="1:13" x14ac:dyDescent="0.25">
      <c r="A497" s="2" t="s">
        <v>1154</v>
      </c>
      <c r="B497" s="2" t="s">
        <v>676</v>
      </c>
      <c r="C497" s="2">
        <v>5</v>
      </c>
      <c r="D497" s="4">
        <v>5.97</v>
      </c>
      <c r="E497" s="2" t="s">
        <v>682</v>
      </c>
      <c r="F497" s="3">
        <v>46045</v>
      </c>
      <c r="G497" s="7">
        <v>29.85</v>
      </c>
      <c r="H497" s="37">
        <f>IFERROR(VLOOKUP(Master[[#This Row],[Customer_ID]],CustomerData[],2,0),"None")</f>
        <v>55</v>
      </c>
      <c r="I497" s="37" t="str">
        <f>IF(Master[[#This Row],[Age]]&lt;=28,"18-28",IF(H497&lt;=39,"29-39",IF(H497&lt;=50,"40-50",IF(H497&lt;=61,"51-61",IF(H497&gt;=62,"62-Above")))))</f>
        <v>51-61</v>
      </c>
      <c r="J497" t="str">
        <f>IFERROR(VLOOKUP(Master[[#This Row],[Customer_ID]],CustomerData[],3,0),"None")</f>
        <v>Male</v>
      </c>
      <c r="K497" t="str">
        <f>IFERROR(VLOOKUP(Master[[#This Row],[Customer_ID]],CustomerData[],4,0),"None")</f>
        <v>Iced Tea</v>
      </c>
      <c r="L497" s="1" t="str">
        <f>IFERROR(VLOOKUP(Master[[#This Row],[Customer_ID]],Feedback[],3,0),"None ")</f>
        <v>Neutral</v>
      </c>
      <c r="M497" t="str">
        <f>_xlfn.IFNA(VLOOKUP(Master[[#This Row],[Customer_ID]],Feedback[],4,0),"None")</f>
        <v>Great product!</v>
      </c>
    </row>
    <row r="498" spans="1:13" hidden="1" x14ac:dyDescent="0.25">
      <c r="A498" s="2" t="s">
        <v>1152</v>
      </c>
      <c r="B498" s="2" t="s">
        <v>677</v>
      </c>
      <c r="C498" s="2">
        <v>4</v>
      </c>
      <c r="D498" s="4">
        <v>3.64</v>
      </c>
      <c r="E498" s="2" t="s">
        <v>682</v>
      </c>
      <c r="F498" s="3">
        <v>46046</v>
      </c>
      <c r="G498" s="7">
        <v>14.56</v>
      </c>
      <c r="H498" s="37">
        <f>IFERROR(VLOOKUP(Master[[#This Row],[Customer_ID]],CustomerData[],2,0),"None")</f>
        <v>20</v>
      </c>
      <c r="I498" s="37" t="str">
        <f>IF(Master[[#This Row],[Age]]&lt;=28,"18-28",IF(H498&lt;=39,"29-39",IF(H498&lt;=50,"40-50",IF(H498&lt;=61,"51-61",IF(H498&gt;=62,"62-Above")))))</f>
        <v>18-28</v>
      </c>
      <c r="J498" t="str">
        <f>IFERROR(VLOOKUP(Master[[#This Row],[Customer_ID]],CustomerData[],3,0),"None")</f>
        <v>Male</v>
      </c>
      <c r="K498" t="str">
        <f>IFERROR(VLOOKUP(Master[[#This Row],[Customer_ID]],CustomerData[],4,0),"None")</f>
        <v>Cappuccino</v>
      </c>
      <c r="L498" s="1" t="str">
        <f>IFERROR(VLOOKUP(Master[[#This Row],[Customer_ID]],Feedback[],3,0),"None ")</f>
        <v>Negative</v>
      </c>
      <c r="M498" t="str">
        <f>_xlfn.IFNA(VLOOKUP(Master[[#This Row],[Customer_ID]],Feedback[],4,0),"None")</f>
        <v>Could be better</v>
      </c>
    </row>
    <row r="499" spans="1:13" hidden="1" x14ac:dyDescent="0.25">
      <c r="A499" s="2" t="s">
        <v>989</v>
      </c>
      <c r="B499" s="2" t="s">
        <v>676</v>
      </c>
      <c r="C499" s="2">
        <v>5</v>
      </c>
      <c r="D499" s="4">
        <v>3.8</v>
      </c>
      <c r="E499" s="2" t="s">
        <v>683</v>
      </c>
      <c r="F499" s="3">
        <v>46047</v>
      </c>
      <c r="G499" s="7">
        <v>19</v>
      </c>
      <c r="H499" s="37">
        <f>IFERROR(VLOOKUP(Master[[#This Row],[Customer_ID]],CustomerData[],2,0),"None")</f>
        <v>33</v>
      </c>
      <c r="I499" s="37" t="str">
        <f>IF(Master[[#This Row],[Age]]&lt;=28,"18-28",IF(H499&lt;=39,"29-39",IF(H499&lt;=50,"40-50",IF(H499&lt;=61,"51-61",IF(H499&gt;=62,"62-Above")))))</f>
        <v>29-39</v>
      </c>
      <c r="J499" t="str">
        <f>IFERROR(VLOOKUP(Master[[#This Row],[Customer_ID]],CustomerData[],3,0),"None")</f>
        <v>Male</v>
      </c>
      <c r="K499" t="str">
        <f>IFERROR(VLOOKUP(Master[[#This Row],[Customer_ID]],CustomerData[],4,0),"None")</f>
        <v>Iced Tea</v>
      </c>
      <c r="L499" s="1" t="str">
        <f>IFERROR(VLOOKUP(Master[[#This Row],[Customer_ID]],Feedback[],3,0),"None ")</f>
        <v>Positive</v>
      </c>
      <c r="M499" t="str">
        <f>_xlfn.IFNA(VLOOKUP(Master[[#This Row],[Customer_ID]],Feedback[],4,0),"None")</f>
        <v>Could be better</v>
      </c>
    </row>
    <row r="500" spans="1:13" hidden="1" x14ac:dyDescent="0.25">
      <c r="A500" s="2" t="s">
        <v>1267</v>
      </c>
      <c r="B500" s="2" t="s">
        <v>677</v>
      </c>
      <c r="C500" s="2">
        <v>5</v>
      </c>
      <c r="D500" s="4">
        <v>5.04</v>
      </c>
      <c r="E500" s="2" t="s">
        <v>684</v>
      </c>
      <c r="F500" s="3">
        <v>46050</v>
      </c>
      <c r="G500" s="7">
        <v>25.2</v>
      </c>
      <c r="H500" s="37">
        <f>IFERROR(VLOOKUP(Master[[#This Row],[Customer_ID]],CustomerData[],2,0),"None")</f>
        <v>36</v>
      </c>
      <c r="I500" s="37" t="str">
        <f>IF(Master[[#This Row],[Age]]&lt;=28,"18-28",IF(H500&lt;=39,"29-39",IF(H500&lt;=50,"40-50",IF(H500&lt;=61,"51-61",IF(H500&gt;=62,"62-Above")))))</f>
        <v>29-39</v>
      </c>
      <c r="J500" t="str">
        <f>IFERROR(VLOOKUP(Master[[#This Row],[Customer_ID]],CustomerData[],3,0),"None")</f>
        <v>Female</v>
      </c>
      <c r="K500" t="str">
        <f>IFERROR(VLOOKUP(Master[[#This Row],[Customer_ID]],CustomerData[],4,0),"None")</f>
        <v>Cappuccino</v>
      </c>
      <c r="L500" s="1" t="str">
        <f>IFERROR(VLOOKUP(Master[[#This Row],[Customer_ID]],Feedback[],3,0),"None ")</f>
        <v xml:space="preserve">None </v>
      </c>
      <c r="M500" t="str">
        <f>_xlfn.IFNA(VLOOKUP(Master[[#This Row],[Customer_ID]],Feedback[],4,0),"None")</f>
        <v>None</v>
      </c>
    </row>
    <row r="501" spans="1:13" hidden="1" x14ac:dyDescent="0.25">
      <c r="A501" s="2" t="s">
        <v>1183</v>
      </c>
      <c r="B501" s="2" t="s">
        <v>677</v>
      </c>
      <c r="C501" s="2">
        <v>3</v>
      </c>
      <c r="D501" s="4">
        <v>4.63</v>
      </c>
      <c r="E501" s="2" t="s">
        <v>683</v>
      </c>
      <c r="F501" s="3">
        <v>46051</v>
      </c>
      <c r="G501" s="7">
        <v>13.89</v>
      </c>
      <c r="H501" s="37">
        <f>IFERROR(VLOOKUP(Master[[#This Row],[Customer_ID]],CustomerData[],2,0),"None")</f>
        <v>44</v>
      </c>
      <c r="I501" s="37" t="str">
        <f>IF(Master[[#This Row],[Age]]&lt;=28,"18-28",IF(H501&lt;=39,"29-39",IF(H501&lt;=50,"40-50",IF(H501&lt;=61,"51-61",IF(H501&gt;=62,"62-Above")))))</f>
        <v>40-50</v>
      </c>
      <c r="J501" t="str">
        <f>IFERROR(VLOOKUP(Master[[#This Row],[Customer_ID]],CustomerData[],3,0),"None")</f>
        <v>Female</v>
      </c>
      <c r="K501" t="str">
        <f>IFERROR(VLOOKUP(Master[[#This Row],[Customer_ID]],CustomerData[],4,0),"None")</f>
        <v>Cappuccino</v>
      </c>
      <c r="L501" s="1" t="str">
        <f>IFERROR(VLOOKUP(Master[[#This Row],[Customer_ID]],Feedback[],3,0),"None ")</f>
        <v>Negative</v>
      </c>
      <c r="M501" t="str">
        <f>_xlfn.IFNA(VLOOKUP(Master[[#This Row],[Customer_ID]],Feedback[],4,0),"None")</f>
        <v>Could be better</v>
      </c>
    </row>
    <row r="502" spans="1:13" hidden="1" x14ac:dyDescent="0.25">
      <c r="A502" s="2" t="s">
        <v>741</v>
      </c>
      <c r="B502" s="2" t="s">
        <v>677</v>
      </c>
      <c r="C502" s="2">
        <v>4</v>
      </c>
      <c r="D502" s="4">
        <v>4.47</v>
      </c>
      <c r="E502" s="2" t="s">
        <v>684</v>
      </c>
      <c r="F502" s="3">
        <v>46052</v>
      </c>
      <c r="G502" s="7">
        <v>17.88</v>
      </c>
      <c r="H502" s="37">
        <f>IFERROR(VLOOKUP(Master[[#This Row],[Customer_ID]],CustomerData[],2,0),"None")</f>
        <v>34</v>
      </c>
      <c r="I502" s="37" t="str">
        <f>IF(Master[[#This Row],[Age]]&lt;=28,"18-28",IF(H502&lt;=39,"29-39",IF(H502&lt;=50,"40-50",IF(H502&lt;=61,"51-61",IF(H502&gt;=62,"62-Above")))))</f>
        <v>29-39</v>
      </c>
      <c r="J502" t="str">
        <f>IFERROR(VLOOKUP(Master[[#This Row],[Customer_ID]],CustomerData[],3,0),"None")</f>
        <v>Female</v>
      </c>
      <c r="K502" t="str">
        <f>IFERROR(VLOOKUP(Master[[#This Row],[Customer_ID]],CustomerData[],4,0),"None")</f>
        <v>Cappuccino</v>
      </c>
      <c r="L502" s="1" t="str">
        <f>IFERROR(VLOOKUP(Master[[#This Row],[Customer_ID]],Feedback[],3,0),"None ")</f>
        <v>Negative</v>
      </c>
      <c r="M502" t="str">
        <f>_xlfn.IFNA(VLOOKUP(Master[[#This Row],[Customer_ID]],Feedback[],4,0),"None")</f>
        <v>Could be better</v>
      </c>
    </row>
    <row r="503" spans="1:13" x14ac:dyDescent="0.25">
      <c r="A503" s="2" t="s">
        <v>777</v>
      </c>
      <c r="B503" s="2" t="s">
        <v>681</v>
      </c>
      <c r="C503" s="2">
        <v>1</v>
      </c>
      <c r="D503" s="4">
        <v>5.74</v>
      </c>
      <c r="E503" s="2" t="s">
        <v>682</v>
      </c>
      <c r="F503" s="3">
        <v>46055</v>
      </c>
      <c r="G503" s="7">
        <v>5.74</v>
      </c>
      <c r="H503" s="37">
        <f>IFERROR(VLOOKUP(Master[[#This Row],[Customer_ID]],CustomerData[],2,0),"None")</f>
        <v>61</v>
      </c>
      <c r="I503" s="37" t="str">
        <f>IF(Master[[#This Row],[Age]]&lt;=28,"18-28",IF(H503&lt;=39,"29-39",IF(H503&lt;=50,"40-50",IF(H503&lt;=61,"51-61",IF(H503&gt;=62,"62-Above")))))</f>
        <v>51-61</v>
      </c>
      <c r="J503" t="str">
        <f>IFERROR(VLOOKUP(Master[[#This Row],[Customer_ID]],CustomerData[],3,0),"None")</f>
        <v>Female</v>
      </c>
      <c r="K503" t="str">
        <f>IFERROR(VLOOKUP(Master[[#This Row],[Customer_ID]],CustomerData[],4,0),"None")</f>
        <v>Muffin</v>
      </c>
      <c r="L503" s="1" t="str">
        <f>IFERROR(VLOOKUP(Master[[#This Row],[Customer_ID]],Feedback[],3,0),"None ")</f>
        <v>Negative</v>
      </c>
      <c r="M503" t="str">
        <f>_xlfn.IFNA(VLOOKUP(Master[[#This Row],[Customer_ID]],Feedback[],4,0),"None")</f>
        <v>Great product!</v>
      </c>
    </row>
    <row r="504" spans="1:13" x14ac:dyDescent="0.25">
      <c r="A504" s="2" t="s">
        <v>794</v>
      </c>
      <c r="B504" s="2" t="s">
        <v>681</v>
      </c>
      <c r="C504" s="2">
        <v>4</v>
      </c>
      <c r="D504" s="4">
        <v>5.87</v>
      </c>
      <c r="E504" s="2" t="s">
        <v>682</v>
      </c>
      <c r="F504" s="3">
        <v>46057</v>
      </c>
      <c r="G504" s="7">
        <v>23.48</v>
      </c>
      <c r="H504" s="37">
        <f>IFERROR(VLOOKUP(Master[[#This Row],[Customer_ID]],CustomerData[],2,0),"None")</f>
        <v>61</v>
      </c>
      <c r="I504" s="37" t="str">
        <f>IF(Master[[#This Row],[Age]]&lt;=28,"18-28",IF(H504&lt;=39,"29-39",IF(H504&lt;=50,"40-50",IF(H504&lt;=61,"51-61",IF(H504&gt;=62,"62-Above")))))</f>
        <v>51-61</v>
      </c>
      <c r="J504" t="str">
        <f>IFERROR(VLOOKUP(Master[[#This Row],[Customer_ID]],CustomerData[],3,0),"None")</f>
        <v>Female</v>
      </c>
      <c r="K504" t="str">
        <f>IFERROR(VLOOKUP(Master[[#This Row],[Customer_ID]],CustomerData[],4,0),"None")</f>
        <v>Muffin</v>
      </c>
      <c r="L504" s="1" t="str">
        <f>IFERROR(VLOOKUP(Master[[#This Row],[Customer_ID]],Feedback[],3,0),"None ")</f>
        <v>Positive</v>
      </c>
      <c r="M504" t="str">
        <f>_xlfn.IFNA(VLOOKUP(Master[[#This Row],[Customer_ID]],Feedback[],4,0),"None")</f>
        <v>Could be better</v>
      </c>
    </row>
    <row r="505" spans="1:13" hidden="1" x14ac:dyDescent="0.25">
      <c r="A505" s="2" t="s">
        <v>1136</v>
      </c>
      <c r="B505" s="2" t="s">
        <v>676</v>
      </c>
      <c r="C505" s="2">
        <v>2</v>
      </c>
      <c r="D505" s="4">
        <v>4.07</v>
      </c>
      <c r="E505" s="2" t="s">
        <v>685</v>
      </c>
      <c r="F505" s="3">
        <v>46058</v>
      </c>
      <c r="G505" s="7">
        <v>8.14</v>
      </c>
      <c r="H505" s="37">
        <f>IFERROR(VLOOKUP(Master[[#This Row],[Customer_ID]],CustomerData[],2,0),"None")</f>
        <v>26</v>
      </c>
      <c r="I505" s="37" t="str">
        <f>IF(Master[[#This Row],[Age]]&lt;=28,"18-28",IF(H505&lt;=39,"29-39",IF(H505&lt;=50,"40-50",IF(H505&lt;=61,"51-61",IF(H505&gt;=62,"62-Above")))))</f>
        <v>18-28</v>
      </c>
      <c r="J505" t="str">
        <f>IFERROR(VLOOKUP(Master[[#This Row],[Customer_ID]],CustomerData[],3,0),"None")</f>
        <v>Male</v>
      </c>
      <c r="K505" t="str">
        <f>IFERROR(VLOOKUP(Master[[#This Row],[Customer_ID]],CustomerData[],4,0),"None")</f>
        <v>Iced Tea</v>
      </c>
      <c r="L505" s="1" t="str">
        <f>IFERROR(VLOOKUP(Master[[#This Row],[Customer_ID]],Feedback[],3,0),"None ")</f>
        <v>Negative</v>
      </c>
      <c r="M505" t="str">
        <f>_xlfn.IFNA(VLOOKUP(Master[[#This Row],[Customer_ID]],Feedback[],4,0),"None")</f>
        <v>Could be better</v>
      </c>
    </row>
    <row r="506" spans="1:13" hidden="1" x14ac:dyDescent="0.25">
      <c r="A506" s="2" t="s">
        <v>1040</v>
      </c>
      <c r="B506" s="2" t="s">
        <v>680</v>
      </c>
      <c r="C506" s="2">
        <v>1</v>
      </c>
      <c r="D506" s="4">
        <v>3.89</v>
      </c>
      <c r="E506" s="2" t="s">
        <v>684</v>
      </c>
      <c r="F506" s="3">
        <v>46059</v>
      </c>
      <c r="G506" s="7">
        <v>3.89</v>
      </c>
      <c r="H506" s="37">
        <f>IFERROR(VLOOKUP(Master[[#This Row],[Customer_ID]],CustomerData[],2,0),"None")</f>
        <v>50</v>
      </c>
      <c r="I506" s="37" t="str">
        <f>IF(Master[[#This Row],[Age]]&lt;=28,"18-28",IF(H506&lt;=39,"29-39",IF(H506&lt;=50,"40-50",IF(H506&lt;=61,"51-61",IF(H506&gt;=62,"62-Above")))))</f>
        <v>40-50</v>
      </c>
      <c r="J506" t="str">
        <f>IFERROR(VLOOKUP(Master[[#This Row],[Customer_ID]],CustomerData[],3,0),"None")</f>
        <v>Female</v>
      </c>
      <c r="K506" t="str">
        <f>IFERROR(VLOOKUP(Master[[#This Row],[Customer_ID]],CustomerData[],4,0),"None")</f>
        <v>Croissant</v>
      </c>
      <c r="L506" s="1" t="str">
        <f>IFERROR(VLOOKUP(Master[[#This Row],[Customer_ID]],Feedback[],3,0),"None ")</f>
        <v>Negative</v>
      </c>
      <c r="M506" t="str">
        <f>_xlfn.IFNA(VLOOKUP(Master[[#This Row],[Customer_ID]],Feedback[],4,0),"None")</f>
        <v>Great product!</v>
      </c>
    </row>
    <row r="507" spans="1:13" hidden="1" x14ac:dyDescent="0.25">
      <c r="A507" s="2" t="s">
        <v>1293</v>
      </c>
      <c r="B507" s="2" t="s">
        <v>678</v>
      </c>
      <c r="C507" s="2">
        <v>2</v>
      </c>
      <c r="D507" s="4">
        <v>5.94</v>
      </c>
      <c r="E507" s="2" t="s">
        <v>685</v>
      </c>
      <c r="F507" s="3">
        <v>46061</v>
      </c>
      <c r="G507" s="7">
        <v>11.88</v>
      </c>
      <c r="H507" s="37">
        <f>IFERROR(VLOOKUP(Master[[#This Row],[Customer_ID]],CustomerData[],2,0),"None")</f>
        <v>46</v>
      </c>
      <c r="I507" s="37" t="str">
        <f>IF(Master[[#This Row],[Age]]&lt;=28,"18-28",IF(H507&lt;=39,"29-39",IF(H507&lt;=50,"40-50",IF(H507&lt;=61,"51-61",IF(H507&gt;=62,"62-Above")))))</f>
        <v>40-50</v>
      </c>
      <c r="J507" t="str">
        <f>IFERROR(VLOOKUP(Master[[#This Row],[Customer_ID]],CustomerData[],3,0),"None")</f>
        <v>Female</v>
      </c>
      <c r="K507" t="str">
        <f>IFERROR(VLOOKUP(Master[[#This Row],[Customer_ID]],CustomerData[],4,0),"None")</f>
        <v>Latte</v>
      </c>
      <c r="L507" s="1" t="str">
        <f>IFERROR(VLOOKUP(Master[[#This Row],[Customer_ID]],Feedback[],3,0),"None ")</f>
        <v>Neutral</v>
      </c>
      <c r="M507" t="str">
        <f>_xlfn.IFNA(VLOOKUP(Master[[#This Row],[Customer_ID]],Feedback[],4,0),"None")</f>
        <v>Could be better</v>
      </c>
    </row>
    <row r="508" spans="1:13" hidden="1" x14ac:dyDescent="0.25">
      <c r="A508" s="2" t="s">
        <v>1259</v>
      </c>
      <c r="B508" s="2" t="s">
        <v>676</v>
      </c>
      <c r="C508" s="2">
        <v>3</v>
      </c>
      <c r="D508" s="4">
        <v>4.59</v>
      </c>
      <c r="E508" s="2" t="s">
        <v>682</v>
      </c>
      <c r="F508" s="3">
        <v>46062</v>
      </c>
      <c r="G508" s="7">
        <v>13.77</v>
      </c>
      <c r="H508" s="37">
        <f>IFERROR(VLOOKUP(Master[[#This Row],[Customer_ID]],CustomerData[],2,0),"None")</f>
        <v>37</v>
      </c>
      <c r="I508" s="37" t="str">
        <f>IF(Master[[#This Row],[Age]]&lt;=28,"18-28",IF(H508&lt;=39,"29-39",IF(H508&lt;=50,"40-50",IF(H508&lt;=61,"51-61",IF(H508&gt;=62,"62-Above")))))</f>
        <v>29-39</v>
      </c>
      <c r="J508" t="str">
        <f>IFERROR(VLOOKUP(Master[[#This Row],[Customer_ID]],CustomerData[],3,0),"None")</f>
        <v>Male</v>
      </c>
      <c r="K508" t="str">
        <f>IFERROR(VLOOKUP(Master[[#This Row],[Customer_ID]],CustomerData[],4,0),"None")</f>
        <v>Iced Tea</v>
      </c>
      <c r="L508" s="1" t="str">
        <f>IFERROR(VLOOKUP(Master[[#This Row],[Customer_ID]],Feedback[],3,0),"None ")</f>
        <v>Neutral</v>
      </c>
      <c r="M508" t="str">
        <f>_xlfn.IFNA(VLOOKUP(Master[[#This Row],[Customer_ID]],Feedback[],4,0),"None")</f>
        <v>Could be better</v>
      </c>
    </row>
    <row r="509" spans="1:13" hidden="1" x14ac:dyDescent="0.25">
      <c r="A509" s="2" t="s">
        <v>945</v>
      </c>
      <c r="B509" s="2" t="s">
        <v>676</v>
      </c>
      <c r="C509" s="2">
        <v>3</v>
      </c>
      <c r="D509" s="4">
        <v>5.98</v>
      </c>
      <c r="E509" s="2" t="s">
        <v>682</v>
      </c>
      <c r="F509" s="3">
        <v>46064</v>
      </c>
      <c r="G509" s="7">
        <v>17.940000000000001</v>
      </c>
      <c r="H509" s="37">
        <f>IFERROR(VLOOKUP(Master[[#This Row],[Customer_ID]],CustomerData[],2,0),"None")</f>
        <v>33</v>
      </c>
      <c r="I509" s="37" t="str">
        <f>IF(Master[[#This Row],[Age]]&lt;=28,"18-28",IF(H509&lt;=39,"29-39",IF(H509&lt;=50,"40-50",IF(H509&lt;=61,"51-61",IF(H509&gt;=62,"62-Above")))))</f>
        <v>29-39</v>
      </c>
      <c r="J509" t="str">
        <f>IFERROR(VLOOKUP(Master[[#This Row],[Customer_ID]],CustomerData[],3,0),"None")</f>
        <v>Male</v>
      </c>
      <c r="K509" t="str">
        <f>IFERROR(VLOOKUP(Master[[#This Row],[Customer_ID]],CustomerData[],4,0),"None")</f>
        <v>Iced Tea</v>
      </c>
      <c r="L509" s="1" t="str">
        <f>IFERROR(VLOOKUP(Master[[#This Row],[Customer_ID]],Feedback[],3,0),"None ")</f>
        <v xml:space="preserve">None </v>
      </c>
      <c r="M509" t="str">
        <f>_xlfn.IFNA(VLOOKUP(Master[[#This Row],[Customer_ID]],Feedback[],4,0),"None")</f>
        <v>None</v>
      </c>
    </row>
    <row r="510" spans="1:13" hidden="1" x14ac:dyDescent="0.25">
      <c r="A510" s="2" t="s">
        <v>1019</v>
      </c>
      <c r="B510" s="2" t="s">
        <v>681</v>
      </c>
      <c r="C510" s="2">
        <v>2</v>
      </c>
      <c r="D510" s="4">
        <v>3.55</v>
      </c>
      <c r="E510" s="2" t="s">
        <v>682</v>
      </c>
      <c r="F510" s="3">
        <v>46066</v>
      </c>
      <c r="G510" s="7">
        <v>7.1</v>
      </c>
      <c r="H510" s="37">
        <f>IFERROR(VLOOKUP(Master[[#This Row],[Customer_ID]],CustomerData[],2,0),"None")</f>
        <v>63</v>
      </c>
      <c r="I510" s="37" t="str">
        <f>IF(Master[[#This Row],[Age]]&lt;=28,"18-28",IF(H510&lt;=39,"29-39",IF(H510&lt;=50,"40-50",IF(H510&lt;=61,"51-61",IF(H510&gt;=62,"62-Above")))))</f>
        <v>62-Above</v>
      </c>
      <c r="J510" t="str">
        <f>IFERROR(VLOOKUP(Master[[#This Row],[Customer_ID]],CustomerData[],3,0),"None")</f>
        <v>Male</v>
      </c>
      <c r="K510" t="str">
        <f>IFERROR(VLOOKUP(Master[[#This Row],[Customer_ID]],CustomerData[],4,0),"None")</f>
        <v>Muffin</v>
      </c>
      <c r="L510" s="1" t="str">
        <f>IFERROR(VLOOKUP(Master[[#This Row],[Customer_ID]],Feedback[],3,0),"None ")</f>
        <v>Positive</v>
      </c>
      <c r="M510" t="str">
        <f>_xlfn.IFNA(VLOOKUP(Master[[#This Row],[Customer_ID]],Feedback[],4,0),"None")</f>
        <v>Could be better</v>
      </c>
    </row>
    <row r="511" spans="1:13" x14ac:dyDescent="0.25">
      <c r="A511" s="2" t="s">
        <v>1356</v>
      </c>
      <c r="B511" s="2" t="s">
        <v>679</v>
      </c>
      <c r="C511" s="2">
        <v>1</v>
      </c>
      <c r="D511" s="4">
        <v>3.28</v>
      </c>
      <c r="E511" s="2" t="s">
        <v>683</v>
      </c>
      <c r="F511" s="3">
        <v>46067</v>
      </c>
      <c r="G511" s="7">
        <v>3.28</v>
      </c>
      <c r="H511" s="37">
        <f>IFERROR(VLOOKUP(Master[[#This Row],[Customer_ID]],CustomerData[],2,0),"None")</f>
        <v>57</v>
      </c>
      <c r="I511" s="37" t="str">
        <f>IF(Master[[#This Row],[Age]]&lt;=28,"18-28",IF(H511&lt;=39,"29-39",IF(H511&lt;=50,"40-50",IF(H511&lt;=61,"51-61",IF(H511&gt;=62,"62-Above")))))</f>
        <v>51-61</v>
      </c>
      <c r="J511" t="str">
        <f>IFERROR(VLOOKUP(Master[[#This Row],[Customer_ID]],CustomerData[],3,0),"None")</f>
        <v>Male</v>
      </c>
      <c r="K511" t="str">
        <f>IFERROR(VLOOKUP(Master[[#This Row],[Customer_ID]],CustomerData[],4,0),"None")</f>
        <v>Sandwich</v>
      </c>
      <c r="L511" s="1" t="str">
        <f>IFERROR(VLOOKUP(Master[[#This Row],[Customer_ID]],Feedback[],3,0),"None ")</f>
        <v xml:space="preserve">None </v>
      </c>
      <c r="M511" t="str">
        <f>_xlfn.IFNA(VLOOKUP(Master[[#This Row],[Customer_ID]],Feedback[],4,0),"None")</f>
        <v>None</v>
      </c>
    </row>
    <row r="512" spans="1:13" hidden="1" x14ac:dyDescent="0.25">
      <c r="A512" s="2" t="s">
        <v>1283</v>
      </c>
      <c r="B512" s="2" t="s">
        <v>677</v>
      </c>
      <c r="C512" s="2">
        <v>3</v>
      </c>
      <c r="D512" s="4">
        <v>5.5</v>
      </c>
      <c r="E512" s="2" t="s">
        <v>685</v>
      </c>
      <c r="F512" s="3">
        <v>46068</v>
      </c>
      <c r="G512" s="7">
        <v>16.5</v>
      </c>
      <c r="H512" s="37">
        <f>IFERROR(VLOOKUP(Master[[#This Row],[Customer_ID]],CustomerData[],2,0),"None")</f>
        <v>37</v>
      </c>
      <c r="I512" s="37" t="str">
        <f>IF(Master[[#This Row],[Age]]&lt;=28,"18-28",IF(H512&lt;=39,"29-39",IF(H512&lt;=50,"40-50",IF(H512&lt;=61,"51-61",IF(H512&gt;=62,"62-Above")))))</f>
        <v>29-39</v>
      </c>
      <c r="J512" t="str">
        <f>IFERROR(VLOOKUP(Master[[#This Row],[Customer_ID]],CustomerData[],3,0),"None")</f>
        <v>Male</v>
      </c>
      <c r="K512" t="str">
        <f>IFERROR(VLOOKUP(Master[[#This Row],[Customer_ID]],CustomerData[],4,0),"None")</f>
        <v>Cappuccino</v>
      </c>
      <c r="L512" s="1" t="str">
        <f>IFERROR(VLOOKUP(Master[[#This Row],[Customer_ID]],Feedback[],3,0),"None ")</f>
        <v>Neutral</v>
      </c>
      <c r="M512" t="str">
        <f>_xlfn.IFNA(VLOOKUP(Master[[#This Row],[Customer_ID]],Feedback[],4,0),"None")</f>
        <v>Could be better</v>
      </c>
    </row>
    <row r="513" spans="1:13" hidden="1" x14ac:dyDescent="0.25">
      <c r="A513" s="2" t="s">
        <v>706</v>
      </c>
      <c r="B513" s="2" t="s">
        <v>676</v>
      </c>
      <c r="C513" s="2">
        <v>2</v>
      </c>
      <c r="D513" s="4">
        <v>2.58</v>
      </c>
      <c r="E513" s="2" t="s">
        <v>685</v>
      </c>
      <c r="F513" s="3">
        <v>46069</v>
      </c>
      <c r="G513" s="7">
        <v>5.16</v>
      </c>
      <c r="H513" s="37">
        <f>IFERROR(VLOOKUP(Master[[#This Row],[Customer_ID]],CustomerData[],2,0),"None")</f>
        <v>20</v>
      </c>
      <c r="I513" s="37" t="str">
        <f>IF(Master[[#This Row],[Age]]&lt;=28,"18-28",IF(H513&lt;=39,"29-39",IF(H513&lt;=50,"40-50",IF(H513&lt;=61,"51-61",IF(H513&gt;=62,"62-Above")))))</f>
        <v>18-28</v>
      </c>
      <c r="J513" t="str">
        <f>IFERROR(VLOOKUP(Master[[#This Row],[Customer_ID]],CustomerData[],3,0),"None")</f>
        <v>Male</v>
      </c>
      <c r="K513" t="str">
        <f>IFERROR(VLOOKUP(Master[[#This Row],[Customer_ID]],CustomerData[],4,0),"None")</f>
        <v>Iced Tea</v>
      </c>
      <c r="L513" s="1" t="str">
        <f>IFERROR(VLOOKUP(Master[[#This Row],[Customer_ID]],Feedback[],3,0),"None ")</f>
        <v>Neutral</v>
      </c>
      <c r="M513" t="str">
        <f>_xlfn.IFNA(VLOOKUP(Master[[#This Row],[Customer_ID]],Feedback[],4,0),"None")</f>
        <v>Could be better</v>
      </c>
    </row>
    <row r="514" spans="1:13" hidden="1" x14ac:dyDescent="0.25">
      <c r="A514" s="2" t="s">
        <v>1301</v>
      </c>
      <c r="B514" s="2" t="s">
        <v>678</v>
      </c>
      <c r="C514" s="2">
        <v>5</v>
      </c>
      <c r="D514" s="4">
        <v>5.38</v>
      </c>
      <c r="E514" s="2" t="s">
        <v>684</v>
      </c>
      <c r="F514" s="3">
        <v>46070</v>
      </c>
      <c r="G514" s="7">
        <v>26.9</v>
      </c>
      <c r="H514" s="37">
        <f>IFERROR(VLOOKUP(Master[[#This Row],[Customer_ID]],CustomerData[],2,0),"None")</f>
        <v>23</v>
      </c>
      <c r="I514" s="37" t="str">
        <f>IF(Master[[#This Row],[Age]]&lt;=28,"18-28",IF(H514&lt;=39,"29-39",IF(H514&lt;=50,"40-50",IF(H514&lt;=61,"51-61",IF(H514&gt;=62,"62-Above")))))</f>
        <v>18-28</v>
      </c>
      <c r="J514" t="str">
        <f>IFERROR(VLOOKUP(Master[[#This Row],[Customer_ID]],CustomerData[],3,0),"None")</f>
        <v>Male</v>
      </c>
      <c r="K514" t="str">
        <f>IFERROR(VLOOKUP(Master[[#This Row],[Customer_ID]],CustomerData[],4,0),"None")</f>
        <v>Latte</v>
      </c>
      <c r="L514" s="1" t="str">
        <f>IFERROR(VLOOKUP(Master[[#This Row],[Customer_ID]],Feedback[],3,0),"None ")</f>
        <v>Neutral</v>
      </c>
      <c r="M514" t="str">
        <f>_xlfn.IFNA(VLOOKUP(Master[[#This Row],[Customer_ID]],Feedback[],4,0),"None")</f>
        <v>Could be better</v>
      </c>
    </row>
    <row r="515" spans="1:13" hidden="1" x14ac:dyDescent="0.25">
      <c r="A515" s="2" t="s">
        <v>1159</v>
      </c>
      <c r="B515" s="2" t="s">
        <v>676</v>
      </c>
      <c r="C515" s="2">
        <v>1</v>
      </c>
      <c r="D515" s="4">
        <v>4.91</v>
      </c>
      <c r="E515" s="2" t="s">
        <v>684</v>
      </c>
      <c r="F515" s="3">
        <v>46071</v>
      </c>
      <c r="G515" s="7">
        <v>4.91</v>
      </c>
      <c r="H515" s="37">
        <f>IFERROR(VLOOKUP(Master[[#This Row],[Customer_ID]],CustomerData[],2,0),"None")</f>
        <v>20</v>
      </c>
      <c r="I515" s="37" t="str">
        <f>IF(Master[[#This Row],[Age]]&lt;=28,"18-28",IF(H515&lt;=39,"29-39",IF(H515&lt;=50,"40-50",IF(H515&lt;=61,"51-61",IF(H515&gt;=62,"62-Above")))))</f>
        <v>18-28</v>
      </c>
      <c r="J515" t="str">
        <f>IFERROR(VLOOKUP(Master[[#This Row],[Customer_ID]],CustomerData[],3,0),"None")</f>
        <v>Male</v>
      </c>
      <c r="K515" t="str">
        <f>IFERROR(VLOOKUP(Master[[#This Row],[Customer_ID]],CustomerData[],4,0),"None")</f>
        <v>Iced Tea</v>
      </c>
      <c r="L515" s="1" t="str">
        <f>IFERROR(VLOOKUP(Master[[#This Row],[Customer_ID]],Feedback[],3,0),"None ")</f>
        <v>Positive</v>
      </c>
      <c r="M515" t="str">
        <f>_xlfn.IFNA(VLOOKUP(Master[[#This Row],[Customer_ID]],Feedback[],4,0),"None")</f>
        <v>Great product!</v>
      </c>
    </row>
    <row r="516" spans="1:13" x14ac:dyDescent="0.25">
      <c r="A516" s="2" t="s">
        <v>1252</v>
      </c>
      <c r="B516" s="2" t="s">
        <v>676</v>
      </c>
      <c r="C516" s="2">
        <v>3</v>
      </c>
      <c r="D516" s="4">
        <v>3.47</v>
      </c>
      <c r="E516" s="2" t="s">
        <v>684</v>
      </c>
      <c r="F516" s="3">
        <v>46072</v>
      </c>
      <c r="G516" s="7">
        <v>10.41</v>
      </c>
      <c r="H516" s="37">
        <f>IFERROR(VLOOKUP(Master[[#This Row],[Customer_ID]],CustomerData[],2,0),"None")</f>
        <v>60</v>
      </c>
      <c r="I516" s="37" t="str">
        <f>IF(Master[[#This Row],[Age]]&lt;=28,"18-28",IF(H516&lt;=39,"29-39",IF(H516&lt;=50,"40-50",IF(H516&lt;=61,"51-61",IF(H516&gt;=62,"62-Above")))))</f>
        <v>51-61</v>
      </c>
      <c r="J516" t="str">
        <f>IFERROR(VLOOKUP(Master[[#This Row],[Customer_ID]],CustomerData[],3,0),"None")</f>
        <v>Female</v>
      </c>
      <c r="K516" t="str">
        <f>IFERROR(VLOOKUP(Master[[#This Row],[Customer_ID]],CustomerData[],4,0),"None")</f>
        <v>Iced Tea</v>
      </c>
      <c r="L516" s="1" t="str">
        <f>IFERROR(VLOOKUP(Master[[#This Row],[Customer_ID]],Feedback[],3,0),"None ")</f>
        <v>Positive</v>
      </c>
      <c r="M516" t="str">
        <f>_xlfn.IFNA(VLOOKUP(Master[[#This Row],[Customer_ID]],Feedback[],4,0),"None")</f>
        <v>Great product!</v>
      </c>
    </row>
    <row r="517" spans="1:13" hidden="1" x14ac:dyDescent="0.25">
      <c r="A517" s="2" t="s">
        <v>828</v>
      </c>
      <c r="B517" s="2" t="s">
        <v>679</v>
      </c>
      <c r="C517" s="2">
        <v>4</v>
      </c>
      <c r="D517" s="4">
        <v>4.4400000000000004</v>
      </c>
      <c r="E517" s="2" t="s">
        <v>683</v>
      </c>
      <c r="F517" s="3">
        <v>46073</v>
      </c>
      <c r="G517" s="7">
        <v>17.760000000000002</v>
      </c>
      <c r="H517" s="37">
        <f>IFERROR(VLOOKUP(Master[[#This Row],[Customer_ID]],CustomerData[],2,0),"None")</f>
        <v>26</v>
      </c>
      <c r="I517" s="37" t="str">
        <f>IF(Master[[#This Row],[Age]]&lt;=28,"18-28",IF(H517&lt;=39,"29-39",IF(H517&lt;=50,"40-50",IF(H517&lt;=61,"51-61",IF(H517&gt;=62,"62-Above")))))</f>
        <v>18-28</v>
      </c>
      <c r="J517" t="str">
        <f>IFERROR(VLOOKUP(Master[[#This Row],[Customer_ID]],CustomerData[],3,0),"None")</f>
        <v>Female</v>
      </c>
      <c r="K517" t="str">
        <f>IFERROR(VLOOKUP(Master[[#This Row],[Customer_ID]],CustomerData[],4,0),"None")</f>
        <v>Sandwich</v>
      </c>
      <c r="L517" s="1" t="str">
        <f>IFERROR(VLOOKUP(Master[[#This Row],[Customer_ID]],Feedback[],3,0),"None ")</f>
        <v xml:space="preserve">None </v>
      </c>
      <c r="M517" t="str">
        <f>_xlfn.IFNA(VLOOKUP(Master[[#This Row],[Customer_ID]],Feedback[],4,0),"None")</f>
        <v>None</v>
      </c>
    </row>
    <row r="518" spans="1:13" hidden="1" x14ac:dyDescent="0.25">
      <c r="A518" s="2" t="s">
        <v>1128</v>
      </c>
      <c r="B518" s="2" t="s">
        <v>676</v>
      </c>
      <c r="C518" s="2">
        <v>1</v>
      </c>
      <c r="D518" s="4">
        <v>4.45</v>
      </c>
      <c r="E518" s="2" t="s">
        <v>685</v>
      </c>
      <c r="F518" s="3">
        <v>46074</v>
      </c>
      <c r="G518" s="7">
        <v>4.45</v>
      </c>
      <c r="H518" s="37">
        <f>IFERROR(VLOOKUP(Master[[#This Row],[Customer_ID]],CustomerData[],2,0),"None")</f>
        <v>21</v>
      </c>
      <c r="I518" s="37" t="str">
        <f>IF(Master[[#This Row],[Age]]&lt;=28,"18-28",IF(H518&lt;=39,"29-39",IF(H518&lt;=50,"40-50",IF(H518&lt;=61,"51-61",IF(H518&gt;=62,"62-Above")))))</f>
        <v>18-28</v>
      </c>
      <c r="J518" t="str">
        <f>IFERROR(VLOOKUP(Master[[#This Row],[Customer_ID]],CustomerData[],3,0),"None")</f>
        <v>Male</v>
      </c>
      <c r="K518" t="str">
        <f>IFERROR(VLOOKUP(Master[[#This Row],[Customer_ID]],CustomerData[],4,0),"None")</f>
        <v>Iced Tea</v>
      </c>
      <c r="L518" s="1" t="str">
        <f>IFERROR(VLOOKUP(Master[[#This Row],[Customer_ID]],Feedback[],3,0),"None ")</f>
        <v xml:space="preserve">None </v>
      </c>
      <c r="M518" t="str">
        <f>_xlfn.IFNA(VLOOKUP(Master[[#This Row],[Customer_ID]],Feedback[],4,0),"None")</f>
        <v>None</v>
      </c>
    </row>
    <row r="519" spans="1:13" hidden="1" x14ac:dyDescent="0.25">
      <c r="A519" s="2" t="s">
        <v>1178</v>
      </c>
      <c r="B519" s="2" t="s">
        <v>677</v>
      </c>
      <c r="C519" s="2">
        <v>5</v>
      </c>
      <c r="D519" s="4">
        <v>5.74</v>
      </c>
      <c r="E519" s="2" t="s">
        <v>685</v>
      </c>
      <c r="F519" s="3">
        <v>46075</v>
      </c>
      <c r="G519" s="7">
        <v>28.7</v>
      </c>
      <c r="H519" s="37">
        <f>IFERROR(VLOOKUP(Master[[#This Row],[Customer_ID]],CustomerData[],2,0),"None")</f>
        <v>44</v>
      </c>
      <c r="I519" s="37" t="str">
        <f>IF(Master[[#This Row],[Age]]&lt;=28,"18-28",IF(H519&lt;=39,"29-39",IF(H519&lt;=50,"40-50",IF(H519&lt;=61,"51-61",IF(H519&gt;=62,"62-Above")))))</f>
        <v>40-50</v>
      </c>
      <c r="J519" t="str">
        <f>IFERROR(VLOOKUP(Master[[#This Row],[Customer_ID]],CustomerData[],3,0),"None")</f>
        <v>Female</v>
      </c>
      <c r="K519" t="str">
        <f>IFERROR(VLOOKUP(Master[[#This Row],[Customer_ID]],CustomerData[],4,0),"None")</f>
        <v>Cappuccino</v>
      </c>
      <c r="L519" s="1" t="str">
        <f>IFERROR(VLOOKUP(Master[[#This Row],[Customer_ID]],Feedback[],3,0),"None ")</f>
        <v xml:space="preserve">None </v>
      </c>
      <c r="M519" t="str">
        <f>_xlfn.IFNA(VLOOKUP(Master[[#This Row],[Customer_ID]],Feedback[],4,0),"None")</f>
        <v>None</v>
      </c>
    </row>
    <row r="520" spans="1:13" hidden="1" x14ac:dyDescent="0.25">
      <c r="A520" s="2" t="s">
        <v>955</v>
      </c>
      <c r="B520" s="2" t="s">
        <v>680</v>
      </c>
      <c r="C520" s="2">
        <v>5</v>
      </c>
      <c r="D520" s="4">
        <v>3.04</v>
      </c>
      <c r="E520" s="2" t="s">
        <v>684</v>
      </c>
      <c r="F520" s="3">
        <v>46076</v>
      </c>
      <c r="G520" s="7">
        <v>15.2</v>
      </c>
      <c r="H520" s="37">
        <f>IFERROR(VLOOKUP(Master[[#This Row],[Customer_ID]],CustomerData[],2,0),"None")</f>
        <v>48</v>
      </c>
      <c r="I520" s="37" t="str">
        <f>IF(Master[[#This Row],[Age]]&lt;=28,"18-28",IF(H520&lt;=39,"29-39",IF(H520&lt;=50,"40-50",IF(H520&lt;=61,"51-61",IF(H520&gt;=62,"62-Above")))))</f>
        <v>40-50</v>
      </c>
      <c r="J520" t="str">
        <f>IFERROR(VLOOKUP(Master[[#This Row],[Customer_ID]],CustomerData[],3,0),"None")</f>
        <v>Female</v>
      </c>
      <c r="K520" t="str">
        <f>IFERROR(VLOOKUP(Master[[#This Row],[Customer_ID]],CustomerData[],4,0),"None")</f>
        <v>Croissant</v>
      </c>
      <c r="L520" s="1" t="str">
        <f>IFERROR(VLOOKUP(Master[[#This Row],[Customer_ID]],Feedback[],3,0),"None ")</f>
        <v>Negative</v>
      </c>
      <c r="M520" t="str">
        <f>_xlfn.IFNA(VLOOKUP(Master[[#This Row],[Customer_ID]],Feedback[],4,0),"None")</f>
        <v>Could be better</v>
      </c>
    </row>
    <row r="521" spans="1:13" x14ac:dyDescent="0.25">
      <c r="A521" s="2" t="s">
        <v>953</v>
      </c>
      <c r="B521" s="2" t="s">
        <v>679</v>
      </c>
      <c r="C521" s="2">
        <v>2</v>
      </c>
      <c r="D521" s="4">
        <v>2.63</v>
      </c>
      <c r="E521" s="2" t="s">
        <v>684</v>
      </c>
      <c r="F521" s="3">
        <v>46077</v>
      </c>
      <c r="G521" s="7">
        <v>5.26</v>
      </c>
      <c r="H521" s="37">
        <f>IFERROR(VLOOKUP(Master[[#This Row],[Customer_ID]],CustomerData[],2,0),"None")</f>
        <v>54</v>
      </c>
      <c r="I521" s="37" t="str">
        <f>IF(Master[[#This Row],[Age]]&lt;=28,"18-28",IF(H521&lt;=39,"29-39",IF(H521&lt;=50,"40-50",IF(H521&lt;=61,"51-61",IF(H521&gt;=62,"62-Above")))))</f>
        <v>51-61</v>
      </c>
      <c r="J521" t="str">
        <f>IFERROR(VLOOKUP(Master[[#This Row],[Customer_ID]],CustomerData[],3,0),"None")</f>
        <v>Male</v>
      </c>
      <c r="K521" t="str">
        <f>IFERROR(VLOOKUP(Master[[#This Row],[Customer_ID]],CustomerData[],4,0),"None")</f>
        <v>Sandwich</v>
      </c>
      <c r="L521" s="1" t="str">
        <f>IFERROR(VLOOKUP(Master[[#This Row],[Customer_ID]],Feedback[],3,0),"None ")</f>
        <v>Positive</v>
      </c>
      <c r="M521" t="str">
        <f>_xlfn.IFNA(VLOOKUP(Master[[#This Row],[Customer_ID]],Feedback[],4,0),"None")</f>
        <v>Could be better</v>
      </c>
    </row>
    <row r="522" spans="1:13" hidden="1" x14ac:dyDescent="0.25">
      <c r="A522" s="2" t="s">
        <v>1328</v>
      </c>
      <c r="B522" s="2" t="s">
        <v>681</v>
      </c>
      <c r="C522" s="2">
        <v>5</v>
      </c>
      <c r="D522" s="4">
        <v>3.74</v>
      </c>
      <c r="E522" s="2" t="s">
        <v>682</v>
      </c>
      <c r="F522" s="3">
        <v>46078</v>
      </c>
      <c r="G522" s="7">
        <v>18.7</v>
      </c>
      <c r="H522" s="37">
        <f>IFERROR(VLOOKUP(Master[[#This Row],[Customer_ID]],CustomerData[],2,0),"None")</f>
        <v>42</v>
      </c>
      <c r="I522" s="37" t="str">
        <f>IF(Master[[#This Row],[Age]]&lt;=28,"18-28",IF(H522&lt;=39,"29-39",IF(H522&lt;=50,"40-50",IF(H522&lt;=61,"51-61",IF(H522&gt;=62,"62-Above")))))</f>
        <v>40-50</v>
      </c>
      <c r="J522" t="str">
        <f>IFERROR(VLOOKUP(Master[[#This Row],[Customer_ID]],CustomerData[],3,0),"None")</f>
        <v>Male</v>
      </c>
      <c r="K522" t="str">
        <f>IFERROR(VLOOKUP(Master[[#This Row],[Customer_ID]],CustomerData[],4,0),"None")</f>
        <v>Muffin</v>
      </c>
      <c r="L522" s="1" t="str">
        <f>IFERROR(VLOOKUP(Master[[#This Row],[Customer_ID]],Feedback[],3,0),"None ")</f>
        <v>Positive</v>
      </c>
      <c r="M522" t="str">
        <f>_xlfn.IFNA(VLOOKUP(Master[[#This Row],[Customer_ID]],Feedback[],4,0),"None")</f>
        <v>Could be better</v>
      </c>
    </row>
    <row r="523" spans="1:13" hidden="1" x14ac:dyDescent="0.25">
      <c r="A523" s="2" t="s">
        <v>1174</v>
      </c>
      <c r="B523" s="2" t="s">
        <v>679</v>
      </c>
      <c r="C523" s="2">
        <v>2</v>
      </c>
      <c r="D523" s="4">
        <v>3.78</v>
      </c>
      <c r="E523" s="2" t="s">
        <v>685</v>
      </c>
      <c r="F523" s="3">
        <v>46080</v>
      </c>
      <c r="G523" s="7">
        <v>7.56</v>
      </c>
      <c r="H523" s="37">
        <f>IFERROR(VLOOKUP(Master[[#This Row],[Customer_ID]],CustomerData[],2,0),"None")</f>
        <v>27</v>
      </c>
      <c r="I523" s="37" t="str">
        <f>IF(Master[[#This Row],[Age]]&lt;=28,"18-28",IF(H523&lt;=39,"29-39",IF(H523&lt;=50,"40-50",IF(H523&lt;=61,"51-61",IF(H523&gt;=62,"62-Above")))))</f>
        <v>18-28</v>
      </c>
      <c r="J523" t="str">
        <f>IFERROR(VLOOKUP(Master[[#This Row],[Customer_ID]],CustomerData[],3,0),"None")</f>
        <v>Female</v>
      </c>
      <c r="K523" t="str">
        <f>IFERROR(VLOOKUP(Master[[#This Row],[Customer_ID]],CustomerData[],4,0),"None")</f>
        <v>Sandwich</v>
      </c>
      <c r="L523" s="1" t="str">
        <f>IFERROR(VLOOKUP(Master[[#This Row],[Customer_ID]],Feedback[],3,0),"None ")</f>
        <v>Positive</v>
      </c>
      <c r="M523" t="str">
        <f>_xlfn.IFNA(VLOOKUP(Master[[#This Row],[Customer_ID]],Feedback[],4,0),"None")</f>
        <v>Could be better</v>
      </c>
    </row>
    <row r="524" spans="1:13" hidden="1" x14ac:dyDescent="0.25">
      <c r="A524" s="2" t="s">
        <v>736</v>
      </c>
      <c r="B524" s="2" t="s">
        <v>679</v>
      </c>
      <c r="C524" s="2">
        <v>3</v>
      </c>
      <c r="D524" s="4">
        <v>3.32</v>
      </c>
      <c r="E524" s="2" t="s">
        <v>683</v>
      </c>
      <c r="F524" s="3">
        <v>46082</v>
      </c>
      <c r="G524" s="7">
        <v>9.9599999999999991</v>
      </c>
      <c r="H524" s="37">
        <f>IFERROR(VLOOKUP(Master[[#This Row],[Customer_ID]],CustomerData[],2,0),"None")</f>
        <v>42</v>
      </c>
      <c r="I524" s="37" t="str">
        <f>IF(Master[[#This Row],[Age]]&lt;=28,"18-28",IF(H524&lt;=39,"29-39",IF(H524&lt;=50,"40-50",IF(H524&lt;=61,"51-61",IF(H524&gt;=62,"62-Above")))))</f>
        <v>40-50</v>
      </c>
      <c r="J524" t="str">
        <f>IFERROR(VLOOKUP(Master[[#This Row],[Customer_ID]],CustomerData[],3,0),"None")</f>
        <v>Female</v>
      </c>
      <c r="K524" t="str">
        <f>IFERROR(VLOOKUP(Master[[#This Row],[Customer_ID]],CustomerData[],4,0),"None")</f>
        <v>Sandwich</v>
      </c>
      <c r="L524" s="1" t="str">
        <f>IFERROR(VLOOKUP(Master[[#This Row],[Customer_ID]],Feedback[],3,0),"None ")</f>
        <v>Negative</v>
      </c>
      <c r="M524" t="str">
        <f>_xlfn.IFNA(VLOOKUP(Master[[#This Row],[Customer_ID]],Feedback[],4,0),"None")</f>
        <v>Could be better</v>
      </c>
    </row>
    <row r="525" spans="1:13" hidden="1" x14ac:dyDescent="0.25">
      <c r="A525" s="2" t="s">
        <v>1071</v>
      </c>
      <c r="B525" s="2" t="s">
        <v>681</v>
      </c>
      <c r="C525" s="2">
        <v>1</v>
      </c>
      <c r="D525" s="4">
        <v>5.34</v>
      </c>
      <c r="E525" s="2" t="s">
        <v>683</v>
      </c>
      <c r="F525" s="3">
        <v>46083</v>
      </c>
      <c r="G525" s="7">
        <v>5.34</v>
      </c>
      <c r="H525" s="37">
        <f>IFERROR(VLOOKUP(Master[[#This Row],[Customer_ID]],CustomerData[],2,0),"None")</f>
        <v>26</v>
      </c>
      <c r="I525" s="37" t="str">
        <f>IF(Master[[#This Row],[Age]]&lt;=28,"18-28",IF(H525&lt;=39,"29-39",IF(H525&lt;=50,"40-50",IF(H525&lt;=61,"51-61",IF(H525&gt;=62,"62-Above")))))</f>
        <v>18-28</v>
      </c>
      <c r="J525" t="str">
        <f>IFERROR(VLOOKUP(Master[[#This Row],[Customer_ID]],CustomerData[],3,0),"None")</f>
        <v>Female</v>
      </c>
      <c r="K525" t="str">
        <f>IFERROR(VLOOKUP(Master[[#This Row],[Customer_ID]],CustomerData[],4,0),"None")</f>
        <v>Muffin</v>
      </c>
      <c r="L525" s="1" t="str">
        <f>IFERROR(VLOOKUP(Master[[#This Row],[Customer_ID]],Feedback[],3,0),"None ")</f>
        <v xml:space="preserve">None </v>
      </c>
      <c r="M525" t="str">
        <f>_xlfn.IFNA(VLOOKUP(Master[[#This Row],[Customer_ID]],Feedback[],4,0),"None")</f>
        <v>None</v>
      </c>
    </row>
    <row r="526" spans="1:13" x14ac:dyDescent="0.25">
      <c r="A526" s="2" t="s">
        <v>811</v>
      </c>
      <c r="B526" s="2" t="s">
        <v>679</v>
      </c>
      <c r="C526" s="2">
        <v>4</v>
      </c>
      <c r="D526" s="4">
        <v>2.82</v>
      </c>
      <c r="E526" s="2" t="s">
        <v>685</v>
      </c>
      <c r="F526" s="3">
        <v>46084</v>
      </c>
      <c r="G526" s="7">
        <v>11.28</v>
      </c>
      <c r="H526" s="37">
        <f>IFERROR(VLOOKUP(Master[[#This Row],[Customer_ID]],CustomerData[],2,0),"None")</f>
        <v>59</v>
      </c>
      <c r="I526" s="37" t="str">
        <f>IF(Master[[#This Row],[Age]]&lt;=28,"18-28",IF(H526&lt;=39,"29-39",IF(H526&lt;=50,"40-50",IF(H526&lt;=61,"51-61",IF(H526&gt;=62,"62-Above")))))</f>
        <v>51-61</v>
      </c>
      <c r="J526" t="str">
        <f>IFERROR(VLOOKUP(Master[[#This Row],[Customer_ID]],CustomerData[],3,0),"None")</f>
        <v>Female</v>
      </c>
      <c r="K526" t="str">
        <f>IFERROR(VLOOKUP(Master[[#This Row],[Customer_ID]],CustomerData[],4,0),"None")</f>
        <v>Sandwich</v>
      </c>
      <c r="L526" s="1" t="str">
        <f>IFERROR(VLOOKUP(Master[[#This Row],[Customer_ID]],Feedback[],3,0),"None ")</f>
        <v>Positive</v>
      </c>
      <c r="M526" t="str">
        <f>_xlfn.IFNA(VLOOKUP(Master[[#This Row],[Customer_ID]],Feedback[],4,0),"None")</f>
        <v>Could be better</v>
      </c>
    </row>
    <row r="527" spans="1:13" hidden="1" x14ac:dyDescent="0.25">
      <c r="A527" s="2" t="s">
        <v>1322</v>
      </c>
      <c r="B527" s="2" t="s">
        <v>677</v>
      </c>
      <c r="C527" s="2">
        <v>3</v>
      </c>
      <c r="D527" s="4">
        <v>5.07</v>
      </c>
      <c r="E527" s="2" t="s">
        <v>684</v>
      </c>
      <c r="F527" s="3">
        <v>46087</v>
      </c>
      <c r="G527" s="7">
        <v>15.21</v>
      </c>
      <c r="H527" s="37">
        <f>IFERROR(VLOOKUP(Master[[#This Row],[Customer_ID]],CustomerData[],2,0),"None")</f>
        <v>44</v>
      </c>
      <c r="I527" s="37" t="str">
        <f>IF(Master[[#This Row],[Age]]&lt;=28,"18-28",IF(H527&lt;=39,"29-39",IF(H527&lt;=50,"40-50",IF(H527&lt;=61,"51-61",IF(H527&gt;=62,"62-Above")))))</f>
        <v>40-50</v>
      </c>
      <c r="J527" t="str">
        <f>IFERROR(VLOOKUP(Master[[#This Row],[Customer_ID]],CustomerData[],3,0),"None")</f>
        <v>Male</v>
      </c>
      <c r="K527" t="str">
        <f>IFERROR(VLOOKUP(Master[[#This Row],[Customer_ID]],CustomerData[],4,0),"None")</f>
        <v>Cappuccino</v>
      </c>
      <c r="L527" s="1" t="str">
        <f>IFERROR(VLOOKUP(Master[[#This Row],[Customer_ID]],Feedback[],3,0),"None ")</f>
        <v xml:space="preserve">None </v>
      </c>
      <c r="M527" t="str">
        <f>_xlfn.IFNA(VLOOKUP(Master[[#This Row],[Customer_ID]],Feedback[],4,0),"None")</f>
        <v>None</v>
      </c>
    </row>
    <row r="528" spans="1:13" hidden="1" x14ac:dyDescent="0.25">
      <c r="A528" s="2" t="s">
        <v>1226</v>
      </c>
      <c r="B528" s="2" t="s">
        <v>677</v>
      </c>
      <c r="C528" s="2">
        <v>5</v>
      </c>
      <c r="D528" s="4">
        <v>5.03</v>
      </c>
      <c r="E528" s="2" t="s">
        <v>682</v>
      </c>
      <c r="F528" s="3">
        <v>46088</v>
      </c>
      <c r="G528" s="7">
        <v>25.15</v>
      </c>
      <c r="H528" s="37">
        <f>IFERROR(VLOOKUP(Master[[#This Row],[Customer_ID]],CustomerData[],2,0),"None")</f>
        <v>40</v>
      </c>
      <c r="I528" s="37" t="str">
        <f>IF(Master[[#This Row],[Age]]&lt;=28,"18-28",IF(H528&lt;=39,"29-39",IF(H528&lt;=50,"40-50",IF(H528&lt;=61,"51-61",IF(H528&gt;=62,"62-Above")))))</f>
        <v>40-50</v>
      </c>
      <c r="J528" t="str">
        <f>IFERROR(VLOOKUP(Master[[#This Row],[Customer_ID]],CustomerData[],3,0),"None")</f>
        <v>Male</v>
      </c>
      <c r="K528" t="str">
        <f>IFERROR(VLOOKUP(Master[[#This Row],[Customer_ID]],CustomerData[],4,0),"None")</f>
        <v>Cappuccino</v>
      </c>
      <c r="L528" s="1" t="str">
        <f>IFERROR(VLOOKUP(Master[[#This Row],[Customer_ID]],Feedback[],3,0),"None ")</f>
        <v xml:space="preserve">None </v>
      </c>
      <c r="M528" t="str">
        <f>_xlfn.IFNA(VLOOKUP(Master[[#This Row],[Customer_ID]],Feedback[],4,0),"None")</f>
        <v>None</v>
      </c>
    </row>
    <row r="529" spans="1:13" hidden="1" x14ac:dyDescent="0.25">
      <c r="A529" s="2" t="s">
        <v>1340</v>
      </c>
      <c r="B529" s="2" t="s">
        <v>678</v>
      </c>
      <c r="C529" s="2">
        <v>1</v>
      </c>
      <c r="D529" s="4">
        <v>5.28</v>
      </c>
      <c r="E529" s="2" t="s">
        <v>682</v>
      </c>
      <c r="F529" s="3">
        <v>46089</v>
      </c>
      <c r="G529" s="7">
        <v>5.28</v>
      </c>
      <c r="H529" s="37">
        <f>IFERROR(VLOOKUP(Master[[#This Row],[Customer_ID]],CustomerData[],2,0),"None")</f>
        <v>62</v>
      </c>
      <c r="I529" s="37" t="str">
        <f>IF(Master[[#This Row],[Age]]&lt;=28,"18-28",IF(H529&lt;=39,"29-39",IF(H529&lt;=50,"40-50",IF(H529&lt;=61,"51-61",IF(H529&gt;=62,"62-Above")))))</f>
        <v>62-Above</v>
      </c>
      <c r="J529" t="str">
        <f>IFERROR(VLOOKUP(Master[[#This Row],[Customer_ID]],CustomerData[],3,0),"None")</f>
        <v>Female</v>
      </c>
      <c r="K529" t="str">
        <f>IFERROR(VLOOKUP(Master[[#This Row],[Customer_ID]],CustomerData[],4,0),"None")</f>
        <v>Latte</v>
      </c>
      <c r="L529" s="1" t="str">
        <f>IFERROR(VLOOKUP(Master[[#This Row],[Customer_ID]],Feedback[],3,0),"None ")</f>
        <v xml:space="preserve">None </v>
      </c>
      <c r="M529" t="str">
        <f>_xlfn.IFNA(VLOOKUP(Master[[#This Row],[Customer_ID]],Feedback[],4,0),"None")</f>
        <v>None</v>
      </c>
    </row>
    <row r="530" spans="1:13" x14ac:dyDescent="0.25">
      <c r="A530" s="2" t="s">
        <v>843</v>
      </c>
      <c r="B530" s="2" t="s">
        <v>678</v>
      </c>
      <c r="C530" s="2">
        <v>1</v>
      </c>
      <c r="D530" s="4">
        <v>3.11</v>
      </c>
      <c r="E530" s="2" t="s">
        <v>683</v>
      </c>
      <c r="F530" s="3">
        <v>46090</v>
      </c>
      <c r="G530" s="7">
        <v>3.11</v>
      </c>
      <c r="H530" s="37">
        <f>IFERROR(VLOOKUP(Master[[#This Row],[Customer_ID]],CustomerData[],2,0),"None")</f>
        <v>56</v>
      </c>
      <c r="I530" s="37" t="str">
        <f>IF(Master[[#This Row],[Age]]&lt;=28,"18-28",IF(H530&lt;=39,"29-39",IF(H530&lt;=50,"40-50",IF(H530&lt;=61,"51-61",IF(H530&gt;=62,"62-Above")))))</f>
        <v>51-61</v>
      </c>
      <c r="J530" t="str">
        <f>IFERROR(VLOOKUP(Master[[#This Row],[Customer_ID]],CustomerData[],3,0),"None")</f>
        <v>Male</v>
      </c>
      <c r="K530" t="str">
        <f>IFERROR(VLOOKUP(Master[[#This Row],[Customer_ID]],CustomerData[],4,0),"None")</f>
        <v>Latte</v>
      </c>
      <c r="L530" s="1" t="str">
        <f>IFERROR(VLOOKUP(Master[[#This Row],[Customer_ID]],Feedback[],3,0),"None ")</f>
        <v xml:space="preserve">None </v>
      </c>
      <c r="M530" t="str">
        <f>_xlfn.IFNA(VLOOKUP(Master[[#This Row],[Customer_ID]],Feedback[],4,0),"None")</f>
        <v>None</v>
      </c>
    </row>
    <row r="531" spans="1:13" x14ac:dyDescent="0.25">
      <c r="A531" s="2" t="s">
        <v>953</v>
      </c>
      <c r="B531" s="2" t="s">
        <v>679</v>
      </c>
      <c r="C531" s="2">
        <v>3</v>
      </c>
      <c r="D531" s="4">
        <v>5.39</v>
      </c>
      <c r="E531" s="2" t="s">
        <v>684</v>
      </c>
      <c r="F531" s="3">
        <v>46091</v>
      </c>
      <c r="G531" s="7">
        <v>16.170000000000002</v>
      </c>
      <c r="H531" s="37">
        <f>IFERROR(VLOOKUP(Master[[#This Row],[Customer_ID]],CustomerData[],2,0),"None")</f>
        <v>54</v>
      </c>
      <c r="I531" s="37" t="str">
        <f>IF(Master[[#This Row],[Age]]&lt;=28,"18-28",IF(H531&lt;=39,"29-39",IF(H531&lt;=50,"40-50",IF(H531&lt;=61,"51-61",IF(H531&gt;=62,"62-Above")))))</f>
        <v>51-61</v>
      </c>
      <c r="J531" t="str">
        <f>IFERROR(VLOOKUP(Master[[#This Row],[Customer_ID]],CustomerData[],3,0),"None")</f>
        <v>Male</v>
      </c>
      <c r="K531" t="str">
        <f>IFERROR(VLOOKUP(Master[[#This Row],[Customer_ID]],CustomerData[],4,0),"None")</f>
        <v>Sandwich</v>
      </c>
      <c r="L531" s="1" t="str">
        <f>IFERROR(VLOOKUP(Master[[#This Row],[Customer_ID]],Feedback[],3,0),"None ")</f>
        <v>Positive</v>
      </c>
      <c r="M531" t="str">
        <f>_xlfn.IFNA(VLOOKUP(Master[[#This Row],[Customer_ID]],Feedback[],4,0),"None")</f>
        <v>Could be better</v>
      </c>
    </row>
    <row r="532" spans="1:13" hidden="1" x14ac:dyDescent="0.25">
      <c r="A532" s="2" t="s">
        <v>1133</v>
      </c>
      <c r="B532" s="2" t="s">
        <v>677</v>
      </c>
      <c r="C532" s="2">
        <v>2</v>
      </c>
      <c r="D532" s="4">
        <v>4.91</v>
      </c>
      <c r="E532" s="2" t="s">
        <v>685</v>
      </c>
      <c r="F532" s="3">
        <v>46092</v>
      </c>
      <c r="G532" s="7">
        <v>9.82</v>
      </c>
      <c r="H532" s="37">
        <f>IFERROR(VLOOKUP(Master[[#This Row],[Customer_ID]],CustomerData[],2,0),"None")</f>
        <v>20</v>
      </c>
      <c r="I532" s="37" t="str">
        <f>IF(Master[[#This Row],[Age]]&lt;=28,"18-28",IF(H532&lt;=39,"29-39",IF(H532&lt;=50,"40-50",IF(H532&lt;=61,"51-61",IF(H532&gt;=62,"62-Above")))))</f>
        <v>18-28</v>
      </c>
      <c r="J532" t="str">
        <f>IFERROR(VLOOKUP(Master[[#This Row],[Customer_ID]],CustomerData[],3,0),"None")</f>
        <v>Female</v>
      </c>
      <c r="K532" t="str">
        <f>IFERROR(VLOOKUP(Master[[#This Row],[Customer_ID]],CustomerData[],4,0),"None")</f>
        <v>Cappuccino</v>
      </c>
      <c r="L532" s="1" t="str">
        <f>IFERROR(VLOOKUP(Master[[#This Row],[Customer_ID]],Feedback[],3,0),"None ")</f>
        <v xml:space="preserve">None </v>
      </c>
      <c r="M532" t="str">
        <f>_xlfn.IFNA(VLOOKUP(Master[[#This Row],[Customer_ID]],Feedback[],4,0),"None")</f>
        <v>None</v>
      </c>
    </row>
    <row r="533" spans="1:13" x14ac:dyDescent="0.25">
      <c r="A533" s="2" t="s">
        <v>752</v>
      </c>
      <c r="B533" s="2" t="s">
        <v>680</v>
      </c>
      <c r="C533" s="2">
        <v>4</v>
      </c>
      <c r="D533" s="4">
        <v>5.68</v>
      </c>
      <c r="E533" s="2" t="s">
        <v>683</v>
      </c>
      <c r="F533" s="3">
        <v>46094</v>
      </c>
      <c r="G533" s="7">
        <v>22.72</v>
      </c>
      <c r="H533" s="37">
        <f>IFERROR(VLOOKUP(Master[[#This Row],[Customer_ID]],CustomerData[],2,0),"None")</f>
        <v>57</v>
      </c>
      <c r="I533" s="37" t="str">
        <f>IF(Master[[#This Row],[Age]]&lt;=28,"18-28",IF(H533&lt;=39,"29-39",IF(H533&lt;=50,"40-50",IF(H533&lt;=61,"51-61",IF(H533&gt;=62,"62-Above")))))</f>
        <v>51-61</v>
      </c>
      <c r="J533" t="str">
        <f>IFERROR(VLOOKUP(Master[[#This Row],[Customer_ID]],CustomerData[],3,0),"None")</f>
        <v>Male</v>
      </c>
      <c r="K533" t="str">
        <f>IFERROR(VLOOKUP(Master[[#This Row],[Customer_ID]],CustomerData[],4,0),"None")</f>
        <v>Croissant</v>
      </c>
      <c r="L533" s="1" t="str">
        <f>IFERROR(VLOOKUP(Master[[#This Row],[Customer_ID]],Feedback[],3,0),"None ")</f>
        <v>Neutral</v>
      </c>
      <c r="M533" t="str">
        <f>_xlfn.IFNA(VLOOKUP(Master[[#This Row],[Customer_ID]],Feedback[],4,0),"None")</f>
        <v>Great product!</v>
      </c>
    </row>
    <row r="534" spans="1:13" hidden="1" x14ac:dyDescent="0.25">
      <c r="A534" s="2" t="s">
        <v>1177</v>
      </c>
      <c r="B534" s="2" t="s">
        <v>680</v>
      </c>
      <c r="C534" s="2">
        <v>2</v>
      </c>
      <c r="D534" s="4">
        <v>4.58</v>
      </c>
      <c r="E534" s="2" t="s">
        <v>682</v>
      </c>
      <c r="F534" s="3">
        <v>46095</v>
      </c>
      <c r="G534" s="7">
        <v>9.16</v>
      </c>
      <c r="H534" s="37">
        <f>IFERROR(VLOOKUP(Master[[#This Row],[Customer_ID]],CustomerData[],2,0),"None")</f>
        <v>29</v>
      </c>
      <c r="I534" s="37" t="str">
        <f>IF(Master[[#This Row],[Age]]&lt;=28,"18-28",IF(H534&lt;=39,"29-39",IF(H534&lt;=50,"40-50",IF(H534&lt;=61,"51-61",IF(H534&gt;=62,"62-Above")))))</f>
        <v>29-39</v>
      </c>
      <c r="J534" t="str">
        <f>IFERROR(VLOOKUP(Master[[#This Row],[Customer_ID]],CustomerData[],3,0),"None")</f>
        <v>Male</v>
      </c>
      <c r="K534" t="str">
        <f>IFERROR(VLOOKUP(Master[[#This Row],[Customer_ID]],CustomerData[],4,0),"None")</f>
        <v>Croissant</v>
      </c>
      <c r="L534" s="1" t="str">
        <f>IFERROR(VLOOKUP(Master[[#This Row],[Customer_ID]],Feedback[],3,0),"None ")</f>
        <v>Negative</v>
      </c>
      <c r="M534" t="str">
        <f>_xlfn.IFNA(VLOOKUP(Master[[#This Row],[Customer_ID]],Feedback[],4,0),"None")</f>
        <v>Could be better</v>
      </c>
    </row>
    <row r="535" spans="1:13" hidden="1" x14ac:dyDescent="0.25">
      <c r="A535" s="2" t="s">
        <v>1261</v>
      </c>
      <c r="B535" s="2" t="s">
        <v>680</v>
      </c>
      <c r="C535" s="2">
        <v>3</v>
      </c>
      <c r="D535" s="4">
        <v>3.55</v>
      </c>
      <c r="E535" s="2" t="s">
        <v>684</v>
      </c>
      <c r="F535" s="3">
        <v>46096</v>
      </c>
      <c r="G535" s="7">
        <v>10.65</v>
      </c>
      <c r="H535" s="37">
        <f>IFERROR(VLOOKUP(Master[[#This Row],[Customer_ID]],CustomerData[],2,0),"None")</f>
        <v>37</v>
      </c>
      <c r="I535" s="37" t="str">
        <f>IF(Master[[#This Row],[Age]]&lt;=28,"18-28",IF(H535&lt;=39,"29-39",IF(H535&lt;=50,"40-50",IF(H535&lt;=61,"51-61",IF(H535&gt;=62,"62-Above")))))</f>
        <v>29-39</v>
      </c>
      <c r="J535" t="str">
        <f>IFERROR(VLOOKUP(Master[[#This Row],[Customer_ID]],CustomerData[],3,0),"None")</f>
        <v>Female</v>
      </c>
      <c r="K535" t="str">
        <f>IFERROR(VLOOKUP(Master[[#This Row],[Customer_ID]],CustomerData[],4,0),"None")</f>
        <v>Croissant</v>
      </c>
      <c r="L535" s="1" t="str">
        <f>IFERROR(VLOOKUP(Master[[#This Row],[Customer_ID]],Feedback[],3,0),"None ")</f>
        <v xml:space="preserve">None </v>
      </c>
      <c r="M535" t="str">
        <f>_xlfn.IFNA(VLOOKUP(Master[[#This Row],[Customer_ID]],Feedback[],4,0),"None")</f>
        <v>None</v>
      </c>
    </row>
    <row r="536" spans="1:13" hidden="1" x14ac:dyDescent="0.25">
      <c r="A536" s="2" t="s">
        <v>1199</v>
      </c>
      <c r="B536" s="2" t="s">
        <v>678</v>
      </c>
      <c r="C536" s="2">
        <v>5</v>
      </c>
      <c r="D536" s="4">
        <v>2.77</v>
      </c>
      <c r="E536" s="2" t="s">
        <v>685</v>
      </c>
      <c r="F536" s="3">
        <v>46099</v>
      </c>
      <c r="G536" s="7">
        <v>13.85</v>
      </c>
      <c r="H536" s="37">
        <f>IFERROR(VLOOKUP(Master[[#This Row],[Customer_ID]],CustomerData[],2,0),"None")</f>
        <v>32</v>
      </c>
      <c r="I536" s="37" t="str">
        <f>IF(Master[[#This Row],[Age]]&lt;=28,"18-28",IF(H536&lt;=39,"29-39",IF(H536&lt;=50,"40-50",IF(H536&lt;=61,"51-61",IF(H536&gt;=62,"62-Above")))))</f>
        <v>29-39</v>
      </c>
      <c r="J536" t="str">
        <f>IFERROR(VLOOKUP(Master[[#This Row],[Customer_ID]],CustomerData[],3,0),"None")</f>
        <v>Female</v>
      </c>
      <c r="K536" t="str">
        <f>IFERROR(VLOOKUP(Master[[#This Row],[Customer_ID]],CustomerData[],4,0),"None")</f>
        <v>Latte</v>
      </c>
      <c r="L536" s="1" t="str">
        <f>IFERROR(VLOOKUP(Master[[#This Row],[Customer_ID]],Feedback[],3,0),"None ")</f>
        <v xml:space="preserve">None </v>
      </c>
      <c r="M536" t="str">
        <f>_xlfn.IFNA(VLOOKUP(Master[[#This Row],[Customer_ID]],Feedback[],4,0),"None")</f>
        <v>None</v>
      </c>
    </row>
    <row r="537" spans="1:13" hidden="1" x14ac:dyDescent="0.25">
      <c r="A537" s="2" t="s">
        <v>727</v>
      </c>
      <c r="B537" s="2" t="s">
        <v>679</v>
      </c>
      <c r="C537" s="2">
        <v>2</v>
      </c>
      <c r="D537" s="4">
        <v>5.2</v>
      </c>
      <c r="E537" s="2" t="s">
        <v>684</v>
      </c>
      <c r="F537" s="3">
        <v>46101</v>
      </c>
      <c r="G537" s="7">
        <v>10.4</v>
      </c>
      <c r="H537" s="37">
        <f>IFERROR(VLOOKUP(Master[[#This Row],[Customer_ID]],CustomerData[],2,0),"None")</f>
        <v>62</v>
      </c>
      <c r="I537" s="37" t="str">
        <f>IF(Master[[#This Row],[Age]]&lt;=28,"18-28",IF(H537&lt;=39,"29-39",IF(H537&lt;=50,"40-50",IF(H537&lt;=61,"51-61",IF(H537&gt;=62,"62-Above")))))</f>
        <v>62-Above</v>
      </c>
      <c r="J537" t="str">
        <f>IFERROR(VLOOKUP(Master[[#This Row],[Customer_ID]],CustomerData[],3,0),"None")</f>
        <v>Female</v>
      </c>
      <c r="K537" t="str">
        <f>IFERROR(VLOOKUP(Master[[#This Row],[Customer_ID]],CustomerData[],4,0),"None")</f>
        <v>Sandwich</v>
      </c>
      <c r="L537" s="1" t="str">
        <f>IFERROR(VLOOKUP(Master[[#This Row],[Customer_ID]],Feedback[],3,0),"None ")</f>
        <v>Positive</v>
      </c>
      <c r="M537" t="str">
        <f>_xlfn.IFNA(VLOOKUP(Master[[#This Row],[Customer_ID]],Feedback[],4,0),"None")</f>
        <v>Could be better</v>
      </c>
    </row>
    <row r="538" spans="1:13" x14ac:dyDescent="0.25">
      <c r="A538" s="2" t="s">
        <v>745</v>
      </c>
      <c r="B538" s="2" t="s">
        <v>680</v>
      </c>
      <c r="C538" s="2">
        <v>3</v>
      </c>
      <c r="D538" s="4">
        <v>3.72</v>
      </c>
      <c r="E538" s="2" t="s">
        <v>684</v>
      </c>
      <c r="F538" s="3">
        <v>46102</v>
      </c>
      <c r="G538" s="7">
        <v>11.16</v>
      </c>
      <c r="H538" s="37">
        <f>IFERROR(VLOOKUP(Master[[#This Row],[Customer_ID]],CustomerData[],2,0),"None")</f>
        <v>52</v>
      </c>
      <c r="I538" s="37" t="str">
        <f>IF(Master[[#This Row],[Age]]&lt;=28,"18-28",IF(H538&lt;=39,"29-39",IF(H538&lt;=50,"40-50",IF(H538&lt;=61,"51-61",IF(H538&gt;=62,"62-Above")))))</f>
        <v>51-61</v>
      </c>
      <c r="J538" t="str">
        <f>IFERROR(VLOOKUP(Master[[#This Row],[Customer_ID]],CustomerData[],3,0),"None")</f>
        <v>Female</v>
      </c>
      <c r="K538" t="str">
        <f>IFERROR(VLOOKUP(Master[[#This Row],[Customer_ID]],CustomerData[],4,0),"None")</f>
        <v>Croissant</v>
      </c>
      <c r="L538" s="1" t="str">
        <f>IFERROR(VLOOKUP(Master[[#This Row],[Customer_ID]],Feedback[],3,0),"None ")</f>
        <v xml:space="preserve">None </v>
      </c>
      <c r="M538" t="str">
        <f>_xlfn.IFNA(VLOOKUP(Master[[#This Row],[Customer_ID]],Feedback[],4,0),"None")</f>
        <v>None</v>
      </c>
    </row>
    <row r="539" spans="1:13" hidden="1" x14ac:dyDescent="0.25">
      <c r="A539" s="2" t="s">
        <v>1068</v>
      </c>
      <c r="B539" s="2" t="s">
        <v>676</v>
      </c>
      <c r="C539" s="2">
        <v>2</v>
      </c>
      <c r="D539" s="4">
        <v>3.96</v>
      </c>
      <c r="E539" s="2" t="s">
        <v>682</v>
      </c>
      <c r="F539" s="3">
        <v>46104</v>
      </c>
      <c r="G539" s="7">
        <v>7.92</v>
      </c>
      <c r="H539" s="37">
        <f>IFERROR(VLOOKUP(Master[[#This Row],[Customer_ID]],CustomerData[],2,0),"None")</f>
        <v>33</v>
      </c>
      <c r="I539" s="37" t="str">
        <f>IF(Master[[#This Row],[Age]]&lt;=28,"18-28",IF(H539&lt;=39,"29-39",IF(H539&lt;=50,"40-50",IF(H539&lt;=61,"51-61",IF(H539&gt;=62,"62-Above")))))</f>
        <v>29-39</v>
      </c>
      <c r="J539" t="str">
        <f>IFERROR(VLOOKUP(Master[[#This Row],[Customer_ID]],CustomerData[],3,0),"None")</f>
        <v>Female</v>
      </c>
      <c r="K539" t="str">
        <f>IFERROR(VLOOKUP(Master[[#This Row],[Customer_ID]],CustomerData[],4,0),"None")</f>
        <v>Iced Tea</v>
      </c>
      <c r="L539" s="1" t="str">
        <f>IFERROR(VLOOKUP(Master[[#This Row],[Customer_ID]],Feedback[],3,0),"None ")</f>
        <v>Neutral</v>
      </c>
      <c r="M539" t="str">
        <f>_xlfn.IFNA(VLOOKUP(Master[[#This Row],[Customer_ID]],Feedback[],4,0),"None")</f>
        <v>Could be better</v>
      </c>
    </row>
    <row r="540" spans="1:13" x14ac:dyDescent="0.25">
      <c r="A540" s="2" t="s">
        <v>872</v>
      </c>
      <c r="B540" s="2" t="s">
        <v>678</v>
      </c>
      <c r="C540" s="2">
        <v>2</v>
      </c>
      <c r="D540" s="4">
        <v>5.54</v>
      </c>
      <c r="E540" s="2" t="s">
        <v>683</v>
      </c>
      <c r="F540" s="3">
        <v>46106</v>
      </c>
      <c r="G540" s="7">
        <v>11.08</v>
      </c>
      <c r="H540" s="37">
        <f>IFERROR(VLOOKUP(Master[[#This Row],[Customer_ID]],CustomerData[],2,0),"None")</f>
        <v>58</v>
      </c>
      <c r="I540" s="37" t="str">
        <f>IF(Master[[#This Row],[Age]]&lt;=28,"18-28",IF(H540&lt;=39,"29-39",IF(H540&lt;=50,"40-50",IF(H540&lt;=61,"51-61",IF(H540&gt;=62,"62-Above")))))</f>
        <v>51-61</v>
      </c>
      <c r="J540" t="str">
        <f>IFERROR(VLOOKUP(Master[[#This Row],[Customer_ID]],CustomerData[],3,0),"None")</f>
        <v>Male</v>
      </c>
      <c r="K540" t="str">
        <f>IFERROR(VLOOKUP(Master[[#This Row],[Customer_ID]],CustomerData[],4,0),"None")</f>
        <v>Latte</v>
      </c>
      <c r="L540" s="1" t="str">
        <f>IFERROR(VLOOKUP(Master[[#This Row],[Customer_ID]],Feedback[],3,0),"None ")</f>
        <v xml:space="preserve">None </v>
      </c>
      <c r="M540" t="str">
        <f>_xlfn.IFNA(VLOOKUP(Master[[#This Row],[Customer_ID]],Feedback[],4,0),"None")</f>
        <v>None</v>
      </c>
    </row>
    <row r="541" spans="1:13" x14ac:dyDescent="0.25">
      <c r="A541" s="2" t="s">
        <v>690</v>
      </c>
      <c r="B541" s="2" t="s">
        <v>679</v>
      </c>
      <c r="C541" s="2">
        <v>2</v>
      </c>
      <c r="D541" s="4">
        <v>3.29</v>
      </c>
      <c r="E541" s="2" t="s">
        <v>684</v>
      </c>
      <c r="F541" s="3">
        <v>46107</v>
      </c>
      <c r="G541" s="7">
        <v>6.58</v>
      </c>
      <c r="H541" s="37">
        <f>IFERROR(VLOOKUP(Master[[#This Row],[Customer_ID]],CustomerData[],2,0),"None")</f>
        <v>58</v>
      </c>
      <c r="I541" s="37" t="str">
        <f>IF(Master[[#This Row],[Age]]&lt;=28,"18-28",IF(H541&lt;=39,"29-39",IF(H541&lt;=50,"40-50",IF(H541&lt;=61,"51-61",IF(H541&gt;=62,"62-Above")))))</f>
        <v>51-61</v>
      </c>
      <c r="J541" t="str">
        <f>IFERROR(VLOOKUP(Master[[#This Row],[Customer_ID]],CustomerData[],3,0),"None")</f>
        <v>Female</v>
      </c>
      <c r="K541" t="str">
        <f>IFERROR(VLOOKUP(Master[[#This Row],[Customer_ID]],CustomerData[],4,0),"None")</f>
        <v>Sandwich</v>
      </c>
      <c r="L541" s="1" t="str">
        <f>IFERROR(VLOOKUP(Master[[#This Row],[Customer_ID]],Feedback[],3,0),"None ")</f>
        <v>Neutral</v>
      </c>
      <c r="M541" t="str">
        <f>_xlfn.IFNA(VLOOKUP(Master[[#This Row],[Customer_ID]],Feedback[],4,0),"None")</f>
        <v>Could be better</v>
      </c>
    </row>
    <row r="542" spans="1:13" x14ac:dyDescent="0.25">
      <c r="A542" s="2" t="s">
        <v>1310</v>
      </c>
      <c r="B542" s="2" t="s">
        <v>677</v>
      </c>
      <c r="C542" s="2">
        <v>5</v>
      </c>
      <c r="D542" s="4">
        <v>4.78</v>
      </c>
      <c r="E542" s="2" t="s">
        <v>685</v>
      </c>
      <c r="F542" s="3">
        <v>46108</v>
      </c>
      <c r="G542" s="7">
        <v>23.9</v>
      </c>
      <c r="H542" s="37">
        <f>IFERROR(VLOOKUP(Master[[#This Row],[Customer_ID]],CustomerData[],2,0),"None")</f>
        <v>61</v>
      </c>
      <c r="I542" s="37" t="str">
        <f>IF(Master[[#This Row],[Age]]&lt;=28,"18-28",IF(H542&lt;=39,"29-39",IF(H542&lt;=50,"40-50",IF(H542&lt;=61,"51-61",IF(H542&gt;=62,"62-Above")))))</f>
        <v>51-61</v>
      </c>
      <c r="J542" t="str">
        <f>IFERROR(VLOOKUP(Master[[#This Row],[Customer_ID]],CustomerData[],3,0),"None")</f>
        <v>Female</v>
      </c>
      <c r="K542" t="str">
        <f>IFERROR(VLOOKUP(Master[[#This Row],[Customer_ID]],CustomerData[],4,0),"None")</f>
        <v>Cappuccino</v>
      </c>
      <c r="L542" s="1" t="str">
        <f>IFERROR(VLOOKUP(Master[[#This Row],[Customer_ID]],Feedback[],3,0),"None ")</f>
        <v xml:space="preserve">None </v>
      </c>
      <c r="M542" t="str">
        <f>_xlfn.IFNA(VLOOKUP(Master[[#This Row],[Customer_ID]],Feedback[],4,0),"None")</f>
        <v>None</v>
      </c>
    </row>
    <row r="543" spans="1:13" hidden="1" x14ac:dyDescent="0.25">
      <c r="A543" s="2" t="s">
        <v>1015</v>
      </c>
      <c r="B543" s="2" t="s">
        <v>679</v>
      </c>
      <c r="C543" s="2">
        <v>1</v>
      </c>
      <c r="D543" s="4">
        <v>4.6100000000000003</v>
      </c>
      <c r="E543" s="2" t="s">
        <v>683</v>
      </c>
      <c r="F543" s="3">
        <v>46109</v>
      </c>
      <c r="G543" s="7">
        <v>4.6100000000000003</v>
      </c>
      <c r="H543" s="37">
        <f>IFERROR(VLOOKUP(Master[[#This Row],[Customer_ID]],CustomerData[],2,0),"None")</f>
        <v>62</v>
      </c>
      <c r="I543" s="37" t="str">
        <f>IF(Master[[#This Row],[Age]]&lt;=28,"18-28",IF(H543&lt;=39,"29-39",IF(H543&lt;=50,"40-50",IF(H543&lt;=61,"51-61",IF(H543&gt;=62,"62-Above")))))</f>
        <v>62-Above</v>
      </c>
      <c r="J543" t="str">
        <f>IFERROR(VLOOKUP(Master[[#This Row],[Customer_ID]],CustomerData[],3,0),"None")</f>
        <v>Female</v>
      </c>
      <c r="K543" t="str">
        <f>IFERROR(VLOOKUP(Master[[#This Row],[Customer_ID]],CustomerData[],4,0),"None")</f>
        <v>Sandwich</v>
      </c>
      <c r="L543" s="1" t="str">
        <f>IFERROR(VLOOKUP(Master[[#This Row],[Customer_ID]],Feedback[],3,0),"None ")</f>
        <v>Neutral</v>
      </c>
      <c r="M543" t="str">
        <f>_xlfn.IFNA(VLOOKUP(Master[[#This Row],[Customer_ID]],Feedback[],4,0),"None")</f>
        <v>Could be better</v>
      </c>
    </row>
    <row r="544" spans="1:13" hidden="1" x14ac:dyDescent="0.25">
      <c r="A544" s="2" t="s">
        <v>1183</v>
      </c>
      <c r="B544" s="2" t="s">
        <v>677</v>
      </c>
      <c r="C544" s="2">
        <v>4</v>
      </c>
      <c r="D544" s="4">
        <v>2.54</v>
      </c>
      <c r="E544" s="2" t="s">
        <v>683</v>
      </c>
      <c r="F544" s="3">
        <v>46110</v>
      </c>
      <c r="G544" s="7">
        <v>10.16</v>
      </c>
      <c r="H544" s="37">
        <f>IFERROR(VLOOKUP(Master[[#This Row],[Customer_ID]],CustomerData[],2,0),"None")</f>
        <v>44</v>
      </c>
      <c r="I544" s="37" t="str">
        <f>IF(Master[[#This Row],[Age]]&lt;=28,"18-28",IF(H544&lt;=39,"29-39",IF(H544&lt;=50,"40-50",IF(H544&lt;=61,"51-61",IF(H544&gt;=62,"62-Above")))))</f>
        <v>40-50</v>
      </c>
      <c r="J544" t="str">
        <f>IFERROR(VLOOKUP(Master[[#This Row],[Customer_ID]],CustomerData[],3,0),"None")</f>
        <v>Female</v>
      </c>
      <c r="K544" t="str">
        <f>IFERROR(VLOOKUP(Master[[#This Row],[Customer_ID]],CustomerData[],4,0),"None")</f>
        <v>Cappuccino</v>
      </c>
      <c r="L544" s="1" t="str">
        <f>IFERROR(VLOOKUP(Master[[#This Row],[Customer_ID]],Feedback[],3,0),"None ")</f>
        <v>Negative</v>
      </c>
      <c r="M544" t="str">
        <f>_xlfn.IFNA(VLOOKUP(Master[[#This Row],[Customer_ID]],Feedback[],4,0),"None")</f>
        <v>Could be better</v>
      </c>
    </row>
    <row r="545" spans="1:13" hidden="1" x14ac:dyDescent="0.25">
      <c r="A545" s="2" t="s">
        <v>1126</v>
      </c>
      <c r="B545" s="2" t="s">
        <v>681</v>
      </c>
      <c r="C545" s="2">
        <v>1</v>
      </c>
      <c r="D545" s="4">
        <v>5.22</v>
      </c>
      <c r="E545" s="2" t="s">
        <v>685</v>
      </c>
      <c r="F545" s="3">
        <v>46111</v>
      </c>
      <c r="G545" s="7">
        <v>5.22</v>
      </c>
      <c r="H545" s="37">
        <f>IFERROR(VLOOKUP(Master[[#This Row],[Customer_ID]],CustomerData[],2,0),"None")</f>
        <v>49</v>
      </c>
      <c r="I545" s="37" t="str">
        <f>IF(Master[[#This Row],[Age]]&lt;=28,"18-28",IF(H545&lt;=39,"29-39",IF(H545&lt;=50,"40-50",IF(H545&lt;=61,"51-61",IF(H545&gt;=62,"62-Above")))))</f>
        <v>40-50</v>
      </c>
      <c r="J545" t="str">
        <f>IFERROR(VLOOKUP(Master[[#This Row],[Customer_ID]],CustomerData[],3,0),"None")</f>
        <v>Male</v>
      </c>
      <c r="K545" t="str">
        <f>IFERROR(VLOOKUP(Master[[#This Row],[Customer_ID]],CustomerData[],4,0),"None")</f>
        <v>Muffin</v>
      </c>
      <c r="L545" s="1" t="str">
        <f>IFERROR(VLOOKUP(Master[[#This Row],[Customer_ID]],Feedback[],3,0),"None ")</f>
        <v xml:space="preserve">None </v>
      </c>
      <c r="M545" t="str">
        <f>_xlfn.IFNA(VLOOKUP(Master[[#This Row],[Customer_ID]],Feedback[],4,0),"None")</f>
        <v>None</v>
      </c>
    </row>
    <row r="546" spans="1:13" hidden="1" x14ac:dyDescent="0.25">
      <c r="A546" s="2" t="s">
        <v>851</v>
      </c>
      <c r="B546" s="2" t="s">
        <v>677</v>
      </c>
      <c r="C546" s="2">
        <v>3</v>
      </c>
      <c r="D546" s="4">
        <v>3.57</v>
      </c>
      <c r="E546" s="2" t="s">
        <v>682</v>
      </c>
      <c r="F546" s="3">
        <v>46113</v>
      </c>
      <c r="G546" s="7">
        <v>10.71</v>
      </c>
      <c r="H546" s="37">
        <f>IFERROR(VLOOKUP(Master[[#This Row],[Customer_ID]],CustomerData[],2,0),"None")</f>
        <v>25</v>
      </c>
      <c r="I546" s="37" t="str">
        <f>IF(Master[[#This Row],[Age]]&lt;=28,"18-28",IF(H546&lt;=39,"29-39",IF(H546&lt;=50,"40-50",IF(H546&lt;=61,"51-61",IF(H546&gt;=62,"62-Above")))))</f>
        <v>18-28</v>
      </c>
      <c r="J546" t="str">
        <f>IFERROR(VLOOKUP(Master[[#This Row],[Customer_ID]],CustomerData[],3,0),"None")</f>
        <v>Male</v>
      </c>
      <c r="K546" t="str">
        <f>IFERROR(VLOOKUP(Master[[#This Row],[Customer_ID]],CustomerData[],4,0),"None")</f>
        <v>Cappuccino</v>
      </c>
      <c r="L546" s="1" t="str">
        <f>IFERROR(VLOOKUP(Master[[#This Row],[Customer_ID]],Feedback[],3,0),"None ")</f>
        <v xml:space="preserve">None </v>
      </c>
      <c r="M546" t="str">
        <f>_xlfn.IFNA(VLOOKUP(Master[[#This Row],[Customer_ID]],Feedback[],4,0),"None")</f>
        <v>None</v>
      </c>
    </row>
    <row r="547" spans="1:13" hidden="1" x14ac:dyDescent="0.25">
      <c r="A547" s="2" t="s">
        <v>856</v>
      </c>
      <c r="B547" s="2" t="s">
        <v>681</v>
      </c>
      <c r="C547" s="2">
        <v>5</v>
      </c>
      <c r="D547" s="4">
        <v>2.64</v>
      </c>
      <c r="E547" s="2" t="s">
        <v>682</v>
      </c>
      <c r="F547" s="3">
        <v>46114</v>
      </c>
      <c r="G547" s="7">
        <v>13.2</v>
      </c>
      <c r="H547" s="37">
        <f>IFERROR(VLOOKUP(Master[[#This Row],[Customer_ID]],CustomerData[],2,0),"None")</f>
        <v>39</v>
      </c>
      <c r="I547" s="37" t="str">
        <f>IF(Master[[#This Row],[Age]]&lt;=28,"18-28",IF(H547&lt;=39,"29-39",IF(H547&lt;=50,"40-50",IF(H547&lt;=61,"51-61",IF(H547&gt;=62,"62-Above")))))</f>
        <v>29-39</v>
      </c>
      <c r="J547" t="str">
        <f>IFERROR(VLOOKUP(Master[[#This Row],[Customer_ID]],CustomerData[],3,0),"None")</f>
        <v>Female</v>
      </c>
      <c r="K547" t="str">
        <f>IFERROR(VLOOKUP(Master[[#This Row],[Customer_ID]],CustomerData[],4,0),"None")</f>
        <v>Muffin</v>
      </c>
      <c r="L547" s="1" t="str">
        <f>IFERROR(VLOOKUP(Master[[#This Row],[Customer_ID]],Feedback[],3,0),"None ")</f>
        <v>Negative</v>
      </c>
      <c r="M547" t="str">
        <f>_xlfn.IFNA(VLOOKUP(Master[[#This Row],[Customer_ID]],Feedback[],4,0),"None")</f>
        <v>Great product!</v>
      </c>
    </row>
    <row r="548" spans="1:13" hidden="1" x14ac:dyDescent="0.25">
      <c r="A548" s="2" t="s">
        <v>862</v>
      </c>
      <c r="B548" s="2" t="s">
        <v>680</v>
      </c>
      <c r="C548" s="2">
        <v>3</v>
      </c>
      <c r="D548" s="4">
        <v>4.3899999999999997</v>
      </c>
      <c r="E548" s="2" t="s">
        <v>684</v>
      </c>
      <c r="F548" s="3">
        <v>46115</v>
      </c>
      <c r="G548" s="7">
        <v>13.17</v>
      </c>
      <c r="H548" s="37">
        <f>IFERROR(VLOOKUP(Master[[#This Row],[Customer_ID]],CustomerData[],2,0),"None")</f>
        <v>18</v>
      </c>
      <c r="I548" s="37" t="str">
        <f>IF(Master[[#This Row],[Age]]&lt;=28,"18-28",IF(H548&lt;=39,"29-39",IF(H548&lt;=50,"40-50",IF(H548&lt;=61,"51-61",IF(H548&gt;=62,"62-Above")))))</f>
        <v>18-28</v>
      </c>
      <c r="J548" t="str">
        <f>IFERROR(VLOOKUP(Master[[#This Row],[Customer_ID]],CustomerData[],3,0),"None")</f>
        <v>Female</v>
      </c>
      <c r="K548" t="str">
        <f>IFERROR(VLOOKUP(Master[[#This Row],[Customer_ID]],CustomerData[],4,0),"None")</f>
        <v>Croissant</v>
      </c>
      <c r="L548" s="1" t="str">
        <f>IFERROR(VLOOKUP(Master[[#This Row],[Customer_ID]],Feedback[],3,0),"None ")</f>
        <v xml:space="preserve">None </v>
      </c>
      <c r="M548" t="str">
        <f>_xlfn.IFNA(VLOOKUP(Master[[#This Row],[Customer_ID]],Feedback[],4,0),"None")</f>
        <v>None</v>
      </c>
    </row>
    <row r="549" spans="1:13" x14ac:dyDescent="0.25">
      <c r="A549" s="2" t="s">
        <v>1154</v>
      </c>
      <c r="B549" s="2" t="s">
        <v>676</v>
      </c>
      <c r="C549" s="2">
        <v>2</v>
      </c>
      <c r="D549" s="4">
        <v>3.02</v>
      </c>
      <c r="E549" s="2" t="s">
        <v>684</v>
      </c>
      <c r="F549" s="3">
        <v>46116</v>
      </c>
      <c r="G549" s="7">
        <v>6.04</v>
      </c>
      <c r="H549" s="37">
        <f>IFERROR(VLOOKUP(Master[[#This Row],[Customer_ID]],CustomerData[],2,0),"None")</f>
        <v>55</v>
      </c>
      <c r="I549" s="37" t="str">
        <f>IF(Master[[#This Row],[Age]]&lt;=28,"18-28",IF(H549&lt;=39,"29-39",IF(H549&lt;=50,"40-50",IF(H549&lt;=61,"51-61",IF(H549&gt;=62,"62-Above")))))</f>
        <v>51-61</v>
      </c>
      <c r="J549" t="str">
        <f>IFERROR(VLOOKUP(Master[[#This Row],[Customer_ID]],CustomerData[],3,0),"None")</f>
        <v>Male</v>
      </c>
      <c r="K549" t="str">
        <f>IFERROR(VLOOKUP(Master[[#This Row],[Customer_ID]],CustomerData[],4,0),"None")</f>
        <v>Iced Tea</v>
      </c>
      <c r="L549" s="1" t="str">
        <f>IFERROR(VLOOKUP(Master[[#This Row],[Customer_ID]],Feedback[],3,0),"None ")</f>
        <v>Neutral</v>
      </c>
      <c r="M549" t="str">
        <f>_xlfn.IFNA(VLOOKUP(Master[[#This Row],[Customer_ID]],Feedback[],4,0),"None")</f>
        <v>Great product!</v>
      </c>
    </row>
    <row r="550" spans="1:13" hidden="1" x14ac:dyDescent="0.25">
      <c r="A550" s="2" t="s">
        <v>865</v>
      </c>
      <c r="B550" s="2" t="s">
        <v>678</v>
      </c>
      <c r="C550" s="2">
        <v>3</v>
      </c>
      <c r="D550" s="4">
        <v>2.68</v>
      </c>
      <c r="E550" s="2" t="s">
        <v>682</v>
      </c>
      <c r="F550" s="3">
        <v>46119</v>
      </c>
      <c r="G550" s="7">
        <v>8.0400000000000009</v>
      </c>
      <c r="H550" s="37">
        <f>IFERROR(VLOOKUP(Master[[#This Row],[Customer_ID]],CustomerData[],2,0),"None")</f>
        <v>34</v>
      </c>
      <c r="I550" s="37" t="str">
        <f>IF(Master[[#This Row],[Age]]&lt;=28,"18-28",IF(H550&lt;=39,"29-39",IF(H550&lt;=50,"40-50",IF(H550&lt;=61,"51-61",IF(H550&gt;=62,"62-Above")))))</f>
        <v>29-39</v>
      </c>
      <c r="J550" t="str">
        <f>IFERROR(VLOOKUP(Master[[#This Row],[Customer_ID]],CustomerData[],3,0),"None")</f>
        <v>Female</v>
      </c>
      <c r="K550" t="str">
        <f>IFERROR(VLOOKUP(Master[[#This Row],[Customer_ID]],CustomerData[],4,0),"None")</f>
        <v>Latte</v>
      </c>
      <c r="L550" s="1" t="str">
        <f>IFERROR(VLOOKUP(Master[[#This Row],[Customer_ID]],Feedback[],3,0),"None ")</f>
        <v>Positive</v>
      </c>
      <c r="M550" t="str">
        <f>_xlfn.IFNA(VLOOKUP(Master[[#This Row],[Customer_ID]],Feedback[],4,0),"None")</f>
        <v>Could be better</v>
      </c>
    </row>
    <row r="551" spans="1:13" x14ac:dyDescent="0.25">
      <c r="A551" s="2" t="s">
        <v>1305</v>
      </c>
      <c r="B551" s="2" t="s">
        <v>679</v>
      </c>
      <c r="C551" s="2">
        <v>4</v>
      </c>
      <c r="D551" s="4">
        <v>4.0599999999999996</v>
      </c>
      <c r="E551" s="2" t="s">
        <v>685</v>
      </c>
      <c r="F551" s="3">
        <v>46122</v>
      </c>
      <c r="G551" s="7">
        <v>16.239999999999998</v>
      </c>
      <c r="H551" s="37">
        <f>IFERROR(VLOOKUP(Master[[#This Row],[Customer_ID]],CustomerData[],2,0),"None")</f>
        <v>58</v>
      </c>
      <c r="I551" s="37" t="str">
        <f>IF(Master[[#This Row],[Age]]&lt;=28,"18-28",IF(H551&lt;=39,"29-39",IF(H551&lt;=50,"40-50",IF(H551&lt;=61,"51-61",IF(H551&gt;=62,"62-Above")))))</f>
        <v>51-61</v>
      </c>
      <c r="J551" t="str">
        <f>IFERROR(VLOOKUP(Master[[#This Row],[Customer_ID]],CustomerData[],3,0),"None")</f>
        <v>Male</v>
      </c>
      <c r="K551" t="str">
        <f>IFERROR(VLOOKUP(Master[[#This Row],[Customer_ID]],CustomerData[],4,0),"None")</f>
        <v>Sandwich</v>
      </c>
      <c r="L551" s="1" t="str">
        <f>IFERROR(VLOOKUP(Master[[#This Row],[Customer_ID]],Feedback[],3,0),"None ")</f>
        <v xml:space="preserve">None </v>
      </c>
      <c r="M551" t="str">
        <f>_xlfn.IFNA(VLOOKUP(Master[[#This Row],[Customer_ID]],Feedback[],4,0),"None")</f>
        <v>None</v>
      </c>
    </row>
    <row r="552" spans="1:13" hidden="1" x14ac:dyDescent="0.25">
      <c r="A552" s="2" t="s">
        <v>1192</v>
      </c>
      <c r="B552" s="2" t="s">
        <v>678</v>
      </c>
      <c r="C552" s="2">
        <v>2</v>
      </c>
      <c r="D552" s="4">
        <v>4.58</v>
      </c>
      <c r="E552" s="2" t="s">
        <v>683</v>
      </c>
      <c r="F552" s="3">
        <v>46123</v>
      </c>
      <c r="G552" s="7">
        <v>9.16</v>
      </c>
      <c r="H552" s="37">
        <f>IFERROR(VLOOKUP(Master[[#This Row],[Customer_ID]],CustomerData[],2,0),"None")</f>
        <v>20</v>
      </c>
      <c r="I552" s="37" t="str">
        <f>IF(Master[[#This Row],[Age]]&lt;=28,"18-28",IF(H552&lt;=39,"29-39",IF(H552&lt;=50,"40-50",IF(H552&lt;=61,"51-61",IF(H552&gt;=62,"62-Above")))))</f>
        <v>18-28</v>
      </c>
      <c r="J552" t="str">
        <f>IFERROR(VLOOKUP(Master[[#This Row],[Customer_ID]],CustomerData[],3,0),"None")</f>
        <v>Male</v>
      </c>
      <c r="K552" t="str">
        <f>IFERROR(VLOOKUP(Master[[#This Row],[Customer_ID]],CustomerData[],4,0),"None")</f>
        <v>Latte</v>
      </c>
      <c r="L552" s="1" t="str">
        <f>IFERROR(VLOOKUP(Master[[#This Row],[Customer_ID]],Feedback[],3,0),"None ")</f>
        <v>Positive</v>
      </c>
      <c r="M552" t="str">
        <f>_xlfn.IFNA(VLOOKUP(Master[[#This Row],[Customer_ID]],Feedback[],4,0),"None")</f>
        <v>Could be better</v>
      </c>
    </row>
    <row r="553" spans="1:13" hidden="1" x14ac:dyDescent="0.25">
      <c r="A553" s="2" t="s">
        <v>1314</v>
      </c>
      <c r="B553" s="2" t="s">
        <v>680</v>
      </c>
      <c r="C553" s="2">
        <v>1</v>
      </c>
      <c r="D553" s="4">
        <v>4.2699999999999996</v>
      </c>
      <c r="E553" s="2" t="s">
        <v>685</v>
      </c>
      <c r="F553" s="3">
        <v>46124</v>
      </c>
      <c r="G553" s="7">
        <v>4.2699999999999996</v>
      </c>
      <c r="H553" s="37">
        <f>IFERROR(VLOOKUP(Master[[#This Row],[Customer_ID]],CustomerData[],2,0),"None")</f>
        <v>27</v>
      </c>
      <c r="I553" s="37" t="str">
        <f>IF(Master[[#This Row],[Age]]&lt;=28,"18-28",IF(H553&lt;=39,"29-39",IF(H553&lt;=50,"40-50",IF(H553&lt;=61,"51-61",IF(H553&gt;=62,"62-Above")))))</f>
        <v>18-28</v>
      </c>
      <c r="J553" t="str">
        <f>IFERROR(VLOOKUP(Master[[#This Row],[Customer_ID]],CustomerData[],3,0),"None")</f>
        <v>Female</v>
      </c>
      <c r="K553" t="str">
        <f>IFERROR(VLOOKUP(Master[[#This Row],[Customer_ID]],CustomerData[],4,0),"None")</f>
        <v>Croissant</v>
      </c>
      <c r="L553" s="1" t="str">
        <f>IFERROR(VLOOKUP(Master[[#This Row],[Customer_ID]],Feedback[],3,0),"None ")</f>
        <v>Negative</v>
      </c>
      <c r="M553" t="str">
        <f>_xlfn.IFNA(VLOOKUP(Master[[#This Row],[Customer_ID]],Feedback[],4,0),"None")</f>
        <v>Great product!</v>
      </c>
    </row>
    <row r="554" spans="1:13" x14ac:dyDescent="0.25">
      <c r="A554" s="2" t="s">
        <v>872</v>
      </c>
      <c r="B554" s="2" t="s">
        <v>678</v>
      </c>
      <c r="C554" s="2">
        <v>3</v>
      </c>
      <c r="D554" s="4">
        <v>3.51</v>
      </c>
      <c r="E554" s="2" t="s">
        <v>683</v>
      </c>
      <c r="F554" s="3">
        <v>46126</v>
      </c>
      <c r="G554" s="7">
        <v>10.53</v>
      </c>
      <c r="H554" s="37">
        <f>IFERROR(VLOOKUP(Master[[#This Row],[Customer_ID]],CustomerData[],2,0),"None")</f>
        <v>58</v>
      </c>
      <c r="I554" s="37" t="str">
        <f>IF(Master[[#This Row],[Age]]&lt;=28,"18-28",IF(H554&lt;=39,"29-39",IF(H554&lt;=50,"40-50",IF(H554&lt;=61,"51-61",IF(H554&gt;=62,"62-Above")))))</f>
        <v>51-61</v>
      </c>
      <c r="J554" t="str">
        <f>IFERROR(VLOOKUP(Master[[#This Row],[Customer_ID]],CustomerData[],3,0),"None")</f>
        <v>Male</v>
      </c>
      <c r="K554" t="str">
        <f>IFERROR(VLOOKUP(Master[[#This Row],[Customer_ID]],CustomerData[],4,0),"None")</f>
        <v>Latte</v>
      </c>
      <c r="L554" s="1" t="str">
        <f>IFERROR(VLOOKUP(Master[[#This Row],[Customer_ID]],Feedback[],3,0),"None ")</f>
        <v xml:space="preserve">None </v>
      </c>
      <c r="M554" t="str">
        <f>_xlfn.IFNA(VLOOKUP(Master[[#This Row],[Customer_ID]],Feedback[],4,0),"None")</f>
        <v>None</v>
      </c>
    </row>
    <row r="555" spans="1:13" x14ac:dyDescent="0.25">
      <c r="A555" s="2" t="s">
        <v>1099</v>
      </c>
      <c r="B555" s="2" t="s">
        <v>679</v>
      </c>
      <c r="C555" s="2">
        <v>5</v>
      </c>
      <c r="D555" s="4">
        <v>3.88</v>
      </c>
      <c r="E555" s="2" t="s">
        <v>684</v>
      </c>
      <c r="F555" s="3">
        <v>46127</v>
      </c>
      <c r="G555" s="7">
        <v>19.399999999999999</v>
      </c>
      <c r="H555" s="37">
        <f>IFERROR(VLOOKUP(Master[[#This Row],[Customer_ID]],CustomerData[],2,0),"None")</f>
        <v>57</v>
      </c>
      <c r="I555" s="37" t="str">
        <f>IF(Master[[#This Row],[Age]]&lt;=28,"18-28",IF(H555&lt;=39,"29-39",IF(H555&lt;=50,"40-50",IF(H555&lt;=61,"51-61",IF(H555&gt;=62,"62-Above")))))</f>
        <v>51-61</v>
      </c>
      <c r="J555" t="str">
        <f>IFERROR(VLOOKUP(Master[[#This Row],[Customer_ID]],CustomerData[],3,0),"None")</f>
        <v>Female</v>
      </c>
      <c r="K555" t="str">
        <f>IFERROR(VLOOKUP(Master[[#This Row],[Customer_ID]],CustomerData[],4,0),"None")</f>
        <v>Sandwich</v>
      </c>
      <c r="L555" s="1" t="str">
        <f>IFERROR(VLOOKUP(Master[[#This Row],[Customer_ID]],Feedback[],3,0),"None ")</f>
        <v xml:space="preserve">None </v>
      </c>
      <c r="M555" t="str">
        <f>_xlfn.IFNA(VLOOKUP(Master[[#This Row],[Customer_ID]],Feedback[],4,0),"None")</f>
        <v>None</v>
      </c>
    </row>
    <row r="556" spans="1:13" hidden="1" x14ac:dyDescent="0.25">
      <c r="A556" s="2" t="s">
        <v>925</v>
      </c>
      <c r="B556" s="2" t="s">
        <v>678</v>
      </c>
      <c r="C556" s="2">
        <v>1</v>
      </c>
      <c r="D556" s="4">
        <v>2.96</v>
      </c>
      <c r="E556" s="2" t="s">
        <v>682</v>
      </c>
      <c r="F556" s="3">
        <v>46128</v>
      </c>
      <c r="G556" s="7">
        <v>2.96</v>
      </c>
      <c r="H556" s="37">
        <f>IFERROR(VLOOKUP(Master[[#This Row],[Customer_ID]],CustomerData[],2,0),"None")</f>
        <v>32</v>
      </c>
      <c r="I556" s="37" t="str">
        <f>IF(Master[[#This Row],[Age]]&lt;=28,"18-28",IF(H556&lt;=39,"29-39",IF(H556&lt;=50,"40-50",IF(H556&lt;=61,"51-61",IF(H556&gt;=62,"62-Above")))))</f>
        <v>29-39</v>
      </c>
      <c r="J556" t="str">
        <f>IFERROR(VLOOKUP(Master[[#This Row],[Customer_ID]],CustomerData[],3,0),"None")</f>
        <v>Female</v>
      </c>
      <c r="K556" t="str">
        <f>IFERROR(VLOOKUP(Master[[#This Row],[Customer_ID]],CustomerData[],4,0),"None")</f>
        <v>Latte</v>
      </c>
      <c r="L556" s="1" t="str">
        <f>IFERROR(VLOOKUP(Master[[#This Row],[Customer_ID]],Feedback[],3,0),"None ")</f>
        <v>Positive</v>
      </c>
      <c r="M556" t="str">
        <f>_xlfn.IFNA(VLOOKUP(Master[[#This Row],[Customer_ID]],Feedback[],4,0),"None")</f>
        <v>Great product!</v>
      </c>
    </row>
    <row r="557" spans="1:13" x14ac:dyDescent="0.25">
      <c r="A557" s="2" t="s">
        <v>1306</v>
      </c>
      <c r="B557" s="2" t="s">
        <v>676</v>
      </c>
      <c r="C557" s="2">
        <v>3</v>
      </c>
      <c r="D557" s="4">
        <v>4.5</v>
      </c>
      <c r="E557" s="2" t="s">
        <v>684</v>
      </c>
      <c r="F557" s="3">
        <v>46130</v>
      </c>
      <c r="G557" s="7">
        <v>13.5</v>
      </c>
      <c r="H557" s="37">
        <f>IFERROR(VLOOKUP(Master[[#This Row],[Customer_ID]],CustomerData[],2,0),"None")</f>
        <v>57</v>
      </c>
      <c r="I557" s="37" t="str">
        <f>IF(Master[[#This Row],[Age]]&lt;=28,"18-28",IF(H557&lt;=39,"29-39",IF(H557&lt;=50,"40-50",IF(H557&lt;=61,"51-61",IF(H557&gt;=62,"62-Above")))))</f>
        <v>51-61</v>
      </c>
      <c r="J557" t="str">
        <f>IFERROR(VLOOKUP(Master[[#This Row],[Customer_ID]],CustomerData[],3,0),"None")</f>
        <v>Female</v>
      </c>
      <c r="K557" t="str">
        <f>IFERROR(VLOOKUP(Master[[#This Row],[Customer_ID]],CustomerData[],4,0),"None")</f>
        <v>Iced Tea</v>
      </c>
      <c r="L557" s="1" t="str">
        <f>IFERROR(VLOOKUP(Master[[#This Row],[Customer_ID]],Feedback[],3,0),"None ")</f>
        <v>Positive</v>
      </c>
      <c r="M557" t="str">
        <f>_xlfn.IFNA(VLOOKUP(Master[[#This Row],[Customer_ID]],Feedback[],4,0),"None")</f>
        <v>Could be better</v>
      </c>
    </row>
    <row r="558" spans="1:13" hidden="1" x14ac:dyDescent="0.25">
      <c r="A558" s="2" t="s">
        <v>1108</v>
      </c>
      <c r="B558" s="2" t="s">
        <v>678</v>
      </c>
      <c r="C558" s="2">
        <v>4</v>
      </c>
      <c r="D558" s="4">
        <v>2.67</v>
      </c>
      <c r="E558" s="2" t="s">
        <v>682</v>
      </c>
      <c r="F558" s="3">
        <v>46131</v>
      </c>
      <c r="G558" s="7">
        <v>10.68</v>
      </c>
      <c r="H558" s="37">
        <f>IFERROR(VLOOKUP(Master[[#This Row],[Customer_ID]],CustomerData[],2,0),"None")</f>
        <v>26</v>
      </c>
      <c r="I558" s="37" t="str">
        <f>IF(Master[[#This Row],[Age]]&lt;=28,"18-28",IF(H558&lt;=39,"29-39",IF(H558&lt;=50,"40-50",IF(H558&lt;=61,"51-61",IF(H558&gt;=62,"62-Above")))))</f>
        <v>18-28</v>
      </c>
      <c r="J558" t="str">
        <f>IFERROR(VLOOKUP(Master[[#This Row],[Customer_ID]],CustomerData[],3,0),"None")</f>
        <v>Male</v>
      </c>
      <c r="K558" t="str">
        <f>IFERROR(VLOOKUP(Master[[#This Row],[Customer_ID]],CustomerData[],4,0),"None")</f>
        <v>Latte</v>
      </c>
      <c r="L558" s="1" t="str">
        <f>IFERROR(VLOOKUP(Master[[#This Row],[Customer_ID]],Feedback[],3,0),"None ")</f>
        <v>Positive</v>
      </c>
      <c r="M558" t="str">
        <f>_xlfn.IFNA(VLOOKUP(Master[[#This Row],[Customer_ID]],Feedback[],4,0),"None")</f>
        <v>Could be better</v>
      </c>
    </row>
    <row r="559" spans="1:13" x14ac:dyDescent="0.25">
      <c r="A559" s="2" t="s">
        <v>932</v>
      </c>
      <c r="B559" s="2" t="s">
        <v>680</v>
      </c>
      <c r="C559" s="2">
        <v>5</v>
      </c>
      <c r="D559" s="4">
        <v>3.9</v>
      </c>
      <c r="E559" s="2" t="s">
        <v>684</v>
      </c>
      <c r="F559" s="3">
        <v>46132</v>
      </c>
      <c r="G559" s="7">
        <v>19.5</v>
      </c>
      <c r="H559" s="37">
        <f>IFERROR(VLOOKUP(Master[[#This Row],[Customer_ID]],CustomerData[],2,0),"None")</f>
        <v>55</v>
      </c>
      <c r="I559" s="37" t="str">
        <f>IF(Master[[#This Row],[Age]]&lt;=28,"18-28",IF(H559&lt;=39,"29-39",IF(H559&lt;=50,"40-50",IF(H559&lt;=61,"51-61",IF(H559&gt;=62,"62-Above")))))</f>
        <v>51-61</v>
      </c>
      <c r="J559" t="str">
        <f>IFERROR(VLOOKUP(Master[[#This Row],[Customer_ID]],CustomerData[],3,0),"None")</f>
        <v>Male</v>
      </c>
      <c r="K559" t="str">
        <f>IFERROR(VLOOKUP(Master[[#This Row],[Customer_ID]],CustomerData[],4,0),"None")</f>
        <v>Croissant</v>
      </c>
      <c r="L559" s="1" t="str">
        <f>IFERROR(VLOOKUP(Master[[#This Row],[Customer_ID]],Feedback[],3,0),"None ")</f>
        <v>Positive</v>
      </c>
      <c r="M559" t="str">
        <f>_xlfn.IFNA(VLOOKUP(Master[[#This Row],[Customer_ID]],Feedback[],4,0),"None")</f>
        <v>Could be better</v>
      </c>
    </row>
    <row r="560" spans="1:13" hidden="1" x14ac:dyDescent="0.25">
      <c r="A560" s="2" t="s">
        <v>851</v>
      </c>
      <c r="B560" s="2" t="s">
        <v>677</v>
      </c>
      <c r="C560" s="2">
        <v>5</v>
      </c>
      <c r="D560" s="4">
        <v>2.8</v>
      </c>
      <c r="E560" s="2" t="s">
        <v>685</v>
      </c>
      <c r="F560" s="3">
        <v>46133</v>
      </c>
      <c r="G560" s="7">
        <v>14</v>
      </c>
      <c r="H560" s="37">
        <f>IFERROR(VLOOKUP(Master[[#This Row],[Customer_ID]],CustomerData[],2,0),"None")</f>
        <v>25</v>
      </c>
      <c r="I560" s="37" t="str">
        <f>IF(Master[[#This Row],[Age]]&lt;=28,"18-28",IF(H560&lt;=39,"29-39",IF(H560&lt;=50,"40-50",IF(H560&lt;=61,"51-61",IF(H560&gt;=62,"62-Above")))))</f>
        <v>18-28</v>
      </c>
      <c r="J560" t="str">
        <f>IFERROR(VLOOKUP(Master[[#This Row],[Customer_ID]],CustomerData[],3,0),"None")</f>
        <v>Male</v>
      </c>
      <c r="K560" t="str">
        <f>IFERROR(VLOOKUP(Master[[#This Row],[Customer_ID]],CustomerData[],4,0),"None")</f>
        <v>Cappuccino</v>
      </c>
      <c r="L560" s="1" t="str">
        <f>IFERROR(VLOOKUP(Master[[#This Row],[Customer_ID]],Feedback[],3,0),"None ")</f>
        <v xml:space="preserve">None </v>
      </c>
      <c r="M560" t="str">
        <f>_xlfn.IFNA(VLOOKUP(Master[[#This Row],[Customer_ID]],Feedback[],4,0),"None")</f>
        <v>None</v>
      </c>
    </row>
    <row r="561" spans="1:13" hidden="1" x14ac:dyDescent="0.25">
      <c r="A561" s="2" t="s">
        <v>1285</v>
      </c>
      <c r="B561" s="2" t="s">
        <v>678</v>
      </c>
      <c r="C561" s="2">
        <v>1</v>
      </c>
      <c r="D561" s="4">
        <v>5.21</v>
      </c>
      <c r="E561" s="2" t="s">
        <v>685</v>
      </c>
      <c r="F561" s="3">
        <v>46135</v>
      </c>
      <c r="G561" s="7">
        <v>5.21</v>
      </c>
      <c r="H561" s="37">
        <f>IFERROR(VLOOKUP(Master[[#This Row],[Customer_ID]],CustomerData[],2,0),"None")</f>
        <v>31</v>
      </c>
      <c r="I561" s="37" t="str">
        <f>IF(Master[[#This Row],[Age]]&lt;=28,"18-28",IF(H561&lt;=39,"29-39",IF(H561&lt;=50,"40-50",IF(H561&lt;=61,"51-61",IF(H561&gt;=62,"62-Above")))))</f>
        <v>29-39</v>
      </c>
      <c r="J561" t="str">
        <f>IFERROR(VLOOKUP(Master[[#This Row],[Customer_ID]],CustomerData[],3,0),"None")</f>
        <v>Female</v>
      </c>
      <c r="K561" t="str">
        <f>IFERROR(VLOOKUP(Master[[#This Row],[Customer_ID]],CustomerData[],4,0),"None")</f>
        <v>Latte</v>
      </c>
      <c r="L561" s="1" t="str">
        <f>IFERROR(VLOOKUP(Master[[#This Row],[Customer_ID]],Feedback[],3,0),"None ")</f>
        <v xml:space="preserve">None </v>
      </c>
      <c r="M561" t="str">
        <f>_xlfn.IFNA(VLOOKUP(Master[[#This Row],[Customer_ID]],Feedback[],4,0),"None")</f>
        <v>None</v>
      </c>
    </row>
    <row r="562" spans="1:13" hidden="1" x14ac:dyDescent="0.25">
      <c r="A562" s="2" t="s">
        <v>1057</v>
      </c>
      <c r="B562" s="2" t="s">
        <v>676</v>
      </c>
      <c r="C562" s="2">
        <v>3</v>
      </c>
      <c r="D562" s="4">
        <v>2.96</v>
      </c>
      <c r="E562" s="2" t="s">
        <v>684</v>
      </c>
      <c r="F562" s="3">
        <v>46136</v>
      </c>
      <c r="G562" s="7">
        <v>8.879999999999999</v>
      </c>
      <c r="H562" s="37">
        <f>IFERROR(VLOOKUP(Master[[#This Row],[Customer_ID]],CustomerData[],2,0),"None")</f>
        <v>44</v>
      </c>
      <c r="I562" s="37" t="str">
        <f>IF(Master[[#This Row],[Age]]&lt;=28,"18-28",IF(H562&lt;=39,"29-39",IF(H562&lt;=50,"40-50",IF(H562&lt;=61,"51-61",IF(H562&gt;=62,"62-Above")))))</f>
        <v>40-50</v>
      </c>
      <c r="J562" t="str">
        <f>IFERROR(VLOOKUP(Master[[#This Row],[Customer_ID]],CustomerData[],3,0),"None")</f>
        <v>Female</v>
      </c>
      <c r="K562" t="str">
        <f>IFERROR(VLOOKUP(Master[[#This Row],[Customer_ID]],CustomerData[],4,0),"None")</f>
        <v>Iced Tea</v>
      </c>
      <c r="L562" s="1" t="str">
        <f>IFERROR(VLOOKUP(Master[[#This Row],[Customer_ID]],Feedback[],3,0),"None ")</f>
        <v>Neutral</v>
      </c>
      <c r="M562" t="str">
        <f>_xlfn.IFNA(VLOOKUP(Master[[#This Row],[Customer_ID]],Feedback[],4,0),"None")</f>
        <v>Could be better</v>
      </c>
    </row>
    <row r="563" spans="1:13" x14ac:dyDescent="0.25">
      <c r="A563" s="2" t="s">
        <v>1287</v>
      </c>
      <c r="B563" s="2" t="s">
        <v>679</v>
      </c>
      <c r="C563" s="2">
        <v>5</v>
      </c>
      <c r="D563" s="4">
        <v>2.97</v>
      </c>
      <c r="E563" s="2" t="s">
        <v>682</v>
      </c>
      <c r="F563" s="3">
        <v>46137</v>
      </c>
      <c r="G563" s="7">
        <v>14.85</v>
      </c>
      <c r="H563" s="37">
        <f>IFERROR(VLOOKUP(Master[[#This Row],[Customer_ID]],CustomerData[],2,0),"None")</f>
        <v>55</v>
      </c>
      <c r="I563" s="37" t="str">
        <f>IF(Master[[#This Row],[Age]]&lt;=28,"18-28",IF(H563&lt;=39,"29-39",IF(H563&lt;=50,"40-50",IF(H563&lt;=61,"51-61",IF(H563&gt;=62,"62-Above")))))</f>
        <v>51-61</v>
      </c>
      <c r="J563" t="str">
        <f>IFERROR(VLOOKUP(Master[[#This Row],[Customer_ID]],CustomerData[],3,0),"None")</f>
        <v>Female</v>
      </c>
      <c r="K563" t="str">
        <f>IFERROR(VLOOKUP(Master[[#This Row],[Customer_ID]],CustomerData[],4,0),"None")</f>
        <v>Sandwich</v>
      </c>
      <c r="L563" s="1" t="str">
        <f>IFERROR(VLOOKUP(Master[[#This Row],[Customer_ID]],Feedback[],3,0),"None ")</f>
        <v>Negative</v>
      </c>
      <c r="M563" t="str">
        <f>_xlfn.IFNA(VLOOKUP(Master[[#This Row],[Customer_ID]],Feedback[],4,0),"None")</f>
        <v>Could be better</v>
      </c>
    </row>
    <row r="564" spans="1:13" hidden="1" x14ac:dyDescent="0.25">
      <c r="A564" s="2" t="s">
        <v>1201</v>
      </c>
      <c r="B564" s="2" t="s">
        <v>680</v>
      </c>
      <c r="C564" s="2">
        <v>2</v>
      </c>
      <c r="D564" s="4">
        <v>4.46</v>
      </c>
      <c r="E564" s="2" t="s">
        <v>685</v>
      </c>
      <c r="F564" s="3">
        <v>46138</v>
      </c>
      <c r="G564" s="7">
        <v>8.92</v>
      </c>
      <c r="H564" s="37">
        <f>IFERROR(VLOOKUP(Master[[#This Row],[Customer_ID]],CustomerData[],2,0),"None")</f>
        <v>19</v>
      </c>
      <c r="I564" s="37" t="str">
        <f>IF(Master[[#This Row],[Age]]&lt;=28,"18-28",IF(H564&lt;=39,"29-39",IF(H564&lt;=50,"40-50",IF(H564&lt;=61,"51-61",IF(H564&gt;=62,"62-Above")))))</f>
        <v>18-28</v>
      </c>
      <c r="J564" t="str">
        <f>IFERROR(VLOOKUP(Master[[#This Row],[Customer_ID]],CustomerData[],3,0),"None")</f>
        <v>Male</v>
      </c>
      <c r="K564" t="str">
        <f>IFERROR(VLOOKUP(Master[[#This Row],[Customer_ID]],CustomerData[],4,0),"None")</f>
        <v>Croissant</v>
      </c>
      <c r="L564" s="1" t="str">
        <f>IFERROR(VLOOKUP(Master[[#This Row],[Customer_ID]],Feedback[],3,0),"None ")</f>
        <v>Positive</v>
      </c>
      <c r="M564" t="str">
        <f>_xlfn.IFNA(VLOOKUP(Master[[#This Row],[Customer_ID]],Feedback[],4,0),"None")</f>
        <v>Could be better</v>
      </c>
    </row>
    <row r="565" spans="1:13" hidden="1" x14ac:dyDescent="0.25">
      <c r="A565" s="2" t="s">
        <v>980</v>
      </c>
      <c r="B565" s="2" t="s">
        <v>680</v>
      </c>
      <c r="C565" s="2">
        <v>5</v>
      </c>
      <c r="D565" s="4">
        <v>4.78</v>
      </c>
      <c r="E565" s="2" t="s">
        <v>682</v>
      </c>
      <c r="F565" s="3">
        <v>46140</v>
      </c>
      <c r="G565" s="7">
        <v>23.9</v>
      </c>
      <c r="H565" s="37">
        <f>IFERROR(VLOOKUP(Master[[#This Row],[Customer_ID]],CustomerData[],2,0),"None")</f>
        <v>30</v>
      </c>
      <c r="I565" s="37" t="str">
        <f>IF(Master[[#This Row],[Age]]&lt;=28,"18-28",IF(H565&lt;=39,"29-39",IF(H565&lt;=50,"40-50",IF(H565&lt;=61,"51-61",IF(H565&gt;=62,"62-Above")))))</f>
        <v>29-39</v>
      </c>
      <c r="J565" t="str">
        <f>IFERROR(VLOOKUP(Master[[#This Row],[Customer_ID]],CustomerData[],3,0),"None")</f>
        <v>Male</v>
      </c>
      <c r="K565" t="str">
        <f>IFERROR(VLOOKUP(Master[[#This Row],[Customer_ID]],CustomerData[],4,0),"None")</f>
        <v>Croissant</v>
      </c>
      <c r="L565" s="1" t="str">
        <f>IFERROR(VLOOKUP(Master[[#This Row],[Customer_ID]],Feedback[],3,0),"None ")</f>
        <v>Negative</v>
      </c>
      <c r="M565" t="str">
        <f>_xlfn.IFNA(VLOOKUP(Master[[#This Row],[Customer_ID]],Feedback[],4,0),"None")</f>
        <v>Could be better</v>
      </c>
    </row>
    <row r="566" spans="1:13" hidden="1" x14ac:dyDescent="0.25">
      <c r="A566" s="2" t="s">
        <v>741</v>
      </c>
      <c r="B566" s="2" t="s">
        <v>677</v>
      </c>
      <c r="C566" s="2">
        <v>1</v>
      </c>
      <c r="D566" s="4">
        <v>3.19</v>
      </c>
      <c r="E566" s="2" t="s">
        <v>685</v>
      </c>
      <c r="F566" s="3">
        <v>46141</v>
      </c>
      <c r="G566" s="7">
        <v>3.19</v>
      </c>
      <c r="H566" s="37">
        <f>IFERROR(VLOOKUP(Master[[#This Row],[Customer_ID]],CustomerData[],2,0),"None")</f>
        <v>34</v>
      </c>
      <c r="I566" s="37" t="str">
        <f>IF(Master[[#This Row],[Age]]&lt;=28,"18-28",IF(H566&lt;=39,"29-39",IF(H566&lt;=50,"40-50",IF(H566&lt;=61,"51-61",IF(H566&gt;=62,"62-Above")))))</f>
        <v>29-39</v>
      </c>
      <c r="J566" t="str">
        <f>IFERROR(VLOOKUP(Master[[#This Row],[Customer_ID]],CustomerData[],3,0),"None")</f>
        <v>Female</v>
      </c>
      <c r="K566" t="str">
        <f>IFERROR(VLOOKUP(Master[[#This Row],[Customer_ID]],CustomerData[],4,0),"None")</f>
        <v>Cappuccino</v>
      </c>
      <c r="L566" s="1" t="str">
        <f>IFERROR(VLOOKUP(Master[[#This Row],[Customer_ID]],Feedback[],3,0),"None ")</f>
        <v>Negative</v>
      </c>
      <c r="M566" t="str">
        <f>_xlfn.IFNA(VLOOKUP(Master[[#This Row],[Customer_ID]],Feedback[],4,0),"None")</f>
        <v>Could be better</v>
      </c>
    </row>
    <row r="567" spans="1:13" hidden="1" x14ac:dyDescent="0.25">
      <c r="A567" s="2" t="s">
        <v>741</v>
      </c>
      <c r="B567" s="2" t="s">
        <v>677</v>
      </c>
      <c r="C567" s="2">
        <v>5</v>
      </c>
      <c r="D567" s="4">
        <v>4.66</v>
      </c>
      <c r="E567" s="2" t="s">
        <v>684</v>
      </c>
      <c r="F567" s="3">
        <v>46142</v>
      </c>
      <c r="G567" s="7">
        <v>23.3</v>
      </c>
      <c r="H567" s="37">
        <f>IFERROR(VLOOKUP(Master[[#This Row],[Customer_ID]],CustomerData[],2,0),"None")</f>
        <v>34</v>
      </c>
      <c r="I567" s="37" t="str">
        <f>IF(Master[[#This Row],[Age]]&lt;=28,"18-28",IF(H567&lt;=39,"29-39",IF(H567&lt;=50,"40-50",IF(H567&lt;=61,"51-61",IF(H567&gt;=62,"62-Above")))))</f>
        <v>29-39</v>
      </c>
      <c r="J567" t="str">
        <f>IFERROR(VLOOKUP(Master[[#This Row],[Customer_ID]],CustomerData[],3,0),"None")</f>
        <v>Female</v>
      </c>
      <c r="K567" t="str">
        <f>IFERROR(VLOOKUP(Master[[#This Row],[Customer_ID]],CustomerData[],4,0),"None")</f>
        <v>Cappuccino</v>
      </c>
      <c r="L567" s="1" t="str">
        <f>IFERROR(VLOOKUP(Master[[#This Row],[Customer_ID]],Feedback[],3,0),"None ")</f>
        <v>Negative</v>
      </c>
      <c r="M567" t="str">
        <f>_xlfn.IFNA(VLOOKUP(Master[[#This Row],[Customer_ID]],Feedback[],4,0),"None")</f>
        <v>Could be better</v>
      </c>
    </row>
    <row r="568" spans="1:13" hidden="1" x14ac:dyDescent="0.25">
      <c r="A568" s="2" t="s">
        <v>1064</v>
      </c>
      <c r="B568" s="2" t="s">
        <v>677</v>
      </c>
      <c r="C568" s="2">
        <v>5</v>
      </c>
      <c r="D568" s="4">
        <v>5.22</v>
      </c>
      <c r="E568" s="2" t="s">
        <v>685</v>
      </c>
      <c r="F568" s="3">
        <v>46146</v>
      </c>
      <c r="G568" s="7">
        <v>26.1</v>
      </c>
      <c r="H568" s="37">
        <f>IFERROR(VLOOKUP(Master[[#This Row],[Customer_ID]],CustomerData[],2,0),"None")</f>
        <v>31</v>
      </c>
      <c r="I568" s="37" t="str">
        <f>IF(Master[[#This Row],[Age]]&lt;=28,"18-28",IF(H568&lt;=39,"29-39",IF(H568&lt;=50,"40-50",IF(H568&lt;=61,"51-61",IF(H568&gt;=62,"62-Above")))))</f>
        <v>29-39</v>
      </c>
      <c r="J568" t="str">
        <f>IFERROR(VLOOKUP(Master[[#This Row],[Customer_ID]],CustomerData[],3,0),"None")</f>
        <v>Female</v>
      </c>
      <c r="K568" t="str">
        <f>IFERROR(VLOOKUP(Master[[#This Row],[Customer_ID]],CustomerData[],4,0),"None")</f>
        <v>Cappuccino</v>
      </c>
      <c r="L568" s="1" t="str">
        <f>IFERROR(VLOOKUP(Master[[#This Row],[Customer_ID]],Feedback[],3,0),"None ")</f>
        <v>Positive</v>
      </c>
      <c r="M568" t="str">
        <f>_xlfn.IFNA(VLOOKUP(Master[[#This Row],[Customer_ID]],Feedback[],4,0),"None")</f>
        <v>Could be better</v>
      </c>
    </row>
    <row r="569" spans="1:13" hidden="1" x14ac:dyDescent="0.25">
      <c r="A569" s="2" t="s">
        <v>831</v>
      </c>
      <c r="B569" s="2" t="s">
        <v>678</v>
      </c>
      <c r="C569" s="2">
        <v>4</v>
      </c>
      <c r="D569" s="4">
        <v>3.63</v>
      </c>
      <c r="E569" s="2" t="s">
        <v>683</v>
      </c>
      <c r="F569" s="3">
        <v>46147</v>
      </c>
      <c r="G569" s="7">
        <v>14.52</v>
      </c>
      <c r="H569" s="37">
        <f>IFERROR(VLOOKUP(Master[[#This Row],[Customer_ID]],CustomerData[],2,0),"None")</f>
        <v>23</v>
      </c>
      <c r="I569" s="37" t="str">
        <f>IF(Master[[#This Row],[Age]]&lt;=28,"18-28",IF(H569&lt;=39,"29-39",IF(H569&lt;=50,"40-50",IF(H569&lt;=61,"51-61",IF(H569&gt;=62,"62-Above")))))</f>
        <v>18-28</v>
      </c>
      <c r="J569" t="str">
        <f>IFERROR(VLOOKUP(Master[[#This Row],[Customer_ID]],CustomerData[],3,0),"None")</f>
        <v>Female</v>
      </c>
      <c r="K569" t="str">
        <f>IFERROR(VLOOKUP(Master[[#This Row],[Customer_ID]],CustomerData[],4,0),"None")</f>
        <v>Latte</v>
      </c>
      <c r="L569" s="1" t="str">
        <f>IFERROR(VLOOKUP(Master[[#This Row],[Customer_ID]],Feedback[],3,0),"None ")</f>
        <v xml:space="preserve">None </v>
      </c>
      <c r="M569" t="str">
        <f>_xlfn.IFNA(VLOOKUP(Master[[#This Row],[Customer_ID]],Feedback[],4,0),"None")</f>
        <v>None</v>
      </c>
    </row>
    <row r="570" spans="1:13" hidden="1" x14ac:dyDescent="0.25">
      <c r="A570" s="2" t="s">
        <v>1327</v>
      </c>
      <c r="B570" s="2" t="s">
        <v>680</v>
      </c>
      <c r="C570" s="2">
        <v>1</v>
      </c>
      <c r="D570" s="4">
        <v>5.73</v>
      </c>
      <c r="E570" s="2" t="s">
        <v>684</v>
      </c>
      <c r="F570" s="3">
        <v>46148</v>
      </c>
      <c r="G570" s="7">
        <v>5.73</v>
      </c>
      <c r="H570" s="37">
        <f>IFERROR(VLOOKUP(Master[[#This Row],[Customer_ID]],CustomerData[],2,0),"None")</f>
        <v>62</v>
      </c>
      <c r="I570" s="37" t="str">
        <f>IF(Master[[#This Row],[Age]]&lt;=28,"18-28",IF(H570&lt;=39,"29-39",IF(H570&lt;=50,"40-50",IF(H570&lt;=61,"51-61",IF(H570&gt;=62,"62-Above")))))</f>
        <v>62-Above</v>
      </c>
      <c r="J570" t="str">
        <f>IFERROR(VLOOKUP(Master[[#This Row],[Customer_ID]],CustomerData[],3,0),"None")</f>
        <v>Female</v>
      </c>
      <c r="K570" t="str">
        <f>IFERROR(VLOOKUP(Master[[#This Row],[Customer_ID]],CustomerData[],4,0),"None")</f>
        <v>Croissant</v>
      </c>
      <c r="L570" s="1" t="str">
        <f>IFERROR(VLOOKUP(Master[[#This Row],[Customer_ID]],Feedback[],3,0),"None ")</f>
        <v xml:space="preserve">None </v>
      </c>
      <c r="M570" t="str">
        <f>_xlfn.IFNA(VLOOKUP(Master[[#This Row],[Customer_ID]],Feedback[],4,0),"None")</f>
        <v>None</v>
      </c>
    </row>
    <row r="571" spans="1:13" hidden="1" x14ac:dyDescent="0.25">
      <c r="A571" s="2" t="s">
        <v>968</v>
      </c>
      <c r="B571" s="2" t="s">
        <v>681</v>
      </c>
      <c r="C571" s="2">
        <v>3</v>
      </c>
      <c r="D571" s="4">
        <v>2.81</v>
      </c>
      <c r="E571" s="2" t="s">
        <v>685</v>
      </c>
      <c r="F571" s="3">
        <v>46149</v>
      </c>
      <c r="G571" s="7">
        <v>8.43</v>
      </c>
      <c r="H571" s="37">
        <f>IFERROR(VLOOKUP(Master[[#This Row],[Customer_ID]],CustomerData[],2,0),"None")</f>
        <v>64</v>
      </c>
      <c r="I571" s="37" t="str">
        <f>IF(Master[[#This Row],[Age]]&lt;=28,"18-28",IF(H571&lt;=39,"29-39",IF(H571&lt;=50,"40-50",IF(H571&lt;=61,"51-61",IF(H571&gt;=62,"62-Above")))))</f>
        <v>62-Above</v>
      </c>
      <c r="J571" t="str">
        <f>IFERROR(VLOOKUP(Master[[#This Row],[Customer_ID]],CustomerData[],3,0),"None")</f>
        <v>Female</v>
      </c>
      <c r="K571" t="str">
        <f>IFERROR(VLOOKUP(Master[[#This Row],[Customer_ID]],CustomerData[],4,0),"None")</f>
        <v>Muffin</v>
      </c>
      <c r="L571" s="1" t="str">
        <f>IFERROR(VLOOKUP(Master[[#This Row],[Customer_ID]],Feedback[],3,0),"None ")</f>
        <v xml:space="preserve">None </v>
      </c>
      <c r="M571" t="str">
        <f>_xlfn.IFNA(VLOOKUP(Master[[#This Row],[Customer_ID]],Feedback[],4,0),"None")</f>
        <v>None</v>
      </c>
    </row>
    <row r="572" spans="1:13" hidden="1" x14ac:dyDescent="0.25">
      <c r="A572" s="2" t="s">
        <v>1163</v>
      </c>
      <c r="B572" s="2" t="s">
        <v>676</v>
      </c>
      <c r="C572" s="2">
        <v>2</v>
      </c>
      <c r="D572" s="4">
        <v>4.8499999999999996</v>
      </c>
      <c r="E572" s="2" t="s">
        <v>684</v>
      </c>
      <c r="F572" s="3">
        <v>46150</v>
      </c>
      <c r="G572" s="7">
        <v>9.6999999999999993</v>
      </c>
      <c r="H572" s="37">
        <f>IFERROR(VLOOKUP(Master[[#This Row],[Customer_ID]],CustomerData[],2,0),"None")</f>
        <v>40</v>
      </c>
      <c r="I572" s="37" t="str">
        <f>IF(Master[[#This Row],[Age]]&lt;=28,"18-28",IF(H572&lt;=39,"29-39",IF(H572&lt;=50,"40-50",IF(H572&lt;=61,"51-61",IF(H572&gt;=62,"62-Above")))))</f>
        <v>40-50</v>
      </c>
      <c r="J572" t="str">
        <f>IFERROR(VLOOKUP(Master[[#This Row],[Customer_ID]],CustomerData[],3,0),"None")</f>
        <v>Male</v>
      </c>
      <c r="K572" t="str">
        <f>IFERROR(VLOOKUP(Master[[#This Row],[Customer_ID]],CustomerData[],4,0),"None")</f>
        <v>Iced Tea</v>
      </c>
      <c r="L572" s="1" t="str">
        <f>IFERROR(VLOOKUP(Master[[#This Row],[Customer_ID]],Feedback[],3,0),"None ")</f>
        <v>Positive</v>
      </c>
      <c r="M572" t="str">
        <f>_xlfn.IFNA(VLOOKUP(Master[[#This Row],[Customer_ID]],Feedback[],4,0),"None")</f>
        <v>Could be better</v>
      </c>
    </row>
    <row r="573" spans="1:13" hidden="1" x14ac:dyDescent="0.25">
      <c r="A573" s="2" t="s">
        <v>979</v>
      </c>
      <c r="B573" s="2" t="s">
        <v>677</v>
      </c>
      <c r="C573" s="2">
        <v>2</v>
      </c>
      <c r="D573" s="4">
        <v>3.98</v>
      </c>
      <c r="E573" s="2" t="s">
        <v>683</v>
      </c>
      <c r="F573" s="3">
        <v>46151</v>
      </c>
      <c r="G573" s="7">
        <v>7.96</v>
      </c>
      <c r="H573" s="37">
        <f>IFERROR(VLOOKUP(Master[[#This Row],[Customer_ID]],CustomerData[],2,0),"None")</f>
        <v>33</v>
      </c>
      <c r="I573" s="37" t="str">
        <f>IF(Master[[#This Row],[Age]]&lt;=28,"18-28",IF(H573&lt;=39,"29-39",IF(H573&lt;=50,"40-50",IF(H573&lt;=61,"51-61",IF(H573&gt;=62,"62-Above")))))</f>
        <v>29-39</v>
      </c>
      <c r="J573" t="str">
        <f>IFERROR(VLOOKUP(Master[[#This Row],[Customer_ID]],CustomerData[],3,0),"None")</f>
        <v>Male</v>
      </c>
      <c r="K573" t="str">
        <f>IFERROR(VLOOKUP(Master[[#This Row],[Customer_ID]],CustomerData[],4,0),"None")</f>
        <v>Cappuccino</v>
      </c>
      <c r="L573" s="1" t="str">
        <f>IFERROR(VLOOKUP(Master[[#This Row],[Customer_ID]],Feedback[],3,0),"None ")</f>
        <v>Negative</v>
      </c>
      <c r="M573" t="str">
        <f>_xlfn.IFNA(VLOOKUP(Master[[#This Row],[Customer_ID]],Feedback[],4,0),"None")</f>
        <v>Could be better</v>
      </c>
    </row>
    <row r="574" spans="1:13" hidden="1" x14ac:dyDescent="0.25">
      <c r="A574" s="2" t="s">
        <v>737</v>
      </c>
      <c r="B574" s="2" t="s">
        <v>680</v>
      </c>
      <c r="C574" s="2">
        <v>3</v>
      </c>
      <c r="D574" s="4">
        <v>3.72</v>
      </c>
      <c r="E574" s="2" t="s">
        <v>683</v>
      </c>
      <c r="F574" s="3">
        <v>46152</v>
      </c>
      <c r="G574" s="7">
        <v>11.16</v>
      </c>
      <c r="H574" s="37">
        <f>IFERROR(VLOOKUP(Master[[#This Row],[Customer_ID]],CustomerData[],2,0),"None")</f>
        <v>24</v>
      </c>
      <c r="I574" s="37" t="str">
        <f>IF(Master[[#This Row],[Age]]&lt;=28,"18-28",IF(H574&lt;=39,"29-39",IF(H574&lt;=50,"40-50",IF(H574&lt;=61,"51-61",IF(H574&gt;=62,"62-Above")))))</f>
        <v>18-28</v>
      </c>
      <c r="J574" t="str">
        <f>IFERROR(VLOOKUP(Master[[#This Row],[Customer_ID]],CustomerData[],3,0),"None")</f>
        <v>Female</v>
      </c>
      <c r="K574" t="str">
        <f>IFERROR(VLOOKUP(Master[[#This Row],[Customer_ID]],CustomerData[],4,0),"None")</f>
        <v>Croissant</v>
      </c>
      <c r="L574" s="1" t="str">
        <f>IFERROR(VLOOKUP(Master[[#This Row],[Customer_ID]],Feedback[],3,0),"None ")</f>
        <v>Neutral</v>
      </c>
      <c r="M574" t="str">
        <f>_xlfn.IFNA(VLOOKUP(Master[[#This Row],[Customer_ID]],Feedback[],4,0),"None")</f>
        <v>Could be better</v>
      </c>
    </row>
    <row r="575" spans="1:13" hidden="1" x14ac:dyDescent="0.25">
      <c r="A575" s="2" t="s">
        <v>1296</v>
      </c>
      <c r="B575" s="2" t="s">
        <v>679</v>
      </c>
      <c r="C575" s="2">
        <v>3</v>
      </c>
      <c r="D575" s="4">
        <v>3.62</v>
      </c>
      <c r="E575" s="2" t="s">
        <v>684</v>
      </c>
      <c r="F575" s="3">
        <v>46153</v>
      </c>
      <c r="G575" s="7">
        <v>10.86</v>
      </c>
      <c r="H575" s="37">
        <f>IFERROR(VLOOKUP(Master[[#This Row],[Customer_ID]],CustomerData[],2,0),"None")</f>
        <v>50</v>
      </c>
      <c r="I575" s="37" t="str">
        <f>IF(Master[[#This Row],[Age]]&lt;=28,"18-28",IF(H575&lt;=39,"29-39",IF(H575&lt;=50,"40-50",IF(H575&lt;=61,"51-61",IF(H575&gt;=62,"62-Above")))))</f>
        <v>40-50</v>
      </c>
      <c r="J575" t="str">
        <f>IFERROR(VLOOKUP(Master[[#This Row],[Customer_ID]],CustomerData[],3,0),"None")</f>
        <v>Female</v>
      </c>
      <c r="K575" t="str">
        <f>IFERROR(VLOOKUP(Master[[#This Row],[Customer_ID]],CustomerData[],4,0),"None")</f>
        <v>Sandwich</v>
      </c>
      <c r="L575" s="1" t="str">
        <f>IFERROR(VLOOKUP(Master[[#This Row],[Customer_ID]],Feedback[],3,0),"None ")</f>
        <v xml:space="preserve">None </v>
      </c>
      <c r="M575" t="str">
        <f>_xlfn.IFNA(VLOOKUP(Master[[#This Row],[Customer_ID]],Feedback[],4,0),"None")</f>
        <v>None</v>
      </c>
    </row>
    <row r="576" spans="1:13" hidden="1" x14ac:dyDescent="0.25">
      <c r="A576" s="2" t="s">
        <v>1342</v>
      </c>
      <c r="B576" s="2" t="s">
        <v>677</v>
      </c>
      <c r="C576" s="2">
        <v>3</v>
      </c>
      <c r="D576" s="4">
        <v>2.58</v>
      </c>
      <c r="E576" s="2" t="s">
        <v>684</v>
      </c>
      <c r="F576" s="3">
        <v>46155</v>
      </c>
      <c r="G576" s="7">
        <v>7.74</v>
      </c>
      <c r="H576" s="37">
        <f>IFERROR(VLOOKUP(Master[[#This Row],[Customer_ID]],CustomerData[],2,0),"None")</f>
        <v>47</v>
      </c>
      <c r="I576" s="37" t="str">
        <f>IF(Master[[#This Row],[Age]]&lt;=28,"18-28",IF(H576&lt;=39,"29-39",IF(H576&lt;=50,"40-50",IF(H576&lt;=61,"51-61",IF(H576&gt;=62,"62-Above")))))</f>
        <v>40-50</v>
      </c>
      <c r="J576" t="str">
        <f>IFERROR(VLOOKUP(Master[[#This Row],[Customer_ID]],CustomerData[],3,0),"None")</f>
        <v>Female</v>
      </c>
      <c r="K576" t="str">
        <f>IFERROR(VLOOKUP(Master[[#This Row],[Customer_ID]],CustomerData[],4,0),"None")</f>
        <v>Cappuccino</v>
      </c>
      <c r="L576" s="1" t="str">
        <f>IFERROR(VLOOKUP(Master[[#This Row],[Customer_ID]],Feedback[],3,0),"None ")</f>
        <v xml:space="preserve">None </v>
      </c>
      <c r="M576" t="str">
        <f>_xlfn.IFNA(VLOOKUP(Master[[#This Row],[Customer_ID]],Feedback[],4,0),"None")</f>
        <v>None</v>
      </c>
    </row>
    <row r="577" spans="1:13" hidden="1" x14ac:dyDescent="0.25">
      <c r="A577" s="2" t="s">
        <v>1133</v>
      </c>
      <c r="B577" s="2" t="s">
        <v>677</v>
      </c>
      <c r="C577" s="2">
        <v>5</v>
      </c>
      <c r="D577" s="4">
        <v>5.96</v>
      </c>
      <c r="E577" s="2" t="s">
        <v>682</v>
      </c>
      <c r="F577" s="3">
        <v>46157</v>
      </c>
      <c r="G577" s="7">
        <v>29.8</v>
      </c>
      <c r="H577" s="37">
        <f>IFERROR(VLOOKUP(Master[[#This Row],[Customer_ID]],CustomerData[],2,0),"None")</f>
        <v>20</v>
      </c>
      <c r="I577" s="37" t="str">
        <f>IF(Master[[#This Row],[Age]]&lt;=28,"18-28",IF(H577&lt;=39,"29-39",IF(H577&lt;=50,"40-50",IF(H577&lt;=61,"51-61",IF(H577&gt;=62,"62-Above")))))</f>
        <v>18-28</v>
      </c>
      <c r="J577" t="str">
        <f>IFERROR(VLOOKUP(Master[[#This Row],[Customer_ID]],CustomerData[],3,0),"None")</f>
        <v>Female</v>
      </c>
      <c r="K577" t="str">
        <f>IFERROR(VLOOKUP(Master[[#This Row],[Customer_ID]],CustomerData[],4,0),"None")</f>
        <v>Cappuccino</v>
      </c>
      <c r="L577" s="1" t="str">
        <f>IFERROR(VLOOKUP(Master[[#This Row],[Customer_ID]],Feedback[],3,0),"None ")</f>
        <v xml:space="preserve">None </v>
      </c>
      <c r="M577" t="str">
        <f>_xlfn.IFNA(VLOOKUP(Master[[#This Row],[Customer_ID]],Feedback[],4,0),"None")</f>
        <v>None</v>
      </c>
    </row>
    <row r="578" spans="1:13" hidden="1" x14ac:dyDescent="0.25">
      <c r="A578" s="2" t="s">
        <v>844</v>
      </c>
      <c r="B578" s="2" t="s">
        <v>680</v>
      </c>
      <c r="C578" s="2">
        <v>5</v>
      </c>
      <c r="D578" s="4">
        <v>4.66</v>
      </c>
      <c r="E578" s="2" t="s">
        <v>683</v>
      </c>
      <c r="F578" s="3">
        <v>46158</v>
      </c>
      <c r="G578" s="7">
        <v>23.3</v>
      </c>
      <c r="H578" s="37">
        <f>IFERROR(VLOOKUP(Master[[#This Row],[Customer_ID]],CustomerData[],2,0),"None")</f>
        <v>47</v>
      </c>
      <c r="I578" s="37" t="str">
        <f>IF(Master[[#This Row],[Age]]&lt;=28,"18-28",IF(H578&lt;=39,"29-39",IF(H578&lt;=50,"40-50",IF(H578&lt;=61,"51-61",IF(H578&gt;=62,"62-Above")))))</f>
        <v>40-50</v>
      </c>
      <c r="J578" t="str">
        <f>IFERROR(VLOOKUP(Master[[#This Row],[Customer_ID]],CustomerData[],3,0),"None")</f>
        <v>Female</v>
      </c>
      <c r="K578" t="str">
        <f>IFERROR(VLOOKUP(Master[[#This Row],[Customer_ID]],CustomerData[],4,0),"None")</f>
        <v>Croissant</v>
      </c>
      <c r="L578" s="1" t="str">
        <f>IFERROR(VLOOKUP(Master[[#This Row],[Customer_ID]],Feedback[],3,0),"None ")</f>
        <v xml:space="preserve">None </v>
      </c>
      <c r="M578" t="str">
        <f>_xlfn.IFNA(VLOOKUP(Master[[#This Row],[Customer_ID]],Feedback[],4,0),"None")</f>
        <v>None</v>
      </c>
    </row>
    <row r="579" spans="1:13" hidden="1" x14ac:dyDescent="0.25">
      <c r="A579" s="2" t="s">
        <v>831</v>
      </c>
      <c r="B579" s="2" t="s">
        <v>678</v>
      </c>
      <c r="C579" s="2">
        <v>4</v>
      </c>
      <c r="D579" s="4">
        <v>5.97</v>
      </c>
      <c r="E579" s="2" t="s">
        <v>684</v>
      </c>
      <c r="F579" s="3">
        <v>46159</v>
      </c>
      <c r="G579" s="7">
        <v>23.88</v>
      </c>
      <c r="H579" s="37">
        <f>IFERROR(VLOOKUP(Master[[#This Row],[Customer_ID]],CustomerData[],2,0),"None")</f>
        <v>23</v>
      </c>
      <c r="I579" s="37" t="str">
        <f>IF(Master[[#This Row],[Age]]&lt;=28,"18-28",IF(H579&lt;=39,"29-39",IF(H579&lt;=50,"40-50",IF(H579&lt;=61,"51-61",IF(H579&gt;=62,"62-Above")))))</f>
        <v>18-28</v>
      </c>
      <c r="J579" t="str">
        <f>IFERROR(VLOOKUP(Master[[#This Row],[Customer_ID]],CustomerData[],3,0),"None")</f>
        <v>Female</v>
      </c>
      <c r="K579" t="str">
        <f>IFERROR(VLOOKUP(Master[[#This Row],[Customer_ID]],CustomerData[],4,0),"None")</f>
        <v>Latte</v>
      </c>
      <c r="L579" s="1" t="str">
        <f>IFERROR(VLOOKUP(Master[[#This Row],[Customer_ID]],Feedback[],3,0),"None ")</f>
        <v xml:space="preserve">None </v>
      </c>
      <c r="M579" t="str">
        <f>_xlfn.IFNA(VLOOKUP(Master[[#This Row],[Customer_ID]],Feedback[],4,0),"None")</f>
        <v>None</v>
      </c>
    </row>
    <row r="580" spans="1:13" hidden="1" x14ac:dyDescent="0.25">
      <c r="A580" s="2" t="s">
        <v>1206</v>
      </c>
      <c r="B580" s="2" t="s">
        <v>681</v>
      </c>
      <c r="C580" s="2">
        <v>5</v>
      </c>
      <c r="D580" s="4">
        <v>4.05</v>
      </c>
      <c r="E580" s="2" t="s">
        <v>682</v>
      </c>
      <c r="F580" s="3">
        <v>46160</v>
      </c>
      <c r="G580" s="7">
        <v>20.25</v>
      </c>
      <c r="H580" s="37">
        <f>IFERROR(VLOOKUP(Master[[#This Row],[Customer_ID]],CustomerData[],2,0),"None")</f>
        <v>35</v>
      </c>
      <c r="I580" s="37" t="str">
        <f>IF(Master[[#This Row],[Age]]&lt;=28,"18-28",IF(H580&lt;=39,"29-39",IF(H580&lt;=50,"40-50",IF(H580&lt;=61,"51-61",IF(H580&gt;=62,"62-Above")))))</f>
        <v>29-39</v>
      </c>
      <c r="J580" t="str">
        <f>IFERROR(VLOOKUP(Master[[#This Row],[Customer_ID]],CustomerData[],3,0),"None")</f>
        <v>Female</v>
      </c>
      <c r="K580" t="str">
        <f>IFERROR(VLOOKUP(Master[[#This Row],[Customer_ID]],CustomerData[],4,0),"None")</f>
        <v>Muffin</v>
      </c>
      <c r="L580" s="1" t="str">
        <f>IFERROR(VLOOKUP(Master[[#This Row],[Customer_ID]],Feedback[],3,0),"None ")</f>
        <v>Positive</v>
      </c>
      <c r="M580" t="str">
        <f>_xlfn.IFNA(VLOOKUP(Master[[#This Row],[Customer_ID]],Feedback[],4,0),"None")</f>
        <v>Could be better</v>
      </c>
    </row>
    <row r="581" spans="1:13" hidden="1" x14ac:dyDescent="0.25">
      <c r="A581" s="2" t="s">
        <v>926</v>
      </c>
      <c r="B581" s="2" t="s">
        <v>681</v>
      </c>
      <c r="C581" s="2">
        <v>1</v>
      </c>
      <c r="D581" s="4">
        <v>3.01</v>
      </c>
      <c r="E581" s="2" t="s">
        <v>685</v>
      </c>
      <c r="F581" s="3">
        <v>46161</v>
      </c>
      <c r="G581" s="7">
        <v>3.01</v>
      </c>
      <c r="H581" s="37">
        <f>IFERROR(VLOOKUP(Master[[#This Row],[Customer_ID]],CustomerData[],2,0),"None")</f>
        <v>22</v>
      </c>
      <c r="I581" s="37" t="str">
        <f>IF(Master[[#This Row],[Age]]&lt;=28,"18-28",IF(H581&lt;=39,"29-39",IF(H581&lt;=50,"40-50",IF(H581&lt;=61,"51-61",IF(H581&gt;=62,"62-Above")))))</f>
        <v>18-28</v>
      </c>
      <c r="J581" t="str">
        <f>IFERROR(VLOOKUP(Master[[#This Row],[Customer_ID]],CustomerData[],3,0),"None")</f>
        <v>Female</v>
      </c>
      <c r="K581" t="str">
        <f>IFERROR(VLOOKUP(Master[[#This Row],[Customer_ID]],CustomerData[],4,0),"None")</f>
        <v>Muffin</v>
      </c>
      <c r="L581" s="1" t="str">
        <f>IFERROR(VLOOKUP(Master[[#This Row],[Customer_ID]],Feedback[],3,0),"None ")</f>
        <v xml:space="preserve">None </v>
      </c>
      <c r="M581" t="str">
        <f>_xlfn.IFNA(VLOOKUP(Master[[#This Row],[Customer_ID]],Feedback[],4,0),"None")</f>
        <v>None</v>
      </c>
    </row>
    <row r="582" spans="1:13" hidden="1" x14ac:dyDescent="0.25">
      <c r="A582" s="2" t="s">
        <v>802</v>
      </c>
      <c r="B582" s="2" t="s">
        <v>680</v>
      </c>
      <c r="C582" s="2">
        <v>3</v>
      </c>
      <c r="D582" s="4">
        <v>5.36</v>
      </c>
      <c r="E582" s="2" t="s">
        <v>685</v>
      </c>
      <c r="F582" s="3">
        <v>46163</v>
      </c>
      <c r="G582" s="7">
        <v>16.079999999999998</v>
      </c>
      <c r="H582" s="37">
        <f>IFERROR(VLOOKUP(Master[[#This Row],[Customer_ID]],CustomerData[],2,0),"None")</f>
        <v>22</v>
      </c>
      <c r="I582" s="37" t="str">
        <f>IF(Master[[#This Row],[Age]]&lt;=28,"18-28",IF(H582&lt;=39,"29-39",IF(H582&lt;=50,"40-50",IF(H582&lt;=61,"51-61",IF(H582&gt;=62,"62-Above")))))</f>
        <v>18-28</v>
      </c>
      <c r="J582" t="str">
        <f>IFERROR(VLOOKUP(Master[[#This Row],[Customer_ID]],CustomerData[],3,0),"None")</f>
        <v>Female</v>
      </c>
      <c r="K582" t="str">
        <f>IFERROR(VLOOKUP(Master[[#This Row],[Customer_ID]],CustomerData[],4,0),"None")</f>
        <v>Croissant</v>
      </c>
      <c r="L582" s="1" t="str">
        <f>IFERROR(VLOOKUP(Master[[#This Row],[Customer_ID]],Feedback[],3,0),"None ")</f>
        <v xml:space="preserve">None </v>
      </c>
      <c r="M582" t="str">
        <f>_xlfn.IFNA(VLOOKUP(Master[[#This Row],[Customer_ID]],Feedback[],4,0),"None")</f>
        <v>None</v>
      </c>
    </row>
    <row r="583" spans="1:13" hidden="1" x14ac:dyDescent="0.25">
      <c r="A583" s="2" t="s">
        <v>708</v>
      </c>
      <c r="B583" s="2" t="s">
        <v>676</v>
      </c>
      <c r="C583" s="2">
        <v>4</v>
      </c>
      <c r="D583" s="4">
        <v>3.2</v>
      </c>
      <c r="E583" s="2" t="s">
        <v>684</v>
      </c>
      <c r="F583" s="3">
        <v>46164</v>
      </c>
      <c r="G583" s="7">
        <v>12.8</v>
      </c>
      <c r="H583" s="37">
        <f>IFERROR(VLOOKUP(Master[[#This Row],[Customer_ID]],CustomerData[],2,0),"None")</f>
        <v>23</v>
      </c>
      <c r="I583" s="37" t="str">
        <f>IF(Master[[#This Row],[Age]]&lt;=28,"18-28",IF(H583&lt;=39,"29-39",IF(H583&lt;=50,"40-50",IF(H583&lt;=61,"51-61",IF(H583&gt;=62,"62-Above")))))</f>
        <v>18-28</v>
      </c>
      <c r="J583" t="str">
        <f>IFERROR(VLOOKUP(Master[[#This Row],[Customer_ID]],CustomerData[],3,0),"None")</f>
        <v>Male</v>
      </c>
      <c r="K583" t="str">
        <f>IFERROR(VLOOKUP(Master[[#This Row],[Customer_ID]],CustomerData[],4,0),"None")</f>
        <v>Iced Tea</v>
      </c>
      <c r="L583" s="1" t="str">
        <f>IFERROR(VLOOKUP(Master[[#This Row],[Customer_ID]],Feedback[],3,0),"None ")</f>
        <v>Positive</v>
      </c>
      <c r="M583" t="str">
        <f>_xlfn.IFNA(VLOOKUP(Master[[#This Row],[Customer_ID]],Feedback[],4,0),"None")</f>
        <v>Great product!</v>
      </c>
    </row>
    <row r="584" spans="1:13" hidden="1" x14ac:dyDescent="0.25">
      <c r="A584" s="2" t="s">
        <v>1316</v>
      </c>
      <c r="B584" s="2" t="s">
        <v>681</v>
      </c>
      <c r="C584" s="2">
        <v>5</v>
      </c>
      <c r="D584" s="4">
        <v>5.15</v>
      </c>
      <c r="E584" s="2" t="s">
        <v>684</v>
      </c>
      <c r="F584" s="3">
        <v>46166</v>
      </c>
      <c r="G584" s="7">
        <v>25.75</v>
      </c>
      <c r="H584" s="37">
        <f>IFERROR(VLOOKUP(Master[[#This Row],[Customer_ID]],CustomerData[],2,0),"None")</f>
        <v>20</v>
      </c>
      <c r="I584" s="37" t="str">
        <f>IF(Master[[#This Row],[Age]]&lt;=28,"18-28",IF(H584&lt;=39,"29-39",IF(H584&lt;=50,"40-50",IF(H584&lt;=61,"51-61",IF(H584&gt;=62,"62-Above")))))</f>
        <v>18-28</v>
      </c>
      <c r="J584" t="str">
        <f>IFERROR(VLOOKUP(Master[[#This Row],[Customer_ID]],CustomerData[],3,0),"None")</f>
        <v>Male</v>
      </c>
      <c r="K584" t="str">
        <f>IFERROR(VLOOKUP(Master[[#This Row],[Customer_ID]],CustomerData[],4,0),"None")</f>
        <v>Muffin</v>
      </c>
      <c r="L584" s="1" t="str">
        <f>IFERROR(VLOOKUP(Master[[#This Row],[Customer_ID]],Feedback[],3,0),"None ")</f>
        <v xml:space="preserve">None </v>
      </c>
      <c r="M584" t="str">
        <f>_xlfn.IFNA(VLOOKUP(Master[[#This Row],[Customer_ID]],Feedback[],4,0),"None")</f>
        <v>None</v>
      </c>
    </row>
    <row r="585" spans="1:13" hidden="1" x14ac:dyDescent="0.25">
      <c r="A585" s="2" t="s">
        <v>904</v>
      </c>
      <c r="B585" s="2" t="s">
        <v>677</v>
      </c>
      <c r="C585" s="2">
        <v>3</v>
      </c>
      <c r="D585" s="4">
        <v>5.82</v>
      </c>
      <c r="E585" s="2" t="s">
        <v>684</v>
      </c>
      <c r="F585" s="3">
        <v>46170</v>
      </c>
      <c r="G585" s="7">
        <v>17.46</v>
      </c>
      <c r="H585" s="37">
        <f>IFERROR(VLOOKUP(Master[[#This Row],[Customer_ID]],CustomerData[],2,0),"None")</f>
        <v>28</v>
      </c>
      <c r="I585" s="37" t="str">
        <f>IF(Master[[#This Row],[Age]]&lt;=28,"18-28",IF(H585&lt;=39,"29-39",IF(H585&lt;=50,"40-50",IF(H585&lt;=61,"51-61",IF(H585&gt;=62,"62-Above")))))</f>
        <v>18-28</v>
      </c>
      <c r="J585" t="str">
        <f>IFERROR(VLOOKUP(Master[[#This Row],[Customer_ID]],CustomerData[],3,0),"None")</f>
        <v>Female</v>
      </c>
      <c r="K585" t="str">
        <f>IFERROR(VLOOKUP(Master[[#This Row],[Customer_ID]],CustomerData[],4,0),"None")</f>
        <v>Cappuccino</v>
      </c>
      <c r="L585" s="1" t="str">
        <f>IFERROR(VLOOKUP(Master[[#This Row],[Customer_ID]],Feedback[],3,0),"None ")</f>
        <v xml:space="preserve">None </v>
      </c>
      <c r="M585" t="str">
        <f>_xlfn.IFNA(VLOOKUP(Master[[#This Row],[Customer_ID]],Feedback[],4,0),"None")</f>
        <v>None</v>
      </c>
    </row>
    <row r="586" spans="1:13" hidden="1" x14ac:dyDescent="0.25">
      <c r="A586" s="2" t="s">
        <v>980</v>
      </c>
      <c r="B586" s="2" t="s">
        <v>680</v>
      </c>
      <c r="C586" s="2">
        <v>4</v>
      </c>
      <c r="D586" s="4">
        <v>5.74</v>
      </c>
      <c r="E586" s="2" t="s">
        <v>682</v>
      </c>
      <c r="F586" s="3">
        <v>46171</v>
      </c>
      <c r="G586" s="7">
        <v>22.96</v>
      </c>
      <c r="H586" s="37">
        <f>IFERROR(VLOOKUP(Master[[#This Row],[Customer_ID]],CustomerData[],2,0),"None")</f>
        <v>30</v>
      </c>
      <c r="I586" s="37" t="str">
        <f>IF(Master[[#This Row],[Age]]&lt;=28,"18-28",IF(H586&lt;=39,"29-39",IF(H586&lt;=50,"40-50",IF(H586&lt;=61,"51-61",IF(H586&gt;=62,"62-Above")))))</f>
        <v>29-39</v>
      </c>
      <c r="J586" t="str">
        <f>IFERROR(VLOOKUP(Master[[#This Row],[Customer_ID]],CustomerData[],3,0),"None")</f>
        <v>Male</v>
      </c>
      <c r="K586" t="str">
        <f>IFERROR(VLOOKUP(Master[[#This Row],[Customer_ID]],CustomerData[],4,0),"None")</f>
        <v>Croissant</v>
      </c>
      <c r="L586" s="1" t="str">
        <f>IFERROR(VLOOKUP(Master[[#This Row],[Customer_ID]],Feedback[],3,0),"None ")</f>
        <v>Negative</v>
      </c>
      <c r="M586" t="str">
        <f>_xlfn.IFNA(VLOOKUP(Master[[#This Row],[Customer_ID]],Feedback[],4,0),"None")</f>
        <v>Could be better</v>
      </c>
    </row>
    <row r="587" spans="1:13" hidden="1" x14ac:dyDescent="0.25">
      <c r="A587" s="2" t="s">
        <v>1031</v>
      </c>
      <c r="B587" s="2" t="s">
        <v>677</v>
      </c>
      <c r="C587" s="2">
        <v>1</v>
      </c>
      <c r="D587" s="4">
        <v>5.54</v>
      </c>
      <c r="E587" s="2" t="s">
        <v>685</v>
      </c>
      <c r="F587" s="3">
        <v>46172</v>
      </c>
      <c r="G587" s="7">
        <v>5.54</v>
      </c>
      <c r="H587" s="37">
        <f>IFERROR(VLOOKUP(Master[[#This Row],[Customer_ID]],CustomerData[],2,0),"None")</f>
        <v>38</v>
      </c>
      <c r="I587" s="37" t="str">
        <f>IF(Master[[#This Row],[Age]]&lt;=28,"18-28",IF(H587&lt;=39,"29-39",IF(H587&lt;=50,"40-50",IF(H587&lt;=61,"51-61",IF(H587&gt;=62,"62-Above")))))</f>
        <v>29-39</v>
      </c>
      <c r="J587" t="str">
        <f>IFERROR(VLOOKUP(Master[[#This Row],[Customer_ID]],CustomerData[],3,0),"None")</f>
        <v>Male</v>
      </c>
      <c r="K587" t="str">
        <f>IFERROR(VLOOKUP(Master[[#This Row],[Customer_ID]],CustomerData[],4,0),"None")</f>
        <v>Cappuccino</v>
      </c>
      <c r="L587" s="1" t="str">
        <f>IFERROR(VLOOKUP(Master[[#This Row],[Customer_ID]],Feedback[],3,0),"None ")</f>
        <v>Neutral</v>
      </c>
      <c r="M587" t="str">
        <f>_xlfn.IFNA(VLOOKUP(Master[[#This Row],[Customer_ID]],Feedback[],4,0),"None")</f>
        <v>Could be better</v>
      </c>
    </row>
    <row r="588" spans="1:13" x14ac:dyDescent="0.25">
      <c r="A588" s="2" t="s">
        <v>992</v>
      </c>
      <c r="B588" s="2" t="s">
        <v>679</v>
      </c>
      <c r="C588" s="2">
        <v>4</v>
      </c>
      <c r="D588" s="4">
        <v>5.37</v>
      </c>
      <c r="E588" s="2" t="s">
        <v>685</v>
      </c>
      <c r="F588" s="3">
        <v>46173</v>
      </c>
      <c r="G588" s="7">
        <v>21.48</v>
      </c>
      <c r="H588" s="37">
        <f>IFERROR(VLOOKUP(Master[[#This Row],[Customer_ID]],CustomerData[],2,0),"None")</f>
        <v>53</v>
      </c>
      <c r="I588" s="37" t="str">
        <f>IF(Master[[#This Row],[Age]]&lt;=28,"18-28",IF(H588&lt;=39,"29-39",IF(H588&lt;=50,"40-50",IF(H588&lt;=61,"51-61",IF(H588&gt;=62,"62-Above")))))</f>
        <v>51-61</v>
      </c>
      <c r="J588" t="str">
        <f>IFERROR(VLOOKUP(Master[[#This Row],[Customer_ID]],CustomerData[],3,0),"None")</f>
        <v>Male</v>
      </c>
      <c r="K588" t="str">
        <f>IFERROR(VLOOKUP(Master[[#This Row],[Customer_ID]],CustomerData[],4,0),"None")</f>
        <v>Sandwich</v>
      </c>
      <c r="L588" s="1" t="str">
        <f>IFERROR(VLOOKUP(Master[[#This Row],[Customer_ID]],Feedback[],3,0),"None ")</f>
        <v>Neutral</v>
      </c>
      <c r="M588" t="str">
        <f>_xlfn.IFNA(VLOOKUP(Master[[#This Row],[Customer_ID]],Feedback[],4,0),"None")</f>
        <v>Could be better</v>
      </c>
    </row>
    <row r="589" spans="1:13" hidden="1" x14ac:dyDescent="0.25">
      <c r="A589" s="2" t="s">
        <v>1051</v>
      </c>
      <c r="B589" s="2" t="s">
        <v>680</v>
      </c>
      <c r="C589" s="2">
        <v>3</v>
      </c>
      <c r="D589" s="4">
        <v>2.5499999999999998</v>
      </c>
      <c r="E589" s="2" t="s">
        <v>684</v>
      </c>
      <c r="F589" s="3">
        <v>46174</v>
      </c>
      <c r="G589" s="7">
        <v>7.6499999999999986</v>
      </c>
      <c r="H589" s="37">
        <f>IFERROR(VLOOKUP(Master[[#This Row],[Customer_ID]],CustomerData[],2,0),"None")</f>
        <v>33</v>
      </c>
      <c r="I589" s="37" t="str">
        <f>IF(Master[[#This Row],[Age]]&lt;=28,"18-28",IF(H589&lt;=39,"29-39",IF(H589&lt;=50,"40-50",IF(H589&lt;=61,"51-61",IF(H589&gt;=62,"62-Above")))))</f>
        <v>29-39</v>
      </c>
      <c r="J589" t="str">
        <f>IFERROR(VLOOKUP(Master[[#This Row],[Customer_ID]],CustomerData[],3,0),"None")</f>
        <v>Female</v>
      </c>
      <c r="K589" t="str">
        <f>IFERROR(VLOOKUP(Master[[#This Row],[Customer_ID]],CustomerData[],4,0),"None")</f>
        <v>Croissant</v>
      </c>
      <c r="L589" s="1" t="str">
        <f>IFERROR(VLOOKUP(Master[[#This Row],[Customer_ID]],Feedback[],3,0),"None ")</f>
        <v>Positive</v>
      </c>
      <c r="M589" t="str">
        <f>_xlfn.IFNA(VLOOKUP(Master[[#This Row],[Customer_ID]],Feedback[],4,0),"None")</f>
        <v>Great product!</v>
      </c>
    </row>
    <row r="590" spans="1:13" hidden="1" x14ac:dyDescent="0.25">
      <c r="A590" s="2" t="s">
        <v>1116</v>
      </c>
      <c r="B590" s="2" t="s">
        <v>678</v>
      </c>
      <c r="C590" s="2">
        <v>5</v>
      </c>
      <c r="D590" s="4">
        <v>4.93</v>
      </c>
      <c r="E590" s="2" t="s">
        <v>685</v>
      </c>
      <c r="F590" s="3">
        <v>46175</v>
      </c>
      <c r="G590" s="7">
        <v>24.65</v>
      </c>
      <c r="H590" s="37">
        <f>IFERROR(VLOOKUP(Master[[#This Row],[Customer_ID]],CustomerData[],2,0),"None")</f>
        <v>36</v>
      </c>
      <c r="I590" s="37" t="str">
        <f>IF(Master[[#This Row],[Age]]&lt;=28,"18-28",IF(H590&lt;=39,"29-39",IF(H590&lt;=50,"40-50",IF(H590&lt;=61,"51-61",IF(H590&gt;=62,"62-Above")))))</f>
        <v>29-39</v>
      </c>
      <c r="J590" t="str">
        <f>IFERROR(VLOOKUP(Master[[#This Row],[Customer_ID]],CustomerData[],3,0),"None")</f>
        <v>Male</v>
      </c>
      <c r="K590" t="str">
        <f>IFERROR(VLOOKUP(Master[[#This Row],[Customer_ID]],CustomerData[],4,0),"None")</f>
        <v>Latte</v>
      </c>
      <c r="L590" s="1" t="str">
        <f>IFERROR(VLOOKUP(Master[[#This Row],[Customer_ID]],Feedback[],3,0),"None ")</f>
        <v xml:space="preserve">None </v>
      </c>
      <c r="M590" t="str">
        <f>_xlfn.IFNA(VLOOKUP(Master[[#This Row],[Customer_ID]],Feedback[],4,0),"None")</f>
        <v>None</v>
      </c>
    </row>
    <row r="591" spans="1:13" hidden="1" x14ac:dyDescent="0.25">
      <c r="A591" s="2" t="s">
        <v>1266</v>
      </c>
      <c r="B591" s="2" t="s">
        <v>679</v>
      </c>
      <c r="C591" s="2">
        <v>1</v>
      </c>
      <c r="D591" s="4">
        <v>4.08</v>
      </c>
      <c r="E591" s="2" t="s">
        <v>683</v>
      </c>
      <c r="F591" s="3">
        <v>46177</v>
      </c>
      <c r="G591" s="7">
        <v>4.08</v>
      </c>
      <c r="H591" s="37">
        <f>IFERROR(VLOOKUP(Master[[#This Row],[Customer_ID]],CustomerData[],2,0),"None")</f>
        <v>62</v>
      </c>
      <c r="I591" s="37" t="str">
        <f>IF(Master[[#This Row],[Age]]&lt;=28,"18-28",IF(H591&lt;=39,"29-39",IF(H591&lt;=50,"40-50",IF(H591&lt;=61,"51-61",IF(H591&gt;=62,"62-Above")))))</f>
        <v>62-Above</v>
      </c>
      <c r="J591" t="str">
        <f>IFERROR(VLOOKUP(Master[[#This Row],[Customer_ID]],CustomerData[],3,0),"None")</f>
        <v>Male</v>
      </c>
      <c r="K591" t="str">
        <f>IFERROR(VLOOKUP(Master[[#This Row],[Customer_ID]],CustomerData[],4,0),"None")</f>
        <v>Sandwich</v>
      </c>
      <c r="L591" s="1" t="str">
        <f>IFERROR(VLOOKUP(Master[[#This Row],[Customer_ID]],Feedback[],3,0),"None ")</f>
        <v>Neutral</v>
      </c>
      <c r="M591" t="str">
        <f>_xlfn.IFNA(VLOOKUP(Master[[#This Row],[Customer_ID]],Feedback[],4,0),"None")</f>
        <v>Could be better</v>
      </c>
    </row>
    <row r="592" spans="1:13" x14ac:dyDescent="0.25">
      <c r="A592" s="2" t="s">
        <v>950</v>
      </c>
      <c r="B592" s="2" t="s">
        <v>676</v>
      </c>
      <c r="C592" s="2">
        <v>5</v>
      </c>
      <c r="D592" s="4">
        <v>2.58</v>
      </c>
      <c r="E592" s="2" t="s">
        <v>682</v>
      </c>
      <c r="F592" s="3">
        <v>46178</v>
      </c>
      <c r="G592" s="7">
        <v>12.9</v>
      </c>
      <c r="H592" s="37">
        <f>IFERROR(VLOOKUP(Master[[#This Row],[Customer_ID]],CustomerData[],2,0),"None")</f>
        <v>52</v>
      </c>
      <c r="I592" s="37" t="str">
        <f>IF(Master[[#This Row],[Age]]&lt;=28,"18-28",IF(H592&lt;=39,"29-39",IF(H592&lt;=50,"40-50",IF(H592&lt;=61,"51-61",IF(H592&gt;=62,"62-Above")))))</f>
        <v>51-61</v>
      </c>
      <c r="J592" t="str">
        <f>IFERROR(VLOOKUP(Master[[#This Row],[Customer_ID]],CustomerData[],3,0),"None")</f>
        <v>Female</v>
      </c>
      <c r="K592" t="str">
        <f>IFERROR(VLOOKUP(Master[[#This Row],[Customer_ID]],CustomerData[],4,0),"None")</f>
        <v>Iced Tea</v>
      </c>
      <c r="L592" s="1" t="str">
        <f>IFERROR(VLOOKUP(Master[[#This Row],[Customer_ID]],Feedback[],3,0),"None ")</f>
        <v>Positive</v>
      </c>
      <c r="M592" t="str">
        <f>_xlfn.IFNA(VLOOKUP(Master[[#This Row],[Customer_ID]],Feedback[],4,0),"None")</f>
        <v>Could be better</v>
      </c>
    </row>
    <row r="593" spans="1:13" hidden="1" x14ac:dyDescent="0.25">
      <c r="A593" s="2" t="s">
        <v>1093</v>
      </c>
      <c r="B593" s="2" t="s">
        <v>676</v>
      </c>
      <c r="C593" s="2">
        <v>5</v>
      </c>
      <c r="D593" s="4">
        <v>4.38</v>
      </c>
      <c r="E593" s="2" t="s">
        <v>684</v>
      </c>
      <c r="F593" s="3">
        <v>46180</v>
      </c>
      <c r="G593" s="7">
        <v>21.9</v>
      </c>
      <c r="H593" s="37">
        <f>IFERROR(VLOOKUP(Master[[#This Row],[Customer_ID]],CustomerData[],2,0),"None")</f>
        <v>36</v>
      </c>
      <c r="I593" s="37" t="str">
        <f>IF(Master[[#This Row],[Age]]&lt;=28,"18-28",IF(H593&lt;=39,"29-39",IF(H593&lt;=50,"40-50",IF(H593&lt;=61,"51-61",IF(H593&gt;=62,"62-Above")))))</f>
        <v>29-39</v>
      </c>
      <c r="J593" t="str">
        <f>IFERROR(VLOOKUP(Master[[#This Row],[Customer_ID]],CustomerData[],3,0),"None")</f>
        <v>Female</v>
      </c>
      <c r="K593" t="str">
        <f>IFERROR(VLOOKUP(Master[[#This Row],[Customer_ID]],CustomerData[],4,0),"None")</f>
        <v>Iced Tea</v>
      </c>
      <c r="L593" s="1" t="str">
        <f>IFERROR(VLOOKUP(Master[[#This Row],[Customer_ID]],Feedback[],3,0),"None ")</f>
        <v xml:space="preserve">None </v>
      </c>
      <c r="M593" t="str">
        <f>_xlfn.IFNA(VLOOKUP(Master[[#This Row],[Customer_ID]],Feedback[],4,0),"None")</f>
        <v>None</v>
      </c>
    </row>
    <row r="594" spans="1:13" hidden="1" x14ac:dyDescent="0.25">
      <c r="A594" s="2" t="s">
        <v>959</v>
      </c>
      <c r="B594" s="2" t="s">
        <v>680</v>
      </c>
      <c r="C594" s="2">
        <v>4</v>
      </c>
      <c r="D594" s="4">
        <v>4.33</v>
      </c>
      <c r="E594" s="2" t="s">
        <v>683</v>
      </c>
      <c r="F594" s="3">
        <v>46182</v>
      </c>
      <c r="G594" s="7">
        <v>17.32</v>
      </c>
      <c r="H594" s="37">
        <f>IFERROR(VLOOKUP(Master[[#This Row],[Customer_ID]],CustomerData[],2,0),"None")</f>
        <v>30</v>
      </c>
      <c r="I594" s="37" t="str">
        <f>IF(Master[[#This Row],[Age]]&lt;=28,"18-28",IF(H594&lt;=39,"29-39",IF(H594&lt;=50,"40-50",IF(H594&lt;=61,"51-61",IF(H594&gt;=62,"62-Above")))))</f>
        <v>29-39</v>
      </c>
      <c r="J594" t="str">
        <f>IFERROR(VLOOKUP(Master[[#This Row],[Customer_ID]],CustomerData[],3,0),"None")</f>
        <v>Female</v>
      </c>
      <c r="K594" t="str">
        <f>IFERROR(VLOOKUP(Master[[#This Row],[Customer_ID]],CustomerData[],4,0),"None")</f>
        <v>Croissant</v>
      </c>
      <c r="L594" s="1" t="str">
        <f>IFERROR(VLOOKUP(Master[[#This Row],[Customer_ID]],Feedback[],3,0),"None ")</f>
        <v xml:space="preserve">None </v>
      </c>
      <c r="M594" t="str">
        <f>_xlfn.IFNA(VLOOKUP(Master[[#This Row],[Customer_ID]],Feedback[],4,0),"None")</f>
        <v>None</v>
      </c>
    </row>
    <row r="595" spans="1:13" hidden="1" x14ac:dyDescent="0.25">
      <c r="A595" s="2" t="s">
        <v>1160</v>
      </c>
      <c r="B595" s="2" t="s">
        <v>677</v>
      </c>
      <c r="C595" s="2">
        <v>4</v>
      </c>
      <c r="D595" s="4">
        <v>3.41</v>
      </c>
      <c r="E595" s="2" t="s">
        <v>685</v>
      </c>
      <c r="F595" s="3">
        <v>46183</v>
      </c>
      <c r="G595" s="7">
        <v>13.64</v>
      </c>
      <c r="H595" s="37">
        <f>IFERROR(VLOOKUP(Master[[#This Row],[Customer_ID]],CustomerData[],2,0),"None")</f>
        <v>37</v>
      </c>
      <c r="I595" s="37" t="str">
        <f>IF(Master[[#This Row],[Age]]&lt;=28,"18-28",IF(H595&lt;=39,"29-39",IF(H595&lt;=50,"40-50",IF(H595&lt;=61,"51-61",IF(H595&gt;=62,"62-Above")))))</f>
        <v>29-39</v>
      </c>
      <c r="J595" t="str">
        <f>IFERROR(VLOOKUP(Master[[#This Row],[Customer_ID]],CustomerData[],3,0),"None")</f>
        <v>Female</v>
      </c>
      <c r="K595" t="str">
        <f>IFERROR(VLOOKUP(Master[[#This Row],[Customer_ID]],CustomerData[],4,0),"None")</f>
        <v>Cappuccino</v>
      </c>
      <c r="L595" s="1" t="str">
        <f>IFERROR(VLOOKUP(Master[[#This Row],[Customer_ID]],Feedback[],3,0),"None ")</f>
        <v>Neutral</v>
      </c>
      <c r="M595" t="str">
        <f>_xlfn.IFNA(VLOOKUP(Master[[#This Row],[Customer_ID]],Feedback[],4,0),"None")</f>
        <v>Great product!</v>
      </c>
    </row>
    <row r="596" spans="1:13" hidden="1" x14ac:dyDescent="0.25">
      <c r="A596" s="2" t="s">
        <v>1074</v>
      </c>
      <c r="B596" s="2" t="s">
        <v>676</v>
      </c>
      <c r="C596" s="2">
        <v>1</v>
      </c>
      <c r="D596" s="4">
        <v>4.1900000000000004</v>
      </c>
      <c r="E596" s="2" t="s">
        <v>684</v>
      </c>
      <c r="F596" s="3">
        <v>46184</v>
      </c>
      <c r="G596" s="7">
        <v>4.1900000000000004</v>
      </c>
      <c r="H596" s="37">
        <f>IFERROR(VLOOKUP(Master[[#This Row],[Customer_ID]],CustomerData[],2,0),"None")</f>
        <v>37</v>
      </c>
      <c r="I596" s="37" t="str">
        <f>IF(Master[[#This Row],[Age]]&lt;=28,"18-28",IF(H596&lt;=39,"29-39",IF(H596&lt;=50,"40-50",IF(H596&lt;=61,"51-61",IF(H596&gt;=62,"62-Above")))))</f>
        <v>29-39</v>
      </c>
      <c r="J596" t="str">
        <f>IFERROR(VLOOKUP(Master[[#This Row],[Customer_ID]],CustomerData[],3,0),"None")</f>
        <v>Male</v>
      </c>
      <c r="K596" t="str">
        <f>IFERROR(VLOOKUP(Master[[#This Row],[Customer_ID]],CustomerData[],4,0),"None")</f>
        <v>Iced Tea</v>
      </c>
      <c r="L596" s="1" t="str">
        <f>IFERROR(VLOOKUP(Master[[#This Row],[Customer_ID]],Feedback[],3,0),"None ")</f>
        <v>Positive</v>
      </c>
      <c r="M596" t="str">
        <f>_xlfn.IFNA(VLOOKUP(Master[[#This Row],[Customer_ID]],Feedback[],4,0),"None")</f>
        <v>Could be better</v>
      </c>
    </row>
    <row r="597" spans="1:13" hidden="1" x14ac:dyDescent="0.25">
      <c r="A597" s="2" t="s">
        <v>1261</v>
      </c>
      <c r="B597" s="2" t="s">
        <v>680</v>
      </c>
      <c r="C597" s="2">
        <v>3</v>
      </c>
      <c r="D597" s="4">
        <v>5.05</v>
      </c>
      <c r="E597" s="2" t="s">
        <v>684</v>
      </c>
      <c r="F597" s="3">
        <v>46185</v>
      </c>
      <c r="G597" s="7">
        <v>15.15</v>
      </c>
      <c r="H597" s="37">
        <f>IFERROR(VLOOKUP(Master[[#This Row],[Customer_ID]],CustomerData[],2,0),"None")</f>
        <v>37</v>
      </c>
      <c r="I597" s="37" t="str">
        <f>IF(Master[[#This Row],[Age]]&lt;=28,"18-28",IF(H597&lt;=39,"29-39",IF(H597&lt;=50,"40-50",IF(H597&lt;=61,"51-61",IF(H597&gt;=62,"62-Above")))))</f>
        <v>29-39</v>
      </c>
      <c r="J597" t="str">
        <f>IFERROR(VLOOKUP(Master[[#This Row],[Customer_ID]],CustomerData[],3,0),"None")</f>
        <v>Female</v>
      </c>
      <c r="K597" t="str">
        <f>IFERROR(VLOOKUP(Master[[#This Row],[Customer_ID]],CustomerData[],4,0),"None")</f>
        <v>Croissant</v>
      </c>
      <c r="L597" s="1" t="str">
        <f>IFERROR(VLOOKUP(Master[[#This Row],[Customer_ID]],Feedback[],3,0),"None ")</f>
        <v xml:space="preserve">None </v>
      </c>
      <c r="M597" t="str">
        <f>_xlfn.IFNA(VLOOKUP(Master[[#This Row],[Customer_ID]],Feedback[],4,0),"None")</f>
        <v>None</v>
      </c>
    </row>
    <row r="598" spans="1:13" hidden="1" x14ac:dyDescent="0.25">
      <c r="A598" s="2" t="s">
        <v>983</v>
      </c>
      <c r="B598" s="2" t="s">
        <v>679</v>
      </c>
      <c r="C598" s="2">
        <v>2</v>
      </c>
      <c r="D598" s="4">
        <v>2.99</v>
      </c>
      <c r="E598" s="2" t="s">
        <v>682</v>
      </c>
      <c r="F598" s="3">
        <v>46186</v>
      </c>
      <c r="G598" s="7">
        <v>5.98</v>
      </c>
      <c r="H598" s="37">
        <f>IFERROR(VLOOKUP(Master[[#This Row],[Customer_ID]],CustomerData[],2,0),"None")</f>
        <v>46</v>
      </c>
      <c r="I598" s="37" t="str">
        <f>IF(Master[[#This Row],[Age]]&lt;=28,"18-28",IF(H598&lt;=39,"29-39",IF(H598&lt;=50,"40-50",IF(H598&lt;=61,"51-61",IF(H598&gt;=62,"62-Above")))))</f>
        <v>40-50</v>
      </c>
      <c r="J598" t="str">
        <f>IFERROR(VLOOKUP(Master[[#This Row],[Customer_ID]],CustomerData[],3,0),"None")</f>
        <v>Female</v>
      </c>
      <c r="K598" t="str">
        <f>IFERROR(VLOOKUP(Master[[#This Row],[Customer_ID]],CustomerData[],4,0),"None")</f>
        <v>Sandwich</v>
      </c>
      <c r="L598" s="1" t="str">
        <f>IFERROR(VLOOKUP(Master[[#This Row],[Customer_ID]],Feedback[],3,0),"None ")</f>
        <v>Neutral</v>
      </c>
      <c r="M598" t="str">
        <f>_xlfn.IFNA(VLOOKUP(Master[[#This Row],[Customer_ID]],Feedback[],4,0),"None")</f>
        <v>Great product!</v>
      </c>
    </row>
    <row r="599" spans="1:13" x14ac:dyDescent="0.25">
      <c r="A599" s="2" t="s">
        <v>879</v>
      </c>
      <c r="B599" s="2" t="s">
        <v>678</v>
      </c>
      <c r="C599" s="2">
        <v>5</v>
      </c>
      <c r="D599" s="4">
        <v>2.56</v>
      </c>
      <c r="E599" s="2" t="s">
        <v>682</v>
      </c>
      <c r="F599" s="3">
        <v>46188</v>
      </c>
      <c r="G599" s="7">
        <v>12.8</v>
      </c>
      <c r="H599" s="37">
        <f>IFERROR(VLOOKUP(Master[[#This Row],[Customer_ID]],CustomerData[],2,0),"None")</f>
        <v>52</v>
      </c>
      <c r="I599" s="37" t="str">
        <f>IF(Master[[#This Row],[Age]]&lt;=28,"18-28",IF(H599&lt;=39,"29-39",IF(H599&lt;=50,"40-50",IF(H599&lt;=61,"51-61",IF(H599&gt;=62,"62-Above")))))</f>
        <v>51-61</v>
      </c>
      <c r="J599" t="str">
        <f>IFERROR(VLOOKUP(Master[[#This Row],[Customer_ID]],CustomerData[],3,0),"None")</f>
        <v>Male</v>
      </c>
      <c r="K599" t="str">
        <f>IFERROR(VLOOKUP(Master[[#This Row],[Customer_ID]],CustomerData[],4,0),"None")</f>
        <v>Latte</v>
      </c>
      <c r="L599" s="1" t="str">
        <f>IFERROR(VLOOKUP(Master[[#This Row],[Customer_ID]],Feedback[],3,0),"None ")</f>
        <v xml:space="preserve">None </v>
      </c>
      <c r="M599" t="str">
        <f>_xlfn.IFNA(VLOOKUP(Master[[#This Row],[Customer_ID]],Feedback[],4,0),"None")</f>
        <v>None</v>
      </c>
    </row>
    <row r="600" spans="1:13" hidden="1" x14ac:dyDescent="0.25">
      <c r="A600" s="2" t="s">
        <v>721</v>
      </c>
      <c r="B600" s="2" t="s">
        <v>680</v>
      </c>
      <c r="C600" s="2">
        <v>1</v>
      </c>
      <c r="D600" s="4">
        <v>4.54</v>
      </c>
      <c r="E600" s="2" t="s">
        <v>682</v>
      </c>
      <c r="F600" s="3">
        <v>46189</v>
      </c>
      <c r="G600" s="7">
        <v>4.54</v>
      </c>
      <c r="H600" s="37">
        <f>IFERROR(VLOOKUP(Master[[#This Row],[Customer_ID]],CustomerData[],2,0),"None")</f>
        <v>32</v>
      </c>
      <c r="I600" s="37" t="str">
        <f>IF(Master[[#This Row],[Age]]&lt;=28,"18-28",IF(H600&lt;=39,"29-39",IF(H600&lt;=50,"40-50",IF(H600&lt;=61,"51-61",IF(H600&gt;=62,"62-Above")))))</f>
        <v>29-39</v>
      </c>
      <c r="J600" t="str">
        <f>IFERROR(VLOOKUP(Master[[#This Row],[Customer_ID]],CustomerData[],3,0),"None")</f>
        <v>Female</v>
      </c>
      <c r="K600" t="str">
        <f>IFERROR(VLOOKUP(Master[[#This Row],[Customer_ID]],CustomerData[],4,0),"None")</f>
        <v>Croissant</v>
      </c>
      <c r="L600" s="1" t="str">
        <f>IFERROR(VLOOKUP(Master[[#This Row],[Customer_ID]],Feedback[],3,0),"None ")</f>
        <v>Negative</v>
      </c>
      <c r="M600" t="str">
        <f>_xlfn.IFNA(VLOOKUP(Master[[#This Row],[Customer_ID]],Feedback[],4,0),"None")</f>
        <v>Could be better</v>
      </c>
    </row>
    <row r="601" spans="1:13" hidden="1" x14ac:dyDescent="0.25">
      <c r="A601" s="2" t="s">
        <v>1171</v>
      </c>
      <c r="B601" s="2" t="s">
        <v>677</v>
      </c>
      <c r="C601" s="2">
        <v>1</v>
      </c>
      <c r="D601" s="4">
        <v>4.82</v>
      </c>
      <c r="E601" s="2" t="s">
        <v>685</v>
      </c>
      <c r="F601" s="3">
        <v>46190</v>
      </c>
      <c r="G601" s="7">
        <v>4.82</v>
      </c>
      <c r="H601" s="37">
        <f>IFERROR(VLOOKUP(Master[[#This Row],[Customer_ID]],CustomerData[],2,0),"None")</f>
        <v>44</v>
      </c>
      <c r="I601" s="37" t="str">
        <f>IF(Master[[#This Row],[Age]]&lt;=28,"18-28",IF(H601&lt;=39,"29-39",IF(H601&lt;=50,"40-50",IF(H601&lt;=61,"51-61",IF(H601&gt;=62,"62-Above")))))</f>
        <v>40-50</v>
      </c>
      <c r="J601" t="str">
        <f>IFERROR(VLOOKUP(Master[[#This Row],[Customer_ID]],CustomerData[],3,0),"None")</f>
        <v>Female</v>
      </c>
      <c r="K601" t="str">
        <f>IFERROR(VLOOKUP(Master[[#This Row],[Customer_ID]],CustomerData[],4,0),"None")</f>
        <v>Cappuccino</v>
      </c>
      <c r="L601" s="1" t="str">
        <f>IFERROR(VLOOKUP(Master[[#This Row],[Customer_ID]],Feedback[],3,0),"None ")</f>
        <v xml:space="preserve">None </v>
      </c>
      <c r="M601" t="str">
        <f>_xlfn.IFNA(VLOOKUP(Master[[#This Row],[Customer_ID]],Feedback[],4,0),"None")</f>
        <v>None</v>
      </c>
    </row>
    <row r="602" spans="1:13" hidden="1" x14ac:dyDescent="0.25">
      <c r="A602" s="2" t="s">
        <v>1135</v>
      </c>
      <c r="B602" s="2" t="s">
        <v>677</v>
      </c>
      <c r="C602" s="2">
        <v>2</v>
      </c>
      <c r="D602" s="4">
        <v>2.65</v>
      </c>
      <c r="E602" s="2" t="s">
        <v>682</v>
      </c>
      <c r="F602" s="3">
        <v>46191</v>
      </c>
      <c r="G602" s="7">
        <v>5.3</v>
      </c>
      <c r="H602" s="37">
        <f>IFERROR(VLOOKUP(Master[[#This Row],[Customer_ID]],CustomerData[],2,0),"None")</f>
        <v>39</v>
      </c>
      <c r="I602" s="37" t="str">
        <f>IF(Master[[#This Row],[Age]]&lt;=28,"18-28",IF(H602&lt;=39,"29-39",IF(H602&lt;=50,"40-50",IF(H602&lt;=61,"51-61",IF(H602&gt;=62,"62-Above")))))</f>
        <v>29-39</v>
      </c>
      <c r="J602" t="str">
        <f>IFERROR(VLOOKUP(Master[[#This Row],[Customer_ID]],CustomerData[],3,0),"None")</f>
        <v>Female</v>
      </c>
      <c r="K602" t="str">
        <f>IFERROR(VLOOKUP(Master[[#This Row],[Customer_ID]],CustomerData[],4,0),"None")</f>
        <v>Cappuccino</v>
      </c>
      <c r="L602" s="1" t="str">
        <f>IFERROR(VLOOKUP(Master[[#This Row],[Customer_ID]],Feedback[],3,0),"None ")</f>
        <v>Neutral</v>
      </c>
      <c r="M602" t="str">
        <f>_xlfn.IFNA(VLOOKUP(Master[[#This Row],[Customer_ID]],Feedback[],4,0),"None")</f>
        <v>Could be better</v>
      </c>
    </row>
    <row r="603" spans="1:13" hidden="1" x14ac:dyDescent="0.25">
      <c r="A603" s="2" t="s">
        <v>1007</v>
      </c>
      <c r="B603" s="2" t="s">
        <v>678</v>
      </c>
      <c r="C603" s="2">
        <v>5</v>
      </c>
      <c r="D603" s="4">
        <v>3.1</v>
      </c>
      <c r="E603" s="2" t="s">
        <v>685</v>
      </c>
      <c r="F603" s="3">
        <v>46192</v>
      </c>
      <c r="G603" s="7">
        <v>15.5</v>
      </c>
      <c r="H603" s="37">
        <f>IFERROR(VLOOKUP(Master[[#This Row],[Customer_ID]],CustomerData[],2,0),"None")</f>
        <v>28</v>
      </c>
      <c r="I603" s="37" t="str">
        <f>IF(Master[[#This Row],[Age]]&lt;=28,"18-28",IF(H603&lt;=39,"29-39",IF(H603&lt;=50,"40-50",IF(H603&lt;=61,"51-61",IF(H603&gt;=62,"62-Above")))))</f>
        <v>18-28</v>
      </c>
      <c r="J603" t="str">
        <f>IFERROR(VLOOKUP(Master[[#This Row],[Customer_ID]],CustomerData[],3,0),"None")</f>
        <v>Female</v>
      </c>
      <c r="K603" t="str">
        <f>IFERROR(VLOOKUP(Master[[#This Row],[Customer_ID]],CustomerData[],4,0),"None")</f>
        <v>Latte</v>
      </c>
      <c r="L603" s="1" t="str">
        <f>IFERROR(VLOOKUP(Master[[#This Row],[Customer_ID]],Feedback[],3,0),"None ")</f>
        <v>Neutral</v>
      </c>
      <c r="M603" t="str">
        <f>_xlfn.IFNA(VLOOKUP(Master[[#This Row],[Customer_ID]],Feedback[],4,0),"None")</f>
        <v>Could be better</v>
      </c>
    </row>
    <row r="604" spans="1:13" hidden="1" x14ac:dyDescent="0.25">
      <c r="A604" s="2" t="s">
        <v>1022</v>
      </c>
      <c r="B604" s="2" t="s">
        <v>678</v>
      </c>
      <c r="C604" s="2">
        <v>1</v>
      </c>
      <c r="D604" s="4">
        <v>4.66</v>
      </c>
      <c r="E604" s="2" t="s">
        <v>682</v>
      </c>
      <c r="F604" s="3">
        <v>46195</v>
      </c>
      <c r="G604" s="7">
        <v>4.66</v>
      </c>
      <c r="H604" s="37">
        <f>IFERROR(VLOOKUP(Master[[#This Row],[Customer_ID]],CustomerData[],2,0),"None")</f>
        <v>30</v>
      </c>
      <c r="I604" s="37" t="str">
        <f>IF(Master[[#This Row],[Age]]&lt;=28,"18-28",IF(H604&lt;=39,"29-39",IF(H604&lt;=50,"40-50",IF(H604&lt;=61,"51-61",IF(H604&gt;=62,"62-Above")))))</f>
        <v>29-39</v>
      </c>
      <c r="J604" t="str">
        <f>IFERROR(VLOOKUP(Master[[#This Row],[Customer_ID]],CustomerData[],3,0),"None")</f>
        <v>Male</v>
      </c>
      <c r="K604" t="str">
        <f>IFERROR(VLOOKUP(Master[[#This Row],[Customer_ID]],CustomerData[],4,0),"None")</f>
        <v>Latte</v>
      </c>
      <c r="L604" s="1" t="str">
        <f>IFERROR(VLOOKUP(Master[[#This Row],[Customer_ID]],Feedback[],3,0),"None ")</f>
        <v>Negative</v>
      </c>
      <c r="M604" t="str">
        <f>_xlfn.IFNA(VLOOKUP(Master[[#This Row],[Customer_ID]],Feedback[],4,0),"None")</f>
        <v>Could be better</v>
      </c>
    </row>
    <row r="605" spans="1:13" hidden="1" x14ac:dyDescent="0.25">
      <c r="A605" s="2" t="s">
        <v>851</v>
      </c>
      <c r="B605" s="2" t="s">
        <v>677</v>
      </c>
      <c r="C605" s="2">
        <v>4</v>
      </c>
      <c r="D605" s="4">
        <v>2.5299999999999998</v>
      </c>
      <c r="E605" s="2" t="s">
        <v>684</v>
      </c>
      <c r="F605" s="3">
        <v>46198</v>
      </c>
      <c r="G605" s="7">
        <v>10.119999999999999</v>
      </c>
      <c r="H605" s="37">
        <f>IFERROR(VLOOKUP(Master[[#This Row],[Customer_ID]],CustomerData[],2,0),"None")</f>
        <v>25</v>
      </c>
      <c r="I605" s="37" t="str">
        <f>IF(Master[[#This Row],[Age]]&lt;=28,"18-28",IF(H605&lt;=39,"29-39",IF(H605&lt;=50,"40-50",IF(H605&lt;=61,"51-61",IF(H605&gt;=62,"62-Above")))))</f>
        <v>18-28</v>
      </c>
      <c r="J605" t="str">
        <f>IFERROR(VLOOKUP(Master[[#This Row],[Customer_ID]],CustomerData[],3,0),"None")</f>
        <v>Male</v>
      </c>
      <c r="K605" t="str">
        <f>IFERROR(VLOOKUP(Master[[#This Row],[Customer_ID]],CustomerData[],4,0),"None")</f>
        <v>Cappuccino</v>
      </c>
      <c r="L605" s="1" t="str">
        <f>IFERROR(VLOOKUP(Master[[#This Row],[Customer_ID]],Feedback[],3,0),"None ")</f>
        <v xml:space="preserve">None </v>
      </c>
      <c r="M605" t="str">
        <f>_xlfn.IFNA(VLOOKUP(Master[[#This Row],[Customer_ID]],Feedback[],4,0),"None")</f>
        <v>None</v>
      </c>
    </row>
    <row r="606" spans="1:13" hidden="1" x14ac:dyDescent="0.25">
      <c r="A606" s="2" t="s">
        <v>709</v>
      </c>
      <c r="B606" s="2" t="s">
        <v>680</v>
      </c>
      <c r="C606" s="2">
        <v>1</v>
      </c>
      <c r="D606" s="4">
        <v>3.86</v>
      </c>
      <c r="E606" s="2" t="s">
        <v>682</v>
      </c>
      <c r="F606" s="3">
        <v>46199</v>
      </c>
      <c r="G606" s="7">
        <v>3.86</v>
      </c>
      <c r="H606" s="37">
        <f>IFERROR(VLOOKUP(Master[[#This Row],[Customer_ID]],CustomerData[],2,0),"None")</f>
        <v>31</v>
      </c>
      <c r="I606" s="37" t="str">
        <f>IF(Master[[#This Row],[Age]]&lt;=28,"18-28",IF(H606&lt;=39,"29-39",IF(H606&lt;=50,"40-50",IF(H606&lt;=61,"51-61",IF(H606&gt;=62,"62-Above")))))</f>
        <v>29-39</v>
      </c>
      <c r="J606" t="str">
        <f>IFERROR(VLOOKUP(Master[[#This Row],[Customer_ID]],CustomerData[],3,0),"None")</f>
        <v>Male</v>
      </c>
      <c r="K606" t="str">
        <f>IFERROR(VLOOKUP(Master[[#This Row],[Customer_ID]],CustomerData[],4,0),"None")</f>
        <v>Croissant</v>
      </c>
      <c r="L606" s="1" t="str">
        <f>IFERROR(VLOOKUP(Master[[#This Row],[Customer_ID]],Feedback[],3,0),"None ")</f>
        <v xml:space="preserve">None </v>
      </c>
      <c r="M606" t="str">
        <f>_xlfn.IFNA(VLOOKUP(Master[[#This Row],[Customer_ID]],Feedback[],4,0),"None")</f>
        <v>None</v>
      </c>
    </row>
    <row r="607" spans="1:13" x14ac:dyDescent="0.25">
      <c r="A607" s="2" t="s">
        <v>1353</v>
      </c>
      <c r="B607" s="2" t="s">
        <v>681</v>
      </c>
      <c r="C607" s="2">
        <v>2</v>
      </c>
      <c r="D607" s="4">
        <v>3.45</v>
      </c>
      <c r="E607" s="2" t="s">
        <v>682</v>
      </c>
      <c r="F607" s="3">
        <v>46200</v>
      </c>
      <c r="G607" s="7">
        <v>6.9</v>
      </c>
      <c r="H607" s="37">
        <f>IFERROR(VLOOKUP(Master[[#This Row],[Customer_ID]],CustomerData[],2,0),"None")</f>
        <v>56</v>
      </c>
      <c r="I607" s="37" t="str">
        <f>IF(Master[[#This Row],[Age]]&lt;=28,"18-28",IF(H607&lt;=39,"29-39",IF(H607&lt;=50,"40-50",IF(H607&lt;=61,"51-61",IF(H607&gt;=62,"62-Above")))))</f>
        <v>51-61</v>
      </c>
      <c r="J607" t="str">
        <f>IFERROR(VLOOKUP(Master[[#This Row],[Customer_ID]],CustomerData[],3,0),"None")</f>
        <v>Female</v>
      </c>
      <c r="K607" t="str">
        <f>IFERROR(VLOOKUP(Master[[#This Row],[Customer_ID]],CustomerData[],4,0),"None")</f>
        <v>Muffin</v>
      </c>
      <c r="L607" s="1" t="str">
        <f>IFERROR(VLOOKUP(Master[[#This Row],[Customer_ID]],Feedback[],3,0),"None ")</f>
        <v>Negative</v>
      </c>
      <c r="M607" t="str">
        <f>_xlfn.IFNA(VLOOKUP(Master[[#This Row],[Customer_ID]],Feedback[],4,0),"None")</f>
        <v>Could be better</v>
      </c>
    </row>
    <row r="608" spans="1:13" hidden="1" x14ac:dyDescent="0.25">
      <c r="A608" s="2" t="s">
        <v>931</v>
      </c>
      <c r="B608" s="2" t="s">
        <v>677</v>
      </c>
      <c r="C608" s="2">
        <v>5</v>
      </c>
      <c r="D608" s="4">
        <v>5.48</v>
      </c>
      <c r="E608" s="2" t="s">
        <v>685</v>
      </c>
      <c r="F608" s="3">
        <v>46201</v>
      </c>
      <c r="G608" s="7">
        <v>27.4</v>
      </c>
      <c r="H608" s="37">
        <f>IFERROR(VLOOKUP(Master[[#This Row],[Customer_ID]],CustomerData[],2,0),"None")</f>
        <v>32</v>
      </c>
      <c r="I608" s="37" t="str">
        <f>IF(Master[[#This Row],[Age]]&lt;=28,"18-28",IF(H608&lt;=39,"29-39",IF(H608&lt;=50,"40-50",IF(H608&lt;=61,"51-61",IF(H608&gt;=62,"62-Above")))))</f>
        <v>29-39</v>
      </c>
      <c r="J608" t="str">
        <f>IFERROR(VLOOKUP(Master[[#This Row],[Customer_ID]],CustomerData[],3,0),"None")</f>
        <v>Male</v>
      </c>
      <c r="K608" t="str">
        <f>IFERROR(VLOOKUP(Master[[#This Row],[Customer_ID]],CustomerData[],4,0),"None")</f>
        <v>Cappuccino</v>
      </c>
      <c r="L608" s="1" t="str">
        <f>IFERROR(VLOOKUP(Master[[#This Row],[Customer_ID]],Feedback[],3,0),"None ")</f>
        <v>Negative</v>
      </c>
      <c r="M608" t="str">
        <f>_xlfn.IFNA(VLOOKUP(Master[[#This Row],[Customer_ID]],Feedback[],4,0),"None")</f>
        <v>Could be better</v>
      </c>
    </row>
    <row r="609" spans="1:13" hidden="1" x14ac:dyDescent="0.25">
      <c r="A609" s="2" t="s">
        <v>1298</v>
      </c>
      <c r="B609" s="2" t="s">
        <v>676</v>
      </c>
      <c r="C609" s="2">
        <v>4</v>
      </c>
      <c r="D609" s="4">
        <v>4.8099999999999996</v>
      </c>
      <c r="E609" s="2" t="s">
        <v>684</v>
      </c>
      <c r="F609" s="3">
        <v>46202</v>
      </c>
      <c r="G609" s="7">
        <v>19.239999999999998</v>
      </c>
      <c r="H609" s="37">
        <f>IFERROR(VLOOKUP(Master[[#This Row],[Customer_ID]],CustomerData[],2,0),"None")</f>
        <v>65</v>
      </c>
      <c r="I609" s="37" t="str">
        <f>IF(Master[[#This Row],[Age]]&lt;=28,"18-28",IF(H609&lt;=39,"29-39",IF(H609&lt;=50,"40-50",IF(H609&lt;=61,"51-61",IF(H609&gt;=62,"62-Above")))))</f>
        <v>62-Above</v>
      </c>
      <c r="J609" t="str">
        <f>IFERROR(VLOOKUP(Master[[#This Row],[Customer_ID]],CustomerData[],3,0),"None")</f>
        <v>Female</v>
      </c>
      <c r="K609" t="str">
        <f>IFERROR(VLOOKUP(Master[[#This Row],[Customer_ID]],CustomerData[],4,0),"None")</f>
        <v>Iced Tea</v>
      </c>
      <c r="L609" s="1" t="str">
        <f>IFERROR(VLOOKUP(Master[[#This Row],[Customer_ID]],Feedback[],3,0),"None ")</f>
        <v>Negative</v>
      </c>
      <c r="M609" t="str">
        <f>_xlfn.IFNA(VLOOKUP(Master[[#This Row],[Customer_ID]],Feedback[],4,0),"None")</f>
        <v>Could be better</v>
      </c>
    </row>
    <row r="610" spans="1:13" hidden="1" x14ac:dyDescent="0.25">
      <c r="A610" s="2" t="s">
        <v>1303</v>
      </c>
      <c r="B610" s="2" t="s">
        <v>678</v>
      </c>
      <c r="C610" s="2">
        <v>2</v>
      </c>
      <c r="D610" s="4">
        <v>2.57</v>
      </c>
      <c r="E610" s="2" t="s">
        <v>683</v>
      </c>
      <c r="F610" s="3">
        <v>46204</v>
      </c>
      <c r="G610" s="7">
        <v>5.14</v>
      </c>
      <c r="H610" s="37">
        <f>IFERROR(VLOOKUP(Master[[#This Row],[Customer_ID]],CustomerData[],2,0),"None")</f>
        <v>50</v>
      </c>
      <c r="I610" s="37" t="str">
        <f>IF(Master[[#This Row],[Age]]&lt;=28,"18-28",IF(H610&lt;=39,"29-39",IF(H610&lt;=50,"40-50",IF(H610&lt;=61,"51-61",IF(H610&gt;=62,"62-Above")))))</f>
        <v>40-50</v>
      </c>
      <c r="J610" t="str">
        <f>IFERROR(VLOOKUP(Master[[#This Row],[Customer_ID]],CustomerData[],3,0),"None")</f>
        <v>Male</v>
      </c>
      <c r="K610" t="str">
        <f>IFERROR(VLOOKUP(Master[[#This Row],[Customer_ID]],CustomerData[],4,0),"None")</f>
        <v>Latte</v>
      </c>
      <c r="L610" s="1" t="str">
        <f>IFERROR(VLOOKUP(Master[[#This Row],[Customer_ID]],Feedback[],3,0),"None ")</f>
        <v>Negative</v>
      </c>
      <c r="M610" t="str">
        <f>_xlfn.IFNA(VLOOKUP(Master[[#This Row],[Customer_ID]],Feedback[],4,0),"None")</f>
        <v>Could be better</v>
      </c>
    </row>
    <row r="611" spans="1:13" hidden="1" x14ac:dyDescent="0.25">
      <c r="A611" s="2" t="s">
        <v>1098</v>
      </c>
      <c r="B611" s="2" t="s">
        <v>676</v>
      </c>
      <c r="C611" s="2">
        <v>1</v>
      </c>
      <c r="D611" s="4">
        <v>5.54</v>
      </c>
      <c r="E611" s="2" t="s">
        <v>683</v>
      </c>
      <c r="F611" s="3">
        <v>46205</v>
      </c>
      <c r="G611" s="7">
        <v>5.54</v>
      </c>
      <c r="H611" s="37">
        <f>IFERROR(VLOOKUP(Master[[#This Row],[Customer_ID]],CustomerData[],2,0),"None")</f>
        <v>37</v>
      </c>
      <c r="I611" s="37" t="str">
        <f>IF(Master[[#This Row],[Age]]&lt;=28,"18-28",IF(H611&lt;=39,"29-39",IF(H611&lt;=50,"40-50",IF(H611&lt;=61,"51-61",IF(H611&gt;=62,"62-Above")))))</f>
        <v>29-39</v>
      </c>
      <c r="J611" t="str">
        <f>IFERROR(VLOOKUP(Master[[#This Row],[Customer_ID]],CustomerData[],3,0),"None")</f>
        <v>Female</v>
      </c>
      <c r="K611" t="str">
        <f>IFERROR(VLOOKUP(Master[[#This Row],[Customer_ID]],CustomerData[],4,0),"None")</f>
        <v>Iced Tea</v>
      </c>
      <c r="L611" s="1" t="str">
        <f>IFERROR(VLOOKUP(Master[[#This Row],[Customer_ID]],Feedback[],3,0),"None ")</f>
        <v xml:space="preserve">None </v>
      </c>
      <c r="M611" t="str">
        <f>_xlfn.IFNA(VLOOKUP(Master[[#This Row],[Customer_ID]],Feedback[],4,0),"None")</f>
        <v>None</v>
      </c>
    </row>
    <row r="612" spans="1:13" hidden="1" x14ac:dyDescent="0.25">
      <c r="A612" s="2" t="s">
        <v>1293</v>
      </c>
      <c r="B612" s="2" t="s">
        <v>678</v>
      </c>
      <c r="C612" s="2">
        <v>4</v>
      </c>
      <c r="D612" s="4">
        <v>4.7699999999999996</v>
      </c>
      <c r="E612" s="2" t="s">
        <v>684</v>
      </c>
      <c r="F612" s="3">
        <v>46206</v>
      </c>
      <c r="G612" s="7">
        <v>19.079999999999998</v>
      </c>
      <c r="H612" s="37">
        <f>IFERROR(VLOOKUP(Master[[#This Row],[Customer_ID]],CustomerData[],2,0),"None")</f>
        <v>46</v>
      </c>
      <c r="I612" s="37" t="str">
        <f>IF(Master[[#This Row],[Age]]&lt;=28,"18-28",IF(H612&lt;=39,"29-39",IF(H612&lt;=50,"40-50",IF(H612&lt;=61,"51-61",IF(H612&gt;=62,"62-Above")))))</f>
        <v>40-50</v>
      </c>
      <c r="J612" t="str">
        <f>IFERROR(VLOOKUP(Master[[#This Row],[Customer_ID]],CustomerData[],3,0),"None")</f>
        <v>Female</v>
      </c>
      <c r="K612" t="str">
        <f>IFERROR(VLOOKUP(Master[[#This Row],[Customer_ID]],CustomerData[],4,0),"None")</f>
        <v>Latte</v>
      </c>
      <c r="L612" s="1" t="str">
        <f>IFERROR(VLOOKUP(Master[[#This Row],[Customer_ID]],Feedback[],3,0),"None ")</f>
        <v>Neutral</v>
      </c>
      <c r="M612" t="str">
        <f>_xlfn.IFNA(VLOOKUP(Master[[#This Row],[Customer_ID]],Feedback[],4,0),"None")</f>
        <v>Could be better</v>
      </c>
    </row>
    <row r="613" spans="1:13" hidden="1" x14ac:dyDescent="0.25">
      <c r="A613" s="2" t="s">
        <v>1290</v>
      </c>
      <c r="B613" s="2" t="s">
        <v>681</v>
      </c>
      <c r="C613" s="2">
        <v>3</v>
      </c>
      <c r="D613" s="4">
        <v>3.31</v>
      </c>
      <c r="E613" s="2" t="s">
        <v>682</v>
      </c>
      <c r="F613" s="3">
        <v>46207</v>
      </c>
      <c r="G613" s="7">
        <v>9.93</v>
      </c>
      <c r="H613" s="37">
        <f>IFERROR(VLOOKUP(Master[[#This Row],[Customer_ID]],CustomerData[],2,0),"None")</f>
        <v>38</v>
      </c>
      <c r="I613" s="37" t="str">
        <f>IF(Master[[#This Row],[Age]]&lt;=28,"18-28",IF(H613&lt;=39,"29-39",IF(H613&lt;=50,"40-50",IF(H613&lt;=61,"51-61",IF(H613&gt;=62,"62-Above")))))</f>
        <v>29-39</v>
      </c>
      <c r="J613" t="str">
        <f>IFERROR(VLOOKUP(Master[[#This Row],[Customer_ID]],CustomerData[],3,0),"None")</f>
        <v>Male</v>
      </c>
      <c r="K613" t="str">
        <f>IFERROR(VLOOKUP(Master[[#This Row],[Customer_ID]],CustomerData[],4,0),"None")</f>
        <v>Muffin</v>
      </c>
      <c r="L613" s="1" t="str">
        <f>IFERROR(VLOOKUP(Master[[#This Row],[Customer_ID]],Feedback[],3,0),"None ")</f>
        <v xml:space="preserve">None </v>
      </c>
      <c r="M613" t="str">
        <f>_xlfn.IFNA(VLOOKUP(Master[[#This Row],[Customer_ID]],Feedback[],4,0),"None")</f>
        <v>None</v>
      </c>
    </row>
    <row r="614" spans="1:13" hidden="1" x14ac:dyDescent="0.25">
      <c r="A614" s="2" t="s">
        <v>1091</v>
      </c>
      <c r="B614" s="2" t="s">
        <v>679</v>
      </c>
      <c r="C614" s="2">
        <v>1</v>
      </c>
      <c r="D614" s="4">
        <v>5.92</v>
      </c>
      <c r="E614" s="2" t="s">
        <v>685</v>
      </c>
      <c r="F614" s="3">
        <v>46209</v>
      </c>
      <c r="G614" s="7">
        <v>5.92</v>
      </c>
      <c r="H614" s="37">
        <f>IFERROR(VLOOKUP(Master[[#This Row],[Customer_ID]],CustomerData[],2,0),"None")</f>
        <v>33</v>
      </c>
      <c r="I614" s="37" t="str">
        <f>IF(Master[[#This Row],[Age]]&lt;=28,"18-28",IF(H614&lt;=39,"29-39",IF(H614&lt;=50,"40-50",IF(H614&lt;=61,"51-61",IF(H614&gt;=62,"62-Above")))))</f>
        <v>29-39</v>
      </c>
      <c r="J614" t="str">
        <f>IFERROR(VLOOKUP(Master[[#This Row],[Customer_ID]],CustomerData[],3,0),"None")</f>
        <v>Male</v>
      </c>
      <c r="K614" t="str">
        <f>IFERROR(VLOOKUP(Master[[#This Row],[Customer_ID]],CustomerData[],4,0),"None")</f>
        <v>Sandwich</v>
      </c>
      <c r="L614" s="1" t="str">
        <f>IFERROR(VLOOKUP(Master[[#This Row],[Customer_ID]],Feedback[],3,0),"None ")</f>
        <v>Negative</v>
      </c>
      <c r="M614" t="str">
        <f>_xlfn.IFNA(VLOOKUP(Master[[#This Row],[Customer_ID]],Feedback[],4,0),"None")</f>
        <v>Great product!</v>
      </c>
    </row>
    <row r="615" spans="1:13" x14ac:dyDescent="0.25">
      <c r="A615" s="2" t="s">
        <v>759</v>
      </c>
      <c r="B615" s="2" t="s">
        <v>680</v>
      </c>
      <c r="C615" s="2">
        <v>1</v>
      </c>
      <c r="D615" s="4">
        <v>2.85</v>
      </c>
      <c r="E615" s="2" t="s">
        <v>683</v>
      </c>
      <c r="F615" s="3">
        <v>46210</v>
      </c>
      <c r="G615" s="7">
        <v>2.85</v>
      </c>
      <c r="H615" s="37">
        <f>IFERROR(VLOOKUP(Master[[#This Row],[Customer_ID]],CustomerData[],2,0),"None")</f>
        <v>60</v>
      </c>
      <c r="I615" s="37" t="str">
        <f>IF(Master[[#This Row],[Age]]&lt;=28,"18-28",IF(H615&lt;=39,"29-39",IF(H615&lt;=50,"40-50",IF(H615&lt;=61,"51-61",IF(H615&gt;=62,"62-Above")))))</f>
        <v>51-61</v>
      </c>
      <c r="J615" t="str">
        <f>IFERROR(VLOOKUP(Master[[#This Row],[Customer_ID]],CustomerData[],3,0),"None")</f>
        <v>Female</v>
      </c>
      <c r="K615" t="str">
        <f>IFERROR(VLOOKUP(Master[[#This Row],[Customer_ID]],CustomerData[],4,0),"None")</f>
        <v>Croissant</v>
      </c>
      <c r="L615" s="1" t="str">
        <f>IFERROR(VLOOKUP(Master[[#This Row],[Customer_ID]],Feedback[],3,0),"None ")</f>
        <v>Neutral</v>
      </c>
      <c r="M615" t="str">
        <f>_xlfn.IFNA(VLOOKUP(Master[[#This Row],[Customer_ID]],Feedback[],4,0),"None")</f>
        <v>Could be better</v>
      </c>
    </row>
    <row r="616" spans="1:13" x14ac:dyDescent="0.25">
      <c r="A616" s="2" t="s">
        <v>906</v>
      </c>
      <c r="B616" s="2" t="s">
        <v>676</v>
      </c>
      <c r="C616" s="2">
        <v>1</v>
      </c>
      <c r="D616" s="4">
        <v>3.6</v>
      </c>
      <c r="E616" s="2" t="s">
        <v>684</v>
      </c>
      <c r="F616" s="3">
        <v>46211</v>
      </c>
      <c r="G616" s="7">
        <v>3.6</v>
      </c>
      <c r="H616" s="37">
        <f>IFERROR(VLOOKUP(Master[[#This Row],[Customer_ID]],CustomerData[],2,0),"None")</f>
        <v>51</v>
      </c>
      <c r="I616" s="37" t="str">
        <f>IF(Master[[#This Row],[Age]]&lt;=28,"18-28",IF(H616&lt;=39,"29-39",IF(H616&lt;=50,"40-50",IF(H616&lt;=61,"51-61",IF(H616&gt;=62,"62-Above")))))</f>
        <v>51-61</v>
      </c>
      <c r="J616" t="str">
        <f>IFERROR(VLOOKUP(Master[[#This Row],[Customer_ID]],CustomerData[],3,0),"None")</f>
        <v>Female</v>
      </c>
      <c r="K616" t="str">
        <f>IFERROR(VLOOKUP(Master[[#This Row],[Customer_ID]],CustomerData[],4,0),"None")</f>
        <v>Iced Tea</v>
      </c>
      <c r="L616" s="1" t="str">
        <f>IFERROR(VLOOKUP(Master[[#This Row],[Customer_ID]],Feedback[],3,0),"None ")</f>
        <v>Positive</v>
      </c>
      <c r="M616" t="str">
        <f>_xlfn.IFNA(VLOOKUP(Master[[#This Row],[Customer_ID]],Feedback[],4,0),"None")</f>
        <v>Great product!</v>
      </c>
    </row>
    <row r="617" spans="1:13" hidden="1" x14ac:dyDescent="0.25">
      <c r="A617" s="2" t="s">
        <v>767</v>
      </c>
      <c r="B617" s="2" t="s">
        <v>678</v>
      </c>
      <c r="C617" s="2">
        <v>3</v>
      </c>
      <c r="D617" s="4">
        <v>4.3600000000000003</v>
      </c>
      <c r="E617" s="2" t="s">
        <v>682</v>
      </c>
      <c r="F617" s="3">
        <v>46213</v>
      </c>
      <c r="G617" s="7">
        <v>13.08</v>
      </c>
      <c r="H617" s="37">
        <f>IFERROR(VLOOKUP(Master[[#This Row],[Customer_ID]],CustomerData[],2,0),"None")</f>
        <v>47</v>
      </c>
      <c r="I617" s="37" t="str">
        <f>IF(Master[[#This Row],[Age]]&lt;=28,"18-28",IF(H617&lt;=39,"29-39",IF(H617&lt;=50,"40-50",IF(H617&lt;=61,"51-61",IF(H617&gt;=62,"62-Above")))))</f>
        <v>40-50</v>
      </c>
      <c r="J617" t="str">
        <f>IFERROR(VLOOKUP(Master[[#This Row],[Customer_ID]],CustomerData[],3,0),"None")</f>
        <v>Male</v>
      </c>
      <c r="K617" t="str">
        <f>IFERROR(VLOOKUP(Master[[#This Row],[Customer_ID]],CustomerData[],4,0),"None")</f>
        <v>Latte</v>
      </c>
      <c r="L617" s="1" t="str">
        <f>IFERROR(VLOOKUP(Master[[#This Row],[Customer_ID]],Feedback[],3,0),"None ")</f>
        <v>Neutral</v>
      </c>
      <c r="M617" t="str">
        <f>_xlfn.IFNA(VLOOKUP(Master[[#This Row],[Customer_ID]],Feedback[],4,0),"None")</f>
        <v>Could be better</v>
      </c>
    </row>
    <row r="618" spans="1:13" hidden="1" x14ac:dyDescent="0.25">
      <c r="A618" s="2" t="s">
        <v>758</v>
      </c>
      <c r="B618" s="2" t="s">
        <v>678</v>
      </c>
      <c r="C618" s="2">
        <v>5</v>
      </c>
      <c r="D618" s="4">
        <v>3.15</v>
      </c>
      <c r="E618" s="2" t="s">
        <v>685</v>
      </c>
      <c r="F618" s="3">
        <v>46214</v>
      </c>
      <c r="G618" s="7">
        <v>15.75</v>
      </c>
      <c r="H618" s="37">
        <f>IFERROR(VLOOKUP(Master[[#This Row],[Customer_ID]],CustomerData[],2,0),"None")</f>
        <v>20</v>
      </c>
      <c r="I618" s="37" t="str">
        <f>IF(Master[[#This Row],[Age]]&lt;=28,"18-28",IF(H618&lt;=39,"29-39",IF(H618&lt;=50,"40-50",IF(H618&lt;=61,"51-61",IF(H618&gt;=62,"62-Above")))))</f>
        <v>18-28</v>
      </c>
      <c r="J618" t="str">
        <f>IFERROR(VLOOKUP(Master[[#This Row],[Customer_ID]],CustomerData[],3,0),"None")</f>
        <v>Female</v>
      </c>
      <c r="K618" t="str">
        <f>IFERROR(VLOOKUP(Master[[#This Row],[Customer_ID]],CustomerData[],4,0),"None")</f>
        <v>Latte</v>
      </c>
      <c r="L618" s="1" t="str">
        <f>IFERROR(VLOOKUP(Master[[#This Row],[Customer_ID]],Feedback[],3,0),"None ")</f>
        <v>Negative</v>
      </c>
      <c r="M618" t="str">
        <f>_xlfn.IFNA(VLOOKUP(Master[[#This Row],[Customer_ID]],Feedback[],4,0),"None")</f>
        <v>Could be better</v>
      </c>
    </row>
    <row r="619" spans="1:13" hidden="1" x14ac:dyDescent="0.25">
      <c r="A619" s="2" t="s">
        <v>1226</v>
      </c>
      <c r="B619" s="2" t="s">
        <v>677</v>
      </c>
      <c r="C619" s="2">
        <v>1</v>
      </c>
      <c r="D619" s="4">
        <v>4.25</v>
      </c>
      <c r="E619" s="2" t="s">
        <v>685</v>
      </c>
      <c r="F619" s="3">
        <v>46215</v>
      </c>
      <c r="G619" s="7">
        <v>4.25</v>
      </c>
      <c r="H619" s="37">
        <f>IFERROR(VLOOKUP(Master[[#This Row],[Customer_ID]],CustomerData[],2,0),"None")</f>
        <v>40</v>
      </c>
      <c r="I619" s="37" t="str">
        <f>IF(Master[[#This Row],[Age]]&lt;=28,"18-28",IF(H619&lt;=39,"29-39",IF(H619&lt;=50,"40-50",IF(H619&lt;=61,"51-61",IF(H619&gt;=62,"62-Above")))))</f>
        <v>40-50</v>
      </c>
      <c r="J619" t="str">
        <f>IFERROR(VLOOKUP(Master[[#This Row],[Customer_ID]],CustomerData[],3,0),"None")</f>
        <v>Male</v>
      </c>
      <c r="K619" t="str">
        <f>IFERROR(VLOOKUP(Master[[#This Row],[Customer_ID]],CustomerData[],4,0),"None")</f>
        <v>Cappuccino</v>
      </c>
      <c r="L619" s="1" t="str">
        <f>IFERROR(VLOOKUP(Master[[#This Row],[Customer_ID]],Feedback[],3,0),"None ")</f>
        <v xml:space="preserve">None </v>
      </c>
      <c r="M619" t="str">
        <f>_xlfn.IFNA(VLOOKUP(Master[[#This Row],[Customer_ID]],Feedback[],4,0),"None")</f>
        <v>None</v>
      </c>
    </row>
    <row r="620" spans="1:13" hidden="1" x14ac:dyDescent="0.25">
      <c r="A620" s="2" t="s">
        <v>1079</v>
      </c>
      <c r="B620" s="2" t="s">
        <v>677</v>
      </c>
      <c r="C620" s="2">
        <v>5</v>
      </c>
      <c r="D620" s="4">
        <v>4.0999999999999996</v>
      </c>
      <c r="E620" s="2" t="s">
        <v>684</v>
      </c>
      <c r="F620" s="3">
        <v>46216</v>
      </c>
      <c r="G620" s="7">
        <v>20.5</v>
      </c>
      <c r="H620" s="37">
        <f>IFERROR(VLOOKUP(Master[[#This Row],[Customer_ID]],CustomerData[],2,0),"None")</f>
        <v>47</v>
      </c>
      <c r="I620" s="37" t="str">
        <f>IF(Master[[#This Row],[Age]]&lt;=28,"18-28",IF(H620&lt;=39,"29-39",IF(H620&lt;=50,"40-50",IF(H620&lt;=61,"51-61",IF(H620&gt;=62,"62-Above")))))</f>
        <v>40-50</v>
      </c>
      <c r="J620" t="str">
        <f>IFERROR(VLOOKUP(Master[[#This Row],[Customer_ID]],CustomerData[],3,0),"None")</f>
        <v>Female</v>
      </c>
      <c r="K620" t="str">
        <f>IFERROR(VLOOKUP(Master[[#This Row],[Customer_ID]],CustomerData[],4,0),"None")</f>
        <v>Cappuccino</v>
      </c>
      <c r="L620" s="1" t="str">
        <f>IFERROR(VLOOKUP(Master[[#This Row],[Customer_ID]],Feedback[],3,0),"None ")</f>
        <v>Neutral</v>
      </c>
      <c r="M620" t="str">
        <f>_xlfn.IFNA(VLOOKUP(Master[[#This Row],[Customer_ID]],Feedback[],4,0),"None")</f>
        <v>Could be better</v>
      </c>
    </row>
    <row r="621" spans="1:13" x14ac:dyDescent="0.25">
      <c r="A621" s="2" t="s">
        <v>1353</v>
      </c>
      <c r="B621" s="2" t="s">
        <v>681</v>
      </c>
      <c r="C621" s="2">
        <v>2</v>
      </c>
      <c r="D621" s="4">
        <v>5.74</v>
      </c>
      <c r="E621" s="2" t="s">
        <v>685</v>
      </c>
      <c r="F621" s="3">
        <v>46217</v>
      </c>
      <c r="G621" s="7">
        <v>11.48</v>
      </c>
      <c r="H621" s="37">
        <f>IFERROR(VLOOKUP(Master[[#This Row],[Customer_ID]],CustomerData[],2,0),"None")</f>
        <v>56</v>
      </c>
      <c r="I621" s="37" t="str">
        <f>IF(Master[[#This Row],[Age]]&lt;=28,"18-28",IF(H621&lt;=39,"29-39",IF(H621&lt;=50,"40-50",IF(H621&lt;=61,"51-61",IF(H621&gt;=62,"62-Above")))))</f>
        <v>51-61</v>
      </c>
      <c r="J621" t="str">
        <f>IFERROR(VLOOKUP(Master[[#This Row],[Customer_ID]],CustomerData[],3,0),"None")</f>
        <v>Female</v>
      </c>
      <c r="K621" t="str">
        <f>IFERROR(VLOOKUP(Master[[#This Row],[Customer_ID]],CustomerData[],4,0),"None")</f>
        <v>Muffin</v>
      </c>
      <c r="L621" s="1" t="str">
        <f>IFERROR(VLOOKUP(Master[[#This Row],[Customer_ID]],Feedback[],3,0),"None ")</f>
        <v>Negative</v>
      </c>
      <c r="M621" t="str">
        <f>_xlfn.IFNA(VLOOKUP(Master[[#This Row],[Customer_ID]],Feedback[],4,0),"None")</f>
        <v>Could be better</v>
      </c>
    </row>
    <row r="622" spans="1:13" hidden="1" x14ac:dyDescent="0.25">
      <c r="A622" s="2" t="s">
        <v>1225</v>
      </c>
      <c r="B622" s="2" t="s">
        <v>679</v>
      </c>
      <c r="C622" s="2">
        <v>3</v>
      </c>
      <c r="D622" s="4">
        <v>2.58</v>
      </c>
      <c r="E622" s="2" t="s">
        <v>684</v>
      </c>
      <c r="F622" s="3">
        <v>46218</v>
      </c>
      <c r="G622" s="7">
        <v>7.74</v>
      </c>
      <c r="H622" s="37">
        <f>IFERROR(VLOOKUP(Master[[#This Row],[Customer_ID]],CustomerData[],2,0),"None")</f>
        <v>45</v>
      </c>
      <c r="I622" s="37" t="str">
        <f>IF(Master[[#This Row],[Age]]&lt;=28,"18-28",IF(H622&lt;=39,"29-39",IF(H622&lt;=50,"40-50",IF(H622&lt;=61,"51-61",IF(H622&gt;=62,"62-Above")))))</f>
        <v>40-50</v>
      </c>
      <c r="J622" t="str">
        <f>IFERROR(VLOOKUP(Master[[#This Row],[Customer_ID]],CustomerData[],3,0),"None")</f>
        <v>Female</v>
      </c>
      <c r="K622" t="str">
        <f>IFERROR(VLOOKUP(Master[[#This Row],[Customer_ID]],CustomerData[],4,0),"None")</f>
        <v>Sandwich</v>
      </c>
      <c r="L622" s="1" t="str">
        <f>IFERROR(VLOOKUP(Master[[#This Row],[Customer_ID]],Feedback[],3,0),"None ")</f>
        <v>Positive</v>
      </c>
      <c r="M622" t="str">
        <f>_xlfn.IFNA(VLOOKUP(Master[[#This Row],[Customer_ID]],Feedback[],4,0),"None")</f>
        <v>Could be better</v>
      </c>
    </row>
    <row r="623" spans="1:13" x14ac:dyDescent="0.25">
      <c r="A623" s="2" t="s">
        <v>751</v>
      </c>
      <c r="B623" s="2" t="s">
        <v>678</v>
      </c>
      <c r="C623" s="2">
        <v>4</v>
      </c>
      <c r="D623" s="4">
        <v>3.88</v>
      </c>
      <c r="E623" s="2" t="s">
        <v>682</v>
      </c>
      <c r="F623" s="3">
        <v>46222</v>
      </c>
      <c r="G623" s="7">
        <v>15.52</v>
      </c>
      <c r="H623" s="37">
        <f>IFERROR(VLOOKUP(Master[[#This Row],[Customer_ID]],CustomerData[],2,0),"None")</f>
        <v>58</v>
      </c>
      <c r="I623" s="37" t="str">
        <f>IF(Master[[#This Row],[Age]]&lt;=28,"18-28",IF(H623&lt;=39,"29-39",IF(H623&lt;=50,"40-50",IF(H623&lt;=61,"51-61",IF(H623&gt;=62,"62-Above")))))</f>
        <v>51-61</v>
      </c>
      <c r="J623" t="str">
        <f>IFERROR(VLOOKUP(Master[[#This Row],[Customer_ID]],CustomerData[],3,0),"None")</f>
        <v>Female</v>
      </c>
      <c r="K623" t="str">
        <f>IFERROR(VLOOKUP(Master[[#This Row],[Customer_ID]],CustomerData[],4,0),"None")</f>
        <v>Latte</v>
      </c>
      <c r="L623" s="1" t="str">
        <f>IFERROR(VLOOKUP(Master[[#This Row],[Customer_ID]],Feedback[],3,0),"None ")</f>
        <v>Negative</v>
      </c>
      <c r="M623" t="str">
        <f>_xlfn.IFNA(VLOOKUP(Master[[#This Row],[Customer_ID]],Feedback[],4,0),"None")</f>
        <v>Could be better</v>
      </c>
    </row>
    <row r="624" spans="1:13" hidden="1" x14ac:dyDescent="0.25">
      <c r="A624" s="2" t="s">
        <v>711</v>
      </c>
      <c r="B624" s="2" t="s">
        <v>677</v>
      </c>
      <c r="C624" s="2">
        <v>4</v>
      </c>
      <c r="D624" s="4">
        <v>3.05</v>
      </c>
      <c r="E624" s="2" t="s">
        <v>685</v>
      </c>
      <c r="F624" s="3">
        <v>46223</v>
      </c>
      <c r="G624" s="7">
        <v>12.2</v>
      </c>
      <c r="H624" s="37">
        <f>IFERROR(VLOOKUP(Master[[#This Row],[Customer_ID]],CustomerData[],2,0),"None")</f>
        <v>50</v>
      </c>
      <c r="I624" s="37" t="str">
        <f>IF(Master[[#This Row],[Age]]&lt;=28,"18-28",IF(H624&lt;=39,"29-39",IF(H624&lt;=50,"40-50",IF(H624&lt;=61,"51-61",IF(H624&gt;=62,"62-Above")))))</f>
        <v>40-50</v>
      </c>
      <c r="J624" t="str">
        <f>IFERROR(VLOOKUP(Master[[#This Row],[Customer_ID]],CustomerData[],3,0),"None")</f>
        <v>Female</v>
      </c>
      <c r="K624" t="str">
        <f>IFERROR(VLOOKUP(Master[[#This Row],[Customer_ID]],CustomerData[],4,0),"None")</f>
        <v>Cappuccino</v>
      </c>
      <c r="L624" s="1" t="str">
        <f>IFERROR(VLOOKUP(Master[[#This Row],[Customer_ID]],Feedback[],3,0),"None ")</f>
        <v>Neutral</v>
      </c>
      <c r="M624" t="str">
        <f>_xlfn.IFNA(VLOOKUP(Master[[#This Row],[Customer_ID]],Feedback[],4,0),"None")</f>
        <v>Great product!</v>
      </c>
    </row>
    <row r="625" spans="1:13" hidden="1" x14ac:dyDescent="0.25">
      <c r="A625" s="2" t="s">
        <v>1035</v>
      </c>
      <c r="B625" s="2" t="s">
        <v>681</v>
      </c>
      <c r="C625" s="2">
        <v>3</v>
      </c>
      <c r="D625" s="4">
        <v>3.71</v>
      </c>
      <c r="E625" s="2" t="s">
        <v>683</v>
      </c>
      <c r="F625" s="3">
        <v>46224</v>
      </c>
      <c r="G625" s="7">
        <v>11.13</v>
      </c>
      <c r="H625" s="37">
        <f>IFERROR(VLOOKUP(Master[[#This Row],[Customer_ID]],CustomerData[],2,0),"None")</f>
        <v>48</v>
      </c>
      <c r="I625" s="37" t="str">
        <f>IF(Master[[#This Row],[Age]]&lt;=28,"18-28",IF(H625&lt;=39,"29-39",IF(H625&lt;=50,"40-50",IF(H625&lt;=61,"51-61",IF(H625&gt;=62,"62-Above")))))</f>
        <v>40-50</v>
      </c>
      <c r="J625" t="str">
        <f>IFERROR(VLOOKUP(Master[[#This Row],[Customer_ID]],CustomerData[],3,0),"None")</f>
        <v>Male</v>
      </c>
      <c r="K625" t="str">
        <f>IFERROR(VLOOKUP(Master[[#This Row],[Customer_ID]],CustomerData[],4,0),"None")</f>
        <v>Muffin</v>
      </c>
      <c r="L625" s="1" t="str">
        <f>IFERROR(VLOOKUP(Master[[#This Row],[Customer_ID]],Feedback[],3,0),"None ")</f>
        <v xml:space="preserve">None </v>
      </c>
      <c r="M625" t="str">
        <f>_xlfn.IFNA(VLOOKUP(Master[[#This Row],[Customer_ID]],Feedback[],4,0),"None")</f>
        <v>None</v>
      </c>
    </row>
    <row r="626" spans="1:13" x14ac:dyDescent="0.25">
      <c r="A626" s="2" t="s">
        <v>1202</v>
      </c>
      <c r="B626" s="2" t="s">
        <v>680</v>
      </c>
      <c r="C626" s="2">
        <v>1</v>
      </c>
      <c r="D626" s="4">
        <v>3.33</v>
      </c>
      <c r="E626" s="2" t="s">
        <v>685</v>
      </c>
      <c r="F626" s="3">
        <v>46227</v>
      </c>
      <c r="G626" s="7">
        <v>3.33</v>
      </c>
      <c r="H626" s="37">
        <f>IFERROR(VLOOKUP(Master[[#This Row],[Customer_ID]],CustomerData[],2,0),"None")</f>
        <v>60</v>
      </c>
      <c r="I626" s="37" t="str">
        <f>IF(Master[[#This Row],[Age]]&lt;=28,"18-28",IF(H626&lt;=39,"29-39",IF(H626&lt;=50,"40-50",IF(H626&lt;=61,"51-61",IF(H626&gt;=62,"62-Above")))))</f>
        <v>51-61</v>
      </c>
      <c r="J626" t="str">
        <f>IFERROR(VLOOKUP(Master[[#This Row],[Customer_ID]],CustomerData[],3,0),"None")</f>
        <v>Female</v>
      </c>
      <c r="K626" t="str">
        <f>IFERROR(VLOOKUP(Master[[#This Row],[Customer_ID]],CustomerData[],4,0),"None")</f>
        <v>Croissant</v>
      </c>
      <c r="L626" s="1" t="str">
        <f>IFERROR(VLOOKUP(Master[[#This Row],[Customer_ID]],Feedback[],3,0),"None ")</f>
        <v>Negative</v>
      </c>
      <c r="M626" t="str">
        <f>_xlfn.IFNA(VLOOKUP(Master[[#This Row],[Customer_ID]],Feedback[],4,0),"None")</f>
        <v>Great product!</v>
      </c>
    </row>
    <row r="627" spans="1:13" x14ac:dyDescent="0.25">
      <c r="A627" s="2" t="s">
        <v>1151</v>
      </c>
      <c r="B627" s="2" t="s">
        <v>678</v>
      </c>
      <c r="C627" s="2">
        <v>5</v>
      </c>
      <c r="D627" s="4">
        <v>5.92</v>
      </c>
      <c r="E627" s="2" t="s">
        <v>683</v>
      </c>
      <c r="F627" s="3">
        <v>46228</v>
      </c>
      <c r="G627" s="7">
        <v>29.6</v>
      </c>
      <c r="H627" s="37">
        <f>IFERROR(VLOOKUP(Master[[#This Row],[Customer_ID]],CustomerData[],2,0),"None")</f>
        <v>52</v>
      </c>
      <c r="I627" s="37" t="str">
        <f>IF(Master[[#This Row],[Age]]&lt;=28,"18-28",IF(H627&lt;=39,"29-39",IF(H627&lt;=50,"40-50",IF(H627&lt;=61,"51-61",IF(H627&gt;=62,"62-Above")))))</f>
        <v>51-61</v>
      </c>
      <c r="J627" t="str">
        <f>IFERROR(VLOOKUP(Master[[#This Row],[Customer_ID]],CustomerData[],3,0),"None")</f>
        <v>Male</v>
      </c>
      <c r="K627" t="str">
        <f>IFERROR(VLOOKUP(Master[[#This Row],[Customer_ID]],CustomerData[],4,0),"None")</f>
        <v>Latte</v>
      </c>
      <c r="L627" s="1" t="str">
        <f>IFERROR(VLOOKUP(Master[[#This Row],[Customer_ID]],Feedback[],3,0),"None ")</f>
        <v xml:space="preserve">None </v>
      </c>
      <c r="M627" t="str">
        <f>_xlfn.IFNA(VLOOKUP(Master[[#This Row],[Customer_ID]],Feedback[],4,0),"None")</f>
        <v>None</v>
      </c>
    </row>
    <row r="628" spans="1:13" hidden="1" x14ac:dyDescent="0.25">
      <c r="A628" s="2" t="s">
        <v>1308</v>
      </c>
      <c r="B628" s="2" t="s">
        <v>677</v>
      </c>
      <c r="C628" s="2">
        <v>1</v>
      </c>
      <c r="D628" s="4">
        <v>4.25</v>
      </c>
      <c r="E628" s="2" t="s">
        <v>684</v>
      </c>
      <c r="F628" s="3">
        <v>46229</v>
      </c>
      <c r="G628" s="7">
        <v>4.25</v>
      </c>
      <c r="H628" s="37">
        <f>IFERROR(VLOOKUP(Master[[#This Row],[Customer_ID]],CustomerData[],2,0),"None")</f>
        <v>23</v>
      </c>
      <c r="I628" s="37" t="str">
        <f>IF(Master[[#This Row],[Age]]&lt;=28,"18-28",IF(H628&lt;=39,"29-39",IF(H628&lt;=50,"40-50",IF(H628&lt;=61,"51-61",IF(H628&gt;=62,"62-Above")))))</f>
        <v>18-28</v>
      </c>
      <c r="J628" t="str">
        <f>IFERROR(VLOOKUP(Master[[#This Row],[Customer_ID]],CustomerData[],3,0),"None")</f>
        <v>Female</v>
      </c>
      <c r="K628" t="str">
        <f>IFERROR(VLOOKUP(Master[[#This Row],[Customer_ID]],CustomerData[],4,0),"None")</f>
        <v>Cappuccino</v>
      </c>
      <c r="L628" s="1" t="str">
        <f>IFERROR(VLOOKUP(Master[[#This Row],[Customer_ID]],Feedback[],3,0),"None ")</f>
        <v>Negative</v>
      </c>
      <c r="M628" t="str">
        <f>_xlfn.IFNA(VLOOKUP(Master[[#This Row],[Customer_ID]],Feedback[],4,0),"None")</f>
        <v>Great product!</v>
      </c>
    </row>
    <row r="629" spans="1:13" hidden="1" x14ac:dyDescent="0.25">
      <c r="A629" s="2" t="s">
        <v>1188</v>
      </c>
      <c r="B629" s="2" t="s">
        <v>680</v>
      </c>
      <c r="C629" s="2">
        <v>1</v>
      </c>
      <c r="D629" s="4">
        <v>4.6900000000000004</v>
      </c>
      <c r="E629" s="2" t="s">
        <v>683</v>
      </c>
      <c r="F629" s="3">
        <v>46231</v>
      </c>
      <c r="G629" s="7">
        <v>4.6900000000000004</v>
      </c>
      <c r="H629" s="37">
        <f>IFERROR(VLOOKUP(Master[[#This Row],[Customer_ID]],CustomerData[],2,0),"None")</f>
        <v>28</v>
      </c>
      <c r="I629" s="37" t="str">
        <f>IF(Master[[#This Row],[Age]]&lt;=28,"18-28",IF(H629&lt;=39,"29-39",IF(H629&lt;=50,"40-50",IF(H629&lt;=61,"51-61",IF(H629&gt;=62,"62-Above")))))</f>
        <v>18-28</v>
      </c>
      <c r="J629" t="str">
        <f>IFERROR(VLOOKUP(Master[[#This Row],[Customer_ID]],CustomerData[],3,0),"None")</f>
        <v>Male</v>
      </c>
      <c r="K629" t="str">
        <f>IFERROR(VLOOKUP(Master[[#This Row],[Customer_ID]],CustomerData[],4,0),"None")</f>
        <v>Croissant</v>
      </c>
      <c r="L629" s="1" t="str">
        <f>IFERROR(VLOOKUP(Master[[#This Row],[Customer_ID]],Feedback[],3,0),"None ")</f>
        <v xml:space="preserve">None </v>
      </c>
      <c r="M629" t="str">
        <f>_xlfn.IFNA(VLOOKUP(Master[[#This Row],[Customer_ID]],Feedback[],4,0),"None")</f>
        <v>None</v>
      </c>
    </row>
    <row r="630" spans="1:13" hidden="1" x14ac:dyDescent="0.25">
      <c r="A630" s="2" t="s">
        <v>922</v>
      </c>
      <c r="B630" s="2" t="s">
        <v>677</v>
      </c>
      <c r="C630" s="2">
        <v>5</v>
      </c>
      <c r="D630" s="4">
        <v>5.58</v>
      </c>
      <c r="E630" s="2" t="s">
        <v>682</v>
      </c>
      <c r="F630" s="3">
        <v>46232</v>
      </c>
      <c r="G630" s="7">
        <v>27.9</v>
      </c>
      <c r="H630" s="37">
        <f>IFERROR(VLOOKUP(Master[[#This Row],[Customer_ID]],CustomerData[],2,0),"None")</f>
        <v>46</v>
      </c>
      <c r="I630" s="37" t="str">
        <f>IF(Master[[#This Row],[Age]]&lt;=28,"18-28",IF(H630&lt;=39,"29-39",IF(H630&lt;=50,"40-50",IF(H630&lt;=61,"51-61",IF(H630&gt;=62,"62-Above")))))</f>
        <v>40-50</v>
      </c>
      <c r="J630" t="str">
        <f>IFERROR(VLOOKUP(Master[[#This Row],[Customer_ID]],CustomerData[],3,0),"None")</f>
        <v>Male</v>
      </c>
      <c r="K630" t="str">
        <f>IFERROR(VLOOKUP(Master[[#This Row],[Customer_ID]],CustomerData[],4,0),"None")</f>
        <v>Cappuccino</v>
      </c>
      <c r="L630" s="1" t="str">
        <f>IFERROR(VLOOKUP(Master[[#This Row],[Customer_ID]],Feedback[],3,0),"None ")</f>
        <v xml:space="preserve">None </v>
      </c>
      <c r="M630" t="str">
        <f>_xlfn.IFNA(VLOOKUP(Master[[#This Row],[Customer_ID]],Feedback[],4,0),"None")</f>
        <v>None</v>
      </c>
    </row>
    <row r="631" spans="1:13" hidden="1" x14ac:dyDescent="0.25">
      <c r="A631" s="2" t="s">
        <v>743</v>
      </c>
      <c r="B631" s="2" t="s">
        <v>678</v>
      </c>
      <c r="C631" s="2">
        <v>1</v>
      </c>
      <c r="D631" s="4">
        <v>5.35</v>
      </c>
      <c r="E631" s="2" t="s">
        <v>682</v>
      </c>
      <c r="F631" s="3">
        <v>46234</v>
      </c>
      <c r="G631" s="7">
        <v>5.35</v>
      </c>
      <c r="H631" s="37">
        <f>IFERROR(VLOOKUP(Master[[#This Row],[Customer_ID]],CustomerData[],2,0),"None")</f>
        <v>64</v>
      </c>
      <c r="I631" s="37" t="str">
        <f>IF(Master[[#This Row],[Age]]&lt;=28,"18-28",IF(H631&lt;=39,"29-39",IF(H631&lt;=50,"40-50",IF(H631&lt;=61,"51-61",IF(H631&gt;=62,"62-Above")))))</f>
        <v>62-Above</v>
      </c>
      <c r="J631" t="str">
        <f>IFERROR(VLOOKUP(Master[[#This Row],[Customer_ID]],CustomerData[],3,0),"None")</f>
        <v>Male</v>
      </c>
      <c r="K631" t="str">
        <f>IFERROR(VLOOKUP(Master[[#This Row],[Customer_ID]],CustomerData[],4,0),"None")</f>
        <v>Latte</v>
      </c>
      <c r="L631" s="1" t="str">
        <f>IFERROR(VLOOKUP(Master[[#This Row],[Customer_ID]],Feedback[],3,0),"None ")</f>
        <v xml:space="preserve">None </v>
      </c>
      <c r="M631" t="str">
        <f>_xlfn.IFNA(VLOOKUP(Master[[#This Row],[Customer_ID]],Feedback[],4,0),"None")</f>
        <v>None</v>
      </c>
    </row>
    <row r="632" spans="1:13" hidden="1" x14ac:dyDescent="0.25">
      <c r="A632" s="2" t="s">
        <v>933</v>
      </c>
      <c r="B632" s="2" t="s">
        <v>681</v>
      </c>
      <c r="C632" s="2">
        <v>5</v>
      </c>
      <c r="D632" s="4">
        <v>4.4400000000000004</v>
      </c>
      <c r="E632" s="2" t="s">
        <v>685</v>
      </c>
      <c r="F632" s="3">
        <v>46236</v>
      </c>
      <c r="G632" s="7">
        <v>22.2</v>
      </c>
      <c r="H632" s="37">
        <f>IFERROR(VLOOKUP(Master[[#This Row],[Customer_ID]],CustomerData[],2,0),"None")</f>
        <v>32</v>
      </c>
      <c r="I632" s="37" t="str">
        <f>IF(Master[[#This Row],[Age]]&lt;=28,"18-28",IF(H632&lt;=39,"29-39",IF(H632&lt;=50,"40-50",IF(H632&lt;=61,"51-61",IF(H632&gt;=62,"62-Above")))))</f>
        <v>29-39</v>
      </c>
      <c r="J632" t="str">
        <f>IFERROR(VLOOKUP(Master[[#This Row],[Customer_ID]],CustomerData[],3,0),"None")</f>
        <v>Female</v>
      </c>
      <c r="K632" t="str">
        <f>IFERROR(VLOOKUP(Master[[#This Row],[Customer_ID]],CustomerData[],4,0),"None")</f>
        <v>Muffin</v>
      </c>
      <c r="L632" s="1" t="str">
        <f>IFERROR(VLOOKUP(Master[[#This Row],[Customer_ID]],Feedback[],3,0),"None ")</f>
        <v xml:space="preserve">None </v>
      </c>
      <c r="M632" t="str">
        <f>_xlfn.IFNA(VLOOKUP(Master[[#This Row],[Customer_ID]],Feedback[],4,0),"None")</f>
        <v>None</v>
      </c>
    </row>
    <row r="633" spans="1:13" x14ac:dyDescent="0.25">
      <c r="A633" s="2" t="s">
        <v>1037</v>
      </c>
      <c r="B633" s="2" t="s">
        <v>678</v>
      </c>
      <c r="C633" s="2">
        <v>1</v>
      </c>
      <c r="D633" s="4">
        <v>3.48</v>
      </c>
      <c r="E633" s="2" t="s">
        <v>683</v>
      </c>
      <c r="F633" s="3">
        <v>46237</v>
      </c>
      <c r="G633" s="7">
        <v>3.48</v>
      </c>
      <c r="H633" s="37">
        <f>IFERROR(VLOOKUP(Master[[#This Row],[Customer_ID]],CustomerData[],2,0),"None")</f>
        <v>51</v>
      </c>
      <c r="I633" s="37" t="str">
        <f>IF(Master[[#This Row],[Age]]&lt;=28,"18-28",IF(H633&lt;=39,"29-39",IF(H633&lt;=50,"40-50",IF(H633&lt;=61,"51-61",IF(H633&gt;=62,"62-Above")))))</f>
        <v>51-61</v>
      </c>
      <c r="J633" t="str">
        <f>IFERROR(VLOOKUP(Master[[#This Row],[Customer_ID]],CustomerData[],3,0),"None")</f>
        <v>Female</v>
      </c>
      <c r="K633" t="str">
        <f>IFERROR(VLOOKUP(Master[[#This Row],[Customer_ID]],CustomerData[],4,0),"None")</f>
        <v>Latte</v>
      </c>
      <c r="L633" s="1" t="str">
        <f>IFERROR(VLOOKUP(Master[[#This Row],[Customer_ID]],Feedback[],3,0),"None ")</f>
        <v>Positive</v>
      </c>
      <c r="M633" t="str">
        <f>_xlfn.IFNA(VLOOKUP(Master[[#This Row],[Customer_ID]],Feedback[],4,0),"None")</f>
        <v>Could be better</v>
      </c>
    </row>
    <row r="634" spans="1:13" hidden="1" x14ac:dyDescent="0.25">
      <c r="A634" s="2" t="s">
        <v>979</v>
      </c>
      <c r="B634" s="2" t="s">
        <v>677</v>
      </c>
      <c r="C634" s="2">
        <v>3</v>
      </c>
      <c r="D634" s="4">
        <v>3.03</v>
      </c>
      <c r="E634" s="2" t="s">
        <v>685</v>
      </c>
      <c r="F634" s="3">
        <v>46238</v>
      </c>
      <c r="G634" s="7">
        <v>9.09</v>
      </c>
      <c r="H634" s="37">
        <f>IFERROR(VLOOKUP(Master[[#This Row],[Customer_ID]],CustomerData[],2,0),"None")</f>
        <v>33</v>
      </c>
      <c r="I634" s="37" t="str">
        <f>IF(Master[[#This Row],[Age]]&lt;=28,"18-28",IF(H634&lt;=39,"29-39",IF(H634&lt;=50,"40-50",IF(H634&lt;=61,"51-61",IF(H634&gt;=62,"62-Above")))))</f>
        <v>29-39</v>
      </c>
      <c r="J634" t="str">
        <f>IFERROR(VLOOKUP(Master[[#This Row],[Customer_ID]],CustomerData[],3,0),"None")</f>
        <v>Male</v>
      </c>
      <c r="K634" t="str">
        <f>IFERROR(VLOOKUP(Master[[#This Row],[Customer_ID]],CustomerData[],4,0),"None")</f>
        <v>Cappuccino</v>
      </c>
      <c r="L634" s="1" t="str">
        <f>IFERROR(VLOOKUP(Master[[#This Row],[Customer_ID]],Feedback[],3,0),"None ")</f>
        <v>Negative</v>
      </c>
      <c r="M634" t="str">
        <f>_xlfn.IFNA(VLOOKUP(Master[[#This Row],[Customer_ID]],Feedback[],4,0),"None")</f>
        <v>Could be better</v>
      </c>
    </row>
    <row r="635" spans="1:13" x14ac:dyDescent="0.25">
      <c r="A635" s="2" t="s">
        <v>1351</v>
      </c>
      <c r="B635" s="2" t="s">
        <v>676</v>
      </c>
      <c r="C635" s="2">
        <v>1</v>
      </c>
      <c r="D635" s="4">
        <v>2.81</v>
      </c>
      <c r="E635" s="2" t="s">
        <v>683</v>
      </c>
      <c r="F635" s="3">
        <v>46241</v>
      </c>
      <c r="G635" s="7">
        <v>2.81</v>
      </c>
      <c r="H635" s="37">
        <f>IFERROR(VLOOKUP(Master[[#This Row],[Customer_ID]],CustomerData[],2,0),"None")</f>
        <v>51</v>
      </c>
      <c r="I635" s="37" t="str">
        <f>IF(Master[[#This Row],[Age]]&lt;=28,"18-28",IF(H635&lt;=39,"29-39",IF(H635&lt;=50,"40-50",IF(H635&lt;=61,"51-61",IF(H635&gt;=62,"62-Above")))))</f>
        <v>51-61</v>
      </c>
      <c r="J635" t="str">
        <f>IFERROR(VLOOKUP(Master[[#This Row],[Customer_ID]],CustomerData[],3,0),"None")</f>
        <v>Male</v>
      </c>
      <c r="K635" t="str">
        <f>IFERROR(VLOOKUP(Master[[#This Row],[Customer_ID]],CustomerData[],4,0),"None")</f>
        <v>Iced Tea</v>
      </c>
      <c r="L635" s="1" t="str">
        <f>IFERROR(VLOOKUP(Master[[#This Row],[Customer_ID]],Feedback[],3,0),"None ")</f>
        <v xml:space="preserve">None </v>
      </c>
      <c r="M635" t="str">
        <f>_xlfn.IFNA(VLOOKUP(Master[[#This Row],[Customer_ID]],Feedback[],4,0),"None")</f>
        <v>None</v>
      </c>
    </row>
    <row r="636" spans="1:13" hidden="1" x14ac:dyDescent="0.25">
      <c r="A636" s="2" t="s">
        <v>1348</v>
      </c>
      <c r="B636" s="2" t="s">
        <v>681</v>
      </c>
      <c r="C636" s="2">
        <v>3</v>
      </c>
      <c r="D636" s="4">
        <v>3.84</v>
      </c>
      <c r="E636" s="2" t="s">
        <v>684</v>
      </c>
      <c r="F636" s="3">
        <v>46242</v>
      </c>
      <c r="G636" s="7">
        <v>11.52</v>
      </c>
      <c r="H636" s="37">
        <f>IFERROR(VLOOKUP(Master[[#This Row],[Customer_ID]],CustomerData[],2,0),"None")</f>
        <v>26</v>
      </c>
      <c r="I636" s="37" t="str">
        <f>IF(Master[[#This Row],[Age]]&lt;=28,"18-28",IF(H636&lt;=39,"29-39",IF(H636&lt;=50,"40-50",IF(H636&lt;=61,"51-61",IF(H636&gt;=62,"62-Above")))))</f>
        <v>18-28</v>
      </c>
      <c r="J636" t="str">
        <f>IFERROR(VLOOKUP(Master[[#This Row],[Customer_ID]],CustomerData[],3,0),"None")</f>
        <v>Male</v>
      </c>
      <c r="K636" t="str">
        <f>IFERROR(VLOOKUP(Master[[#This Row],[Customer_ID]],CustomerData[],4,0),"None")</f>
        <v>Muffin</v>
      </c>
      <c r="L636" s="1" t="str">
        <f>IFERROR(VLOOKUP(Master[[#This Row],[Customer_ID]],Feedback[],3,0),"None ")</f>
        <v xml:space="preserve">None </v>
      </c>
      <c r="M636" t="str">
        <f>_xlfn.IFNA(VLOOKUP(Master[[#This Row],[Customer_ID]],Feedback[],4,0),"None")</f>
        <v>None</v>
      </c>
    </row>
    <row r="637" spans="1:13" hidden="1" x14ac:dyDescent="0.25">
      <c r="A637" s="2" t="s">
        <v>823</v>
      </c>
      <c r="B637" s="2" t="s">
        <v>680</v>
      </c>
      <c r="C637" s="2">
        <v>4</v>
      </c>
      <c r="D637" s="4">
        <v>5.86</v>
      </c>
      <c r="E637" s="2" t="s">
        <v>682</v>
      </c>
      <c r="F637" s="3">
        <v>46243</v>
      </c>
      <c r="G637" s="7">
        <v>23.44</v>
      </c>
      <c r="H637" s="37">
        <f>IFERROR(VLOOKUP(Master[[#This Row],[Customer_ID]],CustomerData[],2,0),"None")</f>
        <v>45</v>
      </c>
      <c r="I637" s="37" t="str">
        <f>IF(Master[[#This Row],[Age]]&lt;=28,"18-28",IF(H637&lt;=39,"29-39",IF(H637&lt;=50,"40-50",IF(H637&lt;=61,"51-61",IF(H637&gt;=62,"62-Above")))))</f>
        <v>40-50</v>
      </c>
      <c r="J637" t="str">
        <f>IFERROR(VLOOKUP(Master[[#This Row],[Customer_ID]],CustomerData[],3,0),"None")</f>
        <v>Female</v>
      </c>
      <c r="K637" t="str">
        <f>IFERROR(VLOOKUP(Master[[#This Row],[Customer_ID]],CustomerData[],4,0),"None")</f>
        <v>Croissant</v>
      </c>
      <c r="L637" s="1" t="str">
        <f>IFERROR(VLOOKUP(Master[[#This Row],[Customer_ID]],Feedback[],3,0),"None ")</f>
        <v>Negative</v>
      </c>
      <c r="M637" t="str">
        <f>_xlfn.IFNA(VLOOKUP(Master[[#This Row],[Customer_ID]],Feedback[],4,0),"None")</f>
        <v>Could be better</v>
      </c>
    </row>
    <row r="638" spans="1:13" hidden="1" x14ac:dyDescent="0.25">
      <c r="A638" s="2" t="s">
        <v>817</v>
      </c>
      <c r="B638" s="2" t="s">
        <v>679</v>
      </c>
      <c r="C638" s="2">
        <v>4</v>
      </c>
      <c r="D638" s="4">
        <v>4.6399999999999997</v>
      </c>
      <c r="E638" s="2" t="s">
        <v>684</v>
      </c>
      <c r="F638" s="3">
        <v>46244</v>
      </c>
      <c r="G638" s="7">
        <v>18.559999999999999</v>
      </c>
      <c r="H638" s="37">
        <f>IFERROR(VLOOKUP(Master[[#This Row],[Customer_ID]],CustomerData[],2,0),"None")</f>
        <v>65</v>
      </c>
      <c r="I638" s="37" t="str">
        <f>IF(Master[[#This Row],[Age]]&lt;=28,"18-28",IF(H638&lt;=39,"29-39",IF(H638&lt;=50,"40-50",IF(H638&lt;=61,"51-61",IF(H638&gt;=62,"62-Above")))))</f>
        <v>62-Above</v>
      </c>
      <c r="J638" t="str">
        <f>IFERROR(VLOOKUP(Master[[#This Row],[Customer_ID]],CustomerData[],3,0),"None")</f>
        <v>Male</v>
      </c>
      <c r="K638" t="str">
        <f>IFERROR(VLOOKUP(Master[[#This Row],[Customer_ID]],CustomerData[],4,0),"None")</f>
        <v>Sandwich</v>
      </c>
      <c r="L638" s="1" t="str">
        <f>IFERROR(VLOOKUP(Master[[#This Row],[Customer_ID]],Feedback[],3,0),"None ")</f>
        <v xml:space="preserve">None </v>
      </c>
      <c r="M638" t="str">
        <f>_xlfn.IFNA(VLOOKUP(Master[[#This Row],[Customer_ID]],Feedback[],4,0),"None")</f>
        <v>None</v>
      </c>
    </row>
    <row r="639" spans="1:13" x14ac:dyDescent="0.25">
      <c r="A639" s="2" t="s">
        <v>1103</v>
      </c>
      <c r="B639" s="2" t="s">
        <v>680</v>
      </c>
      <c r="C639" s="2">
        <v>4</v>
      </c>
      <c r="D639" s="4">
        <v>4.6900000000000004</v>
      </c>
      <c r="E639" s="2" t="s">
        <v>684</v>
      </c>
      <c r="F639" s="3">
        <v>46245</v>
      </c>
      <c r="G639" s="7">
        <v>18.760000000000002</v>
      </c>
      <c r="H639" s="37">
        <f>IFERROR(VLOOKUP(Master[[#This Row],[Customer_ID]],CustomerData[],2,0),"None")</f>
        <v>60</v>
      </c>
      <c r="I639" s="37" t="str">
        <f>IF(Master[[#This Row],[Age]]&lt;=28,"18-28",IF(H639&lt;=39,"29-39",IF(H639&lt;=50,"40-50",IF(H639&lt;=61,"51-61",IF(H639&gt;=62,"62-Above")))))</f>
        <v>51-61</v>
      </c>
      <c r="J639" t="str">
        <f>IFERROR(VLOOKUP(Master[[#This Row],[Customer_ID]],CustomerData[],3,0),"None")</f>
        <v>Female</v>
      </c>
      <c r="K639" t="str">
        <f>IFERROR(VLOOKUP(Master[[#This Row],[Customer_ID]],CustomerData[],4,0),"None")</f>
        <v>Croissant</v>
      </c>
      <c r="L639" s="1" t="str">
        <f>IFERROR(VLOOKUP(Master[[#This Row],[Customer_ID]],Feedback[],3,0),"None ")</f>
        <v xml:space="preserve">None </v>
      </c>
      <c r="M639" t="str">
        <f>_xlfn.IFNA(VLOOKUP(Master[[#This Row],[Customer_ID]],Feedback[],4,0),"None")</f>
        <v>None</v>
      </c>
    </row>
    <row r="640" spans="1:13" hidden="1" x14ac:dyDescent="0.25">
      <c r="A640" s="2" t="s">
        <v>1346</v>
      </c>
      <c r="B640" s="2" t="s">
        <v>677</v>
      </c>
      <c r="C640" s="2">
        <v>4</v>
      </c>
      <c r="D640" s="4">
        <v>3.34</v>
      </c>
      <c r="E640" s="2" t="s">
        <v>684</v>
      </c>
      <c r="F640" s="3">
        <v>46247</v>
      </c>
      <c r="G640" s="7">
        <v>13.36</v>
      </c>
      <c r="H640" s="37">
        <f>IFERROR(VLOOKUP(Master[[#This Row],[Customer_ID]],CustomerData[],2,0),"None")</f>
        <v>25</v>
      </c>
      <c r="I640" s="37" t="str">
        <f>IF(Master[[#This Row],[Age]]&lt;=28,"18-28",IF(H640&lt;=39,"29-39",IF(H640&lt;=50,"40-50",IF(H640&lt;=61,"51-61",IF(H640&gt;=62,"62-Above")))))</f>
        <v>18-28</v>
      </c>
      <c r="J640" t="str">
        <f>IFERROR(VLOOKUP(Master[[#This Row],[Customer_ID]],CustomerData[],3,0),"None")</f>
        <v>Male</v>
      </c>
      <c r="K640" t="str">
        <f>IFERROR(VLOOKUP(Master[[#This Row],[Customer_ID]],CustomerData[],4,0),"None")</f>
        <v>Cappuccino</v>
      </c>
      <c r="L640" s="1" t="str">
        <f>IFERROR(VLOOKUP(Master[[#This Row],[Customer_ID]],Feedback[],3,0),"None ")</f>
        <v>Positive</v>
      </c>
      <c r="M640" t="str">
        <f>_xlfn.IFNA(VLOOKUP(Master[[#This Row],[Customer_ID]],Feedback[],4,0),"None")</f>
        <v>Could be better</v>
      </c>
    </row>
    <row r="641" spans="1:13" hidden="1" x14ac:dyDescent="0.25">
      <c r="A641" s="2" t="s">
        <v>834</v>
      </c>
      <c r="B641" s="2" t="s">
        <v>680</v>
      </c>
      <c r="C641" s="2">
        <v>2</v>
      </c>
      <c r="D641" s="4">
        <v>3.03</v>
      </c>
      <c r="E641" s="2" t="s">
        <v>682</v>
      </c>
      <c r="F641" s="3">
        <v>46248</v>
      </c>
      <c r="G641" s="7">
        <v>6.06</v>
      </c>
      <c r="H641" s="37">
        <f>IFERROR(VLOOKUP(Master[[#This Row],[Customer_ID]],CustomerData[],2,0),"None")</f>
        <v>27</v>
      </c>
      <c r="I641" s="37" t="str">
        <f>IF(Master[[#This Row],[Age]]&lt;=28,"18-28",IF(H641&lt;=39,"29-39",IF(H641&lt;=50,"40-50",IF(H641&lt;=61,"51-61",IF(H641&gt;=62,"62-Above")))))</f>
        <v>18-28</v>
      </c>
      <c r="J641" t="str">
        <f>IFERROR(VLOOKUP(Master[[#This Row],[Customer_ID]],CustomerData[],3,0),"None")</f>
        <v>Female</v>
      </c>
      <c r="K641" t="str">
        <f>IFERROR(VLOOKUP(Master[[#This Row],[Customer_ID]],CustomerData[],4,0),"None")</f>
        <v>Croissant</v>
      </c>
      <c r="L641" s="1" t="str">
        <f>IFERROR(VLOOKUP(Master[[#This Row],[Customer_ID]],Feedback[],3,0),"None ")</f>
        <v>Negative</v>
      </c>
      <c r="M641" t="str">
        <f>_xlfn.IFNA(VLOOKUP(Master[[#This Row],[Customer_ID]],Feedback[],4,0),"None")</f>
        <v>Great product!</v>
      </c>
    </row>
    <row r="642" spans="1:13" x14ac:dyDescent="0.25">
      <c r="A642" s="2" t="s">
        <v>1037</v>
      </c>
      <c r="B642" s="2" t="s">
        <v>678</v>
      </c>
      <c r="C642" s="2">
        <v>5</v>
      </c>
      <c r="D642" s="4">
        <v>5.9</v>
      </c>
      <c r="E642" s="2" t="s">
        <v>685</v>
      </c>
      <c r="F642" s="3">
        <v>46249</v>
      </c>
      <c r="G642" s="7">
        <v>29.5</v>
      </c>
      <c r="H642" s="37">
        <f>IFERROR(VLOOKUP(Master[[#This Row],[Customer_ID]],CustomerData[],2,0),"None")</f>
        <v>51</v>
      </c>
      <c r="I642" s="37" t="str">
        <f>IF(Master[[#This Row],[Age]]&lt;=28,"18-28",IF(H642&lt;=39,"29-39",IF(H642&lt;=50,"40-50",IF(H642&lt;=61,"51-61",IF(H642&gt;=62,"62-Above")))))</f>
        <v>51-61</v>
      </c>
      <c r="J642" t="str">
        <f>IFERROR(VLOOKUP(Master[[#This Row],[Customer_ID]],CustomerData[],3,0),"None")</f>
        <v>Female</v>
      </c>
      <c r="K642" t="str">
        <f>IFERROR(VLOOKUP(Master[[#This Row],[Customer_ID]],CustomerData[],4,0),"None")</f>
        <v>Latte</v>
      </c>
      <c r="L642" s="1" t="str">
        <f>IFERROR(VLOOKUP(Master[[#This Row],[Customer_ID]],Feedback[],3,0),"None ")</f>
        <v>Positive</v>
      </c>
      <c r="M642" t="str">
        <f>_xlfn.IFNA(VLOOKUP(Master[[#This Row],[Customer_ID]],Feedback[],4,0),"None")</f>
        <v>Could be better</v>
      </c>
    </row>
    <row r="643" spans="1:13" hidden="1" x14ac:dyDescent="0.25">
      <c r="A643" s="2" t="s">
        <v>796</v>
      </c>
      <c r="B643" s="2" t="s">
        <v>680</v>
      </c>
      <c r="C643" s="2">
        <v>2</v>
      </c>
      <c r="D643" s="4">
        <v>5.68</v>
      </c>
      <c r="E643" s="2" t="s">
        <v>684</v>
      </c>
      <c r="F643" s="3">
        <v>46250</v>
      </c>
      <c r="G643" s="7">
        <v>11.36</v>
      </c>
      <c r="H643" s="37">
        <f>IFERROR(VLOOKUP(Master[[#This Row],[Customer_ID]],CustomerData[],2,0),"None")</f>
        <v>21</v>
      </c>
      <c r="I643" s="37" t="str">
        <f>IF(Master[[#This Row],[Age]]&lt;=28,"18-28",IF(H643&lt;=39,"29-39",IF(H643&lt;=50,"40-50",IF(H643&lt;=61,"51-61",IF(H643&gt;=62,"62-Above")))))</f>
        <v>18-28</v>
      </c>
      <c r="J643" t="str">
        <f>IFERROR(VLOOKUP(Master[[#This Row],[Customer_ID]],CustomerData[],3,0),"None")</f>
        <v>Male</v>
      </c>
      <c r="K643" t="str">
        <f>IFERROR(VLOOKUP(Master[[#This Row],[Customer_ID]],CustomerData[],4,0),"None")</f>
        <v>Croissant</v>
      </c>
      <c r="L643" s="1" t="str">
        <f>IFERROR(VLOOKUP(Master[[#This Row],[Customer_ID]],Feedback[],3,0),"None ")</f>
        <v>Neutral</v>
      </c>
      <c r="M643" t="str">
        <f>_xlfn.IFNA(VLOOKUP(Master[[#This Row],[Customer_ID]],Feedback[],4,0),"None")</f>
        <v>Could be better</v>
      </c>
    </row>
    <row r="644" spans="1:13" hidden="1" x14ac:dyDescent="0.25">
      <c r="A644" s="2" t="s">
        <v>1193</v>
      </c>
      <c r="B644" s="2" t="s">
        <v>677</v>
      </c>
      <c r="C644" s="2">
        <v>2</v>
      </c>
      <c r="D644" s="4">
        <v>3.65</v>
      </c>
      <c r="E644" s="2" t="s">
        <v>684</v>
      </c>
      <c r="F644" s="3">
        <v>46251</v>
      </c>
      <c r="G644" s="7">
        <v>7.3</v>
      </c>
      <c r="H644" s="37">
        <f>IFERROR(VLOOKUP(Master[[#This Row],[Customer_ID]],CustomerData[],2,0),"None")</f>
        <v>48</v>
      </c>
      <c r="I644" s="37" t="str">
        <f>IF(Master[[#This Row],[Age]]&lt;=28,"18-28",IF(H644&lt;=39,"29-39",IF(H644&lt;=50,"40-50",IF(H644&lt;=61,"51-61",IF(H644&gt;=62,"62-Above")))))</f>
        <v>40-50</v>
      </c>
      <c r="J644" t="str">
        <f>IFERROR(VLOOKUP(Master[[#This Row],[Customer_ID]],CustomerData[],3,0),"None")</f>
        <v>Female</v>
      </c>
      <c r="K644" t="str">
        <f>IFERROR(VLOOKUP(Master[[#This Row],[Customer_ID]],CustomerData[],4,0),"None")</f>
        <v>Cappuccino</v>
      </c>
      <c r="L644" s="1" t="str">
        <f>IFERROR(VLOOKUP(Master[[#This Row],[Customer_ID]],Feedback[],3,0),"None ")</f>
        <v>Negative</v>
      </c>
      <c r="M644" t="str">
        <f>_xlfn.IFNA(VLOOKUP(Master[[#This Row],[Customer_ID]],Feedback[],4,0),"None")</f>
        <v>Could be better</v>
      </c>
    </row>
    <row r="645" spans="1:13" hidden="1" x14ac:dyDescent="0.25">
      <c r="A645" s="2" t="s">
        <v>784</v>
      </c>
      <c r="B645" s="2" t="s">
        <v>681</v>
      </c>
      <c r="C645" s="2">
        <v>4</v>
      </c>
      <c r="D645" s="4">
        <v>4.4000000000000004</v>
      </c>
      <c r="E645" s="2" t="s">
        <v>683</v>
      </c>
      <c r="F645" s="3">
        <v>46252</v>
      </c>
      <c r="G645" s="7">
        <v>17.600000000000001</v>
      </c>
      <c r="H645" s="37">
        <f>IFERROR(VLOOKUP(Master[[#This Row],[Customer_ID]],CustomerData[],2,0),"None")</f>
        <v>64</v>
      </c>
      <c r="I645" s="37" t="str">
        <f>IF(Master[[#This Row],[Age]]&lt;=28,"18-28",IF(H645&lt;=39,"29-39",IF(H645&lt;=50,"40-50",IF(H645&lt;=61,"51-61",IF(H645&gt;=62,"62-Above")))))</f>
        <v>62-Above</v>
      </c>
      <c r="J645" t="str">
        <f>IFERROR(VLOOKUP(Master[[#This Row],[Customer_ID]],CustomerData[],3,0),"None")</f>
        <v>Male</v>
      </c>
      <c r="K645" t="str">
        <f>IFERROR(VLOOKUP(Master[[#This Row],[Customer_ID]],CustomerData[],4,0),"None")</f>
        <v>Muffin</v>
      </c>
      <c r="L645" s="1" t="str">
        <f>IFERROR(VLOOKUP(Master[[#This Row],[Customer_ID]],Feedback[],3,0),"None ")</f>
        <v>Positive</v>
      </c>
      <c r="M645" t="str">
        <f>_xlfn.IFNA(VLOOKUP(Master[[#This Row],[Customer_ID]],Feedback[],4,0),"None")</f>
        <v>Could be better</v>
      </c>
    </row>
    <row r="646" spans="1:13" hidden="1" x14ac:dyDescent="0.25">
      <c r="A646" s="2" t="s">
        <v>816</v>
      </c>
      <c r="B646" s="2" t="s">
        <v>680</v>
      </c>
      <c r="C646" s="2">
        <v>5</v>
      </c>
      <c r="D646" s="4">
        <v>3.22</v>
      </c>
      <c r="E646" s="2" t="s">
        <v>683</v>
      </c>
      <c r="F646" s="3">
        <v>46253</v>
      </c>
      <c r="G646" s="7">
        <v>16.100000000000001</v>
      </c>
      <c r="H646" s="37">
        <f>IFERROR(VLOOKUP(Master[[#This Row],[Customer_ID]],CustomerData[],2,0),"None")</f>
        <v>33</v>
      </c>
      <c r="I646" s="37" t="str">
        <f>IF(Master[[#This Row],[Age]]&lt;=28,"18-28",IF(H646&lt;=39,"29-39",IF(H646&lt;=50,"40-50",IF(H646&lt;=61,"51-61",IF(H646&gt;=62,"62-Above")))))</f>
        <v>29-39</v>
      </c>
      <c r="J646" t="str">
        <f>IFERROR(VLOOKUP(Master[[#This Row],[Customer_ID]],CustomerData[],3,0),"None")</f>
        <v>Female</v>
      </c>
      <c r="K646" t="str">
        <f>IFERROR(VLOOKUP(Master[[#This Row],[Customer_ID]],CustomerData[],4,0),"None")</f>
        <v>Croissant</v>
      </c>
      <c r="L646" s="1" t="str">
        <f>IFERROR(VLOOKUP(Master[[#This Row],[Customer_ID]],Feedback[],3,0),"None ")</f>
        <v>Negative</v>
      </c>
      <c r="M646" t="str">
        <f>_xlfn.IFNA(VLOOKUP(Master[[#This Row],[Customer_ID]],Feedback[],4,0),"None")</f>
        <v>Could be better</v>
      </c>
    </row>
    <row r="647" spans="1:13" hidden="1" x14ac:dyDescent="0.25">
      <c r="A647" s="2" t="s">
        <v>1118</v>
      </c>
      <c r="B647" s="2" t="s">
        <v>679</v>
      </c>
      <c r="C647" s="2">
        <v>2</v>
      </c>
      <c r="D647" s="4">
        <v>4.3899999999999997</v>
      </c>
      <c r="E647" s="2" t="s">
        <v>685</v>
      </c>
      <c r="F647" s="3">
        <v>46255</v>
      </c>
      <c r="G647" s="7">
        <v>8.7799999999999994</v>
      </c>
      <c r="H647" s="37">
        <f>IFERROR(VLOOKUP(Master[[#This Row],[Customer_ID]],CustomerData[],2,0),"None")</f>
        <v>31</v>
      </c>
      <c r="I647" s="37" t="str">
        <f>IF(Master[[#This Row],[Age]]&lt;=28,"18-28",IF(H647&lt;=39,"29-39",IF(H647&lt;=50,"40-50",IF(H647&lt;=61,"51-61",IF(H647&gt;=62,"62-Above")))))</f>
        <v>29-39</v>
      </c>
      <c r="J647" t="str">
        <f>IFERROR(VLOOKUP(Master[[#This Row],[Customer_ID]],CustomerData[],3,0),"None")</f>
        <v>Male</v>
      </c>
      <c r="K647" t="str">
        <f>IFERROR(VLOOKUP(Master[[#This Row],[Customer_ID]],CustomerData[],4,0),"None")</f>
        <v>Sandwich</v>
      </c>
      <c r="L647" s="1" t="str">
        <f>IFERROR(VLOOKUP(Master[[#This Row],[Customer_ID]],Feedback[],3,0),"None ")</f>
        <v>Neutral</v>
      </c>
      <c r="M647" t="str">
        <f>_xlfn.IFNA(VLOOKUP(Master[[#This Row],[Customer_ID]],Feedback[],4,0),"None")</f>
        <v>Could be better</v>
      </c>
    </row>
    <row r="648" spans="1:13" hidden="1" x14ac:dyDescent="0.25">
      <c r="A648" s="2" t="s">
        <v>1260</v>
      </c>
      <c r="B648" s="2" t="s">
        <v>677</v>
      </c>
      <c r="C648" s="2">
        <v>3</v>
      </c>
      <c r="D648" s="4">
        <v>5.3</v>
      </c>
      <c r="E648" s="2" t="s">
        <v>683</v>
      </c>
      <c r="F648" s="3">
        <v>46256</v>
      </c>
      <c r="G648" s="7">
        <v>15.9</v>
      </c>
      <c r="H648" s="37">
        <f>IFERROR(VLOOKUP(Master[[#This Row],[Customer_ID]],CustomerData[],2,0),"None")</f>
        <v>50</v>
      </c>
      <c r="I648" s="37" t="str">
        <f>IF(Master[[#This Row],[Age]]&lt;=28,"18-28",IF(H648&lt;=39,"29-39",IF(H648&lt;=50,"40-50",IF(H648&lt;=61,"51-61",IF(H648&gt;=62,"62-Above")))))</f>
        <v>40-50</v>
      </c>
      <c r="J648" t="str">
        <f>IFERROR(VLOOKUP(Master[[#This Row],[Customer_ID]],CustomerData[],3,0),"None")</f>
        <v>Female</v>
      </c>
      <c r="K648" t="str">
        <f>IFERROR(VLOOKUP(Master[[#This Row],[Customer_ID]],CustomerData[],4,0),"None")</f>
        <v>Cappuccino</v>
      </c>
      <c r="L648" s="1" t="str">
        <f>IFERROR(VLOOKUP(Master[[#This Row],[Customer_ID]],Feedback[],3,0),"None ")</f>
        <v>Neutral</v>
      </c>
      <c r="M648" t="str">
        <f>_xlfn.IFNA(VLOOKUP(Master[[#This Row],[Customer_ID]],Feedback[],4,0),"None")</f>
        <v>Could be better</v>
      </c>
    </row>
    <row r="649" spans="1:13" hidden="1" x14ac:dyDescent="0.25">
      <c r="A649" s="2" t="s">
        <v>1089</v>
      </c>
      <c r="B649" s="2" t="s">
        <v>681</v>
      </c>
      <c r="C649" s="2">
        <v>1</v>
      </c>
      <c r="D649" s="4">
        <v>3.58</v>
      </c>
      <c r="E649" s="2" t="s">
        <v>682</v>
      </c>
      <c r="F649" s="3">
        <v>46258</v>
      </c>
      <c r="G649" s="7">
        <v>3.58</v>
      </c>
      <c r="H649" s="37">
        <f>IFERROR(VLOOKUP(Master[[#This Row],[Customer_ID]],CustomerData[],2,0),"None")</f>
        <v>40</v>
      </c>
      <c r="I649" s="37" t="str">
        <f>IF(Master[[#This Row],[Age]]&lt;=28,"18-28",IF(H649&lt;=39,"29-39",IF(H649&lt;=50,"40-50",IF(H649&lt;=61,"51-61",IF(H649&gt;=62,"62-Above")))))</f>
        <v>40-50</v>
      </c>
      <c r="J649" t="str">
        <f>IFERROR(VLOOKUP(Master[[#This Row],[Customer_ID]],CustomerData[],3,0),"None")</f>
        <v>Male</v>
      </c>
      <c r="K649" t="str">
        <f>IFERROR(VLOOKUP(Master[[#This Row],[Customer_ID]],CustomerData[],4,0),"None")</f>
        <v>Muffin</v>
      </c>
      <c r="L649" s="1" t="str">
        <f>IFERROR(VLOOKUP(Master[[#This Row],[Customer_ID]],Feedback[],3,0),"None ")</f>
        <v xml:space="preserve">None </v>
      </c>
      <c r="M649" t="str">
        <f>_xlfn.IFNA(VLOOKUP(Master[[#This Row],[Customer_ID]],Feedback[],4,0),"None")</f>
        <v>None</v>
      </c>
    </row>
    <row r="650" spans="1:13" hidden="1" x14ac:dyDescent="0.25">
      <c r="A650" s="2" t="s">
        <v>1163</v>
      </c>
      <c r="B650" s="2" t="s">
        <v>676</v>
      </c>
      <c r="C650" s="2">
        <v>5</v>
      </c>
      <c r="D650" s="4">
        <v>4.97</v>
      </c>
      <c r="E650" s="2" t="s">
        <v>683</v>
      </c>
      <c r="F650" s="3">
        <v>46259</v>
      </c>
      <c r="G650" s="7">
        <v>24.85</v>
      </c>
      <c r="H650" s="37">
        <f>IFERROR(VLOOKUP(Master[[#This Row],[Customer_ID]],CustomerData[],2,0),"None")</f>
        <v>40</v>
      </c>
      <c r="I650" s="37" t="str">
        <f>IF(Master[[#This Row],[Age]]&lt;=28,"18-28",IF(H650&lt;=39,"29-39",IF(H650&lt;=50,"40-50",IF(H650&lt;=61,"51-61",IF(H650&gt;=62,"62-Above")))))</f>
        <v>40-50</v>
      </c>
      <c r="J650" t="str">
        <f>IFERROR(VLOOKUP(Master[[#This Row],[Customer_ID]],CustomerData[],3,0),"None")</f>
        <v>Male</v>
      </c>
      <c r="K650" t="str">
        <f>IFERROR(VLOOKUP(Master[[#This Row],[Customer_ID]],CustomerData[],4,0),"None")</f>
        <v>Iced Tea</v>
      </c>
      <c r="L650" s="1" t="str">
        <f>IFERROR(VLOOKUP(Master[[#This Row],[Customer_ID]],Feedback[],3,0),"None ")</f>
        <v>Positive</v>
      </c>
      <c r="M650" t="str">
        <f>_xlfn.IFNA(VLOOKUP(Master[[#This Row],[Customer_ID]],Feedback[],4,0),"None")</f>
        <v>Could be better</v>
      </c>
    </row>
    <row r="651" spans="1:13" x14ac:dyDescent="0.25">
      <c r="A651" s="2" t="s">
        <v>1053</v>
      </c>
      <c r="B651" s="2" t="s">
        <v>678</v>
      </c>
      <c r="C651" s="2">
        <v>2</v>
      </c>
      <c r="D651" s="4">
        <v>2.97</v>
      </c>
      <c r="E651" s="2" t="s">
        <v>685</v>
      </c>
      <c r="F651" s="3">
        <v>46261</v>
      </c>
      <c r="G651" s="7">
        <v>5.94</v>
      </c>
      <c r="H651" s="37">
        <f>IFERROR(VLOOKUP(Master[[#This Row],[Customer_ID]],CustomerData[],2,0),"None")</f>
        <v>56</v>
      </c>
      <c r="I651" s="37" t="str">
        <f>IF(Master[[#This Row],[Age]]&lt;=28,"18-28",IF(H651&lt;=39,"29-39",IF(H651&lt;=50,"40-50",IF(H651&lt;=61,"51-61",IF(H651&gt;=62,"62-Above")))))</f>
        <v>51-61</v>
      </c>
      <c r="J651" t="str">
        <f>IFERROR(VLOOKUP(Master[[#This Row],[Customer_ID]],CustomerData[],3,0),"None")</f>
        <v>Male</v>
      </c>
      <c r="K651" t="str">
        <f>IFERROR(VLOOKUP(Master[[#This Row],[Customer_ID]],CustomerData[],4,0),"None")</f>
        <v>Latte</v>
      </c>
      <c r="L651" s="1" t="str">
        <f>IFERROR(VLOOKUP(Master[[#This Row],[Customer_ID]],Feedback[],3,0),"None ")</f>
        <v>Neutral</v>
      </c>
      <c r="M651" t="str">
        <f>_xlfn.IFNA(VLOOKUP(Master[[#This Row],[Customer_ID]],Feedback[],4,0),"None")</f>
        <v>Could be better</v>
      </c>
    </row>
    <row r="652" spans="1:13" hidden="1" x14ac:dyDescent="0.25">
      <c r="A652" s="2" t="s">
        <v>1193</v>
      </c>
      <c r="B652" s="2" t="s">
        <v>677</v>
      </c>
      <c r="C652" s="2">
        <v>1</v>
      </c>
      <c r="D652" s="4">
        <v>5.92</v>
      </c>
      <c r="E652" s="2" t="s">
        <v>682</v>
      </c>
      <c r="F652" s="3">
        <v>46263</v>
      </c>
      <c r="G652" s="7">
        <v>5.92</v>
      </c>
      <c r="H652" s="37">
        <f>IFERROR(VLOOKUP(Master[[#This Row],[Customer_ID]],CustomerData[],2,0),"None")</f>
        <v>48</v>
      </c>
      <c r="I652" s="37" t="str">
        <f>IF(Master[[#This Row],[Age]]&lt;=28,"18-28",IF(H652&lt;=39,"29-39",IF(H652&lt;=50,"40-50",IF(H652&lt;=61,"51-61",IF(H652&gt;=62,"62-Above")))))</f>
        <v>40-50</v>
      </c>
      <c r="J652" t="str">
        <f>IFERROR(VLOOKUP(Master[[#This Row],[Customer_ID]],CustomerData[],3,0),"None")</f>
        <v>Female</v>
      </c>
      <c r="K652" t="str">
        <f>IFERROR(VLOOKUP(Master[[#This Row],[Customer_ID]],CustomerData[],4,0),"None")</f>
        <v>Cappuccino</v>
      </c>
      <c r="L652" s="1" t="str">
        <f>IFERROR(VLOOKUP(Master[[#This Row],[Customer_ID]],Feedback[],3,0),"None ")</f>
        <v>Negative</v>
      </c>
      <c r="M652" t="str">
        <f>_xlfn.IFNA(VLOOKUP(Master[[#This Row],[Customer_ID]],Feedback[],4,0),"None")</f>
        <v>Could be better</v>
      </c>
    </row>
    <row r="653" spans="1:13" hidden="1" x14ac:dyDescent="0.25">
      <c r="A653" s="2" t="s">
        <v>1316</v>
      </c>
      <c r="B653" s="2" t="s">
        <v>681</v>
      </c>
      <c r="C653" s="2">
        <v>1</v>
      </c>
      <c r="D653" s="4">
        <v>3.01</v>
      </c>
      <c r="E653" s="2" t="s">
        <v>685</v>
      </c>
      <c r="F653" s="3">
        <v>46264</v>
      </c>
      <c r="G653" s="7">
        <v>3.01</v>
      </c>
      <c r="H653" s="37">
        <f>IFERROR(VLOOKUP(Master[[#This Row],[Customer_ID]],CustomerData[],2,0),"None")</f>
        <v>20</v>
      </c>
      <c r="I653" s="37" t="str">
        <f>IF(Master[[#This Row],[Age]]&lt;=28,"18-28",IF(H653&lt;=39,"29-39",IF(H653&lt;=50,"40-50",IF(H653&lt;=61,"51-61",IF(H653&gt;=62,"62-Above")))))</f>
        <v>18-28</v>
      </c>
      <c r="J653" t="str">
        <f>IFERROR(VLOOKUP(Master[[#This Row],[Customer_ID]],CustomerData[],3,0),"None")</f>
        <v>Male</v>
      </c>
      <c r="K653" t="str">
        <f>IFERROR(VLOOKUP(Master[[#This Row],[Customer_ID]],CustomerData[],4,0),"None")</f>
        <v>Muffin</v>
      </c>
      <c r="L653" s="1" t="str">
        <f>IFERROR(VLOOKUP(Master[[#This Row],[Customer_ID]],Feedback[],3,0),"None ")</f>
        <v xml:space="preserve">None </v>
      </c>
      <c r="M653" t="str">
        <f>_xlfn.IFNA(VLOOKUP(Master[[#This Row],[Customer_ID]],Feedback[],4,0),"None")</f>
        <v>None</v>
      </c>
    </row>
    <row r="654" spans="1:13" hidden="1" x14ac:dyDescent="0.25">
      <c r="A654" s="2" t="s">
        <v>1024</v>
      </c>
      <c r="B654" s="2" t="s">
        <v>676</v>
      </c>
      <c r="C654" s="2">
        <v>5</v>
      </c>
      <c r="D654" s="4">
        <v>5.77</v>
      </c>
      <c r="E654" s="2" t="s">
        <v>683</v>
      </c>
      <c r="F654" s="3">
        <v>46265</v>
      </c>
      <c r="G654" s="7">
        <v>28.85</v>
      </c>
      <c r="H654" s="37">
        <f>IFERROR(VLOOKUP(Master[[#This Row],[Customer_ID]],CustomerData[],2,0),"None")</f>
        <v>31</v>
      </c>
      <c r="I654" s="37" t="str">
        <f>IF(Master[[#This Row],[Age]]&lt;=28,"18-28",IF(H654&lt;=39,"29-39",IF(H654&lt;=50,"40-50",IF(H654&lt;=61,"51-61",IF(H654&gt;=62,"62-Above")))))</f>
        <v>29-39</v>
      </c>
      <c r="J654" t="str">
        <f>IFERROR(VLOOKUP(Master[[#This Row],[Customer_ID]],CustomerData[],3,0),"None")</f>
        <v>Female</v>
      </c>
      <c r="K654" t="str">
        <f>IFERROR(VLOOKUP(Master[[#This Row],[Customer_ID]],CustomerData[],4,0),"None")</f>
        <v>Iced Tea</v>
      </c>
      <c r="L654" s="1" t="str">
        <f>IFERROR(VLOOKUP(Master[[#This Row],[Customer_ID]],Feedback[],3,0),"None ")</f>
        <v>Neutral</v>
      </c>
      <c r="M654" t="str">
        <f>_xlfn.IFNA(VLOOKUP(Master[[#This Row],[Customer_ID]],Feedback[],4,0),"None")</f>
        <v>Could be better</v>
      </c>
    </row>
    <row r="655" spans="1:13" hidden="1" x14ac:dyDescent="0.25">
      <c r="A655" s="2" t="s">
        <v>1126</v>
      </c>
      <c r="B655" s="2" t="s">
        <v>681</v>
      </c>
      <c r="C655" s="2">
        <v>5</v>
      </c>
      <c r="D655" s="4">
        <v>5.71</v>
      </c>
      <c r="E655" s="2" t="s">
        <v>685</v>
      </c>
      <c r="F655" s="3">
        <v>46266</v>
      </c>
      <c r="G655" s="7">
        <v>28.55</v>
      </c>
      <c r="H655" s="37">
        <f>IFERROR(VLOOKUP(Master[[#This Row],[Customer_ID]],CustomerData[],2,0),"None")</f>
        <v>49</v>
      </c>
      <c r="I655" s="37" t="str">
        <f>IF(Master[[#This Row],[Age]]&lt;=28,"18-28",IF(H655&lt;=39,"29-39",IF(H655&lt;=50,"40-50",IF(H655&lt;=61,"51-61",IF(H655&gt;=62,"62-Above")))))</f>
        <v>40-50</v>
      </c>
      <c r="J655" t="str">
        <f>IFERROR(VLOOKUP(Master[[#This Row],[Customer_ID]],CustomerData[],3,0),"None")</f>
        <v>Male</v>
      </c>
      <c r="K655" t="str">
        <f>IFERROR(VLOOKUP(Master[[#This Row],[Customer_ID]],CustomerData[],4,0),"None")</f>
        <v>Muffin</v>
      </c>
      <c r="L655" s="1" t="str">
        <f>IFERROR(VLOOKUP(Master[[#This Row],[Customer_ID]],Feedback[],3,0),"None ")</f>
        <v xml:space="preserve">None </v>
      </c>
      <c r="M655" t="str">
        <f>_xlfn.IFNA(VLOOKUP(Master[[#This Row],[Customer_ID]],Feedback[],4,0),"None")</f>
        <v>None</v>
      </c>
    </row>
    <row r="656" spans="1:13" x14ac:dyDescent="0.25">
      <c r="A656" s="2" t="s">
        <v>903</v>
      </c>
      <c r="B656" s="2" t="s">
        <v>681</v>
      </c>
      <c r="C656" s="2">
        <v>5</v>
      </c>
      <c r="D656" s="4">
        <v>4.45</v>
      </c>
      <c r="E656" s="2" t="s">
        <v>682</v>
      </c>
      <c r="F656" s="3">
        <v>46268</v>
      </c>
      <c r="G656" s="7">
        <v>22.25</v>
      </c>
      <c r="H656" s="37">
        <f>IFERROR(VLOOKUP(Master[[#This Row],[Customer_ID]],CustomerData[],2,0),"None")</f>
        <v>53</v>
      </c>
      <c r="I656" s="37" t="str">
        <f>IF(Master[[#This Row],[Age]]&lt;=28,"18-28",IF(H656&lt;=39,"29-39",IF(H656&lt;=50,"40-50",IF(H656&lt;=61,"51-61",IF(H656&gt;=62,"62-Above")))))</f>
        <v>51-61</v>
      </c>
      <c r="J656" t="str">
        <f>IFERROR(VLOOKUP(Master[[#This Row],[Customer_ID]],CustomerData[],3,0),"None")</f>
        <v>Female</v>
      </c>
      <c r="K656" t="str">
        <f>IFERROR(VLOOKUP(Master[[#This Row],[Customer_ID]],CustomerData[],4,0),"None")</f>
        <v>Muffin</v>
      </c>
      <c r="L656" s="1" t="str">
        <f>IFERROR(VLOOKUP(Master[[#This Row],[Customer_ID]],Feedback[],3,0),"None ")</f>
        <v xml:space="preserve">None </v>
      </c>
      <c r="M656" t="str">
        <f>_xlfn.IFNA(VLOOKUP(Master[[#This Row],[Customer_ID]],Feedback[],4,0),"None")</f>
        <v>None</v>
      </c>
    </row>
    <row r="657" spans="1:13" hidden="1" x14ac:dyDescent="0.25">
      <c r="A657" s="2" t="s">
        <v>1345</v>
      </c>
      <c r="B657" s="2" t="s">
        <v>679</v>
      </c>
      <c r="C657" s="2">
        <v>3</v>
      </c>
      <c r="D657" s="4">
        <v>3.61</v>
      </c>
      <c r="E657" s="2" t="s">
        <v>682</v>
      </c>
      <c r="F657" s="3">
        <v>46271</v>
      </c>
      <c r="G657" s="7">
        <v>10.83</v>
      </c>
      <c r="H657" s="37">
        <f>IFERROR(VLOOKUP(Master[[#This Row],[Customer_ID]],CustomerData[],2,0),"None")</f>
        <v>33</v>
      </c>
      <c r="I657" s="37" t="str">
        <f>IF(Master[[#This Row],[Age]]&lt;=28,"18-28",IF(H657&lt;=39,"29-39",IF(H657&lt;=50,"40-50",IF(H657&lt;=61,"51-61",IF(H657&gt;=62,"62-Above")))))</f>
        <v>29-39</v>
      </c>
      <c r="J657" t="str">
        <f>IFERROR(VLOOKUP(Master[[#This Row],[Customer_ID]],CustomerData[],3,0),"None")</f>
        <v>Male</v>
      </c>
      <c r="K657" t="str">
        <f>IFERROR(VLOOKUP(Master[[#This Row],[Customer_ID]],CustomerData[],4,0),"None")</f>
        <v>Sandwich</v>
      </c>
      <c r="L657" s="1" t="str">
        <f>IFERROR(VLOOKUP(Master[[#This Row],[Customer_ID]],Feedback[],3,0),"None ")</f>
        <v>Negative</v>
      </c>
      <c r="M657" t="str">
        <f>_xlfn.IFNA(VLOOKUP(Master[[#This Row],[Customer_ID]],Feedback[],4,0),"None")</f>
        <v>Great product!</v>
      </c>
    </row>
    <row r="658" spans="1:13" hidden="1" x14ac:dyDescent="0.25">
      <c r="A658" s="2" t="s">
        <v>789</v>
      </c>
      <c r="B658" s="2" t="s">
        <v>676</v>
      </c>
      <c r="C658" s="2">
        <v>2</v>
      </c>
      <c r="D658" s="4">
        <v>5.58</v>
      </c>
      <c r="E658" s="2" t="s">
        <v>682</v>
      </c>
      <c r="F658" s="3">
        <v>46272</v>
      </c>
      <c r="G658" s="7">
        <v>11.16</v>
      </c>
      <c r="H658" s="37">
        <f>IFERROR(VLOOKUP(Master[[#This Row],[Customer_ID]],CustomerData[],2,0),"None")</f>
        <v>35</v>
      </c>
      <c r="I658" s="37" t="str">
        <f>IF(Master[[#This Row],[Age]]&lt;=28,"18-28",IF(H658&lt;=39,"29-39",IF(H658&lt;=50,"40-50",IF(H658&lt;=61,"51-61",IF(H658&gt;=62,"62-Above")))))</f>
        <v>29-39</v>
      </c>
      <c r="J658" t="str">
        <f>IFERROR(VLOOKUP(Master[[#This Row],[Customer_ID]],CustomerData[],3,0),"None")</f>
        <v>Male</v>
      </c>
      <c r="K658" t="str">
        <f>IFERROR(VLOOKUP(Master[[#This Row],[Customer_ID]],CustomerData[],4,0),"None")</f>
        <v>Iced Tea</v>
      </c>
      <c r="L658" s="1" t="str">
        <f>IFERROR(VLOOKUP(Master[[#This Row],[Customer_ID]],Feedback[],3,0),"None ")</f>
        <v>Negative</v>
      </c>
      <c r="M658" t="str">
        <f>_xlfn.IFNA(VLOOKUP(Master[[#This Row],[Customer_ID]],Feedback[],4,0),"None")</f>
        <v>Could be better</v>
      </c>
    </row>
    <row r="659" spans="1:13" hidden="1" x14ac:dyDescent="0.25">
      <c r="A659" s="2" t="s">
        <v>952</v>
      </c>
      <c r="B659" s="2" t="s">
        <v>678</v>
      </c>
      <c r="C659" s="2">
        <v>3</v>
      </c>
      <c r="D659" s="4">
        <v>5.04</v>
      </c>
      <c r="E659" s="2" t="s">
        <v>685</v>
      </c>
      <c r="F659" s="3">
        <v>46273</v>
      </c>
      <c r="G659" s="7">
        <v>15.12</v>
      </c>
      <c r="H659" s="37">
        <f>IFERROR(VLOOKUP(Master[[#This Row],[Customer_ID]],CustomerData[],2,0),"None")</f>
        <v>64</v>
      </c>
      <c r="I659" s="37" t="str">
        <f>IF(Master[[#This Row],[Age]]&lt;=28,"18-28",IF(H659&lt;=39,"29-39",IF(H659&lt;=50,"40-50",IF(H659&lt;=61,"51-61",IF(H659&gt;=62,"62-Above")))))</f>
        <v>62-Above</v>
      </c>
      <c r="J659" t="str">
        <f>IFERROR(VLOOKUP(Master[[#This Row],[Customer_ID]],CustomerData[],3,0),"None")</f>
        <v>Male</v>
      </c>
      <c r="K659" t="str">
        <f>IFERROR(VLOOKUP(Master[[#This Row],[Customer_ID]],CustomerData[],4,0),"None")</f>
        <v>Latte</v>
      </c>
      <c r="L659" s="1" t="str">
        <f>IFERROR(VLOOKUP(Master[[#This Row],[Customer_ID]],Feedback[],3,0),"None ")</f>
        <v>Positive</v>
      </c>
      <c r="M659" t="str">
        <f>_xlfn.IFNA(VLOOKUP(Master[[#This Row],[Customer_ID]],Feedback[],4,0),"None")</f>
        <v>Could be better</v>
      </c>
    </row>
    <row r="660" spans="1:13" hidden="1" x14ac:dyDescent="0.25">
      <c r="A660" s="2" t="s">
        <v>958</v>
      </c>
      <c r="B660" s="2" t="s">
        <v>677</v>
      </c>
      <c r="C660" s="2">
        <v>2</v>
      </c>
      <c r="D660" s="4">
        <v>5.18</v>
      </c>
      <c r="E660" s="2" t="s">
        <v>684</v>
      </c>
      <c r="F660" s="3">
        <v>46274</v>
      </c>
      <c r="G660" s="7">
        <v>10.36</v>
      </c>
      <c r="H660" s="37">
        <f>IFERROR(VLOOKUP(Master[[#This Row],[Customer_ID]],CustomerData[],2,0),"None")</f>
        <v>44</v>
      </c>
      <c r="I660" s="37" t="str">
        <f>IF(Master[[#This Row],[Age]]&lt;=28,"18-28",IF(H660&lt;=39,"29-39",IF(H660&lt;=50,"40-50",IF(H660&lt;=61,"51-61",IF(H660&gt;=62,"62-Above")))))</f>
        <v>40-50</v>
      </c>
      <c r="J660" t="str">
        <f>IFERROR(VLOOKUP(Master[[#This Row],[Customer_ID]],CustomerData[],3,0),"None")</f>
        <v>Female</v>
      </c>
      <c r="K660" t="str">
        <f>IFERROR(VLOOKUP(Master[[#This Row],[Customer_ID]],CustomerData[],4,0),"None")</f>
        <v>Cappuccino</v>
      </c>
      <c r="L660" s="1" t="str">
        <f>IFERROR(VLOOKUP(Master[[#This Row],[Customer_ID]],Feedback[],3,0),"None ")</f>
        <v>Positive</v>
      </c>
      <c r="M660" t="str">
        <f>_xlfn.IFNA(VLOOKUP(Master[[#This Row],[Customer_ID]],Feedback[],4,0),"None")</f>
        <v>Great product!</v>
      </c>
    </row>
    <row r="661" spans="1:13" hidden="1" x14ac:dyDescent="0.25">
      <c r="A661" s="2" t="s">
        <v>805</v>
      </c>
      <c r="B661" s="2" t="s">
        <v>677</v>
      </c>
      <c r="C661" s="2">
        <v>4</v>
      </c>
      <c r="D661" s="4">
        <v>5.58</v>
      </c>
      <c r="E661" s="2" t="s">
        <v>683</v>
      </c>
      <c r="F661" s="3">
        <v>46275</v>
      </c>
      <c r="G661" s="7">
        <v>22.32</v>
      </c>
      <c r="H661" s="37">
        <f>IFERROR(VLOOKUP(Master[[#This Row],[Customer_ID]],CustomerData[],2,0),"None")</f>
        <v>63</v>
      </c>
      <c r="I661" s="37" t="str">
        <f>IF(Master[[#This Row],[Age]]&lt;=28,"18-28",IF(H661&lt;=39,"29-39",IF(H661&lt;=50,"40-50",IF(H661&lt;=61,"51-61",IF(H661&gt;=62,"62-Above")))))</f>
        <v>62-Above</v>
      </c>
      <c r="J661" t="str">
        <f>IFERROR(VLOOKUP(Master[[#This Row],[Customer_ID]],CustomerData[],3,0),"None")</f>
        <v>Male</v>
      </c>
      <c r="K661" t="str">
        <f>IFERROR(VLOOKUP(Master[[#This Row],[Customer_ID]],CustomerData[],4,0),"None")</f>
        <v>Cappuccino</v>
      </c>
      <c r="L661" s="1" t="str">
        <f>IFERROR(VLOOKUP(Master[[#This Row],[Customer_ID]],Feedback[],3,0),"None ")</f>
        <v>Neutral</v>
      </c>
      <c r="M661" t="str">
        <f>_xlfn.IFNA(VLOOKUP(Master[[#This Row],[Customer_ID]],Feedback[],4,0),"None")</f>
        <v>Great product!</v>
      </c>
    </row>
    <row r="662" spans="1:13" hidden="1" x14ac:dyDescent="0.25">
      <c r="A662" s="2" t="s">
        <v>1010</v>
      </c>
      <c r="B662" s="2" t="s">
        <v>681</v>
      </c>
      <c r="C662" s="2">
        <v>5</v>
      </c>
      <c r="D662" s="4">
        <v>3.95</v>
      </c>
      <c r="E662" s="2" t="s">
        <v>682</v>
      </c>
      <c r="F662" s="3">
        <v>46276</v>
      </c>
      <c r="G662" s="7">
        <v>19.75</v>
      </c>
      <c r="H662" s="37">
        <f>IFERROR(VLOOKUP(Master[[#This Row],[Customer_ID]],CustomerData[],2,0),"None")</f>
        <v>42</v>
      </c>
      <c r="I662" s="37" t="str">
        <f>IF(Master[[#This Row],[Age]]&lt;=28,"18-28",IF(H662&lt;=39,"29-39",IF(H662&lt;=50,"40-50",IF(H662&lt;=61,"51-61",IF(H662&gt;=62,"62-Above")))))</f>
        <v>40-50</v>
      </c>
      <c r="J662" t="str">
        <f>IFERROR(VLOOKUP(Master[[#This Row],[Customer_ID]],CustomerData[],3,0),"None")</f>
        <v>Female</v>
      </c>
      <c r="K662" t="str">
        <f>IFERROR(VLOOKUP(Master[[#This Row],[Customer_ID]],CustomerData[],4,0),"None")</f>
        <v>Muffin</v>
      </c>
      <c r="L662" s="1" t="str">
        <f>IFERROR(VLOOKUP(Master[[#This Row],[Customer_ID]],Feedback[],3,0),"None ")</f>
        <v>Negative</v>
      </c>
      <c r="M662" t="str">
        <f>_xlfn.IFNA(VLOOKUP(Master[[#This Row],[Customer_ID]],Feedback[],4,0),"None")</f>
        <v>Great product!</v>
      </c>
    </row>
    <row r="663" spans="1:13" hidden="1" x14ac:dyDescent="0.25">
      <c r="A663" s="2" t="s">
        <v>1057</v>
      </c>
      <c r="B663" s="2" t="s">
        <v>676</v>
      </c>
      <c r="C663" s="2">
        <v>2</v>
      </c>
      <c r="D663" s="4">
        <v>3.94</v>
      </c>
      <c r="E663" s="2" t="s">
        <v>682</v>
      </c>
      <c r="F663" s="3">
        <v>46277</v>
      </c>
      <c r="G663" s="7">
        <v>7.88</v>
      </c>
      <c r="H663" s="37">
        <f>IFERROR(VLOOKUP(Master[[#This Row],[Customer_ID]],CustomerData[],2,0),"None")</f>
        <v>44</v>
      </c>
      <c r="I663" s="37" t="str">
        <f>IF(Master[[#This Row],[Age]]&lt;=28,"18-28",IF(H663&lt;=39,"29-39",IF(H663&lt;=50,"40-50",IF(H663&lt;=61,"51-61",IF(H663&gt;=62,"62-Above")))))</f>
        <v>40-50</v>
      </c>
      <c r="J663" t="str">
        <f>IFERROR(VLOOKUP(Master[[#This Row],[Customer_ID]],CustomerData[],3,0),"None")</f>
        <v>Female</v>
      </c>
      <c r="K663" t="str">
        <f>IFERROR(VLOOKUP(Master[[#This Row],[Customer_ID]],CustomerData[],4,0),"None")</f>
        <v>Iced Tea</v>
      </c>
      <c r="L663" s="1" t="str">
        <f>IFERROR(VLOOKUP(Master[[#This Row],[Customer_ID]],Feedback[],3,0),"None ")</f>
        <v>Neutral</v>
      </c>
      <c r="M663" t="str">
        <f>_xlfn.IFNA(VLOOKUP(Master[[#This Row],[Customer_ID]],Feedback[],4,0),"None")</f>
        <v>Could be better</v>
      </c>
    </row>
    <row r="664" spans="1:13" hidden="1" x14ac:dyDescent="0.25">
      <c r="A664" s="2" t="s">
        <v>731</v>
      </c>
      <c r="B664" s="2" t="s">
        <v>678</v>
      </c>
      <c r="C664" s="2">
        <v>2</v>
      </c>
      <c r="D664" s="4">
        <v>4.05</v>
      </c>
      <c r="E664" s="2" t="s">
        <v>684</v>
      </c>
      <c r="F664" s="3">
        <v>46278</v>
      </c>
      <c r="G664" s="7">
        <v>8.1</v>
      </c>
      <c r="H664" s="37">
        <f>IFERROR(VLOOKUP(Master[[#This Row],[Customer_ID]],CustomerData[],2,0),"None")</f>
        <v>27</v>
      </c>
      <c r="I664" s="37" t="str">
        <f>IF(Master[[#This Row],[Age]]&lt;=28,"18-28",IF(H664&lt;=39,"29-39",IF(H664&lt;=50,"40-50",IF(H664&lt;=61,"51-61",IF(H664&gt;=62,"62-Above")))))</f>
        <v>18-28</v>
      </c>
      <c r="J664" t="str">
        <f>IFERROR(VLOOKUP(Master[[#This Row],[Customer_ID]],CustomerData[],3,0),"None")</f>
        <v>Male</v>
      </c>
      <c r="K664" t="str">
        <f>IFERROR(VLOOKUP(Master[[#This Row],[Customer_ID]],CustomerData[],4,0),"None")</f>
        <v>Latte</v>
      </c>
      <c r="L664" s="1" t="str">
        <f>IFERROR(VLOOKUP(Master[[#This Row],[Customer_ID]],Feedback[],3,0),"None ")</f>
        <v>Negative</v>
      </c>
      <c r="M664" t="str">
        <f>_xlfn.IFNA(VLOOKUP(Master[[#This Row],[Customer_ID]],Feedback[],4,0),"None")</f>
        <v>Could be better</v>
      </c>
    </row>
    <row r="665" spans="1:13" hidden="1" x14ac:dyDescent="0.25">
      <c r="A665" s="2" t="s">
        <v>1162</v>
      </c>
      <c r="B665" s="2" t="s">
        <v>676</v>
      </c>
      <c r="C665" s="2">
        <v>2</v>
      </c>
      <c r="D665" s="4">
        <v>5.63</v>
      </c>
      <c r="E665" s="2" t="s">
        <v>682</v>
      </c>
      <c r="F665" s="3">
        <v>46280</v>
      </c>
      <c r="G665" s="7">
        <v>11.26</v>
      </c>
      <c r="H665" s="37">
        <f>IFERROR(VLOOKUP(Master[[#This Row],[Customer_ID]],CustomerData[],2,0),"None")</f>
        <v>20</v>
      </c>
      <c r="I665" s="37" t="str">
        <f>IF(Master[[#This Row],[Age]]&lt;=28,"18-28",IF(H665&lt;=39,"29-39",IF(H665&lt;=50,"40-50",IF(H665&lt;=61,"51-61",IF(H665&gt;=62,"62-Above")))))</f>
        <v>18-28</v>
      </c>
      <c r="J665" t="str">
        <f>IFERROR(VLOOKUP(Master[[#This Row],[Customer_ID]],CustomerData[],3,0),"None")</f>
        <v>Female</v>
      </c>
      <c r="K665" t="str">
        <f>IFERROR(VLOOKUP(Master[[#This Row],[Customer_ID]],CustomerData[],4,0),"None")</f>
        <v>Iced Tea</v>
      </c>
      <c r="L665" s="1" t="str">
        <f>IFERROR(VLOOKUP(Master[[#This Row],[Customer_ID]],Feedback[],3,0),"None ")</f>
        <v xml:space="preserve">None </v>
      </c>
      <c r="M665" t="str">
        <f>_xlfn.IFNA(VLOOKUP(Master[[#This Row],[Customer_ID]],Feedback[],4,0),"None")</f>
        <v>None</v>
      </c>
    </row>
    <row r="666" spans="1:13" x14ac:dyDescent="0.25">
      <c r="A666" s="2" t="s">
        <v>918</v>
      </c>
      <c r="B666" s="2" t="s">
        <v>681</v>
      </c>
      <c r="C666" s="2">
        <v>5</v>
      </c>
      <c r="D666" s="4">
        <v>5.77</v>
      </c>
      <c r="E666" s="2" t="s">
        <v>684</v>
      </c>
      <c r="F666" s="3">
        <v>46281</v>
      </c>
      <c r="G666" s="7">
        <v>28.85</v>
      </c>
      <c r="H666" s="37">
        <f>IFERROR(VLOOKUP(Master[[#This Row],[Customer_ID]],CustomerData[],2,0),"None")</f>
        <v>59</v>
      </c>
      <c r="I666" s="37" t="str">
        <f>IF(Master[[#This Row],[Age]]&lt;=28,"18-28",IF(H666&lt;=39,"29-39",IF(H666&lt;=50,"40-50",IF(H666&lt;=61,"51-61",IF(H666&gt;=62,"62-Above")))))</f>
        <v>51-61</v>
      </c>
      <c r="J666" t="str">
        <f>IFERROR(VLOOKUP(Master[[#This Row],[Customer_ID]],CustomerData[],3,0),"None")</f>
        <v>Female</v>
      </c>
      <c r="K666" t="str">
        <f>IFERROR(VLOOKUP(Master[[#This Row],[Customer_ID]],CustomerData[],4,0),"None")</f>
        <v>Muffin</v>
      </c>
      <c r="L666" s="1" t="str">
        <f>IFERROR(VLOOKUP(Master[[#This Row],[Customer_ID]],Feedback[],3,0),"None ")</f>
        <v xml:space="preserve">None </v>
      </c>
      <c r="M666" t="str">
        <f>_xlfn.IFNA(VLOOKUP(Master[[#This Row],[Customer_ID]],Feedback[],4,0),"None")</f>
        <v>None</v>
      </c>
    </row>
    <row r="667" spans="1:13" x14ac:dyDescent="0.25">
      <c r="A667" s="2" t="s">
        <v>870</v>
      </c>
      <c r="B667" s="2" t="s">
        <v>679</v>
      </c>
      <c r="C667" s="2">
        <v>1</v>
      </c>
      <c r="D667" s="4">
        <v>2.87</v>
      </c>
      <c r="E667" s="2" t="s">
        <v>684</v>
      </c>
      <c r="F667" s="3">
        <v>46284</v>
      </c>
      <c r="G667" s="7">
        <v>2.87</v>
      </c>
      <c r="H667" s="37">
        <f>IFERROR(VLOOKUP(Master[[#This Row],[Customer_ID]],CustomerData[],2,0),"None")</f>
        <v>58</v>
      </c>
      <c r="I667" s="37" t="str">
        <f>IF(Master[[#This Row],[Age]]&lt;=28,"18-28",IF(H667&lt;=39,"29-39",IF(H667&lt;=50,"40-50",IF(H667&lt;=61,"51-61",IF(H667&gt;=62,"62-Above")))))</f>
        <v>51-61</v>
      </c>
      <c r="J667" t="str">
        <f>IFERROR(VLOOKUP(Master[[#This Row],[Customer_ID]],CustomerData[],3,0),"None")</f>
        <v>Female</v>
      </c>
      <c r="K667" t="str">
        <f>IFERROR(VLOOKUP(Master[[#This Row],[Customer_ID]],CustomerData[],4,0),"None")</f>
        <v>Sandwich</v>
      </c>
      <c r="L667" s="1" t="str">
        <f>IFERROR(VLOOKUP(Master[[#This Row],[Customer_ID]],Feedback[],3,0),"None ")</f>
        <v xml:space="preserve">None </v>
      </c>
      <c r="M667" t="str">
        <f>_xlfn.IFNA(VLOOKUP(Master[[#This Row],[Customer_ID]],Feedback[],4,0),"None")</f>
        <v>None</v>
      </c>
    </row>
    <row r="668" spans="1:13" hidden="1" x14ac:dyDescent="0.25">
      <c r="A668" s="2" t="s">
        <v>779</v>
      </c>
      <c r="B668" s="2" t="s">
        <v>681</v>
      </c>
      <c r="C668" s="2">
        <v>5</v>
      </c>
      <c r="D668" s="4">
        <v>5.17</v>
      </c>
      <c r="E668" s="2" t="s">
        <v>683</v>
      </c>
      <c r="F668" s="3">
        <v>46286</v>
      </c>
      <c r="G668" s="7">
        <v>25.85</v>
      </c>
      <c r="H668" s="37">
        <f>IFERROR(VLOOKUP(Master[[#This Row],[Customer_ID]],CustomerData[],2,0),"None")</f>
        <v>22</v>
      </c>
      <c r="I668" s="37" t="str">
        <f>IF(Master[[#This Row],[Age]]&lt;=28,"18-28",IF(H668&lt;=39,"29-39",IF(H668&lt;=50,"40-50",IF(H668&lt;=61,"51-61",IF(H668&gt;=62,"62-Above")))))</f>
        <v>18-28</v>
      </c>
      <c r="J668" t="str">
        <f>IFERROR(VLOOKUP(Master[[#This Row],[Customer_ID]],CustomerData[],3,0),"None")</f>
        <v>Male</v>
      </c>
      <c r="K668" t="str">
        <f>IFERROR(VLOOKUP(Master[[#This Row],[Customer_ID]],CustomerData[],4,0),"None")</f>
        <v>Muffin</v>
      </c>
      <c r="L668" s="1" t="str">
        <f>IFERROR(VLOOKUP(Master[[#This Row],[Customer_ID]],Feedback[],3,0),"None ")</f>
        <v>Negative</v>
      </c>
      <c r="M668" t="str">
        <f>_xlfn.IFNA(VLOOKUP(Master[[#This Row],[Customer_ID]],Feedback[],4,0),"None")</f>
        <v>Could be better</v>
      </c>
    </row>
    <row r="669" spans="1:13" x14ac:dyDescent="0.25">
      <c r="A669" s="2" t="s">
        <v>1356</v>
      </c>
      <c r="B669" s="2" t="s">
        <v>679</v>
      </c>
      <c r="C669" s="2">
        <v>1</v>
      </c>
      <c r="D669" s="4">
        <v>4.6399999999999997</v>
      </c>
      <c r="E669" s="2" t="s">
        <v>685</v>
      </c>
      <c r="F669" s="3">
        <v>46287</v>
      </c>
      <c r="G669" s="7">
        <v>4.6399999999999997</v>
      </c>
      <c r="H669" s="37">
        <f>IFERROR(VLOOKUP(Master[[#This Row],[Customer_ID]],CustomerData[],2,0),"None")</f>
        <v>57</v>
      </c>
      <c r="I669" s="37" t="str">
        <f>IF(Master[[#This Row],[Age]]&lt;=28,"18-28",IF(H669&lt;=39,"29-39",IF(H669&lt;=50,"40-50",IF(H669&lt;=61,"51-61",IF(H669&gt;=62,"62-Above")))))</f>
        <v>51-61</v>
      </c>
      <c r="J669" t="str">
        <f>IFERROR(VLOOKUP(Master[[#This Row],[Customer_ID]],CustomerData[],3,0),"None")</f>
        <v>Male</v>
      </c>
      <c r="K669" t="str">
        <f>IFERROR(VLOOKUP(Master[[#This Row],[Customer_ID]],CustomerData[],4,0),"None")</f>
        <v>Sandwich</v>
      </c>
      <c r="L669" s="1" t="str">
        <f>IFERROR(VLOOKUP(Master[[#This Row],[Customer_ID]],Feedback[],3,0),"None ")</f>
        <v xml:space="preserve">None </v>
      </c>
      <c r="M669" t="str">
        <f>_xlfn.IFNA(VLOOKUP(Master[[#This Row],[Customer_ID]],Feedback[],4,0),"None")</f>
        <v>None</v>
      </c>
    </row>
    <row r="670" spans="1:13" hidden="1" x14ac:dyDescent="0.25">
      <c r="A670" s="2" t="s">
        <v>1251</v>
      </c>
      <c r="B670" s="2" t="s">
        <v>677</v>
      </c>
      <c r="C670" s="2">
        <v>5</v>
      </c>
      <c r="D670" s="4">
        <v>3.43</v>
      </c>
      <c r="E670" s="2" t="s">
        <v>684</v>
      </c>
      <c r="F670" s="3">
        <v>46288</v>
      </c>
      <c r="G670" s="7">
        <v>17.149999999999999</v>
      </c>
      <c r="H670" s="37">
        <f>IFERROR(VLOOKUP(Master[[#This Row],[Customer_ID]],CustomerData[],2,0),"None")</f>
        <v>22</v>
      </c>
      <c r="I670" s="37" t="str">
        <f>IF(Master[[#This Row],[Age]]&lt;=28,"18-28",IF(H670&lt;=39,"29-39",IF(H670&lt;=50,"40-50",IF(H670&lt;=61,"51-61",IF(H670&gt;=62,"62-Above")))))</f>
        <v>18-28</v>
      </c>
      <c r="J670" t="str">
        <f>IFERROR(VLOOKUP(Master[[#This Row],[Customer_ID]],CustomerData[],3,0),"None")</f>
        <v>Male</v>
      </c>
      <c r="K670" t="str">
        <f>IFERROR(VLOOKUP(Master[[#This Row],[Customer_ID]],CustomerData[],4,0),"None")</f>
        <v>Cappuccino</v>
      </c>
      <c r="L670" s="1" t="str">
        <f>IFERROR(VLOOKUP(Master[[#This Row],[Customer_ID]],Feedback[],3,0),"None ")</f>
        <v xml:space="preserve">None </v>
      </c>
      <c r="M670" t="str">
        <f>_xlfn.IFNA(VLOOKUP(Master[[#This Row],[Customer_ID]],Feedback[],4,0),"None")</f>
        <v>None</v>
      </c>
    </row>
    <row r="671" spans="1:13" x14ac:dyDescent="0.25">
      <c r="F671"/>
    </row>
    <row r="672" spans="1:13" x14ac:dyDescent="0.25">
      <c r="F672"/>
    </row>
    <row r="673" spans="6:6" x14ac:dyDescent="0.25">
      <c r="F673"/>
    </row>
    <row r="674" spans="6:6" x14ac:dyDescent="0.25">
      <c r="F674"/>
    </row>
    <row r="675" spans="6:6" x14ac:dyDescent="0.25">
      <c r="F675"/>
    </row>
    <row r="676" spans="6:6" x14ac:dyDescent="0.25">
      <c r="F676"/>
    </row>
    <row r="677" spans="6:6" x14ac:dyDescent="0.25">
      <c r="F677"/>
    </row>
    <row r="678" spans="6:6" x14ac:dyDescent="0.25">
      <c r="F678"/>
    </row>
    <row r="679" spans="6:6" x14ac:dyDescent="0.25">
      <c r="F679"/>
    </row>
    <row r="680" spans="6:6" x14ac:dyDescent="0.25">
      <c r="F680"/>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0C995-5154-4E43-9E38-8CD590C96E72}">
  <dimension ref="A2:Q111"/>
  <sheetViews>
    <sheetView showGridLines="0" workbookViewId="0">
      <selection activeCell="W42" sqref="W42"/>
    </sheetView>
  </sheetViews>
  <sheetFormatPr defaultRowHeight="15" x14ac:dyDescent="0.25"/>
  <cols>
    <col min="1" max="1" width="12.7109375" bestFit="1" customWidth="1"/>
    <col min="2" max="2" width="16.85546875" bestFit="1" customWidth="1"/>
    <col min="3" max="3" width="21.85546875" bestFit="1" customWidth="1"/>
    <col min="4" max="4" width="22.85546875" bestFit="1" customWidth="1"/>
    <col min="5" max="5" width="22.7109375" bestFit="1" customWidth="1"/>
    <col min="6" max="7" width="10.5703125" bestFit="1" customWidth="1"/>
    <col min="8" max="8" width="9.5703125" bestFit="1" customWidth="1"/>
    <col min="15" max="15" width="16.42578125" bestFit="1" customWidth="1"/>
    <col min="16" max="16" width="10.5703125" bestFit="1" customWidth="1"/>
  </cols>
  <sheetData>
    <row r="2" spans="1:17" x14ac:dyDescent="0.25">
      <c r="A2" s="38" t="s">
        <v>1</v>
      </c>
      <c r="B2" t="s">
        <v>4090</v>
      </c>
      <c r="F2" s="42" t="s">
        <v>4099</v>
      </c>
      <c r="O2" s="49"/>
      <c r="P2" s="50"/>
      <c r="Q2" s="51"/>
    </row>
    <row r="3" spans="1:17" x14ac:dyDescent="0.25">
      <c r="A3" s="39" t="s">
        <v>677</v>
      </c>
      <c r="B3" s="40">
        <v>1719.8000000000004</v>
      </c>
      <c r="D3" s="2" t="s">
        <v>677</v>
      </c>
      <c r="E3" s="4">
        <v>1719.8000000000004</v>
      </c>
      <c r="F3">
        <f t="shared" ref="F3:F8" si="0">IF(E3=MAX($E$3:$E$8),E3,0)</f>
        <v>1719.8000000000004</v>
      </c>
      <c r="O3" s="52"/>
      <c r="P3" s="48"/>
      <c r="Q3" s="53"/>
    </row>
    <row r="4" spans="1:17" x14ac:dyDescent="0.25">
      <c r="A4" s="39" t="s">
        <v>680</v>
      </c>
      <c r="B4" s="40">
        <v>1316.67</v>
      </c>
      <c r="D4" s="2" t="s">
        <v>680</v>
      </c>
      <c r="E4" s="4">
        <v>1316.67</v>
      </c>
      <c r="F4">
        <f t="shared" si="0"/>
        <v>0</v>
      </c>
      <c r="O4" s="52"/>
      <c r="P4" s="48"/>
      <c r="Q4" s="53"/>
    </row>
    <row r="5" spans="1:17" x14ac:dyDescent="0.25">
      <c r="A5" s="39" t="s">
        <v>676</v>
      </c>
      <c r="B5" s="40">
        <v>1455.680000000001</v>
      </c>
      <c r="D5" s="2" t="s">
        <v>676</v>
      </c>
      <c r="E5" s="4">
        <v>1455.680000000001</v>
      </c>
      <c r="F5">
        <f t="shared" si="0"/>
        <v>0</v>
      </c>
      <c r="O5" s="52"/>
      <c r="P5" s="48"/>
      <c r="Q5" s="53"/>
    </row>
    <row r="6" spans="1:17" x14ac:dyDescent="0.25">
      <c r="A6" s="39" t="s">
        <v>678</v>
      </c>
      <c r="B6" s="40">
        <v>1358.2299999999998</v>
      </c>
      <c r="D6" s="2" t="s">
        <v>678</v>
      </c>
      <c r="E6" s="4">
        <v>1358.2299999999998</v>
      </c>
      <c r="F6">
        <f t="shared" si="0"/>
        <v>0</v>
      </c>
      <c r="O6" s="52"/>
      <c r="P6" s="48"/>
      <c r="Q6" s="53"/>
    </row>
    <row r="7" spans="1:17" x14ac:dyDescent="0.25">
      <c r="A7" s="39" t="s">
        <v>681</v>
      </c>
      <c r="B7" s="40">
        <v>1495.5400000000009</v>
      </c>
      <c r="D7" s="2" t="s">
        <v>681</v>
      </c>
      <c r="E7" s="4">
        <v>1495.5400000000009</v>
      </c>
      <c r="F7" s="41">
        <f t="shared" si="0"/>
        <v>0</v>
      </c>
      <c r="O7" s="52"/>
      <c r="P7" s="48"/>
      <c r="Q7" s="53"/>
    </row>
    <row r="8" spans="1:17" x14ac:dyDescent="0.25">
      <c r="A8" s="39" t="s">
        <v>679</v>
      </c>
      <c r="B8" s="40">
        <v>1212.2399999999993</v>
      </c>
      <c r="D8" s="2" t="s">
        <v>679</v>
      </c>
      <c r="E8" s="4">
        <v>1212.2399999999993</v>
      </c>
      <c r="F8">
        <f t="shared" si="0"/>
        <v>0</v>
      </c>
      <c r="O8" s="52"/>
      <c r="P8" s="48"/>
      <c r="Q8" s="53"/>
    </row>
    <row r="9" spans="1:17" x14ac:dyDescent="0.25">
      <c r="A9" s="39" t="s">
        <v>4089</v>
      </c>
      <c r="B9" s="40">
        <v>8558.1600000000017</v>
      </c>
      <c r="O9" s="52"/>
      <c r="P9" s="48"/>
      <c r="Q9" s="53"/>
    </row>
    <row r="10" spans="1:17" x14ac:dyDescent="0.25">
      <c r="O10" s="52"/>
      <c r="P10" s="48"/>
      <c r="Q10" s="53"/>
    </row>
    <row r="11" spans="1:17" x14ac:dyDescent="0.25">
      <c r="O11" s="52"/>
      <c r="P11" s="48"/>
      <c r="Q11" s="53"/>
    </row>
    <row r="12" spans="1:17" x14ac:dyDescent="0.25">
      <c r="O12" s="52"/>
      <c r="P12" s="48"/>
      <c r="Q12" s="53"/>
    </row>
    <row r="13" spans="1:17" x14ac:dyDescent="0.25">
      <c r="O13" s="52"/>
      <c r="P13" s="48"/>
      <c r="Q13" s="53"/>
    </row>
    <row r="14" spans="1:17" x14ac:dyDescent="0.25">
      <c r="O14" s="52"/>
      <c r="P14" s="48"/>
      <c r="Q14" s="53"/>
    </row>
    <row r="15" spans="1:17" x14ac:dyDescent="0.25">
      <c r="O15" s="52"/>
      <c r="P15" s="48"/>
      <c r="Q15" s="53"/>
    </row>
    <row r="16" spans="1:17" x14ac:dyDescent="0.25">
      <c r="O16" s="52"/>
      <c r="P16" s="48"/>
      <c r="Q16" s="53"/>
    </row>
    <row r="17" spans="1:17" x14ac:dyDescent="0.25">
      <c r="O17" s="52"/>
      <c r="P17" s="48"/>
      <c r="Q17" s="53"/>
    </row>
    <row r="18" spans="1:17" x14ac:dyDescent="0.25">
      <c r="A18" s="38" t="s">
        <v>4096</v>
      </c>
      <c r="B18" t="s">
        <v>4090</v>
      </c>
      <c r="F18" s="42" t="s">
        <v>4099</v>
      </c>
      <c r="O18" s="52"/>
      <c r="P18" s="48"/>
      <c r="Q18" s="53"/>
    </row>
    <row r="19" spans="1:17" x14ac:dyDescent="0.25">
      <c r="A19" s="39" t="s">
        <v>4091</v>
      </c>
      <c r="B19" s="40">
        <v>2052.9</v>
      </c>
      <c r="D19" s="39" t="str" cm="1">
        <f t="array" ref="D19:E23">IF(I20=1,$A$19:$B$23,$A$27:$B$28)</f>
        <v>18-28</v>
      </c>
      <c r="E19" s="40">
        <v>2052.9</v>
      </c>
      <c r="F19" s="5">
        <f>IF(E19=MAX($E$19:$E$23),E19,0)</f>
        <v>0</v>
      </c>
      <c r="O19" s="54"/>
      <c r="P19" s="55"/>
      <c r="Q19" s="56"/>
    </row>
    <row r="20" spans="1:17" x14ac:dyDescent="0.25">
      <c r="A20" s="39" t="s">
        <v>4092</v>
      </c>
      <c r="B20" s="40">
        <v>1991.9300000000005</v>
      </c>
      <c r="D20" s="39" t="str">
        <v>29-39</v>
      </c>
      <c r="E20" s="40">
        <v>1991.9300000000005</v>
      </c>
      <c r="F20">
        <f>IF(E20=MAX($E$19:$E$23),E20,0)</f>
        <v>0</v>
      </c>
      <c r="I20">
        <v>1</v>
      </c>
    </row>
    <row r="21" spans="1:17" x14ac:dyDescent="0.25">
      <c r="A21" s="39" t="s">
        <v>4093</v>
      </c>
      <c r="B21" s="40">
        <v>1687.6900000000014</v>
      </c>
      <c r="D21" s="39" t="str">
        <v>40-50</v>
      </c>
      <c r="E21" s="40">
        <v>1687.6900000000014</v>
      </c>
      <c r="F21">
        <f>IF(E21=MAX($E$19:$E$23),E21,0)</f>
        <v>0</v>
      </c>
    </row>
    <row r="22" spans="1:17" x14ac:dyDescent="0.25">
      <c r="A22" s="39" t="s">
        <v>4094</v>
      </c>
      <c r="B22" s="40">
        <v>2158.9099999999985</v>
      </c>
      <c r="D22" s="39" t="str">
        <v>51-61</v>
      </c>
      <c r="E22" s="40">
        <v>2158.9099999999985</v>
      </c>
      <c r="F22" s="5">
        <f>IF(E22=MAX($E$19:$E$23),E22,0)</f>
        <v>2158.9099999999985</v>
      </c>
    </row>
    <row r="23" spans="1:17" x14ac:dyDescent="0.25">
      <c r="A23" s="39" t="s">
        <v>4095</v>
      </c>
      <c r="B23" s="40">
        <v>666.72999999999979</v>
      </c>
      <c r="D23" s="39" t="str">
        <v>62-Above</v>
      </c>
      <c r="E23" s="40">
        <v>666.72999999999979</v>
      </c>
      <c r="F23">
        <f>IF(E23=MAX($E$19:$E$23),E23,0)</f>
        <v>0</v>
      </c>
    </row>
    <row r="24" spans="1:17" x14ac:dyDescent="0.25">
      <c r="A24" s="39" t="s">
        <v>4089</v>
      </c>
      <c r="B24" s="40">
        <v>8558.16</v>
      </c>
    </row>
    <row r="26" spans="1:17" x14ac:dyDescent="0.25">
      <c r="A26" s="38" t="s">
        <v>688</v>
      </c>
      <c r="B26" t="s">
        <v>4090</v>
      </c>
      <c r="D26" s="39"/>
      <c r="E26" s="40"/>
      <c r="F26" s="5"/>
    </row>
    <row r="27" spans="1:17" x14ac:dyDescent="0.25">
      <c r="A27" s="39" t="s">
        <v>1691</v>
      </c>
      <c r="B27" s="40">
        <v>4561.7999999999984</v>
      </c>
      <c r="D27" s="39"/>
      <c r="E27" s="40"/>
      <c r="F27" s="41"/>
    </row>
    <row r="28" spans="1:17" x14ac:dyDescent="0.25">
      <c r="A28" s="39" t="s">
        <v>1690</v>
      </c>
      <c r="B28" s="40">
        <v>3996.3599999999997</v>
      </c>
    </row>
    <row r="29" spans="1:17" x14ac:dyDescent="0.25">
      <c r="A29" s="39" t="s">
        <v>4089</v>
      </c>
      <c r="B29" s="40">
        <v>8558.159999999998</v>
      </c>
    </row>
    <row r="34" spans="4:6" x14ac:dyDescent="0.25">
      <c r="F34" s="42" t="s">
        <v>4099</v>
      </c>
    </row>
    <row r="35" spans="4:6" x14ac:dyDescent="0.25">
      <c r="D35" t="s">
        <v>3070</v>
      </c>
      <c r="E35">
        <v>-45</v>
      </c>
      <c r="F35">
        <f>IF(E35=MIN($E$35:$E$39),E35,0)</f>
        <v>-45</v>
      </c>
    </row>
    <row r="36" spans="4:6" x14ac:dyDescent="0.25">
      <c r="D36" t="s">
        <v>4085</v>
      </c>
      <c r="E36">
        <v>-35</v>
      </c>
      <c r="F36">
        <f t="shared" ref="F36:F44" si="1">IF(E36=MIN($E$35:$E$39),E36,0)</f>
        <v>0</v>
      </c>
    </row>
    <row r="37" spans="4:6" x14ac:dyDescent="0.25">
      <c r="D37" t="s">
        <v>4084</v>
      </c>
      <c r="E37">
        <v>-27</v>
      </c>
      <c r="F37">
        <f t="shared" si="1"/>
        <v>0</v>
      </c>
    </row>
    <row r="38" spans="4:6" x14ac:dyDescent="0.25">
      <c r="D38" t="s">
        <v>4086</v>
      </c>
      <c r="E38">
        <v>-13</v>
      </c>
      <c r="F38">
        <f t="shared" si="1"/>
        <v>0</v>
      </c>
    </row>
    <row r="39" spans="4:6" x14ac:dyDescent="0.25">
      <c r="D39" t="s">
        <v>3072</v>
      </c>
      <c r="E39">
        <v>0</v>
      </c>
      <c r="F39">
        <f t="shared" si="1"/>
        <v>0</v>
      </c>
    </row>
    <row r="40" spans="4:6" x14ac:dyDescent="0.25">
      <c r="D40" s="39" t="s">
        <v>3068</v>
      </c>
      <c r="E40">
        <v>31</v>
      </c>
      <c r="F40">
        <f t="shared" si="1"/>
        <v>0</v>
      </c>
    </row>
    <row r="41" spans="4:6" x14ac:dyDescent="0.25">
      <c r="D41" s="39" t="s">
        <v>3071</v>
      </c>
      <c r="E41">
        <v>66</v>
      </c>
      <c r="F41">
        <f t="shared" si="1"/>
        <v>0</v>
      </c>
    </row>
    <row r="42" spans="4:6" x14ac:dyDescent="0.25">
      <c r="D42" s="39" t="s">
        <v>3069</v>
      </c>
      <c r="E42">
        <v>74</v>
      </c>
      <c r="F42">
        <f t="shared" si="1"/>
        <v>0</v>
      </c>
    </row>
    <row r="43" spans="4:6" x14ac:dyDescent="0.25">
      <c r="D43" s="39" t="s">
        <v>4087</v>
      </c>
      <c r="E43">
        <v>74</v>
      </c>
      <c r="F43">
        <f t="shared" si="1"/>
        <v>0</v>
      </c>
    </row>
    <row r="44" spans="4:6" x14ac:dyDescent="0.25">
      <c r="D44" s="39" t="s">
        <v>4083</v>
      </c>
      <c r="E44">
        <v>79</v>
      </c>
      <c r="F44">
        <f t="shared" si="1"/>
        <v>0</v>
      </c>
    </row>
    <row r="49" spans="1:9" x14ac:dyDescent="0.25">
      <c r="G49" s="42" t="s">
        <v>4115</v>
      </c>
    </row>
    <row r="50" spans="1:9" x14ac:dyDescent="0.25">
      <c r="A50" s="38" t="s">
        <v>4088</v>
      </c>
      <c r="B50" t="s">
        <v>4102</v>
      </c>
      <c r="C50" t="s">
        <v>4097</v>
      </c>
      <c r="E50" s="39" t="s">
        <v>2754</v>
      </c>
      <c r="F50" s="5">
        <v>4569</v>
      </c>
      <c r="G50" s="46">
        <f>IF(F50&gt;=4837,F50,0)</f>
        <v>0</v>
      </c>
    </row>
    <row r="51" spans="1:9" x14ac:dyDescent="0.25">
      <c r="A51" s="39" t="s">
        <v>2754</v>
      </c>
      <c r="B51" s="46">
        <v>4953</v>
      </c>
      <c r="C51" s="46">
        <v>4569</v>
      </c>
      <c r="E51" s="39" t="s">
        <v>2746</v>
      </c>
      <c r="F51" s="5">
        <v>4603</v>
      </c>
      <c r="G51" s="46">
        <f t="shared" ref="G51:G59" si="2">IF(F51&gt;=4837,F51,0)</f>
        <v>0</v>
      </c>
    </row>
    <row r="52" spans="1:9" x14ac:dyDescent="0.25">
      <c r="A52" s="39" t="s">
        <v>2746</v>
      </c>
      <c r="B52" s="46">
        <v>4660</v>
      </c>
      <c r="C52" s="46">
        <v>4603</v>
      </c>
      <c r="E52" s="39" t="s">
        <v>2942</v>
      </c>
      <c r="F52" s="5">
        <v>3229</v>
      </c>
      <c r="G52" s="46">
        <f t="shared" si="2"/>
        <v>0</v>
      </c>
    </row>
    <row r="53" spans="1:9" x14ac:dyDescent="0.25">
      <c r="A53" s="39" t="s">
        <v>2942</v>
      </c>
      <c r="B53" s="46">
        <v>4991</v>
      </c>
      <c r="C53" s="46">
        <v>3229</v>
      </c>
      <c r="E53" s="39" t="s">
        <v>2912</v>
      </c>
      <c r="F53" s="5">
        <v>1972</v>
      </c>
      <c r="G53" s="46">
        <f t="shared" si="2"/>
        <v>0</v>
      </c>
      <c r="I53" s="46"/>
    </row>
    <row r="54" spans="1:9" x14ac:dyDescent="0.25">
      <c r="A54" s="39" t="s">
        <v>2912</v>
      </c>
      <c r="B54" s="46">
        <v>4733</v>
      </c>
      <c r="C54" s="46">
        <v>1972</v>
      </c>
      <c r="E54" s="39" t="s">
        <v>2749</v>
      </c>
      <c r="F54" s="5">
        <v>3068</v>
      </c>
      <c r="G54" s="46">
        <f t="shared" si="2"/>
        <v>0</v>
      </c>
    </row>
    <row r="55" spans="1:9" x14ac:dyDescent="0.25">
      <c r="A55" s="39" t="s">
        <v>2749</v>
      </c>
      <c r="B55" s="46">
        <v>4894</v>
      </c>
      <c r="C55" s="46">
        <v>3068</v>
      </c>
      <c r="E55" s="39" t="s">
        <v>2914</v>
      </c>
      <c r="F55" s="5">
        <v>4616</v>
      </c>
      <c r="G55" s="46">
        <f t="shared" si="2"/>
        <v>0</v>
      </c>
    </row>
    <row r="56" spans="1:9" x14ac:dyDescent="0.25">
      <c r="A56" s="39" t="s">
        <v>2914</v>
      </c>
      <c r="B56" s="46">
        <v>4991</v>
      </c>
      <c r="C56" s="46">
        <v>4616</v>
      </c>
      <c r="E56" s="39" t="s">
        <v>3054</v>
      </c>
      <c r="F56" s="5">
        <v>3662</v>
      </c>
      <c r="G56" s="46">
        <f t="shared" si="2"/>
        <v>0</v>
      </c>
    </row>
    <row r="57" spans="1:9" x14ac:dyDescent="0.25">
      <c r="A57" s="39" t="s">
        <v>3054</v>
      </c>
      <c r="B57" s="46">
        <v>4921</v>
      </c>
      <c r="C57" s="46">
        <v>3662</v>
      </c>
      <c r="E57" s="39" t="s">
        <v>2929</v>
      </c>
      <c r="F57" s="5">
        <v>2574</v>
      </c>
      <c r="G57" s="46">
        <f t="shared" si="2"/>
        <v>0</v>
      </c>
    </row>
    <row r="58" spans="1:9" x14ac:dyDescent="0.25">
      <c r="A58" s="39" t="s">
        <v>2929</v>
      </c>
      <c r="B58" s="46">
        <v>4691</v>
      </c>
      <c r="C58" s="46">
        <v>2574</v>
      </c>
      <c r="E58" s="39" t="s">
        <v>3044</v>
      </c>
      <c r="F58" s="5">
        <v>3813</v>
      </c>
      <c r="G58" s="46">
        <f t="shared" si="2"/>
        <v>0</v>
      </c>
    </row>
    <row r="59" spans="1:9" x14ac:dyDescent="0.25">
      <c r="A59" s="39" t="s">
        <v>3044</v>
      </c>
      <c r="B59" s="46">
        <v>4791</v>
      </c>
      <c r="C59" s="46">
        <v>3813</v>
      </c>
      <c r="E59" s="39" t="s">
        <v>3009</v>
      </c>
      <c r="F59" s="5">
        <v>5547</v>
      </c>
      <c r="G59" s="5">
        <f t="shared" si="2"/>
        <v>5547</v>
      </c>
      <c r="H59" s="41"/>
    </row>
    <row r="60" spans="1:9" x14ac:dyDescent="0.25">
      <c r="A60" s="39" t="s">
        <v>3009</v>
      </c>
      <c r="B60" s="46">
        <v>4748</v>
      </c>
      <c r="C60" s="46">
        <v>5547</v>
      </c>
    </row>
    <row r="61" spans="1:9" x14ac:dyDescent="0.25">
      <c r="A61" s="39" t="s">
        <v>4089</v>
      </c>
      <c r="B61" s="46">
        <v>4837.3</v>
      </c>
      <c r="C61" s="46">
        <v>37653</v>
      </c>
    </row>
    <row r="64" spans="1:9" x14ac:dyDescent="0.25">
      <c r="A64" s="38" t="s">
        <v>4088</v>
      </c>
      <c r="B64" t="s">
        <v>4111</v>
      </c>
    </row>
    <row r="65" spans="1:17" x14ac:dyDescent="0.25">
      <c r="A65" s="39">
        <v>1</v>
      </c>
      <c r="B65">
        <v>54</v>
      </c>
      <c r="Q65" s="42" t="s">
        <v>4116</v>
      </c>
    </row>
    <row r="66" spans="1:17" x14ac:dyDescent="0.25">
      <c r="A66" s="39">
        <v>2</v>
      </c>
      <c r="B66">
        <v>62</v>
      </c>
      <c r="O66" s="39" t="s">
        <v>2754</v>
      </c>
      <c r="P66" s="5">
        <v>4569</v>
      </c>
      <c r="Q66">
        <f>IF(P66&lt;MIN($P$66:$P$75),P66,0)</f>
        <v>0</v>
      </c>
    </row>
    <row r="67" spans="1:17" x14ac:dyDescent="0.25">
      <c r="A67" s="39">
        <v>3</v>
      </c>
      <c r="B67">
        <v>71</v>
      </c>
      <c r="O67" s="39" t="s">
        <v>2746</v>
      </c>
      <c r="P67" s="5">
        <v>4603</v>
      </c>
      <c r="Q67">
        <f>IF(P67&lt;MIN($P$66:$P$75),P67,0)</f>
        <v>0</v>
      </c>
    </row>
    <row r="68" spans="1:17" x14ac:dyDescent="0.25">
      <c r="A68" s="39">
        <v>4</v>
      </c>
      <c r="B68">
        <v>76</v>
      </c>
      <c r="O68" s="39" t="s">
        <v>2942</v>
      </c>
      <c r="P68" s="5">
        <v>3229</v>
      </c>
      <c r="Q68">
        <f t="shared" ref="Q68:Q75" si="3">IF(P68&lt;MIN($P$66:$P$75),P68,0)</f>
        <v>0</v>
      </c>
    </row>
    <row r="69" spans="1:17" x14ac:dyDescent="0.25">
      <c r="A69" s="39">
        <v>5</v>
      </c>
      <c r="B69">
        <v>53</v>
      </c>
      <c r="O69" s="39" t="s">
        <v>2912</v>
      </c>
      <c r="P69" s="5">
        <v>1972</v>
      </c>
      <c r="Q69">
        <v>1972</v>
      </c>
    </row>
    <row r="70" spans="1:17" x14ac:dyDescent="0.25">
      <c r="A70" s="39" t="s">
        <v>4089</v>
      </c>
      <c r="B70">
        <v>316</v>
      </c>
      <c r="O70" s="39" t="s">
        <v>2749</v>
      </c>
      <c r="P70" s="5">
        <v>3068</v>
      </c>
      <c r="Q70">
        <f t="shared" si="3"/>
        <v>0</v>
      </c>
    </row>
    <row r="71" spans="1:17" x14ac:dyDescent="0.25">
      <c r="O71" s="39" t="s">
        <v>2914</v>
      </c>
      <c r="P71" s="5">
        <v>4616</v>
      </c>
      <c r="Q71">
        <f t="shared" si="3"/>
        <v>0</v>
      </c>
    </row>
    <row r="72" spans="1:17" x14ac:dyDescent="0.25">
      <c r="O72" s="39" t="s">
        <v>3054</v>
      </c>
      <c r="P72" s="5">
        <v>3662</v>
      </c>
      <c r="Q72">
        <f t="shared" si="3"/>
        <v>0</v>
      </c>
    </row>
    <row r="73" spans="1:17" x14ac:dyDescent="0.25">
      <c r="O73" s="39" t="s">
        <v>2929</v>
      </c>
      <c r="P73" s="5">
        <v>2574</v>
      </c>
      <c r="Q73">
        <f t="shared" si="3"/>
        <v>0</v>
      </c>
    </row>
    <row r="74" spans="1:17" x14ac:dyDescent="0.25">
      <c r="O74" s="39" t="s">
        <v>3044</v>
      </c>
      <c r="P74" s="5">
        <v>3813</v>
      </c>
      <c r="Q74">
        <f t="shared" si="3"/>
        <v>0</v>
      </c>
    </row>
    <row r="75" spans="1:17" x14ac:dyDescent="0.25">
      <c r="O75" s="39" t="s">
        <v>3009</v>
      </c>
      <c r="P75" s="5">
        <v>5547</v>
      </c>
      <c r="Q75">
        <f t="shared" si="3"/>
        <v>0</v>
      </c>
    </row>
    <row r="90" spans="1:5" x14ac:dyDescent="0.25">
      <c r="A90" s="38" t="s">
        <v>4117</v>
      </c>
      <c r="B90" t="s">
        <v>4101</v>
      </c>
    </row>
    <row r="91" spans="1:5" x14ac:dyDescent="0.25">
      <c r="A91" s="39" t="s">
        <v>2950</v>
      </c>
      <c r="B91" s="40">
        <v>6873</v>
      </c>
    </row>
    <row r="92" spans="1:5" x14ac:dyDescent="0.25">
      <c r="A92" s="39" t="s">
        <v>2848</v>
      </c>
      <c r="B92" s="40">
        <v>6704</v>
      </c>
    </row>
    <row r="93" spans="1:5" x14ac:dyDescent="0.25">
      <c r="A93" s="39" t="s">
        <v>2847</v>
      </c>
      <c r="B93" s="40">
        <v>5067</v>
      </c>
    </row>
    <row r="94" spans="1:5" x14ac:dyDescent="0.25">
      <c r="A94" s="39" t="s">
        <v>3001</v>
      </c>
      <c r="B94" s="40">
        <v>6229</v>
      </c>
      <c r="D94" t="s">
        <v>4122</v>
      </c>
      <c r="E94">
        <v>57.4</v>
      </c>
    </row>
    <row r="95" spans="1:5" x14ac:dyDescent="0.25">
      <c r="A95" s="39" t="s">
        <v>2702</v>
      </c>
      <c r="B95" s="40">
        <v>9766</v>
      </c>
      <c r="C95" s="39"/>
      <c r="D95" t="s">
        <v>4123</v>
      </c>
      <c r="E95">
        <v>42.6</v>
      </c>
    </row>
    <row r="96" spans="1:5" x14ac:dyDescent="0.25">
      <c r="A96" s="39" t="s">
        <v>2739</v>
      </c>
      <c r="B96" s="40">
        <v>7827</v>
      </c>
    </row>
    <row r="97" spans="1:2" x14ac:dyDescent="0.25">
      <c r="A97" s="39" t="s">
        <v>4089</v>
      </c>
      <c r="B97" s="46">
        <v>42466</v>
      </c>
    </row>
    <row r="100" spans="1:2" x14ac:dyDescent="0.25">
      <c r="A100" s="38" t="s">
        <v>4117</v>
      </c>
      <c r="B100" t="s">
        <v>4101</v>
      </c>
    </row>
    <row r="101" spans="1:2" x14ac:dyDescent="0.25">
      <c r="A101" s="39" t="s">
        <v>2873</v>
      </c>
      <c r="B101" s="46">
        <v>-9700</v>
      </c>
    </row>
    <row r="102" spans="1:2" x14ac:dyDescent="0.25">
      <c r="A102" s="39" t="s">
        <v>2737</v>
      </c>
      <c r="B102" s="46">
        <v>-7748</v>
      </c>
    </row>
    <row r="103" spans="1:2" x14ac:dyDescent="0.25">
      <c r="A103" s="39" t="s">
        <v>2769</v>
      </c>
      <c r="B103" s="46">
        <v>-10702</v>
      </c>
    </row>
    <row r="104" spans="1:2" x14ac:dyDescent="0.25">
      <c r="A104" s="39" t="s">
        <v>2770</v>
      </c>
      <c r="B104" s="46">
        <v>-8012</v>
      </c>
    </row>
    <row r="105" spans="1:2" x14ac:dyDescent="0.25">
      <c r="A105" s="39" t="s">
        <v>2938</v>
      </c>
      <c r="B105" s="46">
        <v>-8134</v>
      </c>
    </row>
    <row r="106" spans="1:2" x14ac:dyDescent="0.25">
      <c r="A106" s="39" t="s">
        <v>2944</v>
      </c>
      <c r="B106" s="46">
        <v>-11095</v>
      </c>
    </row>
    <row r="107" spans="1:2" x14ac:dyDescent="0.25">
      <c r="A107" s="39" t="s">
        <v>2789</v>
      </c>
      <c r="B107" s="46">
        <v>-8454</v>
      </c>
    </row>
    <row r="108" spans="1:2" x14ac:dyDescent="0.25">
      <c r="A108" s="39" t="s">
        <v>2825</v>
      </c>
      <c r="B108" s="46">
        <v>-7907</v>
      </c>
    </row>
    <row r="109" spans="1:2" x14ac:dyDescent="0.25">
      <c r="A109" s="39" t="s">
        <v>2715</v>
      </c>
      <c r="B109" s="46">
        <v>-10246</v>
      </c>
    </row>
    <row r="110" spans="1:2" x14ac:dyDescent="0.25">
      <c r="A110" s="39" t="s">
        <v>3030</v>
      </c>
      <c r="B110" s="46">
        <v>-9847</v>
      </c>
    </row>
    <row r="111" spans="1:2" x14ac:dyDescent="0.25">
      <c r="A111" s="39" t="s">
        <v>4089</v>
      </c>
      <c r="B111" s="46">
        <v>-91845</v>
      </c>
    </row>
  </sheetData>
  <pageMargins left="0.7" right="0.7" top="0.75" bottom="0.75" header="0.3" footer="0.3"/>
  <pageSetup orientation="portrait" horizontalDpi="1200" verticalDpi="1200" r:id="rId9"/>
  <drawing r:id="rId10"/>
  <legacyDrawing r:id="rId11"/>
  <mc:AlternateContent xmlns:mc="http://schemas.openxmlformats.org/markup-compatibility/2006">
    <mc:Choice Requires="x14">
      <controls>
        <mc:AlternateContent xmlns:mc="http://schemas.openxmlformats.org/markup-compatibility/2006">
          <mc:Choice Requires="x14">
            <control shapeId="9218" r:id="rId12" name="Option Button 2">
              <controlPr defaultSize="0" autoFill="0" autoLine="0" autoPict="0">
                <anchor moveWithCells="1">
                  <from>
                    <xdr:col>20</xdr:col>
                    <xdr:colOff>352425</xdr:colOff>
                    <xdr:row>16</xdr:row>
                    <xdr:rowOff>171450</xdr:rowOff>
                  </from>
                  <to>
                    <xdr:col>22</xdr:col>
                    <xdr:colOff>152400</xdr:colOff>
                    <xdr:row>18</xdr:row>
                    <xdr:rowOff>0</xdr:rowOff>
                  </to>
                </anchor>
              </controlPr>
            </control>
          </mc:Choice>
        </mc:AlternateContent>
        <mc:AlternateContent xmlns:mc="http://schemas.openxmlformats.org/markup-compatibility/2006">
          <mc:Choice Requires="x14">
            <control shapeId="9217" r:id="rId13" name="Option Button 1">
              <controlPr defaultSize="0" autoFill="0" autoLine="0" autoPict="0">
                <anchor moveWithCells="1">
                  <from>
                    <xdr:col>13</xdr:col>
                    <xdr:colOff>581025</xdr:colOff>
                    <xdr:row>16</xdr:row>
                    <xdr:rowOff>114300</xdr:rowOff>
                  </from>
                  <to>
                    <xdr:col>14</xdr:col>
                    <xdr:colOff>990600</xdr:colOff>
                    <xdr:row>17</xdr:row>
                    <xdr:rowOff>133350</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BB495-EE34-4E18-9056-A0732F022491}">
  <dimension ref="A2:L60"/>
  <sheetViews>
    <sheetView topLeftCell="A25" workbookViewId="0">
      <selection activeCell="F41" sqref="F41"/>
    </sheetView>
  </sheetViews>
  <sheetFormatPr defaultRowHeight="15" x14ac:dyDescent="0.25"/>
  <cols>
    <col min="1" max="1" width="13.140625" bestFit="1" customWidth="1"/>
    <col min="2" max="2" width="16.85546875" bestFit="1" customWidth="1"/>
    <col min="3" max="3" width="10.5703125" bestFit="1" customWidth="1"/>
    <col min="5" max="5" width="16.85546875" bestFit="1" customWidth="1"/>
    <col min="6" max="6" width="19.28515625" bestFit="1" customWidth="1"/>
    <col min="7" max="7" width="10.5703125" bestFit="1" customWidth="1"/>
    <col min="8" max="8" width="16.5703125" customWidth="1"/>
    <col min="11" max="11" width="12.42578125" bestFit="1" customWidth="1"/>
    <col min="12" max="12" width="16.85546875" bestFit="1" customWidth="1"/>
  </cols>
  <sheetData>
    <row r="2" spans="1:12" x14ac:dyDescent="0.25">
      <c r="A2" t="s">
        <v>4103</v>
      </c>
      <c r="B2">
        <v>669</v>
      </c>
      <c r="E2" s="38" t="s">
        <v>4112</v>
      </c>
      <c r="F2" t="s">
        <v>4113</v>
      </c>
      <c r="K2" s="38" t="s">
        <v>4121</v>
      </c>
      <c r="L2" t="s">
        <v>4090</v>
      </c>
    </row>
    <row r="3" spans="1:12" x14ac:dyDescent="0.25">
      <c r="A3" t="s">
        <v>4104</v>
      </c>
      <c r="B3" s="41">
        <v>8558.1600000000017</v>
      </c>
      <c r="E3" s="39">
        <v>1</v>
      </c>
      <c r="F3">
        <v>1</v>
      </c>
      <c r="K3" s="39" t="s">
        <v>4118</v>
      </c>
      <c r="L3" s="40">
        <v>3244.57</v>
      </c>
    </row>
    <row r="4" spans="1:12" x14ac:dyDescent="0.25">
      <c r="A4" t="s">
        <v>4105</v>
      </c>
      <c r="B4">
        <v>674</v>
      </c>
      <c r="E4" s="39">
        <v>2</v>
      </c>
      <c r="F4">
        <v>2</v>
      </c>
      <c r="K4" s="57" t="s">
        <v>4124</v>
      </c>
      <c r="L4" s="40">
        <v>704.68999999999994</v>
      </c>
    </row>
    <row r="5" spans="1:12" x14ac:dyDescent="0.25">
      <c r="A5" t="s">
        <v>4108</v>
      </c>
      <c r="B5" s="37" t="s">
        <v>4109</v>
      </c>
      <c r="E5" s="39">
        <v>3</v>
      </c>
      <c r="F5">
        <v>3</v>
      </c>
      <c r="K5" s="58" t="s">
        <v>4125</v>
      </c>
      <c r="L5" s="40">
        <v>189.07999999999998</v>
      </c>
    </row>
    <row r="6" spans="1:12" x14ac:dyDescent="0.25">
      <c r="A6" t="s">
        <v>4106</v>
      </c>
      <c r="B6">
        <v>1000</v>
      </c>
      <c r="E6" s="39">
        <v>4</v>
      </c>
      <c r="F6">
        <v>4</v>
      </c>
      <c r="K6" s="58" t="s">
        <v>4126</v>
      </c>
      <c r="L6" s="40">
        <v>298.39</v>
      </c>
    </row>
    <row r="7" spans="1:12" x14ac:dyDescent="0.25">
      <c r="A7" t="s">
        <v>4114</v>
      </c>
      <c r="B7">
        <v>3.0470000000000002</v>
      </c>
      <c r="E7" s="39">
        <v>5</v>
      </c>
      <c r="F7">
        <v>5</v>
      </c>
      <c r="K7" s="58" t="s">
        <v>4127</v>
      </c>
      <c r="L7" s="40">
        <v>217.21999999999997</v>
      </c>
    </row>
    <row r="8" spans="1:12" x14ac:dyDescent="0.25">
      <c r="E8" s="39" t="s">
        <v>4089</v>
      </c>
      <c r="F8">
        <v>3.0470000000000002</v>
      </c>
      <c r="K8" s="57" t="s">
        <v>4128</v>
      </c>
      <c r="L8" s="40">
        <v>856.93999999999994</v>
      </c>
    </row>
    <row r="9" spans="1:12" x14ac:dyDescent="0.25">
      <c r="K9" s="58" t="s">
        <v>4129</v>
      </c>
      <c r="L9" s="40">
        <v>264.09999999999997</v>
      </c>
    </row>
    <row r="10" spans="1:12" x14ac:dyDescent="0.25">
      <c r="K10" s="58" t="s">
        <v>4130</v>
      </c>
      <c r="L10" s="40">
        <v>327.59999999999997</v>
      </c>
    </row>
    <row r="11" spans="1:12" x14ac:dyDescent="0.25">
      <c r="A11" s="38" t="s">
        <v>4088</v>
      </c>
      <c r="B11" t="s">
        <v>4107</v>
      </c>
      <c r="K11" s="58" t="s">
        <v>4131</v>
      </c>
      <c r="L11" s="40">
        <v>265.24</v>
      </c>
    </row>
    <row r="12" spans="1:12" x14ac:dyDescent="0.25">
      <c r="A12" s="39" t="s">
        <v>677</v>
      </c>
      <c r="B12">
        <v>127</v>
      </c>
      <c r="K12" s="57" t="s">
        <v>4132</v>
      </c>
      <c r="L12" s="40">
        <v>724.2</v>
      </c>
    </row>
    <row r="13" spans="1:12" x14ac:dyDescent="0.25">
      <c r="A13" s="39" t="s">
        <v>680</v>
      </c>
      <c r="B13">
        <v>103</v>
      </c>
      <c r="E13" s="38" t="s">
        <v>4088</v>
      </c>
      <c r="F13" t="s">
        <v>4101</v>
      </c>
      <c r="K13" s="58" t="s">
        <v>4133</v>
      </c>
      <c r="L13" s="40">
        <v>222.62</v>
      </c>
    </row>
    <row r="14" spans="1:12" x14ac:dyDescent="0.25">
      <c r="A14" s="39" t="s">
        <v>676</v>
      </c>
      <c r="B14">
        <v>112</v>
      </c>
      <c r="E14" s="39" t="s">
        <v>4084</v>
      </c>
      <c r="F14">
        <v>27</v>
      </c>
      <c r="H14" s="39" t="s">
        <v>4084</v>
      </c>
      <c r="I14">
        <v>27</v>
      </c>
      <c r="J14">
        <f>IF(I14=MIN($I$14:$I$23),I14,0)</f>
        <v>0</v>
      </c>
      <c r="K14" s="58" t="s">
        <v>4134</v>
      </c>
      <c r="L14" s="40">
        <v>285.58</v>
      </c>
    </row>
    <row r="15" spans="1:12" x14ac:dyDescent="0.25">
      <c r="A15" s="39" t="s">
        <v>678</v>
      </c>
      <c r="B15">
        <v>112</v>
      </c>
      <c r="E15" s="39" t="s">
        <v>3069</v>
      </c>
      <c r="F15">
        <v>-74</v>
      </c>
      <c r="H15" s="39" t="s">
        <v>3069</v>
      </c>
      <c r="I15">
        <v>-74</v>
      </c>
      <c r="J15">
        <f t="shared" ref="J15:J23" si="0">IF(I15=MIN($I$14:$I$23),I15,0)</f>
        <v>0</v>
      </c>
      <c r="K15" s="58" t="s">
        <v>4135</v>
      </c>
      <c r="L15" s="40">
        <v>216.00000000000003</v>
      </c>
    </row>
    <row r="16" spans="1:12" x14ac:dyDescent="0.25">
      <c r="A16" s="39" t="s">
        <v>681</v>
      </c>
      <c r="B16">
        <v>110</v>
      </c>
      <c r="E16" s="39" t="s">
        <v>4087</v>
      </c>
      <c r="F16">
        <v>-74</v>
      </c>
      <c r="H16" s="39" t="s">
        <v>4087</v>
      </c>
      <c r="I16">
        <v>-74</v>
      </c>
      <c r="J16">
        <f t="shared" si="0"/>
        <v>0</v>
      </c>
      <c r="K16" s="57" t="s">
        <v>4136</v>
      </c>
      <c r="L16" s="40">
        <v>958.74000000000012</v>
      </c>
    </row>
    <row r="17" spans="1:12" x14ac:dyDescent="0.25">
      <c r="A17" s="39" t="s">
        <v>679</v>
      </c>
      <c r="B17">
        <v>105</v>
      </c>
      <c r="E17" s="39" t="s">
        <v>3072</v>
      </c>
      <c r="F17">
        <v>0</v>
      </c>
      <c r="H17" s="39" t="s">
        <v>3072</v>
      </c>
      <c r="I17">
        <v>0</v>
      </c>
      <c r="J17">
        <f t="shared" si="0"/>
        <v>0</v>
      </c>
      <c r="K17" s="58" t="s">
        <v>4137</v>
      </c>
      <c r="L17" s="40">
        <v>334.3</v>
      </c>
    </row>
    <row r="18" spans="1:12" x14ac:dyDescent="0.25">
      <c r="A18" s="39" t="s">
        <v>4089</v>
      </c>
      <c r="B18">
        <v>669</v>
      </c>
      <c r="E18" s="39" t="s">
        <v>4086</v>
      </c>
      <c r="F18">
        <v>13</v>
      </c>
      <c r="H18" s="39" t="s">
        <v>4086</v>
      </c>
      <c r="I18">
        <v>13</v>
      </c>
      <c r="J18">
        <f t="shared" si="0"/>
        <v>0</v>
      </c>
      <c r="K18" s="58" t="s">
        <v>4138</v>
      </c>
      <c r="L18" s="40">
        <v>311.32000000000005</v>
      </c>
    </row>
    <row r="19" spans="1:12" x14ac:dyDescent="0.25">
      <c r="E19" s="39" t="s">
        <v>4083</v>
      </c>
      <c r="F19">
        <v>-79</v>
      </c>
      <c r="H19" s="39" t="s">
        <v>4083</v>
      </c>
      <c r="I19">
        <v>-79</v>
      </c>
      <c r="J19">
        <f t="shared" si="0"/>
        <v>-79</v>
      </c>
      <c r="K19" s="58" t="s">
        <v>4139</v>
      </c>
      <c r="L19" s="40">
        <v>313.12</v>
      </c>
    </row>
    <row r="20" spans="1:12" x14ac:dyDescent="0.25">
      <c r="E20" s="39" t="s">
        <v>3071</v>
      </c>
      <c r="F20">
        <v>-66</v>
      </c>
      <c r="H20" s="39" t="s">
        <v>3071</v>
      </c>
      <c r="I20">
        <v>-66</v>
      </c>
      <c r="J20">
        <f t="shared" si="0"/>
        <v>0</v>
      </c>
      <c r="K20" s="39" t="s">
        <v>4119</v>
      </c>
      <c r="L20" s="40">
        <v>2858.5499999999997</v>
      </c>
    </row>
    <row r="21" spans="1:12" x14ac:dyDescent="0.25">
      <c r="A21" t="s">
        <v>4098</v>
      </c>
      <c r="E21" s="39" t="s">
        <v>3070</v>
      </c>
      <c r="F21">
        <v>45</v>
      </c>
      <c r="H21" s="39" t="s">
        <v>3070</v>
      </c>
      <c r="I21">
        <v>45</v>
      </c>
      <c r="J21">
        <f t="shared" si="0"/>
        <v>0</v>
      </c>
      <c r="K21" s="57" t="s">
        <v>4124</v>
      </c>
      <c r="L21" s="40">
        <v>730.05</v>
      </c>
    </row>
    <row r="22" spans="1:12" x14ac:dyDescent="0.25">
      <c r="A22">
        <v>674</v>
      </c>
      <c r="E22" s="39" t="s">
        <v>4085</v>
      </c>
      <c r="F22">
        <v>35</v>
      </c>
      <c r="H22" s="39" t="s">
        <v>4085</v>
      </c>
      <c r="I22">
        <v>35</v>
      </c>
      <c r="J22">
        <f t="shared" si="0"/>
        <v>0</v>
      </c>
      <c r="K22" s="58" t="s">
        <v>4125</v>
      </c>
      <c r="L22" s="40">
        <v>261.51</v>
      </c>
    </row>
    <row r="23" spans="1:12" x14ac:dyDescent="0.25">
      <c r="E23" s="39" t="s">
        <v>3068</v>
      </c>
      <c r="F23">
        <v>-31</v>
      </c>
      <c r="H23" s="39" t="s">
        <v>3068</v>
      </c>
      <c r="I23">
        <v>-31</v>
      </c>
      <c r="J23">
        <f t="shared" si="0"/>
        <v>0</v>
      </c>
      <c r="K23" s="58" t="s">
        <v>4126</v>
      </c>
      <c r="L23" s="40">
        <v>224.13</v>
      </c>
    </row>
    <row r="24" spans="1:12" x14ac:dyDescent="0.25">
      <c r="E24" s="39" t="s">
        <v>4089</v>
      </c>
      <c r="F24">
        <v>-204</v>
      </c>
      <c r="K24" s="58" t="s">
        <v>4127</v>
      </c>
      <c r="L24" s="40">
        <v>244.41000000000003</v>
      </c>
    </row>
    <row r="25" spans="1:12" x14ac:dyDescent="0.25">
      <c r="A25" t="s">
        <v>4110</v>
      </c>
      <c r="K25" s="57" t="s">
        <v>4128</v>
      </c>
      <c r="L25" s="40">
        <v>581</v>
      </c>
    </row>
    <row r="26" spans="1:12" x14ac:dyDescent="0.25">
      <c r="A26">
        <v>1000</v>
      </c>
      <c r="K26" s="58" t="s">
        <v>4129</v>
      </c>
      <c r="L26" s="40">
        <v>192.91000000000003</v>
      </c>
    </row>
    <row r="27" spans="1:12" x14ac:dyDescent="0.25">
      <c r="K27" s="58" t="s">
        <v>4130</v>
      </c>
      <c r="L27" s="40">
        <v>220.75</v>
      </c>
    </row>
    <row r="28" spans="1:12" x14ac:dyDescent="0.25">
      <c r="K28" s="58" t="s">
        <v>4131</v>
      </c>
      <c r="L28" s="40">
        <v>167.34</v>
      </c>
    </row>
    <row r="29" spans="1:12" x14ac:dyDescent="0.25">
      <c r="A29" s="38" t="s">
        <v>4</v>
      </c>
      <c r="B29" t="s">
        <v>4090</v>
      </c>
      <c r="K29" s="57" t="s">
        <v>4132</v>
      </c>
      <c r="L29" s="40">
        <v>771.78999999999985</v>
      </c>
    </row>
    <row r="30" spans="1:12" x14ac:dyDescent="0.25">
      <c r="A30" s="39" t="s">
        <v>683</v>
      </c>
      <c r="B30" s="40">
        <v>2070.9699999999993</v>
      </c>
      <c r="C30">
        <v>0</v>
      </c>
      <c r="E30" s="39" t="s">
        <v>683</v>
      </c>
      <c r="F30" s="40">
        <v>2070.9699999999993</v>
      </c>
      <c r="G30">
        <v>0</v>
      </c>
      <c r="K30" s="58" t="s">
        <v>4133</v>
      </c>
      <c r="L30" s="40">
        <v>294.18999999999994</v>
      </c>
    </row>
    <row r="31" spans="1:12" x14ac:dyDescent="0.25">
      <c r="A31" s="39" t="s">
        <v>684</v>
      </c>
      <c r="B31" s="40">
        <v>2278.9700000000016</v>
      </c>
      <c r="C31" s="40">
        <v>2278.9700000000016</v>
      </c>
      <c r="E31" s="39" t="s">
        <v>684</v>
      </c>
      <c r="F31" s="40">
        <v>2278.9700000000016</v>
      </c>
      <c r="G31" s="40">
        <v>2278.9700000000016</v>
      </c>
      <c r="K31" s="58" t="s">
        <v>4134</v>
      </c>
      <c r="L31" s="40">
        <v>280.99999999999994</v>
      </c>
    </row>
    <row r="32" spans="1:12" x14ac:dyDescent="0.25">
      <c r="A32" s="39" t="s">
        <v>685</v>
      </c>
      <c r="B32" s="40">
        <v>2116.5600000000004</v>
      </c>
      <c r="C32">
        <v>0</v>
      </c>
      <c r="E32" s="39" t="s">
        <v>685</v>
      </c>
      <c r="F32" s="40">
        <v>2116.5600000000004</v>
      </c>
      <c r="G32">
        <v>0</v>
      </c>
      <c r="K32" s="58" t="s">
        <v>4135</v>
      </c>
      <c r="L32" s="40">
        <v>196.60000000000002</v>
      </c>
    </row>
    <row r="33" spans="1:12" x14ac:dyDescent="0.25">
      <c r="A33" s="39" t="s">
        <v>682</v>
      </c>
      <c r="B33" s="40">
        <v>2091.66</v>
      </c>
      <c r="C33">
        <v>0</v>
      </c>
      <c r="E33" s="39" t="s">
        <v>682</v>
      </c>
      <c r="F33" s="40">
        <v>2091.66</v>
      </c>
      <c r="G33">
        <v>0</v>
      </c>
      <c r="K33" s="57" t="s">
        <v>4136</v>
      </c>
      <c r="L33" s="40">
        <v>775.70999999999981</v>
      </c>
    </row>
    <row r="34" spans="1:12" x14ac:dyDescent="0.25">
      <c r="A34" s="39" t="s">
        <v>4089</v>
      </c>
      <c r="B34">
        <v>8558.16</v>
      </c>
      <c r="K34" s="58" t="s">
        <v>4137</v>
      </c>
      <c r="L34" s="40">
        <v>222.22999999999996</v>
      </c>
    </row>
    <row r="35" spans="1:12" x14ac:dyDescent="0.25">
      <c r="K35" s="58" t="s">
        <v>4138</v>
      </c>
      <c r="L35" s="40">
        <v>298.92999999999995</v>
      </c>
    </row>
    <row r="36" spans="1:12" x14ac:dyDescent="0.25">
      <c r="K36" s="58" t="s">
        <v>4139</v>
      </c>
      <c r="L36" s="40">
        <v>254.55</v>
      </c>
    </row>
    <row r="37" spans="1:12" x14ac:dyDescent="0.25">
      <c r="K37" s="39" t="s">
        <v>4120</v>
      </c>
      <c r="L37" s="40">
        <v>2455.0400000000004</v>
      </c>
    </row>
    <row r="38" spans="1:12" x14ac:dyDescent="0.25">
      <c r="K38" s="57" t="s">
        <v>4124</v>
      </c>
      <c r="L38" s="40">
        <v>834.54</v>
      </c>
    </row>
    <row r="39" spans="1:12" x14ac:dyDescent="0.25">
      <c r="K39" s="58" t="s">
        <v>4125</v>
      </c>
      <c r="L39" s="40">
        <v>329.08</v>
      </c>
    </row>
    <row r="40" spans="1:12" x14ac:dyDescent="0.25">
      <c r="K40" s="58" t="s">
        <v>4126</v>
      </c>
      <c r="L40" s="40">
        <v>256.7299999999999</v>
      </c>
    </row>
    <row r="41" spans="1:12" x14ac:dyDescent="0.25">
      <c r="K41" s="58" t="s">
        <v>4127</v>
      </c>
      <c r="L41" s="40">
        <v>248.73000000000002</v>
      </c>
    </row>
    <row r="42" spans="1:12" x14ac:dyDescent="0.25">
      <c r="K42" s="57" t="s">
        <v>4128</v>
      </c>
      <c r="L42" s="40">
        <v>826.76</v>
      </c>
    </row>
    <row r="43" spans="1:12" x14ac:dyDescent="0.25">
      <c r="K43" s="58" t="s">
        <v>4129</v>
      </c>
      <c r="L43" s="40">
        <v>259.64999999999998</v>
      </c>
    </row>
    <row r="44" spans="1:12" x14ac:dyDescent="0.25">
      <c r="K44" s="58" t="s">
        <v>4130</v>
      </c>
      <c r="L44" s="40">
        <v>324.51</v>
      </c>
    </row>
    <row r="45" spans="1:12" x14ac:dyDescent="0.25">
      <c r="A45" s="38" t="s">
        <v>4088</v>
      </c>
      <c r="B45" t="s">
        <v>4090</v>
      </c>
      <c r="K45" s="58" t="s">
        <v>4131</v>
      </c>
      <c r="L45" s="40">
        <v>242.60000000000005</v>
      </c>
    </row>
    <row r="46" spans="1:12" x14ac:dyDescent="0.25">
      <c r="A46" s="39" t="s">
        <v>4118</v>
      </c>
      <c r="B46">
        <v>3244.5699999999988</v>
      </c>
      <c r="K46" s="57" t="s">
        <v>4132</v>
      </c>
      <c r="L46" s="40">
        <v>793.7399999999999</v>
      </c>
    </row>
    <row r="47" spans="1:12" x14ac:dyDescent="0.25">
      <c r="A47" s="57" t="s">
        <v>4124</v>
      </c>
      <c r="B47">
        <v>704.68999999999971</v>
      </c>
      <c r="K47" s="58" t="s">
        <v>4133</v>
      </c>
      <c r="L47" s="40">
        <v>238.82999999999998</v>
      </c>
    </row>
    <row r="48" spans="1:12" x14ac:dyDescent="0.25">
      <c r="A48" s="57" t="s">
        <v>4128</v>
      </c>
      <c r="B48">
        <v>856.93999999999971</v>
      </c>
      <c r="K48" s="58" t="s">
        <v>4134</v>
      </c>
      <c r="L48" s="40">
        <v>307.97000000000003</v>
      </c>
    </row>
    <row r="49" spans="1:12" x14ac:dyDescent="0.25">
      <c r="A49" s="57" t="s">
        <v>4132</v>
      </c>
      <c r="B49">
        <v>724.19999999999982</v>
      </c>
      <c r="K49" s="58" t="s">
        <v>4135</v>
      </c>
      <c r="L49" s="40">
        <v>246.93999999999997</v>
      </c>
    </row>
    <row r="50" spans="1:12" x14ac:dyDescent="0.25">
      <c r="A50" s="57" t="s">
        <v>4136</v>
      </c>
      <c r="B50">
        <v>958.74</v>
      </c>
      <c r="K50" s="39" t="s">
        <v>4089</v>
      </c>
      <c r="L50" s="40">
        <v>8558.16</v>
      </c>
    </row>
    <row r="51" spans="1:12" x14ac:dyDescent="0.25">
      <c r="A51" s="39" t="s">
        <v>4119</v>
      </c>
      <c r="B51">
        <v>2858.5499999999997</v>
      </c>
    </row>
    <row r="52" spans="1:12" x14ac:dyDescent="0.25">
      <c r="A52" s="57" t="s">
        <v>4124</v>
      </c>
      <c r="B52">
        <v>730.04999999999973</v>
      </c>
    </row>
    <row r="53" spans="1:12" x14ac:dyDescent="0.25">
      <c r="A53" s="57" t="s">
        <v>4128</v>
      </c>
      <c r="B53">
        <v>581.00000000000011</v>
      </c>
    </row>
    <row r="54" spans="1:12" x14ac:dyDescent="0.25">
      <c r="A54" s="57" t="s">
        <v>4132</v>
      </c>
      <c r="B54">
        <v>771.78999999999985</v>
      </c>
    </row>
    <row r="55" spans="1:12" x14ac:dyDescent="0.25">
      <c r="A55" s="57" t="s">
        <v>4136</v>
      </c>
      <c r="B55">
        <v>775.71</v>
      </c>
    </row>
    <row r="56" spans="1:12" x14ac:dyDescent="0.25">
      <c r="A56" s="39" t="s">
        <v>4120</v>
      </c>
      <c r="B56">
        <v>2455.04</v>
      </c>
    </row>
    <row r="57" spans="1:12" x14ac:dyDescent="0.25">
      <c r="A57" s="57" t="s">
        <v>4124</v>
      </c>
      <c r="B57">
        <v>834.54000000000008</v>
      </c>
    </row>
    <row r="58" spans="1:12" x14ac:dyDescent="0.25">
      <c r="A58" s="57" t="s">
        <v>4128</v>
      </c>
      <c r="B58">
        <v>826.76</v>
      </c>
    </row>
    <row r="59" spans="1:12" x14ac:dyDescent="0.25">
      <c r="A59" s="57" t="s">
        <v>4132</v>
      </c>
      <c r="B59">
        <v>793.74</v>
      </c>
    </row>
    <row r="60" spans="1:12" x14ac:dyDescent="0.25">
      <c r="A60" s="39" t="s">
        <v>4089</v>
      </c>
      <c r="B60">
        <v>8558.16</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F57E0-1429-42C5-ADCD-DD75596FC803}">
  <dimension ref="Z17:AF29"/>
  <sheetViews>
    <sheetView zoomScale="60" zoomScaleNormal="60" workbookViewId="0">
      <selection activeCell="Z35" sqref="Z35"/>
    </sheetView>
  </sheetViews>
  <sheetFormatPr defaultRowHeight="15" x14ac:dyDescent="0.25"/>
  <cols>
    <col min="1" max="25" width="9.140625" style="47"/>
    <col min="26" max="26" width="13.28515625" style="47" bestFit="1" customWidth="1"/>
    <col min="27" max="27" width="16.85546875" style="47" bestFit="1" customWidth="1"/>
    <col min="28" max="28" width="16.85546875" style="47" customWidth="1"/>
    <col min="29" max="29" width="9.140625" style="47" customWidth="1"/>
    <col min="30" max="31" width="10.5703125" style="47" customWidth="1"/>
    <col min="32" max="32" width="2" style="47" bestFit="1" customWidth="1"/>
    <col min="33" max="16384" width="9.140625" style="47"/>
  </cols>
  <sheetData>
    <row r="17" spans="26:32" x14ac:dyDescent="0.25">
      <c r="Z17" s="38" t="s">
        <v>4088</v>
      </c>
      <c r="AA17" t="s">
        <v>4090</v>
      </c>
      <c r="AB17"/>
      <c r="AC17"/>
      <c r="AD17"/>
      <c r="AE17" s="42" t="s">
        <v>4099</v>
      </c>
      <c r="AF17" s="47">
        <v>1</v>
      </c>
    </row>
    <row r="18" spans="26:32" x14ac:dyDescent="0.25">
      <c r="Z18" s="39" t="s">
        <v>4091</v>
      </c>
      <c r="AA18" s="40">
        <v>2052.9</v>
      </c>
      <c r="AB18" s="40"/>
      <c r="AC18" t="str" cm="1">
        <f t="array" ref="AC18:AD19">IF(AF17=1,Z18:AA22,Z27:AA28)</f>
        <v>18-28</v>
      </c>
      <c r="AD18" s="5">
        <v>2052.9</v>
      </c>
      <c r="AE18">
        <f>IF(AD18=MAX($AD$18:$AD$22),AD18,0)</f>
        <v>2052.9</v>
      </c>
    </row>
    <row r="19" spans="26:32" x14ac:dyDescent="0.25">
      <c r="Z19" s="39" t="s">
        <v>4092</v>
      </c>
      <c r="AA19" s="40">
        <v>1991.9300000000005</v>
      </c>
      <c r="AB19" s="40"/>
      <c r="AC19" t="str">
        <v>29-39</v>
      </c>
      <c r="AD19" s="5">
        <v>1991.9300000000005</v>
      </c>
      <c r="AE19">
        <f t="shared" ref="AE19:AE22" si="0">IF(AD19=MAX($AD$18:$AD$22),AD19,0)</f>
        <v>0</v>
      </c>
    </row>
    <row r="20" spans="26:32" x14ac:dyDescent="0.25">
      <c r="Z20" s="39" t="s">
        <v>4093</v>
      </c>
      <c r="AA20" s="40">
        <v>1687.6900000000014</v>
      </c>
      <c r="AB20" s="40"/>
      <c r="AC20"/>
      <c r="AD20" s="5"/>
      <c r="AE20">
        <f t="shared" si="0"/>
        <v>0</v>
      </c>
    </row>
    <row r="21" spans="26:32" x14ac:dyDescent="0.25">
      <c r="Z21" s="39" t="s">
        <v>4094</v>
      </c>
      <c r="AA21" s="40">
        <v>2158.9099999999985</v>
      </c>
      <c r="AB21" s="40"/>
      <c r="AC21"/>
      <c r="AD21" s="5"/>
      <c r="AE21" s="5">
        <f t="shared" si="0"/>
        <v>0</v>
      </c>
    </row>
    <row r="22" spans="26:32" x14ac:dyDescent="0.25">
      <c r="Z22" s="39" t="s">
        <v>4095</v>
      </c>
      <c r="AA22" s="40">
        <v>666.72999999999979</v>
      </c>
      <c r="AB22" s="40"/>
      <c r="AC22"/>
      <c r="AD22" s="5"/>
      <c r="AE22">
        <f t="shared" si="0"/>
        <v>0</v>
      </c>
    </row>
    <row r="23" spans="26:32" x14ac:dyDescent="0.25">
      <c r="Z23" s="39" t="s">
        <v>4089</v>
      </c>
      <c r="AA23" s="40">
        <v>8558.16</v>
      </c>
      <c r="AB23" s="40"/>
      <c r="AC23"/>
      <c r="AD23"/>
      <c r="AE23"/>
    </row>
    <row r="24" spans="26:32" x14ac:dyDescent="0.25">
      <c r="Z24"/>
      <c r="AA24"/>
      <c r="AB24"/>
      <c r="AC24"/>
      <c r="AD24"/>
      <c r="AE24"/>
    </row>
    <row r="25" spans="26:32" x14ac:dyDescent="0.25">
      <c r="Z25"/>
      <c r="AA25"/>
      <c r="AB25"/>
      <c r="AC25"/>
      <c r="AD25"/>
      <c r="AE25"/>
    </row>
    <row r="26" spans="26:32" x14ac:dyDescent="0.25">
      <c r="Z26" s="38" t="s">
        <v>4088</v>
      </c>
      <c r="AA26" t="s">
        <v>4090</v>
      </c>
      <c r="AB26"/>
      <c r="AC26"/>
      <c r="AD26"/>
      <c r="AE26"/>
    </row>
    <row r="27" spans="26:32" x14ac:dyDescent="0.25">
      <c r="Z27" s="39" t="s">
        <v>1691</v>
      </c>
      <c r="AA27" s="40">
        <v>4561.7999999999984</v>
      </c>
      <c r="AB27" s="40"/>
      <c r="AC27"/>
      <c r="AD27"/>
      <c r="AE27"/>
    </row>
    <row r="28" spans="26:32" x14ac:dyDescent="0.25">
      <c r="Z28" s="39" t="s">
        <v>1690</v>
      </c>
      <c r="AA28" s="40">
        <v>3996.3599999999997</v>
      </c>
      <c r="AB28" s="40"/>
      <c r="AC28"/>
      <c r="AD28"/>
      <c r="AE28"/>
    </row>
    <row r="29" spans="26:32" x14ac:dyDescent="0.25">
      <c r="Z29" s="39" t="s">
        <v>4089</v>
      </c>
      <c r="AA29" s="40">
        <v>8558.159999999998</v>
      </c>
      <c r="AB29" s="40"/>
      <c r="AC29"/>
      <c r="AD29"/>
      <c r="AE29"/>
    </row>
  </sheetData>
  <pageMargins left="0.7" right="0.7" top="0.75" bottom="0.75" header="0.3" footer="0.3"/>
  <pageSetup scale="26" orientation="portrait" horizontalDpi="1200" verticalDpi="1200" r:id="rId3"/>
  <drawing r:id="rId4"/>
  <legacyDrawing r:id="rId5"/>
  <mc:AlternateContent xmlns:mc="http://schemas.openxmlformats.org/markup-compatibility/2006">
    <mc:Choice Requires="x14">
      <controls>
        <mc:AlternateContent xmlns:mc="http://schemas.openxmlformats.org/markup-compatibility/2006">
          <mc:Choice Requires="x14">
            <control shapeId="10241" r:id="rId6" name="Option Button 1">
              <controlPr defaultSize="0" autoFill="0" autoLine="0" autoPict="0">
                <anchor moveWithCells="1">
                  <from>
                    <xdr:col>12</xdr:col>
                    <xdr:colOff>428625</xdr:colOff>
                    <xdr:row>26</xdr:row>
                    <xdr:rowOff>57150</xdr:rowOff>
                  </from>
                  <to>
                    <xdr:col>14</xdr:col>
                    <xdr:colOff>466725</xdr:colOff>
                    <xdr:row>27</xdr:row>
                    <xdr:rowOff>57150</xdr:rowOff>
                  </to>
                </anchor>
              </controlPr>
            </control>
          </mc:Choice>
        </mc:AlternateContent>
        <mc:AlternateContent xmlns:mc="http://schemas.openxmlformats.org/markup-compatibility/2006">
          <mc:Choice Requires="x14">
            <control shapeId="10242" r:id="rId7" name="Option Button 2">
              <controlPr defaultSize="0" autoFill="0" autoLine="0" autoPict="0">
                <anchor moveWithCells="1">
                  <from>
                    <xdr:col>18</xdr:col>
                    <xdr:colOff>600075</xdr:colOff>
                    <xdr:row>26</xdr:row>
                    <xdr:rowOff>76200</xdr:rowOff>
                  </from>
                  <to>
                    <xdr:col>20</xdr:col>
                    <xdr:colOff>247650</xdr:colOff>
                    <xdr:row>27</xdr:row>
                    <xdr:rowOff>104775</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Sales Data</vt:lpstr>
      <vt:lpstr>Customer Data</vt:lpstr>
      <vt:lpstr>Employee Data (2)</vt:lpstr>
      <vt:lpstr>Employee Data</vt:lpstr>
      <vt:lpstr>Stock Data</vt:lpstr>
      <vt:lpstr>Feedback Data</vt:lpstr>
      <vt:lpstr>None Data</vt:lpstr>
      <vt:lpstr>Master</vt:lpstr>
      <vt:lpstr>Pivot</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 Obodo</dc:creator>
  <cp:lastModifiedBy>Abisola Adewoye</cp:lastModifiedBy>
  <cp:lastPrinted>2025-03-14T09:30:15Z</cp:lastPrinted>
  <dcterms:created xsi:type="dcterms:W3CDTF">2025-02-28T17:24:23Z</dcterms:created>
  <dcterms:modified xsi:type="dcterms:W3CDTF">2025-05-30T11:25:32Z</dcterms:modified>
</cp:coreProperties>
</file>